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1200" windowWidth="19170" windowHeight="9375" tabRatio="883"/>
  </bookViews>
  <sheets>
    <sheet name="İÇİNDEKİLER" sheetId="81" r:id="rId1"/>
    <sheet name="TABLO1" sheetId="84" r:id="rId2"/>
    <sheet name="TABLO2" sheetId="82" r:id="rId3"/>
    <sheet name="TABLO3" sheetId="85" r:id="rId4"/>
    <sheet name="TABLO4" sheetId="83" r:id="rId5"/>
    <sheet name="TABLO5" sheetId="86" r:id="rId6"/>
    <sheet name="TABLO6" sheetId="12" r:id="rId7"/>
    <sheet name="TABLO7" sheetId="1" r:id="rId8"/>
    <sheet name="TABLO8" sheetId="13" r:id="rId9"/>
    <sheet name="TABLO9" sheetId="21" r:id="rId10"/>
    <sheet name="TABLO10" sheetId="2" r:id="rId11"/>
    <sheet name="TABLO11" sheetId="36" r:id="rId12"/>
    <sheet name="TABLO12" sheetId="3" r:id="rId13"/>
    <sheet name="TABLO13" sheetId="9" r:id="rId14"/>
    <sheet name="TABLO14" sheetId="51" r:id="rId15"/>
    <sheet name="TABLO15" sheetId="52" r:id="rId16"/>
    <sheet name="TABLO16" sheetId="53" r:id="rId17"/>
    <sheet name="TABLO17" sheetId="98" r:id="rId18"/>
    <sheet name="TABLO18" sheetId="14" r:id="rId19"/>
    <sheet name="TABLO19" sheetId="15" r:id="rId20"/>
    <sheet name="TABLO20" sheetId="16" r:id="rId21"/>
    <sheet name="TABLO21" sheetId="17" r:id="rId22"/>
    <sheet name="TABLO22" sheetId="18" r:id="rId23"/>
    <sheet name="TABLO23" sheetId="56" r:id="rId24"/>
    <sheet name="TABLO24" sheetId="57" r:id="rId25"/>
    <sheet name="TABLO25" sheetId="58" r:id="rId26"/>
    <sheet name="TABLO26" sheetId="59" r:id="rId27"/>
    <sheet name="TABLO27" sheetId="60" r:id="rId28"/>
    <sheet name="TABLO28" sheetId="61" r:id="rId29"/>
    <sheet name="TABLO29" sheetId="62" r:id="rId30"/>
    <sheet name="TABLO30" sheetId="63" r:id="rId31"/>
    <sheet name="TABLO31" sheetId="92" r:id="rId32"/>
    <sheet name="TABLO32" sheetId="94" r:id="rId33"/>
    <sheet name="TABLO33" sheetId="97" r:id="rId34"/>
    <sheet name="TABLO34" sheetId="95" r:id="rId35"/>
    <sheet name="TABLO35" sheetId="93" r:id="rId36"/>
    <sheet name="TABLO36" sheetId="96" r:id="rId3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57" l="1"/>
  <c r="L6" i="57"/>
  <c r="K6" i="57"/>
  <c r="J6" i="57"/>
  <c r="I6" i="57"/>
  <c r="H6" i="57"/>
  <c r="G6" i="57"/>
  <c r="F6" i="57"/>
  <c r="E6" i="57"/>
  <c r="D6" i="57"/>
  <c r="C6" i="57"/>
  <c r="L46" i="82" l="1"/>
  <c r="L41" i="82"/>
  <c r="L31" i="82"/>
  <c r="L29" i="82"/>
  <c r="L27" i="82"/>
  <c r="L24" i="82"/>
  <c r="L10" i="82"/>
  <c r="L8" i="82"/>
  <c r="D11" i="63" l="1"/>
  <c r="D10" i="63"/>
  <c r="O26" i="58"/>
  <c r="O27" i="58"/>
  <c r="G35" i="21" l="1"/>
  <c r="E35" i="21"/>
  <c r="C35" i="21"/>
  <c r="G50" i="21"/>
  <c r="G51" i="21" s="1"/>
  <c r="E50" i="21"/>
  <c r="E51" i="21" s="1"/>
  <c r="C50" i="21"/>
  <c r="C51" i="21" s="1"/>
  <c r="H6" i="86"/>
  <c r="H7" i="86"/>
  <c r="H8" i="86"/>
  <c r="H9" i="86"/>
  <c r="H10" i="86"/>
  <c r="H11" i="86"/>
  <c r="H12" i="86"/>
  <c r="H13" i="86"/>
  <c r="H14" i="86"/>
  <c r="H15" i="86"/>
  <c r="H16" i="86"/>
  <c r="H17" i="86"/>
  <c r="H18" i="86"/>
  <c r="H19" i="86"/>
  <c r="H20" i="86"/>
  <c r="H21" i="86"/>
  <c r="H22" i="86"/>
  <c r="H23" i="86"/>
  <c r="H24" i="86"/>
  <c r="H25" i="86"/>
  <c r="H26" i="86"/>
  <c r="H27" i="86"/>
  <c r="H28" i="86"/>
  <c r="H29" i="86"/>
  <c r="H30" i="86"/>
  <c r="H31" i="86"/>
  <c r="H32" i="86"/>
  <c r="H33" i="86"/>
  <c r="H34" i="86"/>
  <c r="H35" i="86"/>
  <c r="H36" i="86"/>
  <c r="H37" i="86"/>
  <c r="H38" i="86"/>
  <c r="H39" i="86"/>
  <c r="H40" i="86"/>
  <c r="H41" i="86"/>
  <c r="H42" i="86"/>
  <c r="H43" i="86"/>
  <c r="H44" i="86"/>
  <c r="H45" i="86"/>
  <c r="H46" i="86"/>
  <c r="H47" i="86"/>
  <c r="H5" i="86"/>
  <c r="B32" i="85"/>
  <c r="C32" i="85"/>
  <c r="D32" i="85"/>
  <c r="E32" i="85"/>
  <c r="F32" i="85"/>
  <c r="G32" i="85"/>
  <c r="H32" i="85"/>
  <c r="I32" i="85"/>
  <c r="J32" i="85"/>
  <c r="B33" i="85"/>
  <c r="C33" i="85"/>
  <c r="D33" i="85"/>
  <c r="E33" i="85"/>
  <c r="F33" i="85"/>
  <c r="G33" i="85"/>
  <c r="H33" i="85"/>
  <c r="I33" i="85"/>
  <c r="J33" i="85"/>
  <c r="B34" i="85"/>
  <c r="C34" i="85"/>
  <c r="D34" i="85"/>
  <c r="E34" i="85"/>
  <c r="F34" i="85"/>
  <c r="G34" i="85"/>
  <c r="H34" i="85"/>
  <c r="I34" i="85"/>
  <c r="J34" i="85"/>
  <c r="B35" i="85"/>
  <c r="C35" i="85"/>
  <c r="D35" i="85"/>
  <c r="E35" i="85"/>
  <c r="F35" i="85"/>
  <c r="G35" i="85"/>
  <c r="H35" i="85"/>
  <c r="I35" i="85"/>
  <c r="J35" i="85"/>
  <c r="B36" i="85"/>
  <c r="C36" i="85"/>
  <c r="D36" i="85"/>
  <c r="E36" i="85"/>
  <c r="F36" i="85"/>
  <c r="G36" i="85"/>
  <c r="H36" i="85"/>
  <c r="I36" i="85"/>
  <c r="J36" i="85"/>
  <c r="B37" i="85"/>
  <c r="C37" i="85"/>
  <c r="D37" i="85"/>
  <c r="E37" i="85"/>
  <c r="F37" i="85"/>
  <c r="G37" i="85"/>
  <c r="H37" i="85"/>
  <c r="I37" i="85"/>
  <c r="J37" i="85"/>
  <c r="B38" i="85"/>
  <c r="C38" i="85"/>
  <c r="D38" i="85"/>
  <c r="E38" i="85"/>
  <c r="F38" i="85"/>
  <c r="G38" i="85"/>
  <c r="H38" i="85"/>
  <c r="I38" i="85"/>
  <c r="J38" i="85"/>
  <c r="B39" i="85"/>
  <c r="C39" i="85"/>
  <c r="D39" i="85"/>
  <c r="E39" i="85"/>
  <c r="F39" i="85"/>
  <c r="G39" i="85"/>
  <c r="H39" i="85"/>
  <c r="I39" i="85"/>
  <c r="J39" i="85"/>
  <c r="C31" i="85"/>
  <c r="D31" i="85"/>
  <c r="E31" i="85"/>
  <c r="F31" i="85"/>
  <c r="G31" i="85"/>
  <c r="H31" i="85"/>
  <c r="I31" i="85"/>
  <c r="J31" i="85"/>
  <c r="B31" i="85"/>
  <c r="K6" i="84" l="1"/>
  <c r="K7" i="84"/>
  <c r="K8" i="84"/>
  <c r="K9" i="84"/>
  <c r="K10" i="84"/>
  <c r="K11" i="84"/>
  <c r="K12" i="84"/>
  <c r="K13" i="84"/>
  <c r="K5" i="84"/>
  <c r="L6" i="82"/>
  <c r="L7" i="82"/>
  <c r="L9" i="82"/>
  <c r="L11" i="82"/>
  <c r="L12" i="82"/>
  <c r="L13" i="82"/>
  <c r="L14" i="82"/>
  <c r="L15" i="82"/>
  <c r="L16" i="82"/>
  <c r="L17" i="82"/>
  <c r="L18" i="82"/>
  <c r="L19" i="82"/>
  <c r="L20" i="82"/>
  <c r="L21" i="82"/>
  <c r="L22" i="82"/>
  <c r="L23" i="82"/>
  <c r="L25" i="82"/>
  <c r="L28" i="82"/>
  <c r="L30" i="82"/>
  <c r="L32" i="82"/>
  <c r="L33" i="82"/>
  <c r="L34" i="82"/>
  <c r="L35" i="82"/>
  <c r="L36" i="82"/>
  <c r="L37" i="82"/>
  <c r="L38" i="82"/>
  <c r="L39" i="82"/>
  <c r="L40" i="82"/>
  <c r="L42" i="82"/>
  <c r="L43" i="82"/>
  <c r="L44" i="82"/>
  <c r="L45" i="82"/>
  <c r="L47" i="82"/>
  <c r="L5" i="82"/>
  <c r="F27" i="1" l="1"/>
  <c r="E46" i="1"/>
  <c r="F46" i="1" s="1"/>
  <c r="D40" i="1"/>
  <c r="F40" i="1" s="1"/>
  <c r="E6" i="1"/>
  <c r="E7" i="1"/>
  <c r="E8" i="1"/>
  <c r="E9" i="1"/>
  <c r="E10" i="1"/>
  <c r="F10" i="1" s="1"/>
  <c r="E11" i="1"/>
  <c r="F11" i="1" s="1"/>
  <c r="E12" i="1"/>
  <c r="E13" i="1"/>
  <c r="E14" i="1"/>
  <c r="E15" i="1"/>
  <c r="F15" i="1" s="1"/>
  <c r="E16" i="1"/>
  <c r="F16" i="1" s="1"/>
  <c r="E17" i="1"/>
  <c r="F17" i="1" s="1"/>
  <c r="E18" i="1"/>
  <c r="F18" i="1" s="1"/>
  <c r="E19" i="1"/>
  <c r="E20" i="1"/>
  <c r="E21" i="1"/>
  <c r="E22" i="1"/>
  <c r="F22" i="1" s="1"/>
  <c r="E23" i="1"/>
  <c r="F23" i="1" s="1"/>
  <c r="E24" i="1"/>
  <c r="E25" i="1"/>
  <c r="E26" i="1"/>
  <c r="E27" i="1"/>
  <c r="E28" i="1"/>
  <c r="F28" i="1" s="1"/>
  <c r="E29" i="1"/>
  <c r="F29" i="1" s="1"/>
  <c r="E30" i="1"/>
  <c r="F30" i="1" s="1"/>
  <c r="E31" i="1"/>
  <c r="F31" i="1" s="1"/>
  <c r="E32" i="1"/>
  <c r="E33" i="1"/>
  <c r="E34" i="1"/>
  <c r="F34" i="1" s="1"/>
  <c r="E35" i="1"/>
  <c r="E36" i="1"/>
  <c r="E37" i="1"/>
  <c r="E38" i="1"/>
  <c r="E39" i="1"/>
  <c r="F39" i="1" s="1"/>
  <c r="E40" i="1"/>
  <c r="E41" i="1"/>
  <c r="F41" i="1" s="1"/>
  <c r="E42" i="1"/>
  <c r="F42" i="1" s="1"/>
  <c r="E43" i="1"/>
  <c r="E44" i="1"/>
  <c r="F44" i="1" s="1"/>
  <c r="E45" i="1"/>
  <c r="E47" i="1"/>
  <c r="F47" i="1" s="1"/>
  <c r="E48" i="1"/>
  <c r="F48" i="1" s="1"/>
  <c r="E49" i="1"/>
  <c r="E50" i="1"/>
  <c r="E5" i="1"/>
  <c r="D6" i="1"/>
  <c r="D7" i="1"/>
  <c r="D8" i="1"/>
  <c r="D9" i="1"/>
  <c r="D10" i="1"/>
  <c r="D11" i="1"/>
  <c r="D12" i="1"/>
  <c r="D13" i="1"/>
  <c r="F13" i="1" s="1"/>
  <c r="D14" i="1"/>
  <c r="F14" i="1" s="1"/>
  <c r="D15" i="1"/>
  <c r="D16" i="1"/>
  <c r="D17" i="1"/>
  <c r="D18" i="1"/>
  <c r="D19" i="1"/>
  <c r="F19" i="1" s="1"/>
  <c r="D20" i="1"/>
  <c r="D21" i="1"/>
  <c r="D22" i="1"/>
  <c r="D23" i="1"/>
  <c r="D24" i="1"/>
  <c r="D25" i="1"/>
  <c r="F25" i="1" s="1"/>
  <c r="D26" i="1"/>
  <c r="F26" i="1" s="1"/>
  <c r="D27" i="1"/>
  <c r="D28" i="1"/>
  <c r="D29" i="1"/>
  <c r="D30" i="1"/>
  <c r="D31" i="1"/>
  <c r="D32" i="1"/>
  <c r="D33" i="1"/>
  <c r="D34" i="1"/>
  <c r="D35" i="1"/>
  <c r="D36" i="1"/>
  <c r="D37" i="1"/>
  <c r="F37" i="1" s="1"/>
  <c r="D38" i="1"/>
  <c r="D39" i="1"/>
  <c r="D41" i="1"/>
  <c r="D42" i="1"/>
  <c r="D43" i="1"/>
  <c r="D44" i="1"/>
  <c r="D45" i="1"/>
  <c r="D46" i="1"/>
  <c r="D47" i="1"/>
  <c r="D48" i="1"/>
  <c r="D49" i="1"/>
  <c r="D50" i="1"/>
  <c r="D5" i="1"/>
  <c r="AD5" i="12"/>
  <c r="F33" i="1" l="1"/>
  <c r="F21" i="1"/>
  <c r="F9" i="1"/>
  <c r="F5" i="1"/>
  <c r="F38" i="1"/>
  <c r="F32" i="1"/>
  <c r="F20" i="1"/>
  <c r="F8" i="1"/>
  <c r="F50" i="1"/>
  <c r="F36" i="1"/>
  <c r="F24" i="1"/>
  <c r="F12" i="1"/>
  <c r="D15" i="59"/>
  <c r="F53" i="93" l="1"/>
  <c r="F63" i="93"/>
  <c r="F62" i="93"/>
  <c r="D62" i="93"/>
  <c r="D63" i="93"/>
  <c r="H63" i="93" s="1"/>
  <c r="D60" i="93"/>
  <c r="G62" i="93"/>
  <c r="G63" i="93"/>
  <c r="G60" i="93"/>
  <c r="G61" i="93"/>
  <c r="L64" i="95"/>
  <c r="L63" i="95"/>
  <c r="J64" i="95"/>
  <c r="J63" i="95"/>
  <c r="H64" i="95"/>
  <c r="H63" i="95"/>
  <c r="F64" i="95"/>
  <c r="F63" i="95"/>
  <c r="D64" i="95"/>
  <c r="D63" i="95"/>
  <c r="L63" i="94"/>
  <c r="L64" i="94"/>
  <c r="J63" i="94"/>
  <c r="J64" i="94"/>
  <c r="H63" i="94"/>
  <c r="H64" i="94"/>
  <c r="F63" i="94"/>
  <c r="F64" i="94"/>
  <c r="D63" i="94"/>
  <c r="D64" i="94"/>
  <c r="L62" i="94"/>
  <c r="H62" i="92"/>
  <c r="H63" i="92"/>
  <c r="H60" i="92"/>
  <c r="H50" i="92"/>
  <c r="H51" i="92"/>
  <c r="H48" i="92"/>
  <c r="G50" i="92"/>
  <c r="G51" i="92"/>
  <c r="G49" i="92"/>
  <c r="G48" i="92"/>
  <c r="G62" i="92"/>
  <c r="G63" i="92"/>
  <c r="G61" i="92"/>
  <c r="G60" i="92"/>
  <c r="H62" i="93" l="1"/>
  <c r="M418" i="57"/>
  <c r="I418" i="57"/>
  <c r="H418" i="57"/>
  <c r="G418" i="57"/>
  <c r="F418" i="57"/>
  <c r="E418" i="57"/>
  <c r="D418" i="57"/>
  <c r="C418" i="57"/>
  <c r="C389" i="57"/>
  <c r="AD6" i="13" l="1"/>
  <c r="AD7" i="13"/>
  <c r="AD8" i="13"/>
  <c r="AD9" i="13"/>
  <c r="AD10" i="13"/>
  <c r="AD11" i="13"/>
  <c r="AD12" i="13"/>
  <c r="AD13" i="13"/>
  <c r="AD14" i="13"/>
  <c r="AD15" i="13"/>
  <c r="AD16" i="13"/>
  <c r="AD17" i="13"/>
  <c r="AD18" i="13"/>
  <c r="AD19" i="13"/>
  <c r="AD20" i="13"/>
  <c r="AD21" i="13"/>
  <c r="AD22" i="13"/>
  <c r="AD23" i="13"/>
  <c r="AD24" i="13"/>
  <c r="AD25" i="13"/>
  <c r="AD26" i="13"/>
  <c r="AD27" i="13"/>
  <c r="AD28" i="13"/>
  <c r="AD29" i="13"/>
  <c r="AD30" i="13"/>
  <c r="AD31" i="13"/>
  <c r="AD32" i="13"/>
  <c r="AD33" i="13"/>
  <c r="AD34" i="13"/>
  <c r="AD35" i="13"/>
  <c r="AD36" i="13"/>
  <c r="AD37" i="13"/>
  <c r="AD38" i="13"/>
  <c r="AD39" i="13"/>
  <c r="AD40" i="13"/>
  <c r="AD41" i="13"/>
  <c r="AD42" i="13"/>
  <c r="AD43" i="13"/>
  <c r="AD44" i="13"/>
  <c r="AD45" i="13"/>
  <c r="AD46" i="13"/>
  <c r="AD47" i="13"/>
  <c r="AD48" i="13"/>
  <c r="AD49" i="13"/>
  <c r="AD50" i="13"/>
  <c r="AD5" i="13"/>
  <c r="AD6" i="12"/>
  <c r="AD7" i="12"/>
  <c r="AD8" i="12"/>
  <c r="AD9" i="12"/>
  <c r="AD10" i="12"/>
  <c r="AD11" i="12"/>
  <c r="AD12" i="12"/>
  <c r="AD13" i="12"/>
  <c r="AD14" i="12"/>
  <c r="AD15" i="12"/>
  <c r="AD16" i="12"/>
  <c r="AD17" i="12"/>
  <c r="AD18" i="12"/>
  <c r="AD19" i="12"/>
  <c r="AD20" i="12"/>
  <c r="AD21" i="12"/>
  <c r="AD22" i="12"/>
  <c r="AD23" i="12"/>
  <c r="AD24" i="12"/>
  <c r="AD25" i="12"/>
  <c r="AD26" i="12"/>
  <c r="AD27" i="12"/>
  <c r="AD28" i="12"/>
  <c r="AD29" i="12"/>
  <c r="AD30" i="12"/>
  <c r="AD31" i="12"/>
  <c r="AD32" i="12"/>
  <c r="AD33" i="12"/>
  <c r="AD34" i="12"/>
  <c r="AD35" i="12"/>
  <c r="AD36" i="12"/>
  <c r="AD37" i="12"/>
  <c r="AD38" i="12"/>
  <c r="AD39" i="12"/>
  <c r="AD40" i="12"/>
  <c r="AD41" i="12"/>
  <c r="AD42" i="12"/>
  <c r="AD43" i="12"/>
  <c r="AD44" i="12"/>
  <c r="AD45" i="12"/>
  <c r="AD46" i="12"/>
  <c r="AD47" i="12"/>
  <c r="AD48" i="12"/>
  <c r="AD49" i="12"/>
  <c r="AD50" i="12"/>
  <c r="M389" i="57" l="1"/>
  <c r="I389" i="57"/>
  <c r="H389" i="57"/>
  <c r="G389" i="57"/>
  <c r="F389" i="57"/>
  <c r="E389" i="57"/>
  <c r="D389" i="57"/>
  <c r="C357" i="57"/>
  <c r="G357" i="57" l="1"/>
  <c r="Y50" i="13" l="1"/>
  <c r="Y50" i="12"/>
  <c r="AC5" i="12"/>
  <c r="AC6" i="12"/>
  <c r="AC7" i="12"/>
  <c r="AC8" i="12"/>
  <c r="AC9" i="12"/>
  <c r="AC10" i="12"/>
  <c r="AC11" i="12"/>
  <c r="AC12" i="12"/>
  <c r="AC13" i="12"/>
  <c r="AC14" i="12"/>
  <c r="AC15" i="12"/>
  <c r="AC16" i="12"/>
  <c r="AC17" i="12"/>
  <c r="AC18" i="12"/>
  <c r="AC19" i="12"/>
  <c r="AC20" i="12"/>
  <c r="AC21" i="12"/>
  <c r="AC22" i="12"/>
  <c r="AC23" i="12"/>
  <c r="AC24" i="12"/>
  <c r="AC25" i="12"/>
  <c r="AC26" i="12"/>
  <c r="AC27" i="12"/>
  <c r="AC28" i="12"/>
  <c r="AC29" i="12"/>
  <c r="AC30" i="12"/>
  <c r="AC31" i="12"/>
  <c r="AC32" i="12"/>
  <c r="AC33" i="12"/>
  <c r="AC34" i="12"/>
  <c r="AC35" i="12"/>
  <c r="AC36" i="12"/>
  <c r="AC37" i="12"/>
  <c r="AC38" i="12"/>
  <c r="AC39" i="12"/>
  <c r="AC40" i="12"/>
  <c r="AC41" i="12"/>
  <c r="AC42" i="12"/>
  <c r="AC43" i="12"/>
  <c r="AC44" i="12"/>
  <c r="AC45" i="12"/>
  <c r="AC46" i="12"/>
  <c r="AC47" i="12"/>
  <c r="AC48" i="12"/>
  <c r="H39" i="93" l="1"/>
  <c r="H40" i="93"/>
  <c r="H41" i="93"/>
  <c r="F42" i="93"/>
  <c r="H42" i="93" s="1"/>
  <c r="F43" i="93"/>
  <c r="F44" i="93"/>
  <c r="F45" i="93"/>
  <c r="F46" i="93"/>
  <c r="F47" i="93"/>
  <c r="F48" i="93"/>
  <c r="F49" i="93"/>
  <c r="F50" i="93"/>
  <c r="F51" i="93"/>
  <c r="F52" i="93"/>
  <c r="F54" i="93"/>
  <c r="F55" i="93"/>
  <c r="F56" i="93"/>
  <c r="F57" i="93"/>
  <c r="F60" i="93"/>
  <c r="F61" i="93"/>
  <c r="D44" i="93"/>
  <c r="D43" i="93"/>
  <c r="D45" i="93"/>
  <c r="H45" i="93" s="1"/>
  <c r="D46" i="93"/>
  <c r="D47" i="93"/>
  <c r="D48" i="93"/>
  <c r="D49" i="93"/>
  <c r="D50" i="93"/>
  <c r="D51" i="93"/>
  <c r="H51" i="93" s="1"/>
  <c r="D52" i="93"/>
  <c r="D53" i="93"/>
  <c r="H53" i="93" s="1"/>
  <c r="D54" i="93"/>
  <c r="D55" i="93"/>
  <c r="D56" i="93"/>
  <c r="D57" i="93"/>
  <c r="D58" i="93"/>
  <c r="D59" i="93"/>
  <c r="D61" i="93"/>
  <c r="L62" i="95"/>
  <c r="J62" i="95"/>
  <c r="H62" i="95"/>
  <c r="F62" i="95"/>
  <c r="D62" i="95"/>
  <c r="N61" i="94"/>
  <c r="L60" i="94"/>
  <c r="L61" i="94"/>
  <c r="J60" i="94"/>
  <c r="J61" i="94"/>
  <c r="J62" i="94"/>
  <c r="H60" i="94"/>
  <c r="H61" i="94"/>
  <c r="H62" i="94"/>
  <c r="F59" i="94"/>
  <c r="F60" i="94"/>
  <c r="F61" i="94"/>
  <c r="F62" i="94"/>
  <c r="D60" i="94"/>
  <c r="D61" i="94"/>
  <c r="D62" i="94"/>
  <c r="D59" i="94"/>
  <c r="H61" i="92"/>
  <c r="G59" i="92"/>
  <c r="M357" i="57"/>
  <c r="I357" i="57"/>
  <c r="H357" i="57"/>
  <c r="F357" i="57"/>
  <c r="E357" i="57"/>
  <c r="D357" i="57"/>
  <c r="C325" i="57"/>
  <c r="H44" i="93" l="1"/>
  <c r="H54" i="93"/>
  <c r="H57" i="93"/>
  <c r="H61" i="93"/>
  <c r="H43" i="93"/>
  <c r="H49" i="93"/>
  <c r="H48" i="93"/>
  <c r="H56" i="93"/>
  <c r="H47" i="93"/>
  <c r="H52" i="93"/>
  <c r="H46" i="93"/>
  <c r="H55" i="93"/>
  <c r="H50" i="93"/>
  <c r="AC6" i="13"/>
  <c r="AC7" i="13"/>
  <c r="AC8" i="13"/>
  <c r="AC9" i="13"/>
  <c r="AC10" i="13"/>
  <c r="AC11" i="13"/>
  <c r="AC12" i="13"/>
  <c r="AC13" i="13"/>
  <c r="AC14" i="13"/>
  <c r="AC15" i="13"/>
  <c r="AC16" i="13"/>
  <c r="AC17" i="13"/>
  <c r="AC18" i="13"/>
  <c r="AC19" i="13"/>
  <c r="AC20" i="13"/>
  <c r="AC21" i="13"/>
  <c r="AC22" i="13"/>
  <c r="AC23" i="13"/>
  <c r="AC24" i="13"/>
  <c r="AC25" i="13"/>
  <c r="AC26" i="13"/>
  <c r="AC27" i="13"/>
  <c r="AC28" i="13"/>
  <c r="AC29" i="13"/>
  <c r="AC30" i="13"/>
  <c r="AC31" i="13"/>
  <c r="AC32" i="13"/>
  <c r="AC33" i="13"/>
  <c r="AC34" i="13"/>
  <c r="AC35" i="13"/>
  <c r="AC36" i="13"/>
  <c r="AC37" i="13"/>
  <c r="AC38" i="13"/>
  <c r="AC39" i="13"/>
  <c r="AC40" i="13"/>
  <c r="AC41" i="13"/>
  <c r="AC42" i="13"/>
  <c r="AC43" i="13"/>
  <c r="AC44" i="13"/>
  <c r="AC45" i="13"/>
  <c r="AC46" i="13"/>
  <c r="AC47" i="13"/>
  <c r="AC48" i="13"/>
  <c r="AC49" i="13"/>
  <c r="AC5" i="13"/>
  <c r="X50" i="13"/>
  <c r="AC49" i="12"/>
  <c r="X50" i="12"/>
  <c r="AC50" i="13" l="1"/>
  <c r="AC50" i="12"/>
  <c r="G59" i="93"/>
  <c r="F59" i="93"/>
  <c r="H59" i="93" s="1"/>
  <c r="H60" i="93"/>
  <c r="F49" i="94"/>
  <c r="F50" i="94"/>
  <c r="F51" i="94"/>
  <c r="D47" i="94"/>
  <c r="D48" i="94"/>
  <c r="D49" i="94"/>
  <c r="D50" i="94"/>
  <c r="D51" i="94"/>
  <c r="D52" i="94"/>
  <c r="D53" i="94"/>
  <c r="D54" i="94"/>
  <c r="D55" i="94"/>
  <c r="D56" i="94"/>
  <c r="D57" i="94"/>
  <c r="D58" i="94"/>
  <c r="F47" i="94"/>
  <c r="F48" i="94"/>
  <c r="F52" i="94"/>
  <c r="F53" i="94"/>
  <c r="F54" i="94"/>
  <c r="F55" i="94"/>
  <c r="F56" i="94"/>
  <c r="F57" i="94"/>
  <c r="F58" i="94"/>
  <c r="H47" i="94"/>
  <c r="H48" i="94"/>
  <c r="H49" i="94"/>
  <c r="H50" i="94"/>
  <c r="H51" i="94"/>
  <c r="H52" i="94"/>
  <c r="H53" i="94"/>
  <c r="H54" i="94"/>
  <c r="H55" i="94"/>
  <c r="H56" i="94"/>
  <c r="H57" i="94"/>
  <c r="H58" i="94"/>
  <c r="H59" i="94"/>
  <c r="J47" i="94"/>
  <c r="J48" i="94"/>
  <c r="J49" i="94"/>
  <c r="J50" i="94"/>
  <c r="J51" i="94"/>
  <c r="J52" i="94"/>
  <c r="J53" i="94"/>
  <c r="J54" i="94"/>
  <c r="J55" i="94"/>
  <c r="J56" i="94"/>
  <c r="J57" i="94"/>
  <c r="J58" i="94"/>
  <c r="J59" i="94"/>
  <c r="L47" i="94"/>
  <c r="L48" i="94"/>
  <c r="L49" i="94"/>
  <c r="L50" i="94"/>
  <c r="L51" i="94"/>
  <c r="L52" i="94"/>
  <c r="L53" i="94"/>
  <c r="L54" i="94"/>
  <c r="L55" i="94"/>
  <c r="L56" i="94"/>
  <c r="L57" i="94"/>
  <c r="L58" i="94"/>
  <c r="L59" i="94"/>
  <c r="N47" i="94"/>
  <c r="N48" i="94"/>
  <c r="N49" i="94"/>
  <c r="N50" i="94"/>
  <c r="N51" i="94"/>
  <c r="N52" i="94"/>
  <c r="N53" i="94"/>
  <c r="N54" i="94"/>
  <c r="N55" i="94"/>
  <c r="N56" i="94"/>
  <c r="N57" i="94"/>
  <c r="N58" i="94"/>
  <c r="N60" i="94"/>
  <c r="G42" i="92"/>
  <c r="G43" i="92"/>
  <c r="G44" i="92"/>
  <c r="G45" i="92"/>
  <c r="G46" i="92"/>
  <c r="G47" i="92"/>
  <c r="G52" i="92"/>
  <c r="G53" i="92"/>
  <c r="G54" i="92"/>
  <c r="G55" i="92"/>
  <c r="G56" i="92"/>
  <c r="G57" i="92"/>
  <c r="G58" i="92"/>
  <c r="H41" i="92"/>
  <c r="H42" i="92"/>
  <c r="H43" i="92"/>
  <c r="H44" i="92"/>
  <c r="H45" i="92"/>
  <c r="H46" i="92"/>
  <c r="H47" i="92"/>
  <c r="H49" i="92"/>
  <c r="H52" i="92"/>
  <c r="H53" i="92"/>
  <c r="H54" i="92"/>
  <c r="H55" i="92"/>
  <c r="H56" i="92"/>
  <c r="H57" i="92"/>
  <c r="H58" i="92"/>
  <c r="H59" i="92"/>
  <c r="M325" i="57"/>
  <c r="I325" i="57"/>
  <c r="H325" i="57"/>
  <c r="G325" i="57"/>
  <c r="F325" i="57"/>
  <c r="E325" i="57"/>
  <c r="D325" i="57"/>
  <c r="C294" i="57"/>
  <c r="W50" i="13" l="1"/>
  <c r="W50" i="12"/>
  <c r="F7" i="1" l="1"/>
  <c r="F6" i="1"/>
  <c r="O24" i="58" l="1"/>
  <c r="O25" i="58"/>
  <c r="M294" i="57"/>
  <c r="I294" i="57"/>
  <c r="H294" i="57"/>
  <c r="G294" i="57"/>
  <c r="F294" i="57"/>
  <c r="E294" i="57"/>
  <c r="D294" i="57"/>
  <c r="C262" i="57"/>
  <c r="M262" i="57"/>
  <c r="I262" i="57"/>
  <c r="N59" i="94" l="1"/>
  <c r="F58" i="93"/>
  <c r="H58" i="93" s="1"/>
  <c r="G58" i="93"/>
  <c r="H262" i="57" l="1"/>
  <c r="G262" i="57"/>
  <c r="F262" i="57"/>
  <c r="E262" i="57"/>
  <c r="D262" i="57"/>
  <c r="V50" i="13"/>
  <c r="V50" i="12"/>
  <c r="L7" i="57" l="1"/>
  <c r="G5" i="92" l="1"/>
  <c r="G6" i="92"/>
  <c r="G7" i="92"/>
  <c r="G8" i="92"/>
  <c r="G9" i="92"/>
  <c r="G10" i="92"/>
  <c r="G11" i="92"/>
  <c r="G12" i="92"/>
  <c r="G13" i="92"/>
  <c r="G14" i="92"/>
  <c r="G15" i="92"/>
  <c r="G16" i="92"/>
  <c r="G17" i="92"/>
  <c r="G18" i="92"/>
  <c r="G19" i="92"/>
  <c r="G20" i="92"/>
  <c r="G21" i="92"/>
  <c r="G22" i="92"/>
  <c r="G23" i="92"/>
  <c r="G24" i="92"/>
  <c r="G25" i="92"/>
  <c r="G26" i="92"/>
  <c r="G27" i="92"/>
  <c r="G28" i="92"/>
  <c r="G29" i="92"/>
  <c r="G30" i="92"/>
  <c r="G31" i="92"/>
  <c r="G32" i="92"/>
  <c r="G33" i="92"/>
  <c r="G34" i="92"/>
  <c r="G35" i="92"/>
  <c r="G36" i="92"/>
  <c r="G37" i="92"/>
  <c r="G38" i="92"/>
  <c r="G39" i="92"/>
  <c r="G40" i="92"/>
  <c r="G41" i="92"/>
  <c r="G4" i="92"/>
  <c r="M231" i="57" l="1"/>
  <c r="I231" i="57"/>
  <c r="H231" i="57"/>
  <c r="G231" i="57"/>
  <c r="F231" i="57"/>
  <c r="E231" i="57"/>
  <c r="D231" i="57"/>
  <c r="C231" i="57"/>
  <c r="D199" i="57" l="1"/>
  <c r="E199" i="57"/>
  <c r="F199" i="57"/>
  <c r="G199" i="57"/>
  <c r="H199" i="57"/>
  <c r="I199" i="57"/>
  <c r="M199" i="57"/>
  <c r="C199" i="57"/>
  <c r="D167" i="57"/>
  <c r="E167" i="57"/>
  <c r="F167" i="57"/>
  <c r="G167" i="57"/>
  <c r="H167" i="57"/>
  <c r="I167" i="57"/>
  <c r="M167" i="57"/>
  <c r="C167" i="57"/>
  <c r="D136" i="57"/>
  <c r="E136" i="57"/>
  <c r="F136" i="57"/>
  <c r="G136" i="57"/>
  <c r="H136" i="57"/>
  <c r="I136" i="57"/>
  <c r="M136" i="57"/>
  <c r="C136" i="57"/>
  <c r="D104" i="57"/>
  <c r="E104" i="57"/>
  <c r="F104" i="57"/>
  <c r="G104" i="57"/>
  <c r="H104" i="57"/>
  <c r="I104" i="57"/>
  <c r="M104" i="57"/>
  <c r="C104" i="57"/>
  <c r="D73" i="57"/>
  <c r="E73" i="57"/>
  <c r="F73" i="57"/>
  <c r="G73" i="57"/>
  <c r="H73" i="57"/>
  <c r="I73" i="57"/>
  <c r="M73" i="57"/>
  <c r="C73" i="57"/>
  <c r="D41" i="57"/>
  <c r="E41" i="57"/>
  <c r="F41" i="57"/>
  <c r="G41" i="57"/>
  <c r="H41" i="57"/>
  <c r="I41" i="57"/>
  <c r="M41" i="57"/>
  <c r="C41" i="57"/>
  <c r="D11" i="57" l="1"/>
  <c r="E11" i="57"/>
  <c r="F11" i="57"/>
  <c r="G11" i="57"/>
  <c r="H11" i="57"/>
  <c r="I11" i="57"/>
  <c r="M11" i="57"/>
  <c r="C11" i="57"/>
  <c r="D7" i="57"/>
  <c r="D5" i="57"/>
  <c r="E5" i="57"/>
  <c r="F5" i="57"/>
  <c r="G5" i="57"/>
  <c r="H5" i="57"/>
  <c r="I5" i="57"/>
  <c r="J5" i="57"/>
  <c r="K5" i="57"/>
  <c r="L5" i="57"/>
  <c r="C5" i="57"/>
  <c r="E7" i="57" l="1"/>
  <c r="M7" i="57"/>
  <c r="J7" i="57"/>
  <c r="K7" i="57"/>
  <c r="I7" i="57"/>
  <c r="H7" i="57"/>
  <c r="G7" i="57"/>
  <c r="F7" i="57"/>
  <c r="C7" i="57"/>
  <c r="D14" i="59" l="1"/>
  <c r="D13" i="59"/>
  <c r="D12" i="59"/>
  <c r="D11" i="59"/>
  <c r="D10" i="59"/>
  <c r="D9" i="59"/>
  <c r="D8" i="59"/>
  <c r="D7" i="59"/>
  <c r="D6" i="59"/>
  <c r="D5" i="59"/>
  <c r="D4" i="59"/>
  <c r="N45" i="52" l="1"/>
  <c r="L45" i="52"/>
</calcChain>
</file>

<file path=xl/sharedStrings.xml><?xml version="1.0" encoding="utf-8"?>
<sst xmlns="http://schemas.openxmlformats.org/spreadsheetml/2006/main" count="2027" uniqueCount="318">
  <si>
    <t>Büyükçekmece</t>
  </si>
  <si>
    <t>Toplam</t>
  </si>
  <si>
    <t>Yıl</t>
  </si>
  <si>
    <t>Çöp Gazından Üretilen 
Elektrik Enerjisi Miktarları 
(MWh)</t>
  </si>
  <si>
    <t>Dönem</t>
  </si>
  <si>
    <t>Toplam 2019</t>
  </si>
  <si>
    <t>Toplam 2020</t>
  </si>
  <si>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</si>
  <si>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</si>
  <si>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</si>
  <si>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</si>
  <si>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</si>
  <si>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</si>
  <si>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</si>
  <si>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</si>
  <si>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</si>
  <si>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</si>
  <si>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</si>
  <si>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</si>
  <si>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İSTAÇ A.Ş</t>
  </si>
  <si>
    <t>Genel Toplam</t>
  </si>
  <si>
    <t>Aktarma Merkezleri</t>
  </si>
  <si>
    <t>Atık Toplanan Gemi Sayısı</t>
  </si>
  <si>
    <t>Sterilizasyon Tesisi 
Gelen Atık Miktarı</t>
  </si>
  <si>
    <t>Sterilizasyon Tesisi 
Gelen Araç Sayısı</t>
  </si>
  <si>
    <t>Yakma Tesisi 
Gelen Araç Sayısı</t>
  </si>
  <si>
    <t>Yakma Tesisi 
Gelen Atık Miktarı</t>
  </si>
  <si>
    <t>Tesislere Gelen 
Toplama Araç Sayısı</t>
  </si>
  <si>
    <t>Tesislere Getirilen
Toplam Atık Miktarı</t>
  </si>
  <si>
    <t>Yıllık Bazda Çöp Gazından Enerji Üretimi</t>
  </si>
  <si>
    <t xml:space="preserve">Aylara Göre Hafriyat Atık Tonajları </t>
  </si>
  <si>
    <t>Yıllara Göre Hafriyat Atık Tonajları ve Sefer Sayıları</t>
  </si>
  <si>
    <t>Ay</t>
  </si>
  <si>
    <t>Aylık Bazda Çöp Gazından Enerji Üretimi</t>
  </si>
  <si>
    <t xml:space="preserve">MEKANİK SÜPÜRME (m²) </t>
  </si>
  <si>
    <t xml:space="preserve">MEKANİK YIKAMA (m²) </t>
  </si>
  <si>
    <t>2019 Yılı Toplam Toplam 
Süpürülen Alan (m²)</t>
  </si>
  <si>
    <t>2019 Yılı Toplam Toplam 
Yıkanan Alan (m²)</t>
  </si>
  <si>
    <t>İstanbulda Her gün Süpürülen Alan (Günlük Ortalama m²)</t>
  </si>
  <si>
    <t>İstanbulda Her gün Yıkanan Alan (Günlük Ortalama m²)</t>
  </si>
  <si>
    <t>Yıkama Aracı Sayısı</t>
  </si>
  <si>
    <t>Tüm Yıkamalardaki Payı</t>
  </si>
  <si>
    <t>Adalar</t>
  </si>
  <si>
    <t>Ataşehir</t>
  </si>
  <si>
    <t>Arnavutköy</t>
  </si>
  <si>
    <t>Avcılar</t>
  </si>
  <si>
    <t>Bağcılar</t>
  </si>
  <si>
    <t>Bahçelievler</t>
  </si>
  <si>
    <t>Bakırköy</t>
  </si>
  <si>
    <t>Başakşehir</t>
  </si>
  <si>
    <t>Bayrampaşa</t>
  </si>
  <si>
    <t>Beşiktaş</t>
  </si>
  <si>
    <t>Beykoz</t>
  </si>
  <si>
    <t>Beylikdüzü</t>
  </si>
  <si>
    <t>Beyoğlu</t>
  </si>
  <si>
    <t>Çatalca</t>
  </si>
  <si>
    <t>Çekmeköy</t>
  </si>
  <si>
    <t>Esenler</t>
  </si>
  <si>
    <t>Esenyurt</t>
  </si>
  <si>
    <t>Fatih</t>
  </si>
  <si>
    <t>Gaziosmanpaşa</t>
  </si>
  <si>
    <t>Güngören</t>
  </si>
  <si>
    <t>Kadıköy</t>
  </si>
  <si>
    <t>Kâğıthane</t>
  </si>
  <si>
    <t>Kartal</t>
  </si>
  <si>
    <t>Küçükçekmece</t>
  </si>
  <si>
    <t>Maltepe</t>
  </si>
  <si>
    <t>Pendik</t>
  </si>
  <si>
    <t>Sancaktepe</t>
  </si>
  <si>
    <t>Sarıyer</t>
  </si>
  <si>
    <t>Silivri</t>
  </si>
  <si>
    <t>Sultanbeyli</t>
  </si>
  <si>
    <t>Sultangazi</t>
  </si>
  <si>
    <t>Şile</t>
  </si>
  <si>
    <t>Şişli</t>
  </si>
  <si>
    <t>Tuzla</t>
  </si>
  <si>
    <t>Ümraniye</t>
  </si>
  <si>
    <t>Üsküdar</t>
  </si>
  <si>
    <t>Zeytinburnu</t>
  </si>
  <si>
    <t>2020 Yılı Toplam Toplam 
Süpürülen Alan (m²)</t>
  </si>
  <si>
    <t>2020 Yılı Toplam Toplam 
Yıkanan Alan (m²)</t>
  </si>
  <si>
    <t>Mekanik Yıkama / Aylara Göre İlçe Bazlı Yıkama Araç Sayıları</t>
  </si>
  <si>
    <t>Tarih</t>
  </si>
  <si>
    <t>Ömerli Barajı</t>
  </si>
  <si>
    <t xml:space="preserve"> Darlık Barajı</t>
  </si>
  <si>
    <t>Elmalı Barajı</t>
  </si>
  <si>
    <t>Terkos Barajı</t>
  </si>
  <si>
    <t>Alibey Barajı</t>
  </si>
  <si>
    <t>Büyük Çekmece Barajı</t>
  </si>
  <si>
    <t xml:space="preserve">Sazlıdere Baraji </t>
  </si>
  <si>
    <t>Genel Doluluk</t>
  </si>
  <si>
    <t>-</t>
  </si>
  <si>
    <t>Ömerli</t>
  </si>
  <si>
    <t>Darlık</t>
  </si>
  <si>
    <t>Alibey</t>
  </si>
  <si>
    <t>Sazlıdere</t>
  </si>
  <si>
    <t>Terkos</t>
  </si>
  <si>
    <t>Istrancalar</t>
  </si>
  <si>
    <t>Elmalı 1&amp;2</t>
  </si>
  <si>
    <t>Kazandere</t>
  </si>
  <si>
    <t>Pabuçdere</t>
  </si>
  <si>
    <t>Şubat Ort.</t>
  </si>
  <si>
    <t>Mart Ort.</t>
  </si>
  <si>
    <t>Nisan Ort.</t>
  </si>
  <si>
    <t>Mayıs Ort.</t>
  </si>
  <si>
    <t>Haziran Ort.</t>
  </si>
  <si>
    <t>Temmuz Ort.</t>
  </si>
  <si>
    <t>Ağustos Ort.</t>
  </si>
  <si>
    <t>Eylül Ort.</t>
  </si>
  <si>
    <t>%</t>
  </si>
  <si>
    <t xml:space="preserve">Doluluk </t>
  </si>
  <si>
    <t>Günlük Ort.</t>
  </si>
  <si>
    <t>Nüfus</t>
  </si>
  <si>
    <t>Tarihler</t>
  </si>
  <si>
    <t>Yıllar</t>
  </si>
  <si>
    <t>Melen</t>
  </si>
  <si>
    <t>Yeşilçay</t>
  </si>
  <si>
    <t>Melen+Yeşilçay</t>
  </si>
  <si>
    <t>Aylar</t>
  </si>
  <si>
    <t>Arkaplan</t>
  </si>
  <si>
    <t>Kumköy</t>
  </si>
  <si>
    <t>Büyükada</t>
  </si>
  <si>
    <t>Ortalama Değerler</t>
  </si>
  <si>
    <t>Deniz-Trafik</t>
  </si>
  <si>
    <t>Kandilli 2</t>
  </si>
  <si>
    <t>Kentsel</t>
  </si>
  <si>
    <t>Kağıthane 2</t>
  </si>
  <si>
    <t>Yenibosna</t>
  </si>
  <si>
    <t>Alibeyköy</t>
  </si>
  <si>
    <t>Kentsel-Trafik</t>
  </si>
  <si>
    <t>Üsküdar 1</t>
  </si>
  <si>
    <t>Kağıthane 1</t>
  </si>
  <si>
    <t>Kırsal</t>
  </si>
  <si>
    <t>Sanayi-Kentsel</t>
  </si>
  <si>
    <t>Trafik</t>
  </si>
  <si>
    <t>Ümraniye 2</t>
  </si>
  <si>
    <t>Üsküdar 2</t>
  </si>
  <si>
    <t>Aksaray</t>
  </si>
  <si>
    <t>Şirinevler</t>
  </si>
  <si>
    <t>Mecidiyeköy</t>
  </si>
  <si>
    <t>Selimiye</t>
  </si>
  <si>
    <t>Göztepe</t>
  </si>
  <si>
    <t>Çatladıkapı</t>
  </si>
  <si>
    <t>Şehir-Arkaplan</t>
  </si>
  <si>
    <t>Maslak</t>
  </si>
  <si>
    <t>Ümraniye 1</t>
  </si>
  <si>
    <t>Kandilli 1</t>
  </si>
  <si>
    <t>Genel Ortalama</t>
  </si>
  <si>
    <t>İstanbul Geneli</t>
  </si>
  <si>
    <t>İstanbul Barajları Doluluk Oranları - Günlük (%)</t>
  </si>
  <si>
    <t>Tonaj</t>
  </si>
  <si>
    <t>Araç Sayısı</t>
  </si>
  <si>
    <t>Bölge</t>
  </si>
  <si>
    <t>Asya</t>
  </si>
  <si>
    <t>Avrupa</t>
  </si>
  <si>
    <t>İlçeler</t>
  </si>
  <si>
    <t>Yıllık Toplam</t>
  </si>
  <si>
    <t>Yüzdelik Dilimler</t>
  </si>
  <si>
    <t>Toplanan Çöp Poşeti Sayısı</t>
  </si>
  <si>
    <t>İlçeye Çıkan Araç Sayısı</t>
  </si>
  <si>
    <t>Yüzdelik Bilimler</t>
  </si>
  <si>
    <t>Eyüpsultan</t>
  </si>
  <si>
    <t>Atık Türü</t>
  </si>
  <si>
    <t>Sintine</t>
  </si>
  <si>
    <t>Slaç</t>
  </si>
  <si>
    <t>Atık Yağ</t>
  </si>
  <si>
    <t>Slop</t>
  </si>
  <si>
    <t>Kirli Balast</t>
  </si>
  <si>
    <t>Katı Slaç</t>
  </si>
  <si>
    <t>Pis Su</t>
  </si>
  <si>
    <t>Çöp</t>
  </si>
  <si>
    <t>Ek VI</t>
  </si>
  <si>
    <t>Mesken</t>
  </si>
  <si>
    <t>Azami Biriktirme 
Hacmi -Kapasite</t>
  </si>
  <si>
    <t>Aktarma Merkezlerine Gelen Evsel Atık Miktarları (Sefer Sayısı)</t>
  </si>
  <si>
    <t>Aylık Toplam</t>
  </si>
  <si>
    <t xml:space="preserve">Mekanik Süpürme ve Yıkama Faaliyet Verileri </t>
  </si>
  <si>
    <t xml:space="preserve">Deniz Yüzeyi Temizlik Atık Verileri (m³ cinsinden) </t>
  </si>
  <si>
    <t>Aylara Göre Gemilerden Toplanan Atık Miktarı (m³)</t>
  </si>
  <si>
    <t xml:space="preserve">Gemilerden Toplanan Atık Miktarı - m³ (Kategorik) </t>
  </si>
  <si>
    <t>m³</t>
  </si>
  <si>
    <t>İstanbul Geneli Yıllık Verilen Temiz Su Miktarları (m³)</t>
  </si>
  <si>
    <t>Su Miktarları (m³)</t>
  </si>
  <si>
    <t>Kişi Başı Tüketim (m³)</t>
  </si>
  <si>
    <t>Barajlarımıza Yağışlarla Gelen Su Miktarları (m³)</t>
  </si>
  <si>
    <t>Melen ve Yeşilçay Regülatörlerinden Alınan Su Miktarları (m³)</t>
  </si>
  <si>
    <t>İstasyon Tipi</t>
  </si>
  <si>
    <t>İstaston Adı</t>
  </si>
  <si>
    <t>Değişim (%)</t>
  </si>
  <si>
    <t>İstasyon Adı</t>
  </si>
  <si>
    <t>Adalar Belediyesi</t>
  </si>
  <si>
    <t>Arnavutköy Belediyesi</t>
  </si>
  <si>
    <t>Ataşehir Belediyesi</t>
  </si>
  <si>
    <t>Avcılar Belediyesi</t>
  </si>
  <si>
    <t>Bağcılar  Belediyesi</t>
  </si>
  <si>
    <t>Bahçelievler  Belediyesi</t>
  </si>
  <si>
    <t>Bakırköy  Belediyesi</t>
  </si>
  <si>
    <t>Başakşehir Belediyesi</t>
  </si>
  <si>
    <t>Bayrampaşa Belediyesi</t>
  </si>
  <si>
    <t>Beşiktaş Belediyesi</t>
  </si>
  <si>
    <t>Beykoz Belediyesi</t>
  </si>
  <si>
    <t>Beylikdüzü Belediyesi</t>
  </si>
  <si>
    <t>Beyoğlu Belediyesi</t>
  </si>
  <si>
    <t>Çatalca Belediyesi</t>
  </si>
  <si>
    <t>Çekmeköy Belediyesi</t>
  </si>
  <si>
    <t>Esenler Belediyesi</t>
  </si>
  <si>
    <t>Esenyurt Belediyesi</t>
  </si>
  <si>
    <t>Eyüpsultan Belediyesi</t>
  </si>
  <si>
    <t>Fatih Belediyesi</t>
  </si>
  <si>
    <t>Gaziosmanpaşa Belediyesi</t>
  </si>
  <si>
    <t>Güngören Belediyesi</t>
  </si>
  <si>
    <t>Kadıköy Belediyesi</t>
  </si>
  <si>
    <t>Kağıthane Belediyesi</t>
  </si>
  <si>
    <t>Kartal Belediyesi</t>
  </si>
  <si>
    <t>Küçükçekmece Belediyesi</t>
  </si>
  <si>
    <t>Maltepe Belediyesi</t>
  </si>
  <si>
    <t>Pendik Belediyesi</t>
  </si>
  <si>
    <t>Sancaktepe Beledıyesı</t>
  </si>
  <si>
    <t>Sarıyer Belediyesi</t>
  </si>
  <si>
    <t>Silivri Belediyesi</t>
  </si>
  <si>
    <t>Sultanbeyli Belediyesi</t>
  </si>
  <si>
    <t>Sultangazi Belediyesi</t>
  </si>
  <si>
    <t>Şile Belediyesi</t>
  </si>
  <si>
    <t>Şişli Belediyesi</t>
  </si>
  <si>
    <t>Tuzla Belediyesi</t>
  </si>
  <si>
    <t>Ümraniye Belediyesi</t>
  </si>
  <si>
    <t>Üsküdar Belediyesi</t>
  </si>
  <si>
    <t>Zeytinburnu  Belediyesi</t>
  </si>
  <si>
    <t>Askeriye</t>
  </si>
  <si>
    <t>Deniz Hizm. Müd.</t>
  </si>
  <si>
    <t>İBB Haller Müdürlüğü</t>
  </si>
  <si>
    <t>İBB Destek Hizmetler Müd.</t>
  </si>
  <si>
    <t>İBB Mezarlıklar Müd.</t>
  </si>
  <si>
    <t>İBB Park Ve Bahçeler Müd.</t>
  </si>
  <si>
    <t>Aktarma Merkezlerine Gelen Evsel Atık Miktarları (kg)</t>
  </si>
  <si>
    <t>İSTAÇ A.Ş.</t>
  </si>
  <si>
    <t>Tesislere Gelen Tıbbi Atık Miktarları ve Uygulanan İşlemler (kg cinsinden)</t>
  </si>
  <si>
    <t>2020 YILI</t>
  </si>
  <si>
    <t xml:space="preserve">Deniz Yüzeyi Temizlik Atık Verileri (kg Cinsinden) </t>
  </si>
  <si>
    <t>Aydınlatma</t>
  </si>
  <si>
    <t>Sanayi</t>
  </si>
  <si>
    <t>Tarımsal Sulama</t>
  </si>
  <si>
    <t>Ticarethane</t>
  </si>
  <si>
    <t>Türkiye</t>
  </si>
  <si>
    <t>İstanbul Toplam</t>
  </si>
  <si>
    <t>Türkiye Toplam</t>
  </si>
  <si>
    <t>Boğaziçi Dağıtım</t>
  </si>
  <si>
    <t>Ülke İçi 
Payı</t>
  </si>
  <si>
    <t xml:space="preserve">İstanbul Anadolu Yakası 
Dağıtım </t>
  </si>
  <si>
    <t>Ülke İçi Payı</t>
  </si>
  <si>
    <t>Tüketici Sayısının Dağıtım Bölgesi Bazında Dağılımının Dönemler Arası Karşılaştırılması (Adet - %)</t>
  </si>
  <si>
    <t xml:space="preserve">Faturalanan Elektrik Tüketiminin Dağıtım Bölgesi Bazında Dağılımının Dönemler Arası Karşılaştırılması (MWh - %) </t>
  </si>
  <si>
    <t>Ekim Ort.</t>
  </si>
  <si>
    <t>2020 Yılı</t>
  </si>
  <si>
    <t>Seymen
(MWh)</t>
  </si>
  <si>
    <t>Odayeri 
(MWh)</t>
  </si>
  <si>
    <t>Kömürcüoda I. ve II. Etap 
(MWh)</t>
  </si>
  <si>
    <t>Kömürcüoda III. Etap 
(MWh)</t>
  </si>
  <si>
    <t>Kasım Ort.</t>
  </si>
  <si>
    <t>Aralık Ort.</t>
  </si>
  <si>
    <t>İstanbul/Türkiye Karşılaştırması</t>
  </si>
  <si>
    <t>Kullanım
Miktarı</t>
  </si>
  <si>
    <t>Kullanım
Payı</t>
  </si>
  <si>
    <t>Faturalanan Elektrik Tüketiminin Türkiye ve Tüketici Türü Bazında Dağılımının Dönemler Arası Karşılaştırılması (MWh)</t>
  </si>
  <si>
    <t>Faturalanan Elektrik Tüketiminin İstanbul ve Tüketici Türü Bazında Dağılımının Dönemler Arası Karşılaştırılması (MWh)</t>
  </si>
  <si>
    <t>Faturalanan Elektrik Tüketim Türlerine Göre İstanbul'un Türkiye'de Aynı Tür İçerisindeki Payı</t>
  </si>
  <si>
    <t>Tüketici Sayısının Türkiye Bazında Dağılımının Dönemler Arası Karşılaştırılması (Adet - %)</t>
  </si>
  <si>
    <t>Çıkan Araç Sayısı</t>
  </si>
  <si>
    <t>Elle Süpürme / Aylara Göre İlçe Bazlı Çıkan Araç Sayısı</t>
  </si>
  <si>
    <t>Elle Süpürme / Aylara Göre İlçe Bazlı Toplanan Çöp Poşeti Miktarları</t>
  </si>
  <si>
    <t>Ocak Ort.</t>
  </si>
  <si>
    <t>2020</t>
  </si>
  <si>
    <t>2019 Yılı</t>
  </si>
  <si>
    <t>2021 Yılı</t>
  </si>
  <si>
    <t>Ortalama</t>
  </si>
  <si>
    <t>Toplam 2021</t>
  </si>
  <si>
    <t>2021 YILI</t>
  </si>
  <si>
    <t>Odayeri Kalyoncu
(MWh)</t>
  </si>
  <si>
    <t>2019 YILI</t>
  </si>
  <si>
    <t>(Ocak-Şubat)</t>
  </si>
  <si>
    <t>2021 (Ocak - Şubat)</t>
  </si>
  <si>
    <t>2021</t>
  </si>
  <si>
    <t>Ocak-Şubat Dönemi Toplamı</t>
  </si>
  <si>
    <t>Ocak-Şubat Dönemi Ortalaması</t>
  </si>
  <si>
    <t>Evsel Atık Üretimi Dönemsel ve Aylık Ortalama Karşılaştırması (kg)</t>
  </si>
  <si>
    <t>2021 (Ocak -Şubat)</t>
  </si>
  <si>
    <t>İstasyonlara Göre Son 9 Aylık Hava Kalitesi İndeksi</t>
  </si>
  <si>
    <t>Ocak-Şubat</t>
  </si>
  <si>
    <t>İstasyon Tipine Göre Son 9 Aylık Hava Kalitesi İndeksi</t>
  </si>
  <si>
    <t>İstasyon Tiplerine Göre Dönemlik Hava Kalitesi İndeksi Karşılaştırması</t>
  </si>
  <si>
    <t>Dönemler Arası Artış-Azalış Karşılaştırması / Yüzdesel (%)</t>
  </si>
  <si>
    <t>İstasyonlara Göre Dönemlik Hava Kalitesi İndeksi Karşılaştırması</t>
  </si>
  <si>
    <t>2020-2021</t>
  </si>
  <si>
    <t>İstasyonlara Göre 5 Yıllık Hava Kalitesi İndeksi Karşılaştırması (Ocak-Şubat)</t>
  </si>
  <si>
    <t>III-İstasyonlarda Saat Başı Ölçümler Gerçekleştirilmektedir.</t>
  </si>
  <si>
    <t>II-Veriler Geçmişe Dönük Güncellenmektedir.</t>
  </si>
  <si>
    <t>I-Veri Kaynağı (Çevre Koruma ve Kontrol Daire Başkanlığı - Çevre Koruma Müdürlüğü - Hava Kalitesi İzleme Merkezi)</t>
  </si>
  <si>
    <t>I-Veri Kaynağı (İSTAÇ)</t>
  </si>
  <si>
    <r>
      <t xml:space="preserve">II-Veriler; aktarma istasyonu'na gelen aylık atık miktarlarıdır. İlgili ilçe belediye ve özel yerler aynı ay içerisinde ayrıca </t>
    </r>
    <r>
      <rPr>
        <sz val="11"/>
        <rFont val="Arial"/>
        <family val="2"/>
        <charset val="162"/>
      </rPr>
      <t>Atık Bertaraf Tesisi</t>
    </r>
    <r>
      <rPr>
        <sz val="11"/>
        <color rgb="FFFF0000"/>
        <rFont val="Arial"/>
        <family val="2"/>
        <charset val="162"/>
      </rPr>
      <t xml:space="preserve"> ve </t>
    </r>
    <r>
      <rPr>
        <sz val="11"/>
        <rFont val="Arial"/>
        <family val="2"/>
        <charset val="162"/>
      </rPr>
      <t>Geri Kazanım-Kompost Tesisi</t>
    </r>
    <r>
      <rPr>
        <sz val="11"/>
        <color rgb="FFFF0000"/>
        <rFont val="Arial"/>
        <family val="2"/>
        <charset val="162"/>
      </rPr>
      <t>'ne de atık götürmektedirler.</t>
    </r>
  </si>
  <si>
    <r>
      <rPr>
        <sz val="11"/>
        <rFont val="Arial"/>
        <family val="2"/>
        <charset val="162"/>
      </rPr>
      <t>III-Büyükçekmece</t>
    </r>
    <r>
      <rPr>
        <sz val="11"/>
        <color rgb="FFFF0000"/>
        <rFont val="Arial"/>
        <family val="2"/>
        <charset val="162"/>
      </rPr>
      <t xml:space="preserve"> ve </t>
    </r>
    <r>
      <rPr>
        <sz val="11"/>
        <rFont val="Arial"/>
        <family val="2"/>
        <charset val="162"/>
      </rPr>
      <t>Sultanbeyli</t>
    </r>
    <r>
      <rPr>
        <sz val="11"/>
        <color rgb="FFFF0000"/>
        <rFont val="Arial"/>
        <family val="2"/>
        <charset val="162"/>
      </rPr>
      <t xml:space="preserve"> Belediyeleri atıklarını direk olarak </t>
    </r>
    <r>
      <rPr>
        <sz val="11"/>
        <rFont val="Arial"/>
        <family val="2"/>
        <charset val="162"/>
      </rPr>
      <t>Atık Bertaraf</t>
    </r>
    <r>
      <rPr>
        <sz val="11"/>
        <color rgb="FFFF0000"/>
        <rFont val="Arial"/>
        <family val="2"/>
        <charset val="162"/>
      </rPr>
      <t xml:space="preserve"> ve/veya </t>
    </r>
    <r>
      <rPr>
        <sz val="11"/>
        <rFont val="Arial"/>
        <family val="2"/>
        <charset val="162"/>
      </rPr>
      <t>Geri Kazanım-Kompost Tesisi</t>
    </r>
    <r>
      <rPr>
        <sz val="11"/>
        <color rgb="FFFF0000"/>
        <rFont val="Arial"/>
        <family val="2"/>
        <charset val="162"/>
      </rPr>
      <t>'ne taşımaktadır.</t>
    </r>
  </si>
  <si>
    <t>II-Ortalama alınırken veri olmayan aylar dahil edilmemiştir.</t>
  </si>
  <si>
    <t>I-Veri Kaynağı (İSKİ)</t>
  </si>
  <si>
    <t>I-Veri Kaynağı (EPDK)</t>
  </si>
  <si>
    <t>II-Bu tabloda yer alan değerler, EPDK tarafından yayınlanan raporlarda geçmişe yönelik dönemlere dair düzeltmeleride içermektedir.</t>
  </si>
  <si>
    <t xml:space="preserve">İstanbul Barajları Doluluk Oranları - Ayların İlk Günleri (%) </t>
  </si>
  <si>
    <t>İstanbul Çevre Bülteni, Mart 2021</t>
  </si>
  <si>
    <t>2021 (Ocak-Şubat)</t>
  </si>
  <si>
    <t>2021 (Ocak-Mart)</t>
  </si>
  <si>
    <t>İstanbul'un Barajlarında Ölçülen Yıllık Yağış Miktarları (kg/m²)</t>
  </si>
  <si>
    <t>(kg/m²)</t>
  </si>
  <si>
    <t>2010-2021 Yılları Arasında İstanbul Su Tüketimi</t>
  </si>
  <si>
    <t xml:space="preserve">Ocak - Şubat </t>
  </si>
  <si>
    <t>2020 Ort.</t>
  </si>
  <si>
    <t>2021 Ort.</t>
  </si>
  <si>
    <t>Ocak - Şubat</t>
  </si>
  <si>
    <t>Doluluk Oranı (%)</t>
  </si>
  <si>
    <t>IV-Her İstasyonlarda, Tüm Saatlerde Ölçüm Yapılamamasından Dolayı Ortalama Değerler Farklılık Gösterebilmektedir.</t>
  </si>
  <si>
    <t>26 Mart Tarihli Barajlarımızdaki Toplam Su Miktarının Yıllara Göre Karşılaştırılması (Milyon m³)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</si>
</sst>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##\ ###\ ###"/>
    <numFmt numFmtId="166" formatCode="0.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6"/>
      <color theme="1"/>
      <name val="Arial"/>
      <family val="2"/>
      <charset val="162"/>
    </font>
    <font>
      <b/>
      <sz val="11"/>
      <color rgb="FFFFFFFF"/>
      <name val="Calibri"/>
      <family val="2"/>
      <charset val="162"/>
      <scheme val="minor"/>
    </font>
    <font>
      <sz val="11"/>
      <name val="Arial"/>
      <family val="2"/>
      <charset val="162"/>
    </font>
    <font>
      <sz val="11"/>
      <color rgb="FFFF0000"/>
      <name val="Arial"/>
      <family val="2"/>
      <charset val="162"/>
    </font>
    <font>
      <b/>
      <sz val="10"/>
      <color theme="1"/>
      <name val="Arial"/>
      <family val="2"/>
      <charset val="162"/>
    </font>
    <font>
      <sz val="9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1"/>
      <name val="Arial"/>
      <family val="2"/>
      <charset val="162"/>
    </font>
    <font>
      <b/>
      <sz val="12"/>
      <color theme="1"/>
      <name val="Arial"/>
      <family val="2"/>
      <charset val="162"/>
    </font>
    <font>
      <sz val="11"/>
      <color rgb="FF00000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b/>
      <sz val="10"/>
      <color rgb="FF00000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0" fillId="0" borderId="0"/>
    <xf numFmtId="9" fontId="13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2" fillId="0" borderId="0"/>
    <xf numFmtId="0" fontId="13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21" fillId="0" borderId="0"/>
    <xf numFmtId="0" fontId="22" fillId="0" borderId="0"/>
    <xf numFmtId="0" fontId="2" fillId="0" borderId="0"/>
    <xf numFmtId="0" fontId="23" fillId="0" borderId="0"/>
    <xf numFmtId="0" fontId="1" fillId="0" borderId="0"/>
    <xf numFmtId="0" fontId="1" fillId="0" borderId="0"/>
  </cellStyleXfs>
  <cellXfs count="609">
    <xf numFmtId="0" fontId="0" fillId="0" borderId="0" xfId="0"/>
    <xf numFmtId="0" fontId="11" fillId="2" borderId="1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3" fontId="12" fillId="2" borderId="3" xfId="1" applyNumberFormat="1" applyFont="1" applyFill="1" applyBorder="1" applyAlignment="1">
      <alignment horizontal="center"/>
    </xf>
    <xf numFmtId="3" fontId="12" fillId="2" borderId="4" xfId="1" applyNumberFormat="1" applyFont="1" applyFill="1" applyBorder="1" applyAlignment="1">
      <alignment horizontal="center"/>
    </xf>
    <xf numFmtId="0" fontId="0" fillId="2" borderId="0" xfId="0" applyFill="1"/>
    <xf numFmtId="3" fontId="11" fillId="2" borderId="2" xfId="1" applyNumberFormat="1" applyFont="1" applyFill="1" applyBorder="1" applyAlignment="1">
      <alignment horizontal="center" vertical="center" wrapText="1"/>
    </xf>
    <xf numFmtId="0" fontId="12" fillId="2" borderId="11" xfId="1" applyFont="1" applyFill="1" applyBorder="1" applyAlignment="1">
      <alignment horizontal="left" vertical="center"/>
    </xf>
    <xf numFmtId="0" fontId="12" fillId="2" borderId="12" xfId="1" applyFont="1" applyFill="1" applyBorder="1" applyAlignment="1">
      <alignment horizontal="left" vertical="center"/>
    </xf>
    <xf numFmtId="0" fontId="11" fillId="2" borderId="13" xfId="1" applyFont="1" applyFill="1" applyBorder="1" applyAlignment="1">
      <alignment horizontal="left" vertical="center"/>
    </xf>
    <xf numFmtId="3" fontId="12" fillId="2" borderId="8" xfId="2" applyNumberFormat="1" applyFont="1" applyFill="1" applyBorder="1" applyAlignment="1">
      <alignment horizontal="right"/>
    </xf>
    <xf numFmtId="3" fontId="12" fillId="2" borderId="0" xfId="2" applyNumberFormat="1" applyFont="1" applyFill="1" applyBorder="1" applyAlignment="1">
      <alignment horizontal="right"/>
    </xf>
    <xf numFmtId="3" fontId="11" fillId="2" borderId="1" xfId="1" applyNumberFormat="1" applyFont="1" applyFill="1" applyBorder="1" applyAlignment="1">
      <alignment horizontal="right" vertical="center" wrapText="1"/>
    </xf>
    <xf numFmtId="3" fontId="12" fillId="2" borderId="3" xfId="1" applyNumberFormat="1" applyFont="1" applyFill="1" applyBorder="1" applyAlignment="1">
      <alignment horizontal="right"/>
    </xf>
    <xf numFmtId="3" fontId="12" fillId="2" borderId="0" xfId="1" applyNumberFormat="1" applyFont="1" applyFill="1" applyBorder="1" applyAlignment="1">
      <alignment horizontal="right" vertical="center"/>
    </xf>
    <xf numFmtId="3" fontId="12" fillId="2" borderId="4" xfId="1" applyNumberFormat="1" applyFont="1" applyFill="1" applyBorder="1" applyAlignment="1">
      <alignment horizontal="right"/>
    </xf>
    <xf numFmtId="3" fontId="11" fillId="2" borderId="2" xfId="1" applyNumberFormat="1" applyFont="1" applyFill="1" applyBorder="1" applyAlignment="1">
      <alignment horizontal="right" vertical="center" wrapText="1"/>
    </xf>
    <xf numFmtId="0" fontId="11" fillId="2" borderId="9" xfId="1" applyFont="1" applyFill="1" applyBorder="1" applyAlignment="1">
      <alignment horizontal="center" vertical="center" wrapText="1"/>
    </xf>
    <xf numFmtId="3" fontId="12" fillId="2" borderId="10" xfId="2" applyNumberFormat="1" applyFont="1" applyFill="1" applyBorder="1" applyAlignment="1">
      <alignment horizontal="right"/>
    </xf>
    <xf numFmtId="3" fontId="12" fillId="2" borderId="6" xfId="2" applyNumberFormat="1" applyFont="1" applyFill="1" applyBorder="1" applyAlignment="1">
      <alignment horizontal="right"/>
    </xf>
    <xf numFmtId="3" fontId="11" fillId="2" borderId="9" xfId="1" applyNumberFormat="1" applyFont="1" applyFill="1" applyBorder="1" applyAlignment="1">
      <alignment horizontal="right" vertical="center" wrapText="1"/>
    </xf>
    <xf numFmtId="3" fontId="12" fillId="2" borderId="6" xfId="1" applyNumberFormat="1" applyFont="1" applyFill="1" applyBorder="1" applyAlignment="1">
      <alignment horizontal="right" vertical="center"/>
    </xf>
    <xf numFmtId="0" fontId="14" fillId="0" borderId="0" xfId="0" applyFont="1"/>
    <xf numFmtId="0" fontId="15" fillId="2" borderId="0" xfId="0" applyFont="1" applyFill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2" fillId="2" borderId="0" xfId="10" applyFont="1" applyFill="1"/>
    <xf numFmtId="0" fontId="12" fillId="2" borderId="0" xfId="10" applyFont="1" applyFill="1" applyAlignment="1">
      <alignment horizontal="center"/>
    </xf>
    <xf numFmtId="0" fontId="11" fillId="2" borderId="1" xfId="10" applyFont="1" applyFill="1" applyBorder="1" applyAlignment="1">
      <alignment horizontal="center" vertical="center" wrapText="1"/>
    </xf>
    <xf numFmtId="0" fontId="11" fillId="2" borderId="2" xfId="10" applyFont="1" applyFill="1" applyBorder="1" applyAlignment="1">
      <alignment horizontal="center" vertical="center" wrapText="1"/>
    </xf>
    <xf numFmtId="3" fontId="12" fillId="2" borderId="3" xfId="10" applyNumberFormat="1" applyFont="1" applyFill="1" applyBorder="1" applyAlignment="1">
      <alignment horizontal="center"/>
    </xf>
    <xf numFmtId="3" fontId="12" fillId="2" borderId="0" xfId="10" applyNumberFormat="1" applyFont="1" applyFill="1" applyBorder="1" applyAlignment="1">
      <alignment horizontal="center"/>
    </xf>
    <xf numFmtId="3" fontId="12" fillId="2" borderId="4" xfId="10" applyNumberFormat="1" applyFont="1" applyFill="1" applyBorder="1" applyAlignment="1">
      <alignment horizontal="center"/>
    </xf>
    <xf numFmtId="0" fontId="11" fillId="2" borderId="1" xfId="10" applyFont="1" applyFill="1" applyBorder="1" applyAlignment="1">
      <alignment horizontal="left" vertical="center" wrapText="1"/>
    </xf>
    <xf numFmtId="3" fontId="11" fillId="2" borderId="2" xfId="10" applyNumberFormat="1" applyFont="1" applyFill="1" applyBorder="1" applyAlignment="1">
      <alignment horizontal="center" vertical="center" wrapText="1"/>
    </xf>
    <xf numFmtId="3" fontId="11" fillId="2" borderId="1" xfId="10" applyNumberFormat="1" applyFont="1" applyFill="1" applyBorder="1" applyAlignment="1">
      <alignment horizontal="center" vertical="center" wrapText="1"/>
    </xf>
    <xf numFmtId="0" fontId="12" fillId="2" borderId="0" xfId="12" applyFont="1" applyFill="1"/>
    <xf numFmtId="3" fontId="12" fillId="2" borderId="3" xfId="12" applyNumberFormat="1" applyFont="1" applyFill="1" applyBorder="1" applyAlignment="1">
      <alignment horizontal="center"/>
    </xf>
    <xf numFmtId="3" fontId="12" fillId="2" borderId="4" xfId="12" applyNumberFormat="1" applyFont="1" applyFill="1" applyBorder="1" applyAlignment="1">
      <alignment horizontal="center"/>
    </xf>
    <xf numFmtId="0" fontId="11" fillId="2" borderId="1" xfId="12" applyFont="1" applyFill="1" applyBorder="1" applyAlignment="1">
      <alignment horizontal="left" vertical="center" wrapText="1"/>
    </xf>
    <xf numFmtId="3" fontId="11" fillId="2" borderId="2" xfId="12" applyNumberFormat="1" applyFont="1" applyFill="1" applyBorder="1" applyAlignment="1">
      <alignment horizontal="center" vertical="center" wrapText="1"/>
    </xf>
    <xf numFmtId="0" fontId="11" fillId="2" borderId="2" xfId="12" applyFont="1" applyFill="1" applyBorder="1" applyAlignment="1">
      <alignment horizontal="left" vertical="center" wrapText="1"/>
    </xf>
    <xf numFmtId="0" fontId="11" fillId="2" borderId="5" xfId="12" applyFont="1" applyFill="1" applyBorder="1" applyAlignment="1">
      <alignment horizontal="left" vertical="center" wrapText="1"/>
    </xf>
    <xf numFmtId="3" fontId="11" fillId="2" borderId="14" xfId="12" applyNumberFormat="1" applyFont="1" applyFill="1" applyBorder="1" applyAlignment="1">
      <alignment horizontal="center" vertical="center" wrapText="1"/>
    </xf>
    <xf numFmtId="0" fontId="11" fillId="2" borderId="14" xfId="12" applyFont="1" applyFill="1" applyBorder="1" applyAlignment="1">
      <alignment horizontal="left" vertical="center" wrapText="1"/>
    </xf>
    <xf numFmtId="0" fontId="11" fillId="2" borderId="0" xfId="1" applyFont="1" applyFill="1"/>
    <xf numFmtId="0" fontId="12" fillId="2" borderId="0" xfId="1" applyFont="1" applyFill="1" applyAlignment="1"/>
    <xf numFmtId="0" fontId="12" fillId="2" borderId="0" xfId="14" applyFont="1" applyFill="1"/>
    <xf numFmtId="0" fontId="19" fillId="2" borderId="1" xfId="14" applyFont="1" applyFill="1" applyBorder="1" applyAlignment="1">
      <alignment horizontal="center" vertical="center" wrapText="1"/>
    </xf>
    <xf numFmtId="164" fontId="12" fillId="2" borderId="0" xfId="14" applyNumberFormat="1" applyFont="1" applyFill="1" applyBorder="1" applyAlignment="1">
      <alignment horizontal="center" vertical="center"/>
    </xf>
    <xf numFmtId="0" fontId="12" fillId="0" borderId="0" xfId="6"/>
    <xf numFmtId="0" fontId="19" fillId="2" borderId="2" xfId="14" applyFont="1" applyFill="1" applyBorder="1" applyAlignment="1">
      <alignment horizontal="center" vertical="center" wrapText="1"/>
    </xf>
    <xf numFmtId="4" fontId="12" fillId="2" borderId="14" xfId="14" applyNumberFormat="1" applyFont="1" applyFill="1" applyBorder="1" applyAlignment="1">
      <alignment horizontal="center" vertical="center"/>
    </xf>
    <xf numFmtId="4" fontId="12" fillId="2" borderId="5" xfId="14" applyNumberFormat="1" applyFont="1" applyFill="1" applyBorder="1" applyAlignment="1">
      <alignment horizontal="center" vertical="center"/>
    </xf>
    <xf numFmtId="14" fontId="12" fillId="2" borderId="0" xfId="14" applyNumberFormat="1" applyFont="1" applyFill="1" applyBorder="1" applyAlignment="1">
      <alignment horizontal="center" vertical="center" wrapText="1"/>
    </xf>
    <xf numFmtId="4" fontId="12" fillId="2" borderId="0" xfId="14" applyNumberFormat="1" applyFont="1" applyFill="1" applyBorder="1" applyAlignment="1">
      <alignment horizontal="center" vertical="center"/>
    </xf>
    <xf numFmtId="4" fontId="12" fillId="2" borderId="4" xfId="14" applyNumberFormat="1" applyFont="1" applyFill="1" applyBorder="1" applyAlignment="1">
      <alignment horizontal="center" vertical="center"/>
    </xf>
    <xf numFmtId="14" fontId="12" fillId="2" borderId="6" xfId="14" applyNumberFormat="1" applyFont="1" applyFill="1" applyBorder="1" applyAlignment="1">
      <alignment horizontal="center" vertical="center" wrapText="1"/>
    </xf>
    <xf numFmtId="3" fontId="12" fillId="0" borderId="3" xfId="14" applyNumberFormat="1" applyFont="1" applyFill="1" applyBorder="1" applyAlignment="1">
      <alignment horizontal="center" vertical="center"/>
    </xf>
    <xf numFmtId="3" fontId="12" fillId="0" borderId="8" xfId="14" applyNumberFormat="1" applyFont="1" applyFill="1" applyBorder="1" applyAlignment="1">
      <alignment horizontal="center" vertical="center"/>
    </xf>
    <xf numFmtId="3" fontId="12" fillId="2" borderId="4" xfId="14" applyNumberFormat="1" applyFont="1" applyFill="1" applyBorder="1" applyAlignment="1">
      <alignment horizontal="center" vertical="center"/>
    </xf>
    <xf numFmtId="3" fontId="12" fillId="2" borderId="0" xfId="14" applyNumberFormat="1" applyFont="1" applyFill="1" applyBorder="1" applyAlignment="1">
      <alignment horizontal="center" vertical="center"/>
    </xf>
    <xf numFmtId="0" fontId="12" fillId="2" borderId="0" xfId="15" applyFont="1" applyFill="1"/>
    <xf numFmtId="165" fontId="20" fillId="0" borderId="0" xfId="7" applyNumberFormat="1" applyFont="1"/>
    <xf numFmtId="165" fontId="20" fillId="0" borderId="0" xfId="7" applyNumberFormat="1" applyFont="1" applyAlignment="1">
      <alignment horizontal="right"/>
    </xf>
    <xf numFmtId="164" fontId="12" fillId="2" borderId="4" xfId="14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3" fontId="12" fillId="2" borderId="8" xfId="1" applyNumberFormat="1" applyFont="1" applyFill="1" applyBorder="1" applyAlignment="1">
      <alignment horizontal="right"/>
    </xf>
    <xf numFmtId="3" fontId="12" fillId="2" borderId="0" xfId="1" applyNumberFormat="1" applyFont="1" applyFill="1" applyBorder="1" applyAlignment="1">
      <alignment horizontal="right"/>
    </xf>
    <xf numFmtId="0" fontId="12" fillId="2" borderId="3" xfId="4" applyFont="1" applyFill="1" applyBorder="1" applyAlignment="1">
      <alignment horizontal="center" vertical="center" wrapText="1"/>
    </xf>
    <xf numFmtId="0" fontId="12" fillId="2" borderId="8" xfId="4" applyFont="1" applyFill="1" applyBorder="1" applyAlignment="1">
      <alignment horizontal="center" vertical="center" wrapText="1"/>
    </xf>
    <xf numFmtId="0" fontId="12" fillId="2" borderId="2" xfId="12" applyFont="1" applyFill="1" applyBorder="1" applyAlignment="1">
      <alignment horizontal="center" vertical="center" wrapText="1"/>
    </xf>
    <xf numFmtId="0" fontId="12" fillId="2" borderId="1" xfId="12" applyFont="1" applyFill="1" applyBorder="1" applyAlignment="1">
      <alignment horizontal="center" vertical="center" wrapText="1"/>
    </xf>
    <xf numFmtId="0" fontId="19" fillId="2" borderId="0" xfId="14" applyFont="1" applyFill="1" applyBorder="1" applyAlignment="1">
      <alignment horizontal="center" vertical="center" wrapText="1"/>
    </xf>
    <xf numFmtId="0" fontId="18" fillId="2" borderId="0" xfId="15" applyFont="1" applyFill="1"/>
    <xf numFmtId="3" fontId="12" fillId="2" borderId="4" xfId="14" applyNumberFormat="1" applyFont="1" applyFill="1" applyBorder="1" applyAlignment="1">
      <alignment horizontal="right" vertical="center"/>
    </xf>
    <xf numFmtId="3" fontId="12" fillId="2" borderId="0" xfId="14" applyNumberFormat="1" applyFont="1" applyFill="1" applyBorder="1" applyAlignment="1">
      <alignment horizontal="right" vertical="center"/>
    </xf>
    <xf numFmtId="3" fontId="12" fillId="2" borderId="3" xfId="14" applyNumberFormat="1" applyFont="1" applyFill="1" applyBorder="1" applyAlignment="1">
      <alignment horizontal="right" vertical="center"/>
    </xf>
    <xf numFmtId="0" fontId="12" fillId="0" borderId="1" xfId="6" applyBorder="1"/>
    <xf numFmtId="3" fontId="12" fillId="2" borderId="14" xfId="14" applyNumberFormat="1" applyFont="1" applyFill="1" applyBorder="1" applyAlignment="1">
      <alignment horizontal="right" vertical="center"/>
    </xf>
    <xf numFmtId="3" fontId="12" fillId="2" borderId="5" xfId="14" applyNumberFormat="1" applyFont="1" applyFill="1" applyBorder="1" applyAlignment="1">
      <alignment horizontal="right" vertical="center"/>
    </xf>
    <xf numFmtId="3" fontId="12" fillId="0" borderId="3" xfId="14" applyNumberFormat="1" applyFont="1" applyFill="1" applyBorder="1" applyAlignment="1">
      <alignment horizontal="right" vertical="center"/>
    </xf>
    <xf numFmtId="0" fontId="17" fillId="2" borderId="0" xfId="0" applyFont="1" applyFill="1" applyBorder="1" applyAlignment="1">
      <alignment horizontal="left" vertical="center" wrapText="1"/>
    </xf>
    <xf numFmtId="0" fontId="18" fillId="2" borderId="0" xfId="1" applyFont="1" applyFill="1" applyAlignment="1"/>
    <xf numFmtId="14" fontId="12" fillId="2" borderId="3" xfId="14" applyNumberFormat="1" applyFont="1" applyFill="1" applyBorder="1" applyAlignment="1">
      <alignment horizontal="center" vertical="center" wrapText="1"/>
    </xf>
    <xf numFmtId="0" fontId="19" fillId="2" borderId="9" xfId="14" applyFont="1" applyFill="1" applyBorder="1" applyAlignment="1">
      <alignment horizontal="center" vertical="center" wrapText="1"/>
    </xf>
    <xf numFmtId="4" fontId="12" fillId="2" borderId="7" xfId="14" applyNumberFormat="1" applyFont="1" applyFill="1" applyBorder="1" applyAlignment="1">
      <alignment horizontal="center" vertical="center"/>
    </xf>
    <xf numFmtId="4" fontId="12" fillId="2" borderId="6" xfId="14" applyNumberFormat="1" applyFont="1" applyFill="1" applyBorder="1" applyAlignment="1">
      <alignment horizontal="center" vertical="center"/>
    </xf>
    <xf numFmtId="3" fontId="12" fillId="2" borderId="14" xfId="14" applyNumberFormat="1" applyFont="1" applyFill="1" applyBorder="1" applyAlignment="1">
      <alignment horizontal="center" vertical="center"/>
    </xf>
    <xf numFmtId="3" fontId="12" fillId="2" borderId="2" xfId="1" applyNumberFormat="1" applyFont="1" applyFill="1" applyBorder="1" applyAlignment="1">
      <alignment horizontal="right" vertical="center" wrapText="1"/>
    </xf>
    <xf numFmtId="3" fontId="12" fillId="2" borderId="1" xfId="1" applyNumberFormat="1" applyFont="1" applyFill="1" applyBorder="1" applyAlignment="1">
      <alignment horizontal="right" vertical="center" wrapText="1"/>
    </xf>
    <xf numFmtId="3" fontId="12" fillId="2" borderId="9" xfId="1" applyNumberFormat="1" applyFont="1" applyFill="1" applyBorder="1" applyAlignment="1">
      <alignment horizontal="right" vertical="center" wrapText="1"/>
    </xf>
    <xf numFmtId="0" fontId="17" fillId="2" borderId="6" xfId="0" applyFont="1" applyFill="1" applyBorder="1" applyAlignment="1">
      <alignment horizontal="left" vertical="center" wrapText="1"/>
    </xf>
    <xf numFmtId="0" fontId="11" fillId="2" borderId="9" xfId="12" applyFont="1" applyFill="1" applyBorder="1" applyAlignment="1">
      <alignment horizontal="center" vertical="center" wrapText="1"/>
    </xf>
    <xf numFmtId="0" fontId="24" fillId="2" borderId="0" xfId="0" applyFont="1" applyFill="1" applyBorder="1"/>
    <xf numFmtId="0" fontId="17" fillId="2" borderId="0" xfId="0" applyFont="1" applyFill="1" applyBorder="1"/>
    <xf numFmtId="0" fontId="12" fillId="2" borderId="0" xfId="0" applyFont="1" applyFill="1" applyBorder="1"/>
    <xf numFmtId="2" fontId="17" fillId="2" borderId="0" xfId="0" applyNumberFormat="1" applyFont="1" applyFill="1" applyBorder="1" applyAlignment="1">
      <alignment horizontal="center"/>
    </xf>
    <xf numFmtId="0" fontId="18" fillId="2" borderId="0" xfId="0" applyFont="1" applyFill="1" applyBorder="1"/>
    <xf numFmtId="0" fontId="24" fillId="2" borderId="5" xfId="0" applyFont="1" applyFill="1" applyBorder="1" applyAlignment="1">
      <alignment horizontal="center"/>
    </xf>
    <xf numFmtId="0" fontId="17" fillId="2" borderId="8" xfId="0" applyFont="1" applyFill="1" applyBorder="1"/>
    <xf numFmtId="0" fontId="24" fillId="2" borderId="2" xfId="0" applyFont="1" applyFill="1" applyBorder="1" applyAlignment="1">
      <alignment horizontal="center"/>
    </xf>
    <xf numFmtId="0" fontId="24" fillId="2" borderId="1" xfId="0" applyFont="1" applyFill="1" applyBorder="1" applyAlignment="1">
      <alignment horizontal="center"/>
    </xf>
    <xf numFmtId="0" fontId="24" fillId="2" borderId="0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left" vertical="center" wrapText="1"/>
    </xf>
    <xf numFmtId="0" fontId="24" fillId="2" borderId="6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left" vertical="center" wrapText="1"/>
    </xf>
    <xf numFmtId="0" fontId="24" fillId="2" borderId="10" xfId="0" applyFont="1" applyFill="1" applyBorder="1" applyAlignment="1">
      <alignment horizontal="left" vertical="center" wrapText="1"/>
    </xf>
    <xf numFmtId="0" fontId="24" fillId="2" borderId="7" xfId="0" applyFont="1" applyFill="1" applyBorder="1" applyAlignment="1">
      <alignment horizontal="left" vertical="center" wrapText="1"/>
    </xf>
    <xf numFmtId="0" fontId="24" fillId="2" borderId="9" xfId="0" applyFont="1" applyFill="1" applyBorder="1" applyAlignment="1">
      <alignment horizontal="left" vertical="center" wrapText="1"/>
    </xf>
    <xf numFmtId="0" fontId="17" fillId="2" borderId="9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4" fillId="2" borderId="2" xfId="0" applyFont="1" applyFill="1" applyBorder="1"/>
    <xf numFmtId="0" fontId="24" fillId="2" borderId="15" xfId="0" applyFont="1" applyFill="1" applyBorder="1"/>
    <xf numFmtId="0" fontId="17" fillId="2" borderId="0" xfId="0" applyFont="1" applyFill="1" applyBorder="1" applyAlignment="1">
      <alignment horizontal="left"/>
    </xf>
    <xf numFmtId="0" fontId="17" fillId="2" borderId="9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left"/>
    </xf>
    <xf numFmtId="0" fontId="24" fillId="2" borderId="1" xfId="0" applyFont="1" applyFill="1" applyBorder="1"/>
    <xf numFmtId="0" fontId="0" fillId="2" borderId="1" xfId="0" applyFill="1" applyBorder="1"/>
    <xf numFmtId="0" fontId="12" fillId="2" borderId="0" xfId="0" applyFont="1" applyFill="1"/>
    <xf numFmtId="0" fontId="12" fillId="2" borderId="1" xfId="0" applyFont="1" applyFill="1" applyBorder="1"/>
    <xf numFmtId="0" fontId="11" fillId="2" borderId="1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3" fontId="12" fillId="2" borderId="4" xfId="0" applyNumberFormat="1" applyFont="1" applyFill="1" applyBorder="1"/>
    <xf numFmtId="3" fontId="12" fillId="2" borderId="0" xfId="0" applyNumberFormat="1" applyFont="1" applyFill="1" applyBorder="1"/>
    <xf numFmtId="3" fontId="12" fillId="2" borderId="6" xfId="0" applyNumberFormat="1" applyFont="1" applyFill="1" applyBorder="1"/>
    <xf numFmtId="3" fontId="12" fillId="2" borderId="12" xfId="0" applyNumberFormat="1" applyFont="1" applyFill="1" applyBorder="1"/>
    <xf numFmtId="3" fontId="12" fillId="2" borderId="0" xfId="0" applyNumberFormat="1" applyFont="1" applyFill="1"/>
    <xf numFmtId="0" fontId="11" fillId="2" borderId="10" xfId="0" applyFont="1" applyFill="1" applyBorder="1"/>
    <xf numFmtId="3" fontId="11" fillId="2" borderId="3" xfId="0" applyNumberFormat="1" applyFont="1" applyFill="1" applyBorder="1"/>
    <xf numFmtId="3" fontId="11" fillId="2" borderId="8" xfId="0" applyNumberFormat="1" applyFont="1" applyFill="1" applyBorder="1"/>
    <xf numFmtId="3" fontId="11" fillId="2" borderId="10" xfId="0" applyNumberFormat="1" applyFont="1" applyFill="1" applyBorder="1"/>
    <xf numFmtId="3" fontId="11" fillId="2" borderId="11" xfId="0" applyNumberFormat="1" applyFont="1" applyFill="1" applyBorder="1"/>
    <xf numFmtId="3" fontId="12" fillId="2" borderId="14" xfId="0" applyNumberFormat="1" applyFont="1" applyFill="1" applyBorder="1"/>
    <xf numFmtId="3" fontId="12" fillId="2" borderId="5" xfId="0" applyNumberFormat="1" applyFont="1" applyFill="1" applyBorder="1"/>
    <xf numFmtId="3" fontId="12" fillId="2" borderId="7" xfId="0" applyNumberFormat="1" applyFont="1" applyFill="1" applyBorder="1"/>
    <xf numFmtId="3" fontId="12" fillId="2" borderId="13" xfId="0" applyNumberFormat="1" applyFont="1" applyFill="1" applyBorder="1"/>
    <xf numFmtId="3" fontId="11" fillId="2" borderId="4" xfId="0" applyNumberFormat="1" applyFont="1" applyFill="1" applyBorder="1"/>
    <xf numFmtId="3" fontId="11" fillId="2" borderId="0" xfId="0" applyNumberFormat="1" applyFont="1" applyFill="1" applyBorder="1"/>
    <xf numFmtId="3" fontId="11" fillId="2" borderId="6" xfId="0" applyNumberFormat="1" applyFont="1" applyFill="1" applyBorder="1"/>
    <xf numFmtId="3" fontId="11" fillId="2" borderId="12" xfId="0" applyNumberFormat="1" applyFont="1" applyFill="1" applyBorder="1"/>
    <xf numFmtId="3" fontId="11" fillId="2" borderId="0" xfId="0" applyNumberFormat="1" applyFont="1" applyFill="1"/>
    <xf numFmtId="0" fontId="18" fillId="2" borderId="0" xfId="0" applyFont="1" applyFill="1"/>
    <xf numFmtId="0" fontId="11" fillId="2" borderId="1" xfId="0" applyFont="1" applyFill="1" applyBorder="1" applyAlignment="1">
      <alignment horizontal="center" vertical="center" wrapText="1"/>
    </xf>
    <xf numFmtId="3" fontId="12" fillId="2" borderId="0" xfId="0" applyNumberFormat="1" applyFont="1" applyFill="1" applyBorder="1" applyAlignment="1">
      <alignment horizontal="center"/>
    </xf>
    <xf numFmtId="3" fontId="12" fillId="2" borderId="0" xfId="0" applyNumberFormat="1" applyFont="1" applyFill="1" applyAlignment="1">
      <alignment horizontal="center"/>
    </xf>
    <xf numFmtId="3" fontId="12" fillId="2" borderId="5" xfId="0" applyNumberFormat="1" applyFont="1" applyFill="1" applyBorder="1" applyAlignment="1">
      <alignment horizontal="center"/>
    </xf>
    <xf numFmtId="3" fontId="11" fillId="2" borderId="0" xfId="0" applyNumberFormat="1" applyFont="1" applyFill="1" applyBorder="1" applyAlignment="1">
      <alignment horizontal="center"/>
    </xf>
    <xf numFmtId="0" fontId="11" fillId="2" borderId="0" xfId="1" applyFont="1" applyFill="1" applyBorder="1" applyAlignment="1">
      <alignment horizontal="center" vertical="center"/>
    </xf>
    <xf numFmtId="0" fontId="12" fillId="2" borderId="1" xfId="10" applyFont="1" applyFill="1" applyBorder="1" applyAlignment="1">
      <alignment horizontal="center"/>
    </xf>
    <xf numFmtId="0" fontId="11" fillId="2" borderId="9" xfId="10" applyFont="1" applyFill="1" applyBorder="1" applyAlignment="1">
      <alignment horizontal="left" vertical="center" wrapText="1"/>
    </xf>
    <xf numFmtId="0" fontId="12" fillId="2" borderId="10" xfId="4" applyFont="1" applyFill="1" applyBorder="1" applyAlignment="1">
      <alignment horizontal="center" vertical="center" wrapText="1"/>
    </xf>
    <xf numFmtId="0" fontId="11" fillId="2" borderId="3" xfId="4" applyFont="1" applyFill="1" applyBorder="1" applyAlignment="1">
      <alignment horizontal="center" vertical="center" wrapText="1"/>
    </xf>
    <xf numFmtId="0" fontId="11" fillId="2" borderId="10" xfId="4" applyFont="1" applyFill="1" applyBorder="1" applyAlignment="1">
      <alignment horizontal="center" vertical="center" wrapText="1"/>
    </xf>
    <xf numFmtId="0" fontId="12" fillId="2" borderId="10" xfId="12" applyFont="1" applyFill="1" applyBorder="1" applyAlignment="1">
      <alignment horizontal="center"/>
    </xf>
    <xf numFmtId="0" fontId="12" fillId="2" borderId="1" xfId="12" applyFont="1" applyFill="1" applyBorder="1" applyAlignment="1">
      <alignment horizontal="center"/>
    </xf>
    <xf numFmtId="0" fontId="12" fillId="2" borderId="8" xfId="12" applyFont="1" applyFill="1" applyBorder="1" applyAlignment="1">
      <alignment horizontal="center"/>
    </xf>
    <xf numFmtId="0" fontId="12" fillId="2" borderId="0" xfId="12" applyFont="1" applyFill="1" applyBorder="1" applyAlignment="1">
      <alignment horizontal="center"/>
    </xf>
    <xf numFmtId="3" fontId="11" fillId="2" borderId="0" xfId="1" applyNumberFormat="1" applyFont="1" applyFill="1" applyBorder="1" applyAlignment="1">
      <alignment horizontal="right" vertical="center"/>
    </xf>
    <xf numFmtId="0" fontId="11" fillId="2" borderId="1" xfId="1" applyFont="1" applyFill="1" applyBorder="1" applyAlignment="1">
      <alignment horizontal="center"/>
    </xf>
    <xf numFmtId="0" fontId="11" fillId="2" borderId="0" xfId="12" applyFont="1" applyFill="1" applyBorder="1" applyAlignment="1">
      <alignment horizontal="left" vertical="center"/>
    </xf>
    <xf numFmtId="0" fontId="11" fillId="2" borderId="0" xfId="0" applyFont="1" applyFill="1"/>
    <xf numFmtId="0" fontId="12" fillId="2" borderId="1" xfId="15" applyFont="1" applyFill="1" applyBorder="1"/>
    <xf numFmtId="14" fontId="11" fillId="2" borderId="0" xfId="14" applyNumberFormat="1" applyFont="1" applyFill="1" applyBorder="1" applyAlignment="1">
      <alignment horizontal="center" vertical="center"/>
    </xf>
    <xf numFmtId="0" fontId="12" fillId="2" borderId="0" xfId="6" applyFont="1" applyFill="1"/>
    <xf numFmtId="0" fontId="12" fillId="2" borderId="1" xfId="6" applyFont="1" applyFill="1" applyBorder="1"/>
    <xf numFmtId="3" fontId="12" fillId="2" borderId="3" xfId="14" applyNumberFormat="1" applyFont="1" applyFill="1" applyBorder="1" applyAlignment="1">
      <alignment horizontal="center" vertical="center"/>
    </xf>
    <xf numFmtId="3" fontId="12" fillId="2" borderId="8" xfId="14" applyNumberFormat="1" applyFont="1" applyFill="1" applyBorder="1" applyAlignment="1">
      <alignment horizontal="center" vertical="center"/>
    </xf>
    <xf numFmtId="3" fontId="12" fillId="2" borderId="10" xfId="14" applyNumberFormat="1" applyFont="1" applyFill="1" applyBorder="1" applyAlignment="1">
      <alignment horizontal="center" vertical="center"/>
    </xf>
    <xf numFmtId="0" fontId="26" fillId="2" borderId="0" xfId="6" applyFont="1" applyFill="1" applyAlignment="1">
      <alignment horizontal="center" vertical="center" wrapText="1"/>
    </xf>
    <xf numFmtId="3" fontId="12" fillId="2" borderId="14" xfId="6" applyNumberFormat="1" applyFont="1" applyFill="1" applyBorder="1" applyAlignment="1">
      <alignment horizontal="center" vertical="center" wrapText="1"/>
    </xf>
    <xf numFmtId="3" fontId="12" fillId="2" borderId="0" xfId="6" applyNumberFormat="1" applyFont="1" applyFill="1" applyAlignment="1">
      <alignment horizontal="center" vertical="center" wrapText="1"/>
    </xf>
    <xf numFmtId="3" fontId="12" fillId="2" borderId="6" xfId="6" applyNumberFormat="1" applyFont="1" applyFill="1" applyBorder="1" applyAlignment="1">
      <alignment horizontal="center" vertical="center" wrapText="1"/>
    </xf>
    <xf numFmtId="3" fontId="26" fillId="2" borderId="0" xfId="6" applyNumberFormat="1" applyFont="1" applyFill="1" applyAlignment="1">
      <alignment horizontal="center" vertical="center" wrapText="1"/>
    </xf>
    <xf numFmtId="3" fontId="12" fillId="2" borderId="4" xfId="6" applyNumberFormat="1" applyFont="1" applyFill="1" applyBorder="1" applyAlignment="1">
      <alignment horizontal="center" vertical="center"/>
    </xf>
    <xf numFmtId="14" fontId="11" fillId="2" borderId="8" xfId="14" applyNumberFormat="1" applyFont="1" applyFill="1" applyBorder="1" applyAlignment="1">
      <alignment horizontal="center" vertical="center" wrapText="1"/>
    </xf>
    <xf numFmtId="2" fontId="11" fillId="2" borderId="0" xfId="7" applyNumberFormat="1" applyFont="1" applyFill="1" applyBorder="1" applyAlignment="1"/>
    <xf numFmtId="0" fontId="11" fillId="2" borderId="0" xfId="6" applyFont="1" applyFill="1"/>
    <xf numFmtId="0" fontId="12" fillId="2" borderId="0" xfId="7" applyFont="1" applyFill="1" applyBorder="1" applyAlignment="1"/>
    <xf numFmtId="2" fontId="12" fillId="2" borderId="0" xfId="7" applyNumberFormat="1" applyFont="1" applyFill="1" applyBorder="1" applyAlignment="1"/>
    <xf numFmtId="4" fontId="12" fillId="2" borderId="0" xfId="6" applyNumberFormat="1" applyFont="1" applyFill="1"/>
    <xf numFmtId="0" fontId="12" fillId="2" borderId="4" xfId="6" applyFont="1" applyFill="1" applyBorder="1"/>
    <xf numFmtId="10" fontId="12" fillId="2" borderId="0" xfId="6" applyNumberFormat="1" applyFont="1" applyFill="1"/>
    <xf numFmtId="14" fontId="11" fillId="2" borderId="5" xfId="14" applyNumberFormat="1" applyFont="1" applyFill="1" applyBorder="1" applyAlignment="1">
      <alignment horizontal="center" vertical="center" wrapText="1"/>
    </xf>
    <xf numFmtId="3" fontId="12" fillId="2" borderId="8" xfId="14" applyNumberFormat="1" applyFont="1" applyFill="1" applyBorder="1" applyAlignment="1">
      <alignment horizontal="right" vertical="center"/>
    </xf>
    <xf numFmtId="3" fontId="12" fillId="2" borderId="6" xfId="14" applyNumberFormat="1" applyFont="1" applyFill="1" applyBorder="1" applyAlignment="1">
      <alignment horizontal="right" vertical="center"/>
    </xf>
    <xf numFmtId="0" fontId="12" fillId="2" borderId="0" xfId="15" applyFont="1" applyFill="1" applyBorder="1"/>
    <xf numFmtId="14" fontId="11" fillId="2" borderId="8" xfId="14" applyNumberFormat="1" applyFont="1" applyFill="1" applyBorder="1" applyAlignment="1">
      <alignment horizontal="left" vertical="center" wrapText="1"/>
    </xf>
    <xf numFmtId="14" fontId="11" fillId="2" borderId="5" xfId="14" applyNumberFormat="1" applyFont="1" applyFill="1" applyBorder="1" applyAlignment="1">
      <alignment horizontal="left" vertical="center" wrapText="1"/>
    </xf>
    <xf numFmtId="14" fontId="11" fillId="2" borderId="6" xfId="14" applyNumberFormat="1" applyFont="1" applyFill="1" applyBorder="1" applyAlignment="1">
      <alignment horizontal="left" vertical="center" wrapText="1"/>
    </xf>
    <xf numFmtId="0" fontId="11" fillId="2" borderId="2" xfId="14" applyFont="1" applyFill="1" applyBorder="1" applyAlignment="1">
      <alignment horizontal="center" vertical="center" wrapText="1"/>
    </xf>
    <xf numFmtId="0" fontId="11" fillId="2" borderId="1" xfId="14" applyFont="1" applyFill="1" applyBorder="1" applyAlignment="1">
      <alignment horizontal="center" vertical="center" wrapText="1"/>
    </xf>
    <xf numFmtId="49" fontId="11" fillId="0" borderId="8" xfId="14" applyNumberFormat="1" applyFont="1" applyFill="1" applyBorder="1" applyAlignment="1">
      <alignment horizontal="center" vertical="center" wrapText="1"/>
    </xf>
    <xf numFmtId="49" fontId="11" fillId="2" borderId="0" xfId="14" applyNumberFormat="1" applyFont="1" applyFill="1" applyBorder="1" applyAlignment="1">
      <alignment horizontal="center" vertical="center" wrapText="1"/>
    </xf>
    <xf numFmtId="14" fontId="11" fillId="0" borderId="10" xfId="14" applyNumberFormat="1" applyFont="1" applyFill="1" applyBorder="1" applyAlignment="1">
      <alignment horizontal="center" vertical="center" wrapText="1"/>
    </xf>
    <xf numFmtId="14" fontId="11" fillId="2" borderId="6" xfId="14" applyNumberFormat="1" applyFont="1" applyFill="1" applyBorder="1" applyAlignment="1">
      <alignment horizontal="center" vertical="center" wrapText="1"/>
    </xf>
    <xf numFmtId="14" fontId="11" fillId="0" borderId="6" xfId="14" applyNumberFormat="1" applyFont="1" applyFill="1" applyBorder="1" applyAlignment="1">
      <alignment horizontal="center" vertical="center" wrapText="1"/>
    </xf>
    <xf numFmtId="0" fontId="12" fillId="2" borderId="1" xfId="14" applyFont="1" applyFill="1" applyBorder="1"/>
    <xf numFmtId="0" fontId="11" fillId="2" borderId="6" xfId="0" applyFont="1" applyFill="1" applyBorder="1"/>
    <xf numFmtId="0" fontId="11" fillId="2" borderId="8" xfId="0" applyFont="1" applyFill="1" applyBorder="1"/>
    <xf numFmtId="49" fontId="11" fillId="2" borderId="6" xfId="0" applyNumberFormat="1" applyFont="1" applyFill="1" applyBorder="1" applyAlignment="1">
      <alignment horizontal="left"/>
    </xf>
    <xf numFmtId="49" fontId="11" fillId="2" borderId="7" xfId="0" applyNumberFormat="1" applyFont="1" applyFill="1" applyBorder="1" applyAlignment="1">
      <alignment horizontal="left"/>
    </xf>
    <xf numFmtId="0" fontId="25" fillId="2" borderId="1" xfId="12" applyFont="1" applyFill="1" applyBorder="1" applyAlignment="1">
      <alignment vertical="center"/>
    </xf>
    <xf numFmtId="0" fontId="11" fillId="2" borderId="4" xfId="12" applyFont="1" applyFill="1" applyBorder="1" applyAlignment="1">
      <alignment horizontal="left" vertical="center"/>
    </xf>
    <xf numFmtId="0" fontId="24" fillId="2" borderId="14" xfId="0" applyFont="1" applyFill="1" applyBorder="1" applyAlignment="1">
      <alignment horizontal="center"/>
    </xf>
    <xf numFmtId="0" fontId="0" fillId="2" borderId="0" xfId="0" applyFill="1" applyBorder="1"/>
    <xf numFmtId="0" fontId="30" fillId="2" borderId="0" xfId="0" applyFont="1" applyFill="1" applyBorder="1"/>
    <xf numFmtId="4" fontId="28" fillId="2" borderId="0" xfId="0" applyNumberFormat="1" applyFont="1" applyFill="1" applyBorder="1" applyAlignment="1">
      <alignment horizontal="right" vertical="center" wrapText="1"/>
    </xf>
    <xf numFmtId="4" fontId="30" fillId="2" borderId="0" xfId="0" applyNumberFormat="1" applyFont="1" applyFill="1" applyBorder="1" applyAlignment="1">
      <alignment horizontal="right"/>
    </xf>
    <xf numFmtId="4" fontId="28" fillId="2" borderId="0" xfId="0" applyNumberFormat="1" applyFont="1" applyFill="1" applyBorder="1" applyAlignment="1">
      <alignment horizontal="right"/>
    </xf>
    <xf numFmtId="0" fontId="28" fillId="2" borderId="0" xfId="0" applyFont="1" applyFill="1" applyBorder="1" applyAlignment="1">
      <alignment horizontal="right" vertical="center" wrapText="1"/>
    </xf>
    <xf numFmtId="4" fontId="30" fillId="2" borderId="0" xfId="0" applyNumberFormat="1" applyFont="1" applyFill="1" applyBorder="1" applyAlignment="1">
      <alignment horizontal="right" vertical="center" wrapText="1"/>
    </xf>
    <xf numFmtId="0" fontId="30" fillId="2" borderId="12" xfId="0" applyFont="1" applyFill="1" applyBorder="1"/>
    <xf numFmtId="3" fontId="28" fillId="2" borderId="0" xfId="0" applyNumberFormat="1" applyFont="1" applyFill="1" applyBorder="1"/>
    <xf numFmtId="3" fontId="32" fillId="2" borderId="0" xfId="0" applyNumberFormat="1" applyFont="1" applyFill="1" applyBorder="1"/>
    <xf numFmtId="0" fontId="29" fillId="2" borderId="0" xfId="0" applyFont="1" applyFill="1" applyBorder="1" applyAlignment="1">
      <alignment horizontal="center" vertical="center" wrapText="1"/>
    </xf>
    <xf numFmtId="3" fontId="32" fillId="2" borderId="0" xfId="0" applyNumberFormat="1" applyFont="1" applyFill="1" applyBorder="1" applyAlignment="1">
      <alignment horizontal="right" vertical="center"/>
    </xf>
    <xf numFmtId="0" fontId="30" fillId="2" borderId="6" xfId="0" applyFont="1" applyFill="1" applyBorder="1"/>
    <xf numFmtId="0" fontId="32" fillId="2" borderId="9" xfId="0" applyFont="1" applyFill="1" applyBorder="1"/>
    <xf numFmtId="0" fontId="32" fillId="2" borderId="1" xfId="0" applyFont="1" applyFill="1" applyBorder="1" applyAlignment="1">
      <alignment horizontal="center" vertical="center" wrapText="1"/>
    </xf>
    <xf numFmtId="0" fontId="32" fillId="2" borderId="15" xfId="0" applyFont="1" applyFill="1" applyBorder="1"/>
    <xf numFmtId="3" fontId="12" fillId="2" borderId="0" xfId="6" applyNumberFormat="1" applyFont="1" applyFill="1"/>
    <xf numFmtId="3" fontId="0" fillId="2" borderId="0" xfId="0" applyNumberFormat="1" applyFill="1"/>
    <xf numFmtId="2" fontId="28" fillId="2" borderId="0" xfId="0" applyNumberFormat="1" applyFont="1" applyFill="1" applyBorder="1" applyAlignment="1">
      <alignment horizontal="right" vertical="center" wrapText="1"/>
    </xf>
    <xf numFmtId="2" fontId="28" fillId="2" borderId="6" xfId="0" applyNumberFormat="1" applyFont="1" applyFill="1" applyBorder="1" applyAlignment="1">
      <alignment horizontal="right" vertical="center" wrapText="1"/>
    </xf>
    <xf numFmtId="2" fontId="30" fillId="2" borderId="6" xfId="0" applyNumberFormat="1" applyFont="1" applyFill="1" applyBorder="1" applyAlignment="1">
      <alignment horizontal="right" vertical="center" wrapText="1"/>
    </xf>
    <xf numFmtId="2" fontId="30" fillId="2" borderId="6" xfId="0" applyNumberFormat="1" applyFont="1" applyFill="1" applyBorder="1" applyAlignment="1">
      <alignment horizontal="right"/>
    </xf>
    <xf numFmtId="0" fontId="0" fillId="2" borderId="0" xfId="0" applyFill="1" applyBorder="1" applyAlignment="1"/>
    <xf numFmtId="0" fontId="0" fillId="2" borderId="9" xfId="0" applyFill="1" applyBorder="1"/>
    <xf numFmtId="2" fontId="28" fillId="2" borderId="0" xfId="0" applyNumberFormat="1" applyFont="1" applyFill="1" applyBorder="1" applyAlignment="1">
      <alignment horizontal="right"/>
    </xf>
    <xf numFmtId="0" fontId="32" fillId="2" borderId="9" xfId="0" applyFont="1" applyFill="1" applyBorder="1" applyAlignment="1">
      <alignment horizontal="center" vertical="center" wrapText="1"/>
    </xf>
    <xf numFmtId="4" fontId="28" fillId="2" borderId="6" xfId="0" applyNumberFormat="1" applyFont="1" applyFill="1" applyBorder="1" applyAlignment="1">
      <alignment horizontal="right" vertical="center" wrapText="1"/>
    </xf>
    <xf numFmtId="4" fontId="28" fillId="2" borderId="6" xfId="0" applyNumberFormat="1" applyFont="1" applyFill="1" applyBorder="1" applyAlignment="1">
      <alignment horizontal="right"/>
    </xf>
    <xf numFmtId="3" fontId="12" fillId="2" borderId="4" xfId="0" applyNumberFormat="1" applyFont="1" applyFill="1" applyBorder="1" applyAlignment="1">
      <alignment horizontal="center"/>
    </xf>
    <xf numFmtId="3" fontId="11" fillId="2" borderId="14" xfId="1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3" fontId="12" fillId="2" borderId="14" xfId="0" applyNumberFormat="1" applyFont="1" applyFill="1" applyBorder="1" applyAlignment="1">
      <alignment horizontal="center"/>
    </xf>
    <xf numFmtId="0" fontId="11" fillId="2" borderId="2" xfId="14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/>
    </xf>
    <xf numFmtId="0" fontId="24" fillId="2" borderId="1" xfId="0" applyFont="1" applyFill="1" applyBorder="1" applyAlignment="1">
      <alignment horizontal="center"/>
    </xf>
    <xf numFmtId="166" fontId="17" fillId="2" borderId="4" xfId="0" applyNumberFormat="1" applyFont="1" applyFill="1" applyBorder="1" applyAlignment="1">
      <alignment horizontal="center"/>
    </xf>
    <xf numFmtId="166" fontId="24" fillId="2" borderId="3" xfId="0" applyNumberFormat="1" applyFont="1" applyFill="1" applyBorder="1" applyAlignment="1">
      <alignment horizontal="center"/>
    </xf>
    <xf numFmtId="0" fontId="24" fillId="0" borderId="1" xfId="0" applyFont="1" applyFill="1" applyBorder="1" applyAlignment="1">
      <alignment horizontal="left"/>
    </xf>
    <xf numFmtId="0" fontId="11" fillId="2" borderId="2" xfId="14" applyFont="1" applyFill="1" applyBorder="1" applyAlignment="1">
      <alignment horizontal="center" vertical="center"/>
    </xf>
    <xf numFmtId="0" fontId="11" fillId="2" borderId="12" xfId="12" applyFont="1" applyFill="1" applyBorder="1" applyAlignment="1">
      <alignment horizontal="left" vertical="center"/>
    </xf>
    <xf numFmtId="0" fontId="11" fillId="2" borderId="13" xfId="12" applyFont="1" applyFill="1" applyBorder="1" applyAlignment="1">
      <alignment horizontal="left" vertical="center"/>
    </xf>
    <xf numFmtId="3" fontId="12" fillId="2" borderId="10" xfId="1" applyNumberFormat="1" applyFont="1" applyFill="1" applyBorder="1" applyAlignment="1">
      <alignment horizontal="right"/>
    </xf>
    <xf numFmtId="3" fontId="12" fillId="2" borderId="6" xfId="1" applyNumberFormat="1" applyFont="1" applyFill="1" applyBorder="1" applyAlignment="1">
      <alignment horizontal="right"/>
    </xf>
    <xf numFmtId="3" fontId="11" fillId="2" borderId="14" xfId="1" applyNumberFormat="1" applyFont="1" applyFill="1" applyBorder="1" applyAlignment="1">
      <alignment horizontal="right"/>
    </xf>
    <xf numFmtId="3" fontId="11" fillId="2" borderId="5" xfId="1" applyNumberFormat="1" applyFont="1" applyFill="1" applyBorder="1" applyAlignment="1">
      <alignment horizontal="right"/>
    </xf>
    <xf numFmtId="3" fontId="11" fillId="2" borderId="7" xfId="1" applyNumberFormat="1" applyFont="1" applyFill="1" applyBorder="1" applyAlignment="1">
      <alignment horizontal="right"/>
    </xf>
    <xf numFmtId="0" fontId="24" fillId="2" borderId="1" xfId="0" applyFont="1" applyFill="1" applyBorder="1" applyAlignment="1">
      <alignment horizontal="center"/>
    </xf>
    <xf numFmtId="3" fontId="12" fillId="2" borderId="3" xfId="0" applyNumberFormat="1" applyFont="1" applyFill="1" applyBorder="1"/>
    <xf numFmtId="0" fontId="31" fillId="2" borderId="1" xfId="0" applyFont="1" applyFill="1" applyBorder="1" applyAlignment="1">
      <alignment horizontal="center"/>
    </xf>
    <xf numFmtId="0" fontId="31" fillId="2" borderId="1" xfId="0" applyFont="1" applyFill="1" applyBorder="1" applyAlignment="1">
      <alignment horizontal="center" vertical="center"/>
    </xf>
    <xf numFmtId="0" fontId="31" fillId="2" borderId="2" xfId="0" applyFont="1" applyFill="1" applyBorder="1" applyAlignment="1">
      <alignment horizontal="center" vertical="center"/>
    </xf>
    <xf numFmtId="4" fontId="28" fillId="2" borderId="10" xfId="0" applyNumberFormat="1" applyFont="1" applyFill="1" applyBorder="1" applyAlignment="1">
      <alignment horizontal="right" vertical="center" wrapText="1"/>
    </xf>
    <xf numFmtId="2" fontId="28" fillId="2" borderId="10" xfId="0" applyNumberFormat="1" applyFont="1" applyFill="1" applyBorder="1" applyAlignment="1">
      <alignment horizontal="right" vertical="center" wrapText="1"/>
    </xf>
    <xf numFmtId="2" fontId="30" fillId="2" borderId="6" xfId="0" applyNumberFormat="1" applyFont="1" applyFill="1" applyBorder="1"/>
    <xf numFmtId="0" fontId="32" fillId="2" borderId="15" xfId="0" applyFont="1" applyFill="1" applyBorder="1" applyAlignment="1">
      <alignment horizontal="center" vertical="center"/>
    </xf>
    <xf numFmtId="0" fontId="32" fillId="2" borderId="9" xfId="0" applyFont="1" applyFill="1" applyBorder="1" applyAlignment="1">
      <alignment horizontal="center" vertical="center"/>
    </xf>
    <xf numFmtId="0" fontId="32" fillId="2" borderId="2" xfId="0" applyFont="1" applyFill="1" applyBorder="1" applyAlignment="1">
      <alignment horizontal="center" vertical="center" wrapText="1"/>
    </xf>
    <xf numFmtId="4" fontId="28" fillId="2" borderId="4" xfId="0" applyNumberFormat="1" applyFont="1" applyFill="1" applyBorder="1" applyAlignment="1">
      <alignment horizontal="right"/>
    </xf>
    <xf numFmtId="0" fontId="31" fillId="2" borderId="7" xfId="0" applyFont="1" applyFill="1" applyBorder="1" applyAlignment="1">
      <alignment horizontal="center" vertical="center"/>
    </xf>
    <xf numFmtId="0" fontId="31" fillId="2" borderId="13" xfId="0" applyFont="1" applyFill="1" applyBorder="1" applyAlignment="1">
      <alignment horizontal="center" vertical="center"/>
    </xf>
    <xf numFmtId="0" fontId="31" fillId="2" borderId="5" xfId="0" applyFont="1" applyFill="1" applyBorder="1" applyAlignment="1">
      <alignment horizontal="center" vertical="center"/>
    </xf>
    <xf numFmtId="0" fontId="31" fillId="2" borderId="7" xfId="0" applyFont="1" applyFill="1" applyBorder="1" applyAlignment="1">
      <alignment horizontal="center" vertical="center" wrapText="1"/>
    </xf>
    <xf numFmtId="0" fontId="31" fillId="2" borderId="5" xfId="0" applyFont="1" applyFill="1" applyBorder="1" applyAlignment="1">
      <alignment horizontal="center" vertical="center" wrapText="1"/>
    </xf>
    <xf numFmtId="0" fontId="32" fillId="2" borderId="5" xfId="0" applyFont="1" applyFill="1" applyBorder="1" applyAlignment="1">
      <alignment horizontal="center" vertical="center" wrapText="1"/>
    </xf>
    <xf numFmtId="2" fontId="33" fillId="2" borderId="10" xfId="0" applyNumberFormat="1" applyFont="1" applyFill="1" applyBorder="1"/>
    <xf numFmtId="2" fontId="33" fillId="2" borderId="6" xfId="0" applyNumberFormat="1" applyFont="1" applyFill="1" applyBorder="1"/>
    <xf numFmtId="2" fontId="30" fillId="2" borderId="10" xfId="0" applyNumberFormat="1" applyFont="1" applyFill="1" applyBorder="1"/>
    <xf numFmtId="3" fontId="28" fillId="2" borderId="6" xfId="0" applyNumberFormat="1" applyFont="1" applyFill="1" applyBorder="1"/>
    <xf numFmtId="3" fontId="28" fillId="2" borderId="6" xfId="0" applyNumberFormat="1" applyFont="1" applyFill="1" applyBorder="1" applyAlignment="1">
      <alignment horizontal="right" vertical="center"/>
    </xf>
    <xf numFmtId="3" fontId="28" fillId="2" borderId="12" xfId="0" applyNumberFormat="1" applyFont="1" applyFill="1" applyBorder="1" applyAlignment="1">
      <alignment horizontal="right" vertical="center"/>
    </xf>
    <xf numFmtId="0" fontId="0" fillId="2" borderId="8" xfId="0" applyFill="1" applyBorder="1"/>
    <xf numFmtId="0" fontId="11" fillId="2" borderId="9" xfId="12" applyFont="1" applyFill="1" applyBorder="1" applyAlignment="1">
      <alignment horizontal="center" vertical="center" wrapText="1"/>
    </xf>
    <xf numFmtId="0" fontId="11" fillId="2" borderId="2" xfId="12" applyFont="1" applyFill="1" applyBorder="1" applyAlignment="1">
      <alignment horizontal="center" vertical="center" wrapText="1"/>
    </xf>
    <xf numFmtId="3" fontId="17" fillId="2" borderId="3" xfId="12" applyNumberFormat="1" applyFont="1" applyFill="1" applyBorder="1" applyAlignment="1">
      <alignment horizontal="right"/>
    </xf>
    <xf numFmtId="10" fontId="17" fillId="2" borderId="0" xfId="2" applyNumberFormat="1" applyFont="1" applyFill="1" applyBorder="1" applyAlignment="1">
      <alignment horizontal="right"/>
    </xf>
    <xf numFmtId="3" fontId="12" fillId="2" borderId="3" xfId="12" applyNumberFormat="1" applyFont="1" applyFill="1" applyBorder="1" applyAlignment="1">
      <alignment horizontal="right"/>
    </xf>
    <xf numFmtId="10" fontId="12" fillId="2" borderId="0" xfId="2" applyNumberFormat="1" applyFont="1" applyFill="1" applyBorder="1" applyAlignment="1">
      <alignment horizontal="right"/>
    </xf>
    <xf numFmtId="10" fontId="12" fillId="2" borderId="3" xfId="2" applyNumberFormat="1" applyFont="1" applyFill="1" applyBorder="1" applyAlignment="1">
      <alignment horizontal="right"/>
    </xf>
    <xf numFmtId="3" fontId="11" fillId="2" borderId="3" xfId="12" applyNumberFormat="1" applyFont="1" applyFill="1" applyBorder="1" applyAlignment="1">
      <alignment horizontal="right"/>
    </xf>
    <xf numFmtId="3" fontId="11" fillId="2" borderId="10" xfId="2" applyNumberFormat="1" applyFont="1" applyFill="1" applyBorder="1" applyAlignment="1">
      <alignment horizontal="right"/>
    </xf>
    <xf numFmtId="3" fontId="17" fillId="2" borderId="4" xfId="12" applyNumberFormat="1" applyFont="1" applyFill="1" applyBorder="1" applyAlignment="1">
      <alignment horizontal="right"/>
    </xf>
    <xf numFmtId="3" fontId="12" fillId="2" borderId="4" xfId="12" applyNumberFormat="1" applyFont="1" applyFill="1" applyBorder="1" applyAlignment="1">
      <alignment horizontal="right"/>
    </xf>
    <xf numFmtId="10" fontId="12" fillId="2" borderId="4" xfId="2" applyNumberFormat="1" applyFont="1" applyFill="1" applyBorder="1" applyAlignment="1">
      <alignment horizontal="right"/>
    </xf>
    <xf numFmtId="3" fontId="11" fillId="2" borderId="4" xfId="12" applyNumberFormat="1" applyFont="1" applyFill="1" applyBorder="1" applyAlignment="1">
      <alignment horizontal="right"/>
    </xf>
    <xf numFmtId="3" fontId="11" fillId="2" borderId="6" xfId="2" applyNumberFormat="1" applyFont="1" applyFill="1" applyBorder="1" applyAlignment="1">
      <alignment horizontal="right"/>
    </xf>
    <xf numFmtId="3" fontId="11" fillId="2" borderId="14" xfId="12" applyNumberFormat="1" applyFont="1" applyFill="1" applyBorder="1" applyAlignment="1">
      <alignment horizontal="right"/>
    </xf>
    <xf numFmtId="3" fontId="11" fillId="2" borderId="7" xfId="2" applyNumberFormat="1" applyFont="1" applyFill="1" applyBorder="1" applyAlignment="1">
      <alignment horizontal="right"/>
    </xf>
    <xf numFmtId="3" fontId="11" fillId="2" borderId="2" xfId="12" applyNumberFormat="1" applyFont="1" applyFill="1" applyBorder="1" applyAlignment="1">
      <alignment horizontal="right" vertical="center" wrapText="1"/>
    </xf>
    <xf numFmtId="3" fontId="11" fillId="2" borderId="1" xfId="12" applyNumberFormat="1" applyFont="1" applyFill="1" applyBorder="1" applyAlignment="1">
      <alignment horizontal="right" vertical="center" wrapText="1"/>
    </xf>
    <xf numFmtId="9" fontId="11" fillId="2" borderId="9" xfId="4" applyNumberFormat="1" applyFont="1" applyFill="1" applyBorder="1" applyAlignment="1">
      <alignment horizontal="right" vertical="center" wrapText="1"/>
    </xf>
    <xf numFmtId="10" fontId="11" fillId="2" borderId="2" xfId="1" applyNumberFormat="1" applyFont="1" applyFill="1" applyBorder="1" applyAlignment="1">
      <alignment horizontal="right" vertical="center" wrapText="1"/>
    </xf>
    <xf numFmtId="10" fontId="11" fillId="2" borderId="1" xfId="1" applyNumberFormat="1" applyFont="1" applyFill="1" applyBorder="1" applyAlignment="1">
      <alignment horizontal="right" vertical="center" wrapText="1"/>
    </xf>
    <xf numFmtId="3" fontId="11" fillId="2" borderId="14" xfId="12" applyNumberFormat="1" applyFont="1" applyFill="1" applyBorder="1" applyAlignment="1">
      <alignment horizontal="right" vertical="center" wrapText="1"/>
    </xf>
    <xf numFmtId="3" fontId="11" fillId="2" borderId="7" xfId="12" applyNumberFormat="1" applyFont="1" applyFill="1" applyBorder="1" applyAlignment="1">
      <alignment horizontal="right" vertical="center" wrapText="1"/>
    </xf>
    <xf numFmtId="3" fontId="11" fillId="2" borderId="9" xfId="12" applyNumberFormat="1" applyFont="1" applyFill="1" applyBorder="1" applyAlignment="1">
      <alignment horizontal="right" vertical="center" wrapText="1"/>
    </xf>
    <xf numFmtId="3" fontId="12" fillId="2" borderId="3" xfId="4" applyNumberFormat="1" applyFont="1" applyFill="1" applyBorder="1" applyAlignment="1">
      <alignment horizontal="right"/>
    </xf>
    <xf numFmtId="10" fontId="12" fillId="2" borderId="8" xfId="2" applyNumberFormat="1" applyFont="1" applyFill="1" applyBorder="1" applyAlignment="1">
      <alignment horizontal="right"/>
    </xf>
    <xf numFmtId="10" fontId="12" fillId="2" borderId="10" xfId="2" applyNumberFormat="1" applyFont="1" applyFill="1" applyBorder="1" applyAlignment="1">
      <alignment horizontal="right"/>
    </xf>
    <xf numFmtId="1" fontId="12" fillId="2" borderId="8" xfId="2" applyNumberFormat="1" applyFont="1" applyFill="1" applyBorder="1" applyAlignment="1">
      <alignment horizontal="right"/>
    </xf>
    <xf numFmtId="1" fontId="12" fillId="2" borderId="3" xfId="2" applyNumberFormat="1" applyFont="1" applyFill="1" applyBorder="1" applyAlignment="1">
      <alignment horizontal="right"/>
    </xf>
    <xf numFmtId="3" fontId="12" fillId="2" borderId="8" xfId="4" applyNumberFormat="1" applyFont="1" applyFill="1" applyBorder="1" applyAlignment="1">
      <alignment horizontal="right"/>
    </xf>
    <xf numFmtId="3" fontId="11" fillId="2" borderId="8" xfId="4" applyNumberFormat="1" applyFont="1" applyFill="1" applyBorder="1" applyAlignment="1">
      <alignment horizontal="right"/>
    </xf>
    <xf numFmtId="10" fontId="11" fillId="2" borderId="10" xfId="2" applyNumberFormat="1" applyFont="1" applyFill="1" applyBorder="1" applyAlignment="1">
      <alignment horizontal="right"/>
    </xf>
    <xf numFmtId="2" fontId="11" fillId="2" borderId="10" xfId="2" applyNumberFormat="1" applyFont="1" applyFill="1" applyBorder="1" applyAlignment="1">
      <alignment horizontal="right"/>
    </xf>
    <xf numFmtId="3" fontId="12" fillId="2" borderId="4" xfId="4" applyNumberFormat="1" applyFont="1" applyFill="1" applyBorder="1" applyAlignment="1">
      <alignment horizontal="right"/>
    </xf>
    <xf numFmtId="10" fontId="12" fillId="2" borderId="6" xfId="2" applyNumberFormat="1" applyFont="1" applyFill="1" applyBorder="1" applyAlignment="1">
      <alignment horizontal="right"/>
    </xf>
    <xf numFmtId="1" fontId="12" fillId="2" borderId="0" xfId="2" applyNumberFormat="1" applyFont="1" applyFill="1" applyBorder="1" applyAlignment="1">
      <alignment horizontal="right"/>
    </xf>
    <xf numFmtId="1" fontId="12" fillId="2" borderId="4" xfId="2" applyNumberFormat="1" applyFont="1" applyFill="1" applyBorder="1" applyAlignment="1">
      <alignment horizontal="right"/>
    </xf>
    <xf numFmtId="3" fontId="12" fillId="2" borderId="0" xfId="4" applyNumberFormat="1" applyFont="1" applyFill="1" applyBorder="1" applyAlignment="1">
      <alignment horizontal="right"/>
    </xf>
    <xf numFmtId="3" fontId="11" fillId="2" borderId="0" xfId="4" applyNumberFormat="1" applyFont="1" applyFill="1" applyBorder="1" applyAlignment="1">
      <alignment horizontal="right"/>
    </xf>
    <xf numFmtId="10" fontId="11" fillId="2" borderId="6" xfId="2" applyNumberFormat="1" applyFont="1" applyFill="1" applyBorder="1" applyAlignment="1">
      <alignment horizontal="right"/>
    </xf>
    <xf numFmtId="2" fontId="11" fillId="2" borderId="6" xfId="2" applyNumberFormat="1" applyFont="1" applyFill="1" applyBorder="1" applyAlignment="1">
      <alignment horizontal="right"/>
    </xf>
    <xf numFmtId="3" fontId="12" fillId="2" borderId="14" xfId="4" applyNumberFormat="1" applyFont="1" applyFill="1" applyBorder="1" applyAlignment="1">
      <alignment horizontal="right"/>
    </xf>
    <xf numFmtId="10" fontId="12" fillId="2" borderId="5" xfId="2" applyNumberFormat="1" applyFont="1" applyFill="1" applyBorder="1" applyAlignment="1">
      <alignment horizontal="right"/>
    </xf>
    <xf numFmtId="10" fontId="12" fillId="2" borderId="7" xfId="2" applyNumberFormat="1" applyFont="1" applyFill="1" applyBorder="1" applyAlignment="1">
      <alignment horizontal="right"/>
    </xf>
    <xf numFmtId="3" fontId="12" fillId="2" borderId="14" xfId="12" applyNumberFormat="1" applyFont="1" applyFill="1" applyBorder="1" applyAlignment="1">
      <alignment horizontal="right"/>
    </xf>
    <xf numFmtId="1" fontId="12" fillId="2" borderId="5" xfId="2" applyNumberFormat="1" applyFont="1" applyFill="1" applyBorder="1" applyAlignment="1">
      <alignment horizontal="right"/>
    </xf>
    <xf numFmtId="1" fontId="12" fillId="2" borderId="14" xfId="2" applyNumberFormat="1" applyFont="1" applyFill="1" applyBorder="1" applyAlignment="1">
      <alignment horizontal="right"/>
    </xf>
    <xf numFmtId="10" fontId="12" fillId="2" borderId="14" xfId="2" applyNumberFormat="1" applyFont="1" applyFill="1" applyBorder="1" applyAlignment="1">
      <alignment horizontal="right"/>
    </xf>
    <xf numFmtId="3" fontId="11" fillId="2" borderId="5" xfId="4" applyNumberFormat="1" applyFont="1" applyFill="1" applyBorder="1" applyAlignment="1">
      <alignment horizontal="right"/>
    </xf>
    <xf numFmtId="3" fontId="11" fillId="2" borderId="14" xfId="4" applyNumberFormat="1" applyFont="1" applyFill="1" applyBorder="1" applyAlignment="1">
      <alignment horizontal="right" vertical="center" wrapText="1"/>
    </xf>
    <xf numFmtId="9" fontId="11" fillId="2" borderId="5" xfId="4" applyNumberFormat="1" applyFont="1" applyFill="1" applyBorder="1" applyAlignment="1">
      <alignment horizontal="right" vertical="center" wrapText="1"/>
    </xf>
    <xf numFmtId="0" fontId="11" fillId="2" borderId="14" xfId="4" applyFont="1" applyFill="1" applyBorder="1" applyAlignment="1">
      <alignment horizontal="right" vertical="center" wrapText="1"/>
    </xf>
    <xf numFmtId="1" fontId="11" fillId="2" borderId="5" xfId="12" applyNumberFormat="1" applyFont="1" applyFill="1" applyBorder="1" applyAlignment="1">
      <alignment horizontal="right" vertical="center" wrapText="1"/>
    </xf>
    <xf numFmtId="1" fontId="11" fillId="2" borderId="14" xfId="12" applyNumberFormat="1" applyFont="1" applyFill="1" applyBorder="1" applyAlignment="1">
      <alignment horizontal="right" vertical="center" wrapText="1"/>
    </xf>
    <xf numFmtId="3" fontId="11" fillId="2" borderId="2" xfId="4" applyNumberFormat="1" applyFont="1" applyFill="1" applyBorder="1" applyAlignment="1">
      <alignment horizontal="right" vertical="center" wrapText="1"/>
    </xf>
    <xf numFmtId="0" fontId="11" fillId="2" borderId="2" xfId="4" applyFont="1" applyFill="1" applyBorder="1" applyAlignment="1">
      <alignment horizontal="right" vertical="center" wrapText="1"/>
    </xf>
    <xf numFmtId="3" fontId="11" fillId="2" borderId="2" xfId="4" applyNumberFormat="1" applyFont="1" applyFill="1" applyBorder="1" applyAlignment="1">
      <alignment horizontal="right"/>
    </xf>
    <xf numFmtId="10" fontId="11" fillId="2" borderId="14" xfId="12" applyNumberFormat="1" applyFont="1" applyFill="1" applyBorder="1" applyAlignment="1">
      <alignment horizontal="right" vertical="center" wrapText="1"/>
    </xf>
    <xf numFmtId="10" fontId="11" fillId="2" borderId="7" xfId="12" applyNumberFormat="1" applyFont="1" applyFill="1" applyBorder="1" applyAlignment="1">
      <alignment horizontal="right" vertical="center" wrapText="1"/>
    </xf>
    <xf numFmtId="0" fontId="11" fillId="2" borderId="5" xfId="4" applyFont="1" applyFill="1" applyBorder="1" applyAlignment="1">
      <alignment horizontal="right" vertical="center" wrapText="1"/>
    </xf>
    <xf numFmtId="0" fontId="11" fillId="2" borderId="2" xfId="12" applyFont="1" applyFill="1" applyBorder="1" applyAlignment="1">
      <alignment horizontal="right" vertical="center" wrapText="1"/>
    </xf>
    <xf numFmtId="0" fontId="11" fillId="2" borderId="5" xfId="12" applyFont="1" applyFill="1" applyBorder="1" applyAlignment="1">
      <alignment horizontal="center" vertical="center" wrapText="1"/>
    </xf>
    <xf numFmtId="0" fontId="12" fillId="2" borderId="15" xfId="12" applyFont="1" applyFill="1" applyBorder="1"/>
    <xf numFmtId="3" fontId="11" fillId="2" borderId="5" xfId="12" applyNumberFormat="1" applyFont="1" applyFill="1" applyBorder="1" applyAlignment="1">
      <alignment horizontal="right" vertical="center" wrapText="1"/>
    </xf>
    <xf numFmtId="3" fontId="17" fillId="2" borderId="3" xfId="2" applyNumberFormat="1" applyFont="1" applyFill="1" applyBorder="1" applyAlignment="1">
      <alignment horizontal="right"/>
    </xf>
    <xf numFmtId="3" fontId="17" fillId="2" borderId="4" xfId="2" applyNumberFormat="1" applyFont="1" applyFill="1" applyBorder="1" applyAlignment="1">
      <alignment horizontal="right"/>
    </xf>
    <xf numFmtId="3" fontId="17" fillId="2" borderId="14" xfId="2" applyNumberFormat="1" applyFont="1" applyFill="1" applyBorder="1" applyAlignment="1">
      <alignment horizontal="right"/>
    </xf>
    <xf numFmtId="3" fontId="12" fillId="2" borderId="3" xfId="2" applyNumberFormat="1" applyFont="1" applyFill="1" applyBorder="1" applyAlignment="1">
      <alignment horizontal="right"/>
    </xf>
    <xf numFmtId="3" fontId="12" fillId="2" borderId="4" xfId="2" applyNumberFormat="1" applyFont="1" applyFill="1" applyBorder="1" applyAlignment="1">
      <alignment horizontal="right"/>
    </xf>
    <xf numFmtId="3" fontId="12" fillId="2" borderId="14" xfId="2" applyNumberFormat="1" applyFont="1" applyFill="1" applyBorder="1" applyAlignment="1">
      <alignment horizontal="right"/>
    </xf>
    <xf numFmtId="3" fontId="11" fillId="2" borderId="3" xfId="2" applyNumberFormat="1" applyFont="1" applyFill="1" applyBorder="1" applyAlignment="1">
      <alignment horizontal="right"/>
    </xf>
    <xf numFmtId="3" fontId="11" fillId="2" borderId="4" xfId="2" applyNumberFormat="1" applyFont="1" applyFill="1" applyBorder="1" applyAlignment="1">
      <alignment horizontal="right"/>
    </xf>
    <xf numFmtId="3" fontId="11" fillId="2" borderId="14" xfId="2" applyNumberFormat="1" applyFont="1" applyFill="1" applyBorder="1" applyAlignment="1">
      <alignment horizontal="right"/>
    </xf>
    <xf numFmtId="0" fontId="12" fillId="2" borderId="9" xfId="12" applyFont="1" applyFill="1" applyBorder="1" applyAlignment="1">
      <alignment horizontal="center" vertical="center" wrapText="1"/>
    </xf>
    <xf numFmtId="10" fontId="12" fillId="2" borderId="6" xfId="2" applyNumberFormat="1" applyFont="1" applyFill="1" applyBorder="1"/>
    <xf numFmtId="10" fontId="12" fillId="2" borderId="7" xfId="2" applyNumberFormat="1" applyFont="1" applyFill="1" applyBorder="1"/>
    <xf numFmtId="2" fontId="12" fillId="2" borderId="6" xfId="12" applyNumberFormat="1" applyFont="1" applyFill="1" applyBorder="1"/>
    <xf numFmtId="2" fontId="12" fillId="2" borderId="7" xfId="12" applyNumberFormat="1" applyFont="1" applyFill="1" applyBorder="1"/>
    <xf numFmtId="10" fontId="11" fillId="2" borderId="6" xfId="2" applyNumberFormat="1" applyFont="1" applyFill="1" applyBorder="1"/>
    <xf numFmtId="10" fontId="11" fillId="2" borderId="7" xfId="2" applyNumberFormat="1" applyFont="1" applyFill="1" applyBorder="1"/>
    <xf numFmtId="14" fontId="12" fillId="2" borderId="7" xfId="14" applyNumberFormat="1" applyFont="1" applyFill="1" applyBorder="1" applyAlignment="1">
      <alignment horizontal="center" vertical="center" wrapText="1"/>
    </xf>
    <xf numFmtId="0" fontId="12" fillId="2" borderId="0" xfId="6" applyFont="1" applyFill="1" applyAlignment="1">
      <alignment horizontal="center" vertical="center"/>
    </xf>
    <xf numFmtId="0" fontId="12" fillId="2" borderId="4" xfId="6" applyFont="1" applyFill="1" applyBorder="1" applyAlignment="1">
      <alignment horizontal="center" vertical="center"/>
    </xf>
    <xf numFmtId="0" fontId="12" fillId="2" borderId="0" xfId="6" applyFont="1" applyFill="1" applyBorder="1" applyAlignment="1">
      <alignment horizontal="center" vertical="center"/>
    </xf>
    <xf numFmtId="0" fontId="12" fillId="2" borderId="6" xfId="6" applyFont="1" applyFill="1" applyBorder="1" applyAlignment="1">
      <alignment horizontal="center" vertical="center"/>
    </xf>
    <xf numFmtId="14" fontId="11" fillId="2" borderId="6" xfId="14" applyNumberFormat="1" applyFont="1" applyFill="1" applyBorder="1" applyAlignment="1">
      <alignment horizontal="center" vertical="center"/>
    </xf>
    <xf numFmtId="0" fontId="30" fillId="2" borderId="10" xfId="0" applyFont="1" applyFill="1" applyBorder="1"/>
    <xf numFmtId="3" fontId="28" fillId="2" borderId="10" xfId="0" applyNumberFormat="1" applyFont="1" applyFill="1" applyBorder="1"/>
    <xf numFmtId="3" fontId="32" fillId="2" borderId="8" xfId="0" applyNumberFormat="1" applyFont="1" applyFill="1" applyBorder="1"/>
    <xf numFmtId="0" fontId="30" fillId="2" borderId="7" xfId="0" applyFont="1" applyFill="1" applyBorder="1"/>
    <xf numFmtId="3" fontId="28" fillId="2" borderId="7" xfId="0" applyNumberFormat="1" applyFont="1" applyFill="1" applyBorder="1" applyAlignment="1">
      <alignment horizontal="right" vertical="center"/>
    </xf>
    <xf numFmtId="3" fontId="32" fillId="2" borderId="5" xfId="0" applyNumberFormat="1" applyFont="1" applyFill="1" applyBorder="1" applyAlignment="1">
      <alignment horizontal="right" vertical="center"/>
    </xf>
    <xf numFmtId="3" fontId="28" fillId="2" borderId="10" xfId="0" applyNumberFormat="1" applyFont="1" applyFill="1" applyBorder="1" applyAlignment="1">
      <alignment horizontal="right" vertical="center"/>
    </xf>
    <xf numFmtId="3" fontId="32" fillId="2" borderId="8" xfId="0" applyNumberFormat="1" applyFont="1" applyFill="1" applyBorder="1" applyAlignment="1">
      <alignment horizontal="right" vertical="center"/>
    </xf>
    <xf numFmtId="3" fontId="28" fillId="2" borderId="8" xfId="0" applyNumberFormat="1" applyFont="1" applyFill="1" applyBorder="1"/>
    <xf numFmtId="3" fontId="28" fillId="2" borderId="5" xfId="0" applyNumberFormat="1" applyFont="1" applyFill="1" applyBorder="1"/>
    <xf numFmtId="2" fontId="33" fillId="2" borderId="7" xfId="0" applyNumberFormat="1" applyFont="1" applyFill="1" applyBorder="1"/>
    <xf numFmtId="2" fontId="30" fillId="2" borderId="7" xfId="0" applyNumberFormat="1" applyFont="1" applyFill="1" applyBorder="1"/>
    <xf numFmtId="3" fontId="32" fillId="2" borderId="5" xfId="0" applyNumberFormat="1" applyFont="1" applyFill="1" applyBorder="1"/>
    <xf numFmtId="3" fontId="34" fillId="0" borderId="0" xfId="0" applyNumberFormat="1" applyFont="1" applyBorder="1"/>
    <xf numFmtId="0" fontId="30" fillId="2" borderId="11" xfId="0" applyFont="1" applyFill="1" applyBorder="1"/>
    <xf numFmtId="4" fontId="28" fillId="2" borderId="8" xfId="0" applyNumberFormat="1" applyFont="1" applyFill="1" applyBorder="1" applyAlignment="1">
      <alignment horizontal="right"/>
    </xf>
    <xf numFmtId="4" fontId="28" fillId="2" borderId="10" xfId="0" applyNumberFormat="1" applyFont="1" applyFill="1" applyBorder="1" applyAlignment="1">
      <alignment horizontal="right"/>
    </xf>
    <xf numFmtId="0" fontId="30" fillId="2" borderId="13" xfId="0" applyFont="1" applyFill="1" applyBorder="1"/>
    <xf numFmtId="4" fontId="28" fillId="2" borderId="5" xfId="0" applyNumberFormat="1" applyFont="1" applyFill="1" applyBorder="1" applyAlignment="1">
      <alignment horizontal="right" vertical="center" wrapText="1"/>
    </xf>
    <xf numFmtId="4" fontId="28" fillId="2" borderId="7" xfId="0" applyNumberFormat="1" applyFont="1" applyFill="1" applyBorder="1" applyAlignment="1">
      <alignment horizontal="right"/>
    </xf>
    <xf numFmtId="4" fontId="28" fillId="2" borderId="8" xfId="0" applyNumberFormat="1" applyFont="1" applyFill="1" applyBorder="1" applyAlignment="1">
      <alignment horizontal="right" vertical="center" wrapText="1"/>
    </xf>
    <xf numFmtId="4" fontId="28" fillId="2" borderId="5" xfId="0" applyNumberFormat="1" applyFont="1" applyFill="1" applyBorder="1" applyAlignment="1">
      <alignment horizontal="right"/>
    </xf>
    <xf numFmtId="4" fontId="28" fillId="2" borderId="3" xfId="0" applyNumberFormat="1" applyFont="1" applyFill="1" applyBorder="1" applyAlignment="1">
      <alignment horizontal="right"/>
    </xf>
    <xf numFmtId="4" fontId="28" fillId="2" borderId="14" xfId="0" applyNumberFormat="1" applyFont="1" applyFill="1" applyBorder="1" applyAlignment="1">
      <alignment horizontal="right"/>
    </xf>
    <xf numFmtId="2" fontId="28" fillId="2" borderId="6" xfId="0" applyNumberFormat="1" applyFont="1" applyFill="1" applyBorder="1" applyAlignment="1">
      <alignment horizontal="right"/>
    </xf>
    <xf numFmtId="2" fontId="28" fillId="2" borderId="4" xfId="0" applyNumberFormat="1" applyFont="1" applyFill="1" applyBorder="1" applyAlignment="1">
      <alignment horizontal="right"/>
    </xf>
    <xf numFmtId="0" fontId="28" fillId="2" borderId="8" xfId="0" applyFont="1" applyFill="1" applyBorder="1" applyAlignment="1">
      <alignment horizontal="right" vertical="center" wrapText="1"/>
    </xf>
    <xf numFmtId="2" fontId="28" fillId="2" borderId="8" xfId="0" applyNumberFormat="1" applyFont="1" applyFill="1" applyBorder="1" applyAlignment="1">
      <alignment horizontal="right"/>
    </xf>
    <xf numFmtId="4" fontId="28" fillId="2" borderId="7" xfId="0" applyNumberFormat="1" applyFont="1" applyFill="1" applyBorder="1" applyAlignment="1">
      <alignment horizontal="right" vertical="center" wrapText="1"/>
    </xf>
    <xf numFmtId="0" fontId="28" fillId="2" borderId="5" xfId="0" applyFont="1" applyFill="1" applyBorder="1" applyAlignment="1">
      <alignment horizontal="right" vertical="center" wrapText="1"/>
    </xf>
    <xf numFmtId="2" fontId="28" fillId="2" borderId="7" xfId="0" applyNumberFormat="1" applyFont="1" applyFill="1" applyBorder="1" applyAlignment="1">
      <alignment horizontal="right" vertical="center" wrapText="1"/>
    </xf>
    <xf numFmtId="2" fontId="28" fillId="2" borderId="5" xfId="0" applyNumberFormat="1" applyFont="1" applyFill="1" applyBorder="1" applyAlignment="1">
      <alignment horizontal="right"/>
    </xf>
    <xf numFmtId="4" fontId="30" fillId="2" borderId="8" xfId="0" applyNumberFormat="1" applyFont="1" applyFill="1" applyBorder="1" applyAlignment="1">
      <alignment horizontal="right"/>
    </xf>
    <xf numFmtId="2" fontId="30" fillId="2" borderId="10" xfId="0" applyNumberFormat="1" applyFont="1" applyFill="1" applyBorder="1" applyAlignment="1">
      <alignment horizontal="right"/>
    </xf>
    <xf numFmtId="4" fontId="30" fillId="2" borderId="5" xfId="0" applyNumberFormat="1" applyFont="1" applyFill="1" applyBorder="1" applyAlignment="1">
      <alignment horizontal="right" vertical="center" wrapText="1"/>
    </xf>
    <xf numFmtId="2" fontId="30" fillId="2" borderId="7" xfId="0" applyNumberFormat="1" applyFont="1" applyFill="1" applyBorder="1" applyAlignment="1">
      <alignment horizontal="right" vertical="center" wrapText="1"/>
    </xf>
    <xf numFmtId="4" fontId="30" fillId="2" borderId="5" xfId="0" applyNumberFormat="1" applyFont="1" applyFill="1" applyBorder="1" applyAlignment="1">
      <alignment horizontal="right"/>
    </xf>
    <xf numFmtId="2" fontId="30" fillId="2" borderId="7" xfId="0" applyNumberFormat="1" applyFont="1" applyFill="1" applyBorder="1" applyAlignment="1">
      <alignment horizontal="right"/>
    </xf>
    <xf numFmtId="2" fontId="12" fillId="2" borderId="4" xfId="6" applyNumberFormat="1" applyFont="1" applyFill="1" applyBorder="1" applyAlignment="1">
      <alignment horizontal="center" vertical="center"/>
    </xf>
    <xf numFmtId="2" fontId="12" fillId="2" borderId="0" xfId="6" applyNumberFormat="1" applyFont="1" applyFill="1" applyBorder="1" applyAlignment="1">
      <alignment horizontal="center" vertical="center"/>
    </xf>
    <xf numFmtId="2" fontId="12" fillId="2" borderId="6" xfId="6" applyNumberFormat="1" applyFont="1" applyFill="1" applyBorder="1" applyAlignment="1">
      <alignment horizontal="center" vertical="center"/>
    </xf>
    <xf numFmtId="2" fontId="12" fillId="2" borderId="0" xfId="6" applyNumberFormat="1" applyFont="1" applyFill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2" fillId="2" borderId="6" xfId="6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/>
    </xf>
    <xf numFmtId="0" fontId="11" fillId="2" borderId="10" xfId="0" applyFont="1" applyFill="1" applyBorder="1" applyAlignment="1">
      <alignment horizontal="left"/>
    </xf>
    <xf numFmtId="3" fontId="11" fillId="2" borderId="8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/>
    </xf>
    <xf numFmtId="0" fontId="11" fillId="2" borderId="9" xfId="0" applyFont="1" applyFill="1" applyBorder="1" applyAlignment="1">
      <alignment horizontal="center" vertical="center" wrapText="1"/>
    </xf>
    <xf numFmtId="3" fontId="12" fillId="2" borderId="10" xfId="0" applyNumberFormat="1" applyFont="1" applyFill="1" applyBorder="1" applyAlignment="1">
      <alignment horizontal="center"/>
    </xf>
    <xf numFmtId="3" fontId="12" fillId="2" borderId="6" xfId="0" applyNumberFormat="1" applyFont="1" applyFill="1" applyBorder="1" applyAlignment="1">
      <alignment horizontal="center"/>
    </xf>
    <xf numFmtId="3" fontId="12" fillId="2" borderId="7" xfId="0" applyNumberFormat="1" applyFont="1" applyFill="1" applyBorder="1" applyAlignment="1">
      <alignment horizontal="center"/>
    </xf>
    <xf numFmtId="3" fontId="11" fillId="2" borderId="6" xfId="0" applyNumberFormat="1" applyFont="1" applyFill="1" applyBorder="1" applyAlignment="1">
      <alignment horizontal="center"/>
    </xf>
    <xf numFmtId="3" fontId="11" fillId="2" borderId="10" xfId="0" applyNumberFormat="1" applyFont="1" applyFill="1" applyBorder="1" applyAlignment="1">
      <alignment horizontal="center"/>
    </xf>
    <xf numFmtId="14" fontId="12" fillId="2" borderId="13" xfId="14" applyNumberFormat="1" applyFont="1" applyFill="1" applyBorder="1" applyAlignment="1">
      <alignment horizontal="center" vertical="center" wrapText="1"/>
    </xf>
    <xf numFmtId="14" fontId="12" fillId="2" borderId="12" xfId="14" applyNumberFormat="1" applyFont="1" applyFill="1" applyBorder="1" applyAlignment="1">
      <alignment horizontal="center" vertical="center" wrapText="1"/>
    </xf>
    <xf numFmtId="2" fontId="12" fillId="2" borderId="5" xfId="6" applyNumberFormat="1" applyFont="1" applyFill="1" applyBorder="1" applyAlignment="1">
      <alignment horizontal="center" vertical="center"/>
    </xf>
    <xf numFmtId="2" fontId="12" fillId="2" borderId="14" xfId="6" applyNumberFormat="1" applyFont="1" applyFill="1" applyBorder="1" applyAlignment="1">
      <alignment horizontal="center" vertical="center"/>
    </xf>
    <xf numFmtId="2" fontId="12" fillId="2" borderId="7" xfId="6" applyNumberFormat="1" applyFont="1" applyFill="1" applyBorder="1" applyAlignment="1">
      <alignment horizontal="center" vertical="center"/>
    </xf>
    <xf numFmtId="14" fontId="11" fillId="2" borderId="15" xfId="14" applyNumberFormat="1" applyFont="1" applyFill="1" applyBorder="1" applyAlignment="1">
      <alignment horizontal="center" vertical="center" wrapText="1"/>
    </xf>
    <xf numFmtId="2" fontId="11" fillId="2" borderId="2" xfId="6" applyNumberFormat="1" applyFont="1" applyFill="1" applyBorder="1" applyAlignment="1">
      <alignment horizontal="center" vertical="center"/>
    </xf>
    <xf numFmtId="2" fontId="11" fillId="2" borderId="1" xfId="6" applyNumberFormat="1" applyFont="1" applyFill="1" applyBorder="1" applyAlignment="1">
      <alignment horizontal="center" vertical="center"/>
    </xf>
    <xf numFmtId="2" fontId="11" fillId="2" borderId="9" xfId="6" applyNumberFormat="1" applyFont="1" applyFill="1" applyBorder="1" applyAlignment="1">
      <alignment horizontal="center" vertical="center"/>
    </xf>
    <xf numFmtId="2" fontId="11" fillId="2" borderId="2" xfId="14" applyNumberFormat="1" applyFont="1" applyFill="1" applyBorder="1" applyAlignment="1">
      <alignment horizontal="center" vertical="center"/>
    </xf>
    <xf numFmtId="2" fontId="11" fillId="2" borderId="1" xfId="14" applyNumberFormat="1" applyFont="1" applyFill="1" applyBorder="1" applyAlignment="1">
      <alignment horizontal="center" vertical="center"/>
    </xf>
    <xf numFmtId="2" fontId="11" fillId="2" borderId="9" xfId="14" applyNumberFormat="1" applyFont="1" applyFill="1" applyBorder="1" applyAlignment="1">
      <alignment horizontal="center" vertical="center"/>
    </xf>
    <xf numFmtId="4" fontId="11" fillId="2" borderId="1" xfId="14" applyNumberFormat="1" applyFont="1" applyFill="1" applyBorder="1" applyAlignment="1">
      <alignment horizontal="center" vertical="center"/>
    </xf>
    <xf numFmtId="4" fontId="11" fillId="2" borderId="2" xfId="14" applyNumberFormat="1" applyFont="1" applyFill="1" applyBorder="1" applyAlignment="1">
      <alignment horizontal="center" vertical="center"/>
    </xf>
    <xf numFmtId="4" fontId="11" fillId="2" borderId="9" xfId="14" applyNumberFormat="1" applyFont="1" applyFill="1" applyBorder="1" applyAlignment="1">
      <alignment horizontal="center" vertical="center"/>
    </xf>
    <xf numFmtId="14" fontId="11" fillId="2" borderId="2" xfId="14" applyNumberFormat="1" applyFont="1" applyFill="1" applyBorder="1" applyAlignment="1">
      <alignment horizontal="center" vertical="center" wrapText="1"/>
    </xf>
    <xf numFmtId="0" fontId="11" fillId="2" borderId="5" xfId="1" applyFont="1" applyFill="1" applyBorder="1" applyAlignment="1">
      <alignment horizontal="center" vertical="center" wrapText="1"/>
    </xf>
    <xf numFmtId="3" fontId="12" fillId="2" borderId="14" xfId="1" applyNumberFormat="1" applyFont="1" applyFill="1" applyBorder="1" applyAlignment="1">
      <alignment horizontal="right" vertical="center" wrapText="1"/>
    </xf>
    <xf numFmtId="3" fontId="12" fillId="2" borderId="5" xfId="1" applyNumberFormat="1" applyFont="1" applyFill="1" applyBorder="1" applyAlignment="1">
      <alignment horizontal="right" vertical="center" wrapText="1"/>
    </xf>
    <xf numFmtId="3" fontId="12" fillId="2" borderId="7" xfId="1" applyNumberFormat="1" applyFont="1" applyFill="1" applyBorder="1" applyAlignment="1">
      <alignment horizontal="right" vertical="center" wrapText="1"/>
    </xf>
    <xf numFmtId="3" fontId="11" fillId="2" borderId="5" xfId="1" applyNumberFormat="1" applyFont="1" applyFill="1" applyBorder="1" applyAlignment="1">
      <alignment horizontal="right" vertical="center" wrapText="1"/>
    </xf>
    <xf numFmtId="0" fontId="11" fillId="2" borderId="0" xfId="10" applyFont="1" applyFill="1" applyBorder="1" applyAlignment="1">
      <alignment horizontal="center" vertical="center" wrapText="1"/>
    </xf>
    <xf numFmtId="0" fontId="11" fillId="2" borderId="8" xfId="10" applyFont="1" applyFill="1" applyBorder="1" applyAlignment="1">
      <alignment horizontal="center" vertical="center" wrapText="1"/>
    </xf>
    <xf numFmtId="14" fontId="12" fillId="2" borderId="11" xfId="14" applyNumberFormat="1" applyFont="1" applyFill="1" applyBorder="1" applyAlignment="1">
      <alignment horizontal="center" vertical="center" wrapText="1"/>
    </xf>
    <xf numFmtId="2" fontId="12" fillId="2" borderId="8" xfId="6" applyNumberFormat="1" applyFont="1" applyFill="1" applyBorder="1" applyAlignment="1">
      <alignment horizontal="center"/>
    </xf>
    <xf numFmtId="2" fontId="12" fillId="2" borderId="10" xfId="6" applyNumberFormat="1" applyFont="1" applyFill="1" applyBorder="1" applyAlignment="1">
      <alignment horizontal="center"/>
    </xf>
    <xf numFmtId="2" fontId="12" fillId="2" borderId="3" xfId="6" applyNumberFormat="1" applyFont="1" applyFill="1" applyBorder="1" applyAlignment="1">
      <alignment horizontal="center"/>
    </xf>
    <xf numFmtId="2" fontId="12" fillId="2" borderId="0" xfId="6" applyNumberFormat="1" applyFont="1" applyFill="1" applyAlignment="1">
      <alignment horizontal="center"/>
    </xf>
    <xf numFmtId="2" fontId="12" fillId="2" borderId="0" xfId="6" applyNumberFormat="1" applyFont="1" applyFill="1" applyBorder="1" applyAlignment="1">
      <alignment horizontal="center"/>
    </xf>
    <xf numFmtId="2" fontId="12" fillId="2" borderId="6" xfId="6" applyNumberFormat="1" applyFont="1" applyFill="1" applyBorder="1" applyAlignment="1">
      <alignment horizontal="center"/>
    </xf>
    <xf numFmtId="2" fontId="12" fillId="2" borderId="4" xfId="6" applyNumberFormat="1" applyFont="1" applyFill="1" applyBorder="1" applyAlignment="1">
      <alignment horizontal="center"/>
    </xf>
    <xf numFmtId="2" fontId="12" fillId="2" borderId="5" xfId="6" applyNumberFormat="1" applyFont="1" applyFill="1" applyBorder="1" applyAlignment="1">
      <alignment horizontal="center"/>
    </xf>
    <xf numFmtId="2" fontId="12" fillId="2" borderId="7" xfId="6" applyNumberFormat="1" applyFont="1" applyFill="1" applyBorder="1" applyAlignment="1">
      <alignment horizontal="center"/>
    </xf>
    <xf numFmtId="2" fontId="12" fillId="2" borderId="14" xfId="6" applyNumberFormat="1" applyFont="1" applyFill="1" applyBorder="1" applyAlignment="1">
      <alignment horizontal="center"/>
    </xf>
    <xf numFmtId="4" fontId="30" fillId="2" borderId="6" xfId="0" applyNumberFormat="1" applyFont="1" applyFill="1" applyBorder="1"/>
    <xf numFmtId="4" fontId="30" fillId="2" borderId="7" xfId="0" applyNumberFormat="1" applyFont="1" applyFill="1" applyBorder="1"/>
    <xf numFmtId="4" fontId="28" fillId="2" borderId="14" xfId="0" applyNumberFormat="1" applyFont="1" applyFill="1" applyBorder="1" applyAlignment="1">
      <alignment horizontal="right" vertical="center" wrapText="1"/>
    </xf>
    <xf numFmtId="2" fontId="30" fillId="2" borderId="0" xfId="0" applyNumberFormat="1" applyFont="1" applyFill="1" applyBorder="1" applyAlignment="1">
      <alignment horizontal="right"/>
    </xf>
    <xf numFmtId="4" fontId="28" fillId="2" borderId="4" xfId="0" applyNumberFormat="1" applyFont="1" applyFill="1" applyBorder="1" applyAlignment="1">
      <alignment horizontal="right" vertical="center" wrapText="1"/>
    </xf>
    <xf numFmtId="4" fontId="30" fillId="2" borderId="4" xfId="0" applyNumberFormat="1" applyFont="1" applyFill="1" applyBorder="1" applyAlignment="1">
      <alignment horizontal="right"/>
    </xf>
    <xf numFmtId="0" fontId="28" fillId="2" borderId="4" xfId="0" applyFont="1" applyFill="1" applyBorder="1" applyAlignment="1">
      <alignment horizontal="right" vertical="center" wrapText="1"/>
    </xf>
    <xf numFmtId="3" fontId="28" fillId="2" borderId="14" xfId="0" applyNumberFormat="1" applyFont="1" applyFill="1" applyBorder="1"/>
    <xf numFmtId="3" fontId="29" fillId="2" borderId="5" xfId="0" applyNumberFormat="1" applyFont="1" applyFill="1" applyBorder="1"/>
    <xf numFmtId="4" fontId="28" fillId="2" borderId="6" xfId="0" applyNumberFormat="1" applyFont="1" applyFill="1" applyBorder="1"/>
    <xf numFmtId="4" fontId="28" fillId="2" borderId="7" xfId="0" applyNumberFormat="1" applyFont="1" applyFill="1" applyBorder="1"/>
    <xf numFmtId="3" fontId="28" fillId="2" borderId="0" xfId="0" applyNumberFormat="1" applyFont="1" applyFill="1" applyBorder="1" applyAlignment="1">
      <alignment horizontal="right" vertical="center"/>
    </xf>
    <xf numFmtId="3" fontId="29" fillId="2" borderId="4" xfId="0" applyNumberFormat="1" applyFont="1" applyFill="1" applyBorder="1" applyAlignment="1">
      <alignment horizontal="right" vertical="center"/>
    </xf>
    <xf numFmtId="3" fontId="28" fillId="2" borderId="13" xfId="0" applyNumberFormat="1" applyFont="1" applyFill="1" applyBorder="1" applyAlignment="1">
      <alignment horizontal="right" vertical="center"/>
    </xf>
    <xf numFmtId="3" fontId="28" fillId="2" borderId="5" xfId="0" applyNumberFormat="1" applyFont="1" applyFill="1" applyBorder="1" applyAlignment="1">
      <alignment horizontal="right" vertical="center"/>
    </xf>
    <xf numFmtId="3" fontId="29" fillId="2" borderId="14" xfId="0" applyNumberFormat="1" applyFont="1" applyFill="1" applyBorder="1" applyAlignment="1">
      <alignment horizontal="right" vertical="center"/>
    </xf>
    <xf numFmtId="49" fontId="11" fillId="2" borderId="0" xfId="14" applyNumberFormat="1" applyFont="1" applyFill="1" applyBorder="1" applyAlignment="1">
      <alignment horizontal="center" vertical="center" wrapText="1"/>
    </xf>
    <xf numFmtId="2" fontId="12" fillId="2" borderId="4" xfId="0" applyNumberFormat="1" applyFont="1" applyFill="1" applyBorder="1" applyAlignment="1">
      <alignment horizontal="right"/>
    </xf>
    <xf numFmtId="2" fontId="11" fillId="2" borderId="3" xfId="0" applyNumberFormat="1" applyFont="1" applyFill="1" applyBorder="1" applyAlignment="1">
      <alignment horizontal="right"/>
    </xf>
    <xf numFmtId="0" fontId="24" fillId="2" borderId="2" xfId="0" applyFont="1" applyFill="1" applyBorder="1" applyAlignment="1">
      <alignment horizontal="center"/>
    </xf>
    <xf numFmtId="0" fontId="24" fillId="2" borderId="1" xfId="0" applyFont="1" applyFill="1" applyBorder="1" applyAlignment="1">
      <alignment horizontal="center"/>
    </xf>
    <xf numFmtId="0" fontId="24" fillId="2" borderId="9" xfId="0" applyFont="1" applyFill="1" applyBorder="1" applyAlignment="1">
      <alignment horizontal="center"/>
    </xf>
    <xf numFmtId="0" fontId="24" fillId="2" borderId="6" xfId="0" applyFont="1" applyFill="1" applyBorder="1" applyAlignment="1">
      <alignment horizontal="left" vertical="center" wrapText="1"/>
    </xf>
    <xf numFmtId="0" fontId="24" fillId="2" borderId="2" xfId="0" applyFont="1" applyFill="1" applyBorder="1" applyAlignment="1">
      <alignment horizontal="center"/>
    </xf>
    <xf numFmtId="0" fontId="24" fillId="2" borderId="1" xfId="0" applyFont="1" applyFill="1" applyBorder="1" applyAlignment="1">
      <alignment horizontal="center"/>
    </xf>
    <xf numFmtId="0" fontId="24" fillId="2" borderId="9" xfId="0" applyFont="1" applyFill="1" applyBorder="1" applyAlignment="1">
      <alignment horizontal="center"/>
    </xf>
    <xf numFmtId="0" fontId="24" fillId="2" borderId="6" xfId="0" applyFont="1" applyFill="1" applyBorder="1" applyAlignment="1">
      <alignment horizontal="left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/>
    </xf>
    <xf numFmtId="0" fontId="24" fillId="2" borderId="5" xfId="0" applyFont="1" applyFill="1" applyBorder="1" applyAlignment="1">
      <alignment horizontal="center"/>
    </xf>
    <xf numFmtId="49" fontId="11" fillId="2" borderId="0" xfId="14" applyNumberFormat="1" applyFont="1" applyFill="1" applyBorder="1" applyAlignment="1">
      <alignment horizontal="center" vertical="center" wrapText="1"/>
    </xf>
    <xf numFmtId="166" fontId="17" fillId="2" borderId="8" xfId="0" applyNumberFormat="1" applyFont="1" applyFill="1" applyBorder="1" applyAlignment="1">
      <alignment horizontal="right" vertical="center" wrapText="1"/>
    </xf>
    <xf numFmtId="0" fontId="24" fillId="2" borderId="5" xfId="0" applyFont="1" applyFill="1" applyBorder="1" applyAlignment="1">
      <alignment horizontal="left" vertical="center" wrapText="1"/>
    </xf>
    <xf numFmtId="166" fontId="17" fillId="2" borderId="3" xfId="0" applyNumberFormat="1" applyFont="1" applyFill="1" applyBorder="1" applyAlignment="1">
      <alignment horizontal="right" vertical="center" wrapText="1"/>
    </xf>
    <xf numFmtId="0" fontId="24" fillId="2" borderId="8" xfId="0" applyFont="1" applyFill="1" applyBorder="1" applyAlignment="1">
      <alignment horizontal="left" vertical="center" wrapText="1"/>
    </xf>
    <xf numFmtId="0" fontId="24" fillId="2" borderId="4" xfId="0" applyFont="1" applyFill="1" applyBorder="1" applyAlignment="1">
      <alignment horizontal="center"/>
    </xf>
    <xf numFmtId="0" fontId="24" fillId="2" borderId="0" xfId="0" applyFont="1" applyFill="1" applyBorder="1" applyAlignment="1">
      <alignment horizontal="center"/>
    </xf>
    <xf numFmtId="0" fontId="24" fillId="2" borderId="3" xfId="0" applyFont="1" applyFill="1" applyBorder="1" applyAlignment="1">
      <alignment horizontal="center"/>
    </xf>
    <xf numFmtId="166" fontId="17" fillId="2" borderId="0" xfId="0" applyNumberFormat="1" applyFont="1" applyFill="1" applyBorder="1" applyAlignment="1">
      <alignment horizontal="right" vertical="center" wrapText="1"/>
    </xf>
    <xf numFmtId="166" fontId="17" fillId="2" borderId="4" xfId="0" applyNumberFormat="1" applyFont="1" applyFill="1" applyBorder="1" applyAlignment="1">
      <alignment horizontal="right" vertical="center" wrapText="1"/>
    </xf>
    <xf numFmtId="166" fontId="17" fillId="2" borderId="14" xfId="0" applyNumberFormat="1" applyFont="1" applyFill="1" applyBorder="1" applyAlignment="1">
      <alignment horizontal="right" vertical="center" wrapText="1"/>
    </xf>
    <xf numFmtId="166" fontId="17" fillId="2" borderId="5" xfId="0" applyNumberFormat="1" applyFont="1" applyFill="1" applyBorder="1" applyAlignment="1">
      <alignment horizontal="right" vertical="center" wrapText="1"/>
    </xf>
    <xf numFmtId="0" fontId="24" fillId="2" borderId="16" xfId="0" applyFont="1" applyFill="1" applyBorder="1" applyAlignment="1">
      <alignment horizontal="center"/>
    </xf>
    <xf numFmtId="0" fontId="17" fillId="2" borderId="17" xfId="0" applyFont="1" applyFill="1" applyBorder="1" applyAlignment="1">
      <alignment horizontal="center" vertical="center" wrapText="1"/>
    </xf>
    <xf numFmtId="0" fontId="17" fillId="2" borderId="16" xfId="0" applyFont="1" applyFill="1" applyBorder="1" applyAlignment="1">
      <alignment horizontal="center" vertical="center" wrapText="1"/>
    </xf>
    <xf numFmtId="0" fontId="24" fillId="2" borderId="17" xfId="0" applyFont="1" applyFill="1" applyBorder="1" applyAlignment="1">
      <alignment horizontal="center" vertical="center" wrapText="1"/>
    </xf>
    <xf numFmtId="166" fontId="17" fillId="2" borderId="4" xfId="0" applyNumberFormat="1" applyFont="1" applyFill="1" applyBorder="1"/>
    <xf numFmtId="166" fontId="17" fillId="2" borderId="14" xfId="0" applyNumberFormat="1" applyFont="1" applyFill="1" applyBorder="1"/>
    <xf numFmtId="166" fontId="24" fillId="2" borderId="4" xfId="0" applyNumberFormat="1" applyFont="1" applyFill="1" applyBorder="1"/>
    <xf numFmtId="0" fontId="24" fillId="2" borderId="5" xfId="0" applyFont="1" applyFill="1" applyBorder="1" applyAlignment="1">
      <alignment horizontal="center"/>
    </xf>
    <xf numFmtId="3" fontId="12" fillId="2" borderId="10" xfId="14" applyNumberFormat="1" applyFont="1" applyFill="1" applyBorder="1" applyAlignment="1">
      <alignment horizontal="right" vertical="center"/>
    </xf>
    <xf numFmtId="4" fontId="12" fillId="0" borderId="3" xfId="14" applyNumberFormat="1" applyFont="1" applyFill="1" applyBorder="1" applyAlignment="1">
      <alignment horizontal="center" vertical="center"/>
    </xf>
    <xf numFmtId="166" fontId="17" fillId="2" borderId="0" xfId="0" applyNumberFormat="1" applyFont="1" applyFill="1" applyBorder="1"/>
    <xf numFmtId="166" fontId="17" fillId="2" borderId="5" xfId="0" applyNumberFormat="1" applyFont="1" applyFill="1" applyBorder="1"/>
    <xf numFmtId="0" fontId="17" fillId="2" borderId="5" xfId="0" applyFont="1" applyFill="1" applyBorder="1"/>
    <xf numFmtId="166" fontId="17" fillId="2" borderId="4" xfId="0" applyNumberFormat="1" applyFont="1" applyFill="1" applyBorder="1" applyAlignment="1">
      <alignment horizontal="right"/>
    </xf>
    <xf numFmtId="166" fontId="17" fillId="2" borderId="14" xfId="0" applyNumberFormat="1" applyFont="1" applyFill="1" applyBorder="1" applyAlignment="1">
      <alignment horizontal="right"/>
    </xf>
    <xf numFmtId="164" fontId="12" fillId="0" borderId="3" xfId="14" applyNumberFormat="1" applyFont="1" applyFill="1" applyBorder="1" applyAlignment="1">
      <alignment horizontal="center" vertical="center"/>
    </xf>
    <xf numFmtId="164" fontId="12" fillId="0" borderId="8" xfId="14" applyNumberFormat="1" applyFont="1" applyFill="1" applyBorder="1" applyAlignment="1">
      <alignment horizontal="center" vertical="center" wrapText="1"/>
    </xf>
    <xf numFmtId="164" fontId="12" fillId="0" borderId="0" xfId="14" applyNumberFormat="1" applyFont="1" applyFill="1" applyBorder="1" applyAlignment="1">
      <alignment horizontal="center" vertical="center" wrapText="1"/>
    </xf>
    <xf numFmtId="164" fontId="12" fillId="0" borderId="8" xfId="14" applyNumberFormat="1" applyFont="1" applyFill="1" applyBorder="1" applyAlignment="1">
      <alignment horizontal="center" vertical="center"/>
    </xf>
    <xf numFmtId="164" fontId="12" fillId="2" borderId="5" xfId="15" applyNumberFormat="1" applyFont="1" applyFill="1" applyBorder="1" applyAlignment="1">
      <alignment horizontal="center"/>
    </xf>
    <xf numFmtId="164" fontId="12" fillId="0" borderId="5" xfId="14" applyNumberFormat="1" applyFont="1" applyFill="1" applyBorder="1" applyAlignment="1">
      <alignment horizontal="center" vertical="center" wrapText="1"/>
    </xf>
    <xf numFmtId="166" fontId="24" fillId="2" borderId="0" xfId="0" applyNumberFormat="1" applyFont="1" applyFill="1" applyBorder="1"/>
    <xf numFmtId="14" fontId="11" fillId="0" borderId="7" xfId="14" applyNumberFormat="1" applyFont="1" applyFill="1" applyBorder="1" applyAlignment="1">
      <alignment horizontal="center" vertical="center" wrapText="1"/>
    </xf>
    <xf numFmtId="166" fontId="12" fillId="2" borderId="0" xfId="6" applyNumberFormat="1" applyFont="1" applyFill="1"/>
    <xf numFmtId="0" fontId="24" fillId="2" borderId="2" xfId="0" applyFont="1" applyFill="1" applyBorder="1" applyAlignment="1">
      <alignment horizontal="center"/>
    </xf>
    <xf numFmtId="0" fontId="24" fillId="2" borderId="1" xfId="0" applyFont="1" applyFill="1" applyBorder="1" applyAlignment="1">
      <alignment horizontal="center"/>
    </xf>
    <xf numFmtId="0" fontId="24" fillId="2" borderId="9" xfId="0" applyFont="1" applyFill="1" applyBorder="1" applyAlignment="1">
      <alignment horizontal="center"/>
    </xf>
    <xf numFmtId="0" fontId="24" fillId="2" borderId="6" xfId="0" applyFont="1" applyFill="1" applyBorder="1" applyAlignment="1">
      <alignment horizontal="left" vertical="center" wrapText="1"/>
    </xf>
    <xf numFmtId="0" fontId="24" fillId="2" borderId="5" xfId="0" applyFont="1" applyFill="1" applyBorder="1" applyAlignment="1">
      <alignment horizontal="center" vertical="center" wrapText="1"/>
    </xf>
    <xf numFmtId="0" fontId="24" fillId="2" borderId="14" xfId="0" applyFont="1" applyFill="1" applyBorder="1" applyAlignment="1">
      <alignment horizontal="center"/>
    </xf>
    <xf numFmtId="0" fontId="24" fillId="2" borderId="5" xfId="0" applyFont="1" applyFill="1" applyBorder="1" applyAlignment="1">
      <alignment horizontal="center"/>
    </xf>
    <xf numFmtId="0" fontId="11" fillId="2" borderId="2" xfId="3" applyFont="1" applyFill="1" applyBorder="1" applyAlignment="1">
      <alignment horizontal="center"/>
    </xf>
    <xf numFmtId="0" fontId="11" fillId="2" borderId="1" xfId="3" applyFont="1" applyFill="1" applyBorder="1" applyAlignment="1">
      <alignment horizontal="center"/>
    </xf>
    <xf numFmtId="0" fontId="24" fillId="2" borderId="16" xfId="0" applyFont="1" applyFill="1" applyBorder="1" applyAlignment="1">
      <alignment horizontal="center"/>
    </xf>
    <xf numFmtId="0" fontId="24" fillId="2" borderId="18" xfId="0" applyFont="1" applyFill="1" applyBorder="1" applyAlignment="1">
      <alignment horizontal="center"/>
    </xf>
    <xf numFmtId="0" fontId="24" fillId="2" borderId="10" xfId="0" applyFont="1" applyFill="1" applyBorder="1" applyAlignment="1">
      <alignment horizontal="left" vertical="center" wrapText="1"/>
    </xf>
    <xf numFmtId="0" fontId="24" fillId="2" borderId="7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/>
    </xf>
    <xf numFmtId="0" fontId="24" fillId="0" borderId="2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11" fillId="2" borderId="1" xfId="10" applyFont="1" applyFill="1" applyBorder="1" applyAlignment="1">
      <alignment horizontal="center"/>
    </xf>
    <xf numFmtId="0" fontId="11" fillId="2" borderId="10" xfId="1" applyFont="1" applyFill="1" applyBorder="1" applyAlignment="1">
      <alignment horizontal="center" vertical="center" wrapText="1"/>
    </xf>
    <xf numFmtId="0" fontId="11" fillId="2" borderId="6" xfId="1" applyFont="1" applyFill="1" applyBorder="1" applyAlignment="1">
      <alignment horizontal="center" vertical="center" wrapText="1"/>
    </xf>
    <xf numFmtId="0" fontId="11" fillId="2" borderId="7" xfId="1" applyFont="1" applyFill="1" applyBorder="1" applyAlignment="1">
      <alignment horizontal="center" vertical="center" wrapText="1"/>
    </xf>
    <xf numFmtId="0" fontId="11" fillId="0" borderId="2" xfId="12" applyFont="1" applyBorder="1" applyAlignment="1">
      <alignment horizontal="center" vertical="center"/>
    </xf>
    <xf numFmtId="0" fontId="11" fillId="0" borderId="1" xfId="12" applyFont="1" applyBorder="1" applyAlignment="1">
      <alignment horizontal="center" vertical="center"/>
    </xf>
    <xf numFmtId="0" fontId="11" fillId="2" borderId="1" xfId="12" applyFont="1" applyFill="1" applyBorder="1" applyAlignment="1">
      <alignment horizontal="center" vertical="center" wrapText="1"/>
    </xf>
    <xf numFmtId="0" fontId="11" fillId="2" borderId="9" xfId="12" applyFont="1" applyFill="1" applyBorder="1" applyAlignment="1">
      <alignment horizontal="center" vertical="center" wrapText="1"/>
    </xf>
    <xf numFmtId="0" fontId="11" fillId="2" borderId="2" xfId="12" applyFont="1" applyFill="1" applyBorder="1" applyAlignment="1">
      <alignment horizontal="center" vertical="center" wrapText="1"/>
    </xf>
    <xf numFmtId="0" fontId="11" fillId="2" borderId="1" xfId="12" applyFont="1" applyFill="1" applyBorder="1" applyAlignment="1">
      <alignment horizontal="center"/>
    </xf>
    <xf numFmtId="0" fontId="11" fillId="2" borderId="15" xfId="12" applyFont="1" applyFill="1" applyBorder="1" applyAlignment="1">
      <alignment horizontal="center" vertical="center" wrapText="1"/>
    </xf>
    <xf numFmtId="0" fontId="11" fillId="2" borderId="2" xfId="12" applyFont="1" applyFill="1" applyBorder="1" applyAlignment="1">
      <alignment horizontal="center"/>
    </xf>
    <xf numFmtId="0" fontId="11" fillId="2" borderId="9" xfId="12" applyFont="1" applyFill="1" applyBorder="1" applyAlignment="1">
      <alignment horizontal="center"/>
    </xf>
    <xf numFmtId="0" fontId="11" fillId="2" borderId="2" xfId="12" applyFont="1" applyFill="1" applyBorder="1" applyAlignment="1">
      <alignment horizontal="center" wrapText="1"/>
    </xf>
    <xf numFmtId="0" fontId="11" fillId="2" borderId="1" xfId="12" applyFont="1" applyFill="1" applyBorder="1" applyAlignment="1">
      <alignment horizontal="center" vertical="center"/>
    </xf>
    <xf numFmtId="0" fontId="11" fillId="2" borderId="10" xfId="12" applyFont="1" applyFill="1" applyBorder="1" applyAlignment="1">
      <alignment horizontal="center" vertical="center" wrapText="1"/>
    </xf>
    <xf numFmtId="0" fontId="11" fillId="2" borderId="7" xfId="12" applyFont="1" applyFill="1" applyBorder="1" applyAlignment="1">
      <alignment horizontal="center" vertical="center" wrapText="1"/>
    </xf>
    <xf numFmtId="0" fontId="11" fillId="2" borderId="5" xfId="12" applyFont="1" applyFill="1" applyBorder="1" applyAlignment="1">
      <alignment horizontal="center"/>
    </xf>
    <xf numFmtId="0" fontId="11" fillId="2" borderId="5" xfId="12" applyFont="1" applyFill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0" fontId="11" fillId="2" borderId="2" xfId="14" applyFont="1" applyFill="1" applyBorder="1" applyAlignment="1">
      <alignment horizontal="center" vertical="center"/>
    </xf>
    <xf numFmtId="0" fontId="11" fillId="2" borderId="1" xfId="14" applyFont="1" applyFill="1" applyBorder="1" applyAlignment="1">
      <alignment horizontal="center" vertical="center"/>
    </xf>
    <xf numFmtId="0" fontId="12" fillId="2" borderId="11" xfId="6" applyFont="1" applyFill="1" applyBorder="1" applyAlignment="1">
      <alignment horizontal="center" vertical="center"/>
    </xf>
    <xf numFmtId="0" fontId="12" fillId="2" borderId="12" xfId="6" applyFont="1" applyFill="1" applyBorder="1" applyAlignment="1">
      <alignment horizontal="center" vertical="center"/>
    </xf>
    <xf numFmtId="0" fontId="12" fillId="2" borderId="13" xfId="6" applyFont="1" applyFill="1" applyBorder="1" applyAlignment="1">
      <alignment horizontal="center" vertical="center"/>
    </xf>
    <xf numFmtId="0" fontId="12" fillId="2" borderId="8" xfId="6" applyFont="1" applyFill="1" applyBorder="1" applyAlignment="1">
      <alignment horizontal="center" vertical="center"/>
    </xf>
    <xf numFmtId="0" fontId="12" fillId="2" borderId="0" xfId="6" applyFont="1" applyFill="1" applyBorder="1" applyAlignment="1">
      <alignment horizontal="center" vertical="center"/>
    </xf>
    <xf numFmtId="0" fontId="12" fillId="2" borderId="5" xfId="6" applyFont="1" applyFill="1" applyBorder="1" applyAlignment="1">
      <alignment horizontal="center" vertical="center"/>
    </xf>
    <xf numFmtId="0" fontId="12" fillId="2" borderId="10" xfId="6" applyFont="1" applyFill="1" applyBorder="1" applyAlignment="1">
      <alignment horizontal="center" vertical="center"/>
    </xf>
    <xf numFmtId="0" fontId="12" fillId="2" borderId="6" xfId="6" applyFont="1" applyFill="1" applyBorder="1" applyAlignment="1">
      <alignment horizontal="center" vertical="center"/>
    </xf>
    <xf numFmtId="0" fontId="12" fillId="2" borderId="7" xfId="6" applyFont="1" applyFill="1" applyBorder="1" applyAlignment="1">
      <alignment horizontal="center" vertical="center"/>
    </xf>
    <xf numFmtId="0" fontId="11" fillId="2" borderId="8" xfId="6" applyFont="1" applyFill="1" applyBorder="1" applyAlignment="1">
      <alignment horizontal="center" vertical="center"/>
    </xf>
    <xf numFmtId="0" fontId="11" fillId="2" borderId="5" xfId="6" applyFont="1" applyFill="1" applyBorder="1" applyAlignment="1">
      <alignment horizontal="center" vertical="center"/>
    </xf>
    <xf numFmtId="0" fontId="11" fillId="2" borderId="8" xfId="6" applyFont="1" applyFill="1" applyBorder="1" applyAlignment="1">
      <alignment horizontal="center" vertical="center" wrapText="1"/>
    </xf>
    <xf numFmtId="0" fontId="11" fillId="2" borderId="5" xfId="6" applyFont="1" applyFill="1" applyBorder="1" applyAlignment="1">
      <alignment horizontal="center" vertical="center" wrapText="1"/>
    </xf>
    <xf numFmtId="49" fontId="11" fillId="2" borderId="0" xfId="14" applyNumberFormat="1" applyFont="1" applyFill="1" applyBorder="1" applyAlignment="1">
      <alignment horizontal="center" vertical="center" wrapText="1"/>
    </xf>
    <xf numFmtId="49" fontId="11" fillId="2" borderId="8" xfId="14" applyNumberFormat="1" applyFont="1" applyFill="1" applyBorder="1" applyAlignment="1">
      <alignment horizontal="center" vertical="center" wrapText="1"/>
    </xf>
    <xf numFmtId="49" fontId="11" fillId="2" borderId="5" xfId="14" applyNumberFormat="1" applyFont="1" applyFill="1" applyBorder="1" applyAlignment="1">
      <alignment horizontal="center" vertical="center" wrapText="1"/>
    </xf>
    <xf numFmtId="0" fontId="30" fillId="2" borderId="10" xfId="0" applyFont="1" applyFill="1" applyBorder="1" applyAlignment="1">
      <alignment horizontal="center" vertical="center"/>
    </xf>
    <xf numFmtId="0" fontId="30" fillId="2" borderId="6" xfId="0" applyFont="1" applyFill="1" applyBorder="1" applyAlignment="1">
      <alignment horizontal="center" vertical="center"/>
    </xf>
    <xf numFmtId="0" fontId="30" fillId="2" borderId="7" xfId="0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31" fillId="2" borderId="2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0" fontId="31" fillId="2" borderId="9" xfId="0" applyFont="1" applyFill="1" applyBorder="1" applyAlignment="1">
      <alignment horizontal="center" vertical="center"/>
    </xf>
  </cellXfs>
  <cellStyles count="22">
    <cellStyle name="Normal" xfId="0" builtinId="0"/>
    <cellStyle name="Normal 2" xfId="1"/>
    <cellStyle name="Normal 2 2" xfId="4"/>
    <cellStyle name="Normal 2 2 2" xfId="6"/>
    <cellStyle name="Normal 2 2 2 2" xfId="7"/>
    <cellStyle name="Normal 2 3" xfId="9"/>
    <cellStyle name="Normal 2 4" xfId="10"/>
    <cellStyle name="Normal 2 5" xfId="11"/>
    <cellStyle name="Normal 2 6" xfId="12"/>
    <cellStyle name="Normal 2 7" xfId="14"/>
    <cellStyle name="Normal 2 8" xfId="18"/>
    <cellStyle name="Normal 2 9" xfId="21"/>
    <cellStyle name="Normal 3" xfId="3"/>
    <cellStyle name="Normal 3 2" xfId="8"/>
    <cellStyle name="Normal 3 3" xfId="20"/>
    <cellStyle name="Normal 4" xfId="5"/>
    <cellStyle name="Normal 4 2" xfId="15"/>
    <cellStyle name="Normal 5" xfId="13"/>
    <cellStyle name="Normal 6" xfId="16"/>
    <cellStyle name="Normal 7" xfId="17"/>
    <cellStyle name="Normal 8" xfId="19"/>
    <cellStyle name="Yüzd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hyperlink" Target="#TABLO25!A1"/><Relationship Id="rId18" Type="http://schemas.openxmlformats.org/officeDocument/2006/relationships/hyperlink" Target="#TABLO30!A1"/><Relationship Id="rId26" Type="http://schemas.openxmlformats.org/officeDocument/2006/relationships/hyperlink" Target="#TABLO11!A1"/><Relationship Id="rId39" Type="http://schemas.openxmlformats.org/officeDocument/2006/relationships/hyperlink" Target="#TABLO34!A1"/><Relationship Id="rId21" Type="http://schemas.openxmlformats.org/officeDocument/2006/relationships/hyperlink" Target="#TABLO22!A1"/><Relationship Id="rId34" Type="http://schemas.openxmlformats.org/officeDocument/2006/relationships/hyperlink" Target="#TABLO7!A1"/><Relationship Id="rId42" Type="http://schemas.openxmlformats.org/officeDocument/2006/relationships/hyperlink" Target="#TABLO17!A1"/><Relationship Id="rId7" Type="http://schemas.openxmlformats.org/officeDocument/2006/relationships/hyperlink" Target="#TABLO2!A1"/><Relationship Id="rId2" Type="http://schemas.openxmlformats.org/officeDocument/2006/relationships/hyperlink" Target="#&#304;&#199;&#304;NDEK&#304;LER!A3:A11"/><Relationship Id="rId16" Type="http://schemas.openxmlformats.org/officeDocument/2006/relationships/hyperlink" Target="#TABLO28!A1"/><Relationship Id="rId20" Type="http://schemas.openxmlformats.org/officeDocument/2006/relationships/hyperlink" Target="#TABLO21!A1"/><Relationship Id="rId29" Type="http://schemas.openxmlformats.org/officeDocument/2006/relationships/hyperlink" Target="#TABLO14!A1"/><Relationship Id="rId41" Type="http://schemas.openxmlformats.org/officeDocument/2006/relationships/hyperlink" Target="#TABLO36!A1"/><Relationship Id="rId1" Type="http://schemas.openxmlformats.org/officeDocument/2006/relationships/hyperlink" Target="#&#304;&#199;&#304;NDEK&#304;LER!AF3:AF12"/><Relationship Id="rId6" Type="http://schemas.openxmlformats.org/officeDocument/2006/relationships/hyperlink" Target="#TABLO1!A1"/><Relationship Id="rId11" Type="http://schemas.openxmlformats.org/officeDocument/2006/relationships/hyperlink" Target="#TABLO23!A1"/><Relationship Id="rId24" Type="http://schemas.openxmlformats.org/officeDocument/2006/relationships/hyperlink" Target="#TABLO9!A1"/><Relationship Id="rId32" Type="http://schemas.openxmlformats.org/officeDocument/2006/relationships/hyperlink" Target="#TABLO18!A1"/><Relationship Id="rId37" Type="http://schemas.openxmlformats.org/officeDocument/2006/relationships/hyperlink" Target="#TABLO32!A1"/><Relationship Id="rId40" Type="http://schemas.openxmlformats.org/officeDocument/2006/relationships/hyperlink" Target="#TABLO35!A1"/><Relationship Id="rId5" Type="http://schemas.openxmlformats.org/officeDocument/2006/relationships/hyperlink" Target="#Giri&#351;!A1"/><Relationship Id="rId15" Type="http://schemas.openxmlformats.org/officeDocument/2006/relationships/hyperlink" Target="#TABLO27!A1"/><Relationship Id="rId23" Type="http://schemas.openxmlformats.org/officeDocument/2006/relationships/hyperlink" Target="#TABLO8!A1"/><Relationship Id="rId28" Type="http://schemas.openxmlformats.org/officeDocument/2006/relationships/hyperlink" Target="#TABLO13!A1"/><Relationship Id="rId36" Type="http://schemas.openxmlformats.org/officeDocument/2006/relationships/hyperlink" Target="#TABLO31!A1"/><Relationship Id="rId10" Type="http://schemas.openxmlformats.org/officeDocument/2006/relationships/hyperlink" Target="#TABLO5!A1"/><Relationship Id="rId19" Type="http://schemas.openxmlformats.org/officeDocument/2006/relationships/hyperlink" Target="#TABLO20!A1"/><Relationship Id="rId31" Type="http://schemas.openxmlformats.org/officeDocument/2006/relationships/hyperlink" Target="#TABLO16!A1"/><Relationship Id="rId4" Type="http://schemas.openxmlformats.org/officeDocument/2006/relationships/hyperlink" Target="#&#304;&#199;&#304;NDEK&#304;LER!U3:U15"/><Relationship Id="rId9" Type="http://schemas.openxmlformats.org/officeDocument/2006/relationships/hyperlink" Target="#TABLO4!A1"/><Relationship Id="rId14" Type="http://schemas.openxmlformats.org/officeDocument/2006/relationships/hyperlink" Target="#TABLO26!A1"/><Relationship Id="rId22" Type="http://schemas.openxmlformats.org/officeDocument/2006/relationships/hyperlink" Target="#TABLO6!A1"/><Relationship Id="rId27" Type="http://schemas.openxmlformats.org/officeDocument/2006/relationships/hyperlink" Target="#TABLO12!A1"/><Relationship Id="rId30" Type="http://schemas.openxmlformats.org/officeDocument/2006/relationships/hyperlink" Target="#TABLO15!A1"/><Relationship Id="rId35" Type="http://schemas.openxmlformats.org/officeDocument/2006/relationships/image" Target="../media/image1.png"/><Relationship Id="rId8" Type="http://schemas.openxmlformats.org/officeDocument/2006/relationships/hyperlink" Target="#TABLO3!A1"/><Relationship Id="rId3" Type="http://schemas.openxmlformats.org/officeDocument/2006/relationships/hyperlink" Target="#&#304;&#199;&#304;NDEK&#304;LER!K3:K28"/><Relationship Id="rId12" Type="http://schemas.openxmlformats.org/officeDocument/2006/relationships/hyperlink" Target="#TABLO24!A1"/><Relationship Id="rId17" Type="http://schemas.openxmlformats.org/officeDocument/2006/relationships/hyperlink" Target="#TABLO29!A1"/><Relationship Id="rId25" Type="http://schemas.openxmlformats.org/officeDocument/2006/relationships/hyperlink" Target="#TABLO10!A1"/><Relationship Id="rId33" Type="http://schemas.openxmlformats.org/officeDocument/2006/relationships/hyperlink" Target="#TABLO19!A1"/><Relationship Id="rId38" Type="http://schemas.openxmlformats.org/officeDocument/2006/relationships/hyperlink" Target="#TABLO33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&#304;&#199;&#304;NDEK&#304;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2598</xdr:colOff>
      <xdr:row>1</xdr:row>
      <xdr:rowOff>762001</xdr:rowOff>
    </xdr:from>
    <xdr:to>
      <xdr:col>43</xdr:col>
      <xdr:colOff>60614</xdr:colOff>
      <xdr:row>1</xdr:row>
      <xdr:rowOff>981075</xdr:rowOff>
    </xdr:to>
    <xdr:sp macro="" textlink="">
      <xdr:nvSpPr>
        <xdr:cNvPr id="7" name="Dikdörtgen: Köşeleri Yuvarlatılmış 79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BBE0111D-C381-4B48-BD14-B91E3786C131}"/>
            </a:ext>
          </a:extLst>
        </xdr:cNvPr>
        <xdr:cNvSpPr/>
      </xdr:nvSpPr>
      <xdr:spPr>
        <a:xfrm>
          <a:off x="18732212" y="1653887"/>
          <a:ext cx="7331652" cy="219074"/>
        </a:xfrm>
        <a:prstGeom prst="roundRect">
          <a:avLst/>
        </a:prstGeom>
        <a:solidFill>
          <a:srgbClr val="3BAFDA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rtlCol="0" anchor="ctr"/>
        <a:lstStyle/>
        <a:p>
          <a:pPr algn="ctr"/>
          <a:r>
            <a:rPr lang="tr-TR" sz="1300" b="1">
              <a:latin typeface="Arial" panose="020B0604020202020204" pitchFamily="34" charset="0"/>
              <a:cs typeface="Arial" panose="020B0604020202020204" pitchFamily="34" charset="0"/>
            </a:rPr>
            <a:t>ELEKTRİK</a:t>
          </a:r>
          <a:r>
            <a:rPr lang="tr-TR" sz="1300" b="1" baseline="0">
              <a:latin typeface="Arial" panose="020B0604020202020204" pitchFamily="34" charset="0"/>
              <a:cs typeface="Arial" panose="020B0604020202020204" pitchFamily="34" charset="0"/>
            </a:rPr>
            <a:t> İSTATİSTİKLERİ</a:t>
          </a:r>
          <a:endParaRPr lang="tr-TR" sz="13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22860</xdr:colOff>
      <xdr:row>1</xdr:row>
      <xdr:rowOff>779319</xdr:rowOff>
    </xdr:from>
    <xdr:to>
      <xdr:col>9</xdr:col>
      <xdr:colOff>588819</xdr:colOff>
      <xdr:row>1</xdr:row>
      <xdr:rowOff>988869</xdr:rowOff>
    </xdr:to>
    <xdr:sp macro="" textlink="">
      <xdr:nvSpPr>
        <xdr:cNvPr id="8" name="Dikdörtgen: Köşeleri Yuvarlatılmış 80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BE791578-4E39-4586-875D-0E1D245012EC}"/>
            </a:ext>
          </a:extLst>
        </xdr:cNvPr>
        <xdr:cNvSpPr/>
      </xdr:nvSpPr>
      <xdr:spPr>
        <a:xfrm>
          <a:off x="22860" y="1671205"/>
          <a:ext cx="6003868" cy="209550"/>
        </a:xfrm>
        <a:prstGeom prst="roundRect">
          <a:avLst/>
        </a:prstGeom>
        <a:solidFill>
          <a:srgbClr val="F6BB4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rtlCol="0" anchor="ctr"/>
        <a:lstStyle/>
        <a:p>
          <a:pPr algn="ctr"/>
          <a:r>
            <a:rPr lang="tr-TR" sz="1300" b="1">
              <a:latin typeface="Arial" panose="020B0604020202020204" pitchFamily="34" charset="0"/>
              <a:cs typeface="Arial" panose="020B0604020202020204" pitchFamily="34" charset="0"/>
            </a:rPr>
            <a:t>HAVA KALİTESİ İSTATİSTİKLERİ</a:t>
          </a:r>
        </a:p>
      </xdr:txBody>
    </xdr:sp>
    <xdr:clientData/>
  </xdr:twoCellAnchor>
  <xdr:twoCellAnchor>
    <xdr:from>
      <xdr:col>10</xdr:col>
      <xdr:colOff>1</xdr:colOff>
      <xdr:row>1</xdr:row>
      <xdr:rowOff>770659</xdr:rowOff>
    </xdr:from>
    <xdr:to>
      <xdr:col>19</xdr:col>
      <xdr:colOff>588819</xdr:colOff>
      <xdr:row>1</xdr:row>
      <xdr:rowOff>989734</xdr:rowOff>
    </xdr:to>
    <xdr:sp macro="" textlink="">
      <xdr:nvSpPr>
        <xdr:cNvPr id="9" name="Dikdörtgen: Köşeleri Yuvarlatılmış 81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62D74D0D-6CA5-4680-BBC7-01F2DB4010C0}"/>
            </a:ext>
          </a:extLst>
        </xdr:cNvPr>
        <xdr:cNvSpPr/>
      </xdr:nvSpPr>
      <xdr:spPr>
        <a:xfrm>
          <a:off x="6044046" y="1662545"/>
          <a:ext cx="6044046" cy="219075"/>
        </a:xfrm>
        <a:prstGeom prst="roundRect">
          <a:avLst/>
        </a:prstGeom>
        <a:solidFill>
          <a:srgbClr val="8CC15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rtlCol="0" anchor="ctr"/>
        <a:lstStyle/>
        <a:p>
          <a:pPr algn="ctr"/>
          <a:r>
            <a:rPr lang="tr-TR" sz="1300" b="1">
              <a:latin typeface="Arial" panose="020B0604020202020204" pitchFamily="34" charset="0"/>
              <a:cs typeface="Arial" panose="020B0604020202020204" pitchFamily="34" charset="0"/>
            </a:rPr>
            <a:t>ÇEVRE</a:t>
          </a:r>
          <a:r>
            <a:rPr lang="tr-TR" sz="1300" b="1" baseline="0">
              <a:latin typeface="Arial" panose="020B0604020202020204" pitchFamily="34" charset="0"/>
              <a:cs typeface="Arial" panose="020B0604020202020204" pitchFamily="34" charset="0"/>
            </a:rPr>
            <a:t> YÖNETİMİ  VE TEMİZLİK İSTATİSTİKLERİ</a:t>
          </a:r>
          <a:endParaRPr lang="tr-TR" sz="13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20</xdr:col>
      <xdr:colOff>25977</xdr:colOff>
      <xdr:row>1</xdr:row>
      <xdr:rowOff>762000</xdr:rowOff>
    </xdr:from>
    <xdr:to>
      <xdr:col>30</xdr:col>
      <xdr:colOff>528204</xdr:colOff>
      <xdr:row>1</xdr:row>
      <xdr:rowOff>985425</xdr:rowOff>
    </xdr:to>
    <xdr:sp macro="" textlink="">
      <xdr:nvSpPr>
        <xdr:cNvPr id="10" name="Dikdörtgen: Köşeleri Yuvarlatılmış 82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70D15156-0F1F-4252-BFD3-4C700FE9074F}"/>
            </a:ext>
          </a:extLst>
        </xdr:cNvPr>
        <xdr:cNvSpPr/>
      </xdr:nvSpPr>
      <xdr:spPr>
        <a:xfrm>
          <a:off x="12131386" y="1653886"/>
          <a:ext cx="6563591" cy="223425"/>
        </a:xfrm>
        <a:prstGeom prst="roundRect">
          <a:avLst/>
        </a:prstGeom>
        <a:solidFill>
          <a:srgbClr val="4A89DC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rtlCol="0" anchor="ctr"/>
        <a:lstStyle/>
        <a:p>
          <a:pPr algn="ctr"/>
          <a:r>
            <a:rPr lang="tr-TR" sz="1300" b="1">
              <a:latin typeface="Arial" panose="020B0604020202020204" pitchFamily="34" charset="0"/>
              <a:cs typeface="Arial" panose="020B0604020202020204" pitchFamily="34" charset="0"/>
            </a:rPr>
            <a:t>SU</a:t>
          </a:r>
          <a:r>
            <a:rPr lang="tr-TR" sz="1300" b="1" baseline="0">
              <a:latin typeface="Arial" panose="020B0604020202020204" pitchFamily="34" charset="0"/>
              <a:cs typeface="Arial" panose="020B0604020202020204" pitchFamily="34" charset="0"/>
            </a:rPr>
            <a:t> İSTATİSTİKLERİ</a:t>
          </a:r>
          <a:endParaRPr lang="tr-TR" sz="13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0</xdr:colOff>
      <xdr:row>2</xdr:row>
      <xdr:rowOff>53340</xdr:rowOff>
    </xdr:from>
    <xdr:to>
      <xdr:col>9</xdr:col>
      <xdr:colOff>595312</xdr:colOff>
      <xdr:row>11</xdr:row>
      <xdr:rowOff>0</xdr:rowOff>
    </xdr:to>
    <xdr:sp macro="" textlink="">
      <xdr:nvSpPr>
        <xdr:cNvPr id="11" name="Dikdörtgen: Köşeleri Yuvarlatılmış 93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DF0D22D5-B14D-445B-8279-B2B187286407}"/>
            </a:ext>
          </a:extLst>
        </xdr:cNvPr>
        <xdr:cNvSpPr/>
      </xdr:nvSpPr>
      <xdr:spPr>
        <a:xfrm>
          <a:off x="0" y="2005965"/>
          <a:ext cx="6048375" cy="1756410"/>
        </a:xfrm>
        <a:prstGeom prst="roundRect">
          <a:avLst>
            <a:gd name="adj" fmla="val 0"/>
          </a:avLst>
        </a:prstGeom>
        <a:solidFill>
          <a:schemeClr val="accent2">
            <a:alpha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rtlCol="0" anchor="ctr"/>
        <a:lstStyle/>
        <a:p>
          <a:pPr algn="ctr"/>
          <a:endParaRPr lang="tr-TR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106680</xdr:colOff>
      <xdr:row>3</xdr:row>
      <xdr:rowOff>72324</xdr:rowOff>
    </xdr:from>
    <xdr:to>
      <xdr:col>9</xdr:col>
      <xdr:colOff>510886</xdr:colOff>
      <xdr:row>10</xdr:row>
      <xdr:rowOff>122034</xdr:rowOff>
    </xdr:to>
    <xdr:grpSp>
      <xdr:nvGrpSpPr>
        <xdr:cNvPr id="12" name="Grup 11">
          <a:extLst>
            <a:ext uri="{FF2B5EF4-FFF2-40B4-BE49-F238E27FC236}">
              <a16:creationId xmlns="" xmlns:a16="http://schemas.microsoft.com/office/drawing/2014/main" id="{502CC73F-03E7-42E6-B1E5-4B03A83C30BC}"/>
            </a:ext>
          </a:extLst>
        </xdr:cNvPr>
        <xdr:cNvGrpSpPr/>
      </xdr:nvGrpSpPr>
      <xdr:grpSpPr>
        <a:xfrm>
          <a:off x="106680" y="2317503"/>
          <a:ext cx="5887885" cy="1383210"/>
          <a:chOff x="586740" y="827802"/>
          <a:chExt cx="5578850" cy="1328658"/>
        </a:xfrm>
      </xdr:grpSpPr>
      <xdr:sp macro="" textlink="">
        <xdr:nvSpPr>
          <xdr:cNvPr id="13" name="Metin kutusu 12">
            <a:hlinkClick xmlns:r="http://schemas.openxmlformats.org/officeDocument/2006/relationships" r:id="rId6"/>
            <a:extLst>
              <a:ext uri="{FF2B5EF4-FFF2-40B4-BE49-F238E27FC236}">
                <a16:creationId xmlns="" xmlns:a16="http://schemas.microsoft.com/office/drawing/2014/main" id="{44A7D360-71D1-44B3-85C3-69EBC545AD25}"/>
              </a:ext>
            </a:extLst>
          </xdr:cNvPr>
          <xdr:cNvSpPr txBox="1"/>
        </xdr:nvSpPr>
        <xdr:spPr>
          <a:xfrm>
            <a:off x="586740" y="827802"/>
            <a:ext cx="5578850" cy="252000"/>
          </a:xfrm>
          <a:prstGeom prst="roundRect">
            <a:avLst/>
          </a:prstGeom>
          <a:solidFill>
            <a:srgbClr val="F6BB42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İstasyon Tipine Göre Son 9 Aylık Hava Kalitesi İndeksi</a:t>
            </a:r>
          </a:p>
        </xdr:txBody>
      </xdr:sp>
      <xdr:sp macro="" textlink="">
        <xdr:nvSpPr>
          <xdr:cNvPr id="14" name="Metin kutusu 13">
            <a:hlinkClick xmlns:r="http://schemas.openxmlformats.org/officeDocument/2006/relationships" r:id="rId7"/>
            <a:extLst>
              <a:ext uri="{FF2B5EF4-FFF2-40B4-BE49-F238E27FC236}">
                <a16:creationId xmlns="" xmlns:a16="http://schemas.microsoft.com/office/drawing/2014/main" id="{1A7A5FFA-1780-42B3-B5B7-38E499DE8BEF}"/>
              </a:ext>
            </a:extLst>
          </xdr:cNvPr>
          <xdr:cNvSpPr txBox="1"/>
        </xdr:nvSpPr>
        <xdr:spPr>
          <a:xfrm>
            <a:off x="586741" y="1096166"/>
            <a:ext cx="5570581" cy="252000"/>
          </a:xfrm>
          <a:prstGeom prst="roundRect">
            <a:avLst/>
          </a:prstGeom>
          <a:solidFill>
            <a:srgbClr val="F6BB42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indent="0" algn="l"/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İstasyonlara Göre Son 9 Aylık Hava Kalitesi İndeksi</a:t>
            </a:r>
          </a:p>
        </xdr:txBody>
      </xdr:sp>
      <xdr:sp macro="" textlink="">
        <xdr:nvSpPr>
          <xdr:cNvPr id="15" name="Metin kutusu 14">
            <a:hlinkClick xmlns:r="http://schemas.openxmlformats.org/officeDocument/2006/relationships" r:id="rId8"/>
            <a:extLst>
              <a:ext uri="{FF2B5EF4-FFF2-40B4-BE49-F238E27FC236}">
                <a16:creationId xmlns="" xmlns:a16="http://schemas.microsoft.com/office/drawing/2014/main" id="{40E4E979-8D39-417F-A844-9C97E144CDAD}"/>
              </a:ext>
            </a:extLst>
          </xdr:cNvPr>
          <xdr:cNvSpPr txBox="1"/>
        </xdr:nvSpPr>
        <xdr:spPr>
          <a:xfrm>
            <a:off x="586741" y="1363271"/>
            <a:ext cx="5570582" cy="252000"/>
          </a:xfrm>
          <a:prstGeom prst="roundRect">
            <a:avLst/>
          </a:prstGeom>
          <a:solidFill>
            <a:srgbClr val="F6BB42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indent="0" algn="l"/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İstasyon Tiplerine Göre Dönemlik Hava Kalitesi İndeksi Karşılaştırması</a:t>
            </a:r>
          </a:p>
        </xdr:txBody>
      </xdr:sp>
      <xdr:sp macro="" textlink="">
        <xdr:nvSpPr>
          <xdr:cNvPr id="16" name="Metin kutusu 15">
            <a:hlinkClick xmlns:r="http://schemas.openxmlformats.org/officeDocument/2006/relationships" r:id="rId9"/>
            <a:extLst>
              <a:ext uri="{FF2B5EF4-FFF2-40B4-BE49-F238E27FC236}">
                <a16:creationId xmlns="" xmlns:a16="http://schemas.microsoft.com/office/drawing/2014/main" id="{6F63C28B-A004-43DB-86B8-9C702E03B263}"/>
              </a:ext>
            </a:extLst>
          </xdr:cNvPr>
          <xdr:cNvSpPr txBox="1"/>
        </xdr:nvSpPr>
        <xdr:spPr>
          <a:xfrm>
            <a:off x="586741" y="1630381"/>
            <a:ext cx="5570582" cy="252000"/>
          </a:xfrm>
          <a:prstGeom prst="roundRect">
            <a:avLst/>
          </a:prstGeom>
          <a:solidFill>
            <a:srgbClr val="F6BB42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indent="0" algn="l"/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İstasyonlara Göre Dönemlik Hava Kalitesi İndeksi Karşılaştırması</a:t>
            </a:r>
          </a:p>
        </xdr:txBody>
      </xdr:sp>
      <xdr:sp macro="" textlink="">
        <xdr:nvSpPr>
          <xdr:cNvPr id="17" name="Metin kutusu 16">
            <a:hlinkClick xmlns:r="http://schemas.openxmlformats.org/officeDocument/2006/relationships" r:id="rId10"/>
            <a:extLst>
              <a:ext uri="{FF2B5EF4-FFF2-40B4-BE49-F238E27FC236}">
                <a16:creationId xmlns="" xmlns:a16="http://schemas.microsoft.com/office/drawing/2014/main" id="{BD092E4E-ECDC-4721-A538-BB1094979BB5}"/>
              </a:ext>
            </a:extLst>
          </xdr:cNvPr>
          <xdr:cNvSpPr txBox="1"/>
        </xdr:nvSpPr>
        <xdr:spPr>
          <a:xfrm>
            <a:off x="586740" y="1904460"/>
            <a:ext cx="5562313" cy="252000"/>
          </a:xfrm>
          <a:prstGeom prst="roundRect">
            <a:avLst/>
          </a:prstGeom>
          <a:solidFill>
            <a:srgbClr val="F6BB42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indent="0" algn="l"/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İstasyonlara Göre 5 Yıllıkk Hava Kalitesi İndeksi Karşılaştırması</a:t>
            </a:r>
          </a:p>
        </xdr:txBody>
      </xdr:sp>
    </xdr:grpSp>
    <xdr:clientData/>
  </xdr:twoCellAnchor>
  <xdr:twoCellAnchor>
    <xdr:from>
      <xdr:col>0</xdr:col>
      <xdr:colOff>106680</xdr:colOff>
      <xdr:row>2</xdr:row>
      <xdr:rowOff>83820</xdr:rowOff>
    </xdr:from>
    <xdr:to>
      <xdr:col>9</xdr:col>
      <xdr:colOff>308280</xdr:colOff>
      <xdr:row>3</xdr:row>
      <xdr:rowOff>46260</xdr:rowOff>
    </xdr:to>
    <xdr:sp macro="" textlink="">
      <xdr:nvSpPr>
        <xdr:cNvPr id="25" name="Dikdörtgen: Köşeleri Yuvarlatılmış 92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22805447-8722-426F-A909-C20B6FE71B4A}"/>
            </a:ext>
          </a:extLst>
        </xdr:cNvPr>
        <xdr:cNvSpPr/>
      </xdr:nvSpPr>
      <xdr:spPr>
        <a:xfrm>
          <a:off x="106680" y="1998345"/>
          <a:ext cx="5668950" cy="248190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rtlCol="0" anchor="ctr"/>
        <a:lstStyle/>
        <a:p>
          <a:pPr algn="ctr"/>
          <a:r>
            <a:rPr lang="tr-TR" sz="12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HAVA KALİTESİ İSTATİSTİKLERİ</a:t>
          </a:r>
          <a:r>
            <a:rPr lang="tr-TR" sz="12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(ÇEVRE KORUMA MÜDÜRLÜĞÜ)</a:t>
          </a:r>
          <a:endParaRPr lang="tr-TR" sz="12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20</xdr:col>
      <xdr:colOff>34637</xdr:colOff>
      <xdr:row>2</xdr:row>
      <xdr:rowOff>57150</xdr:rowOff>
    </xdr:from>
    <xdr:to>
      <xdr:col>30</xdr:col>
      <xdr:colOff>537999</xdr:colOff>
      <xdr:row>15</xdr:row>
      <xdr:rowOff>71437</xdr:rowOff>
    </xdr:to>
    <xdr:sp macro="" textlink="">
      <xdr:nvSpPr>
        <xdr:cNvPr id="27" name="Dikdörtgen: Köşeleri Yuvarlatılmış 116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53DD05FE-3381-4349-9880-5834ADDE5078}"/>
            </a:ext>
          </a:extLst>
        </xdr:cNvPr>
        <xdr:cNvSpPr/>
      </xdr:nvSpPr>
      <xdr:spPr>
        <a:xfrm>
          <a:off x="12140046" y="2005445"/>
          <a:ext cx="6564726" cy="2586037"/>
        </a:xfrm>
        <a:prstGeom prst="roundRect">
          <a:avLst>
            <a:gd name="adj" fmla="val 0"/>
          </a:avLst>
        </a:prstGeom>
        <a:solidFill>
          <a:srgbClr val="00B0F0">
            <a:alpha val="40000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rtlCol="0" anchor="ctr"/>
        <a:lstStyle/>
        <a:p>
          <a:pPr algn="ctr"/>
          <a:endParaRPr lang="tr-TR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20</xdr:col>
      <xdr:colOff>121227</xdr:colOff>
      <xdr:row>3</xdr:row>
      <xdr:rowOff>56970</xdr:rowOff>
    </xdr:from>
    <xdr:to>
      <xdr:col>30</xdr:col>
      <xdr:colOff>444552</xdr:colOff>
      <xdr:row>14</xdr:row>
      <xdr:rowOff>164584</xdr:rowOff>
    </xdr:to>
    <xdr:grpSp>
      <xdr:nvGrpSpPr>
        <xdr:cNvPr id="41" name="Grup 40">
          <a:extLst>
            <a:ext uri="{FF2B5EF4-FFF2-40B4-BE49-F238E27FC236}">
              <a16:creationId xmlns="" xmlns:a16="http://schemas.microsoft.com/office/drawing/2014/main" id="{F4C7140C-1535-4118-83BE-6E4D5CE2AFA5}"/>
            </a:ext>
          </a:extLst>
        </xdr:cNvPr>
        <xdr:cNvGrpSpPr/>
      </xdr:nvGrpSpPr>
      <xdr:grpSpPr>
        <a:xfrm>
          <a:off x="12340441" y="2302149"/>
          <a:ext cx="6446540" cy="2203114"/>
          <a:chOff x="594360" y="11584710"/>
          <a:chExt cx="5688000" cy="2115190"/>
        </a:xfrm>
      </xdr:grpSpPr>
      <xdr:sp macro="" textlink="">
        <xdr:nvSpPr>
          <xdr:cNvPr id="42" name="Metin kutusu 41">
            <a:hlinkClick xmlns:r="http://schemas.openxmlformats.org/officeDocument/2006/relationships" r:id="rId11"/>
            <a:extLst>
              <a:ext uri="{FF2B5EF4-FFF2-40B4-BE49-F238E27FC236}">
                <a16:creationId xmlns="" xmlns:a16="http://schemas.microsoft.com/office/drawing/2014/main" id="{31CBCF22-8B3E-4468-9038-A7FD790AEFB0}"/>
              </a:ext>
            </a:extLst>
          </xdr:cNvPr>
          <xdr:cNvSpPr txBox="1"/>
        </xdr:nvSpPr>
        <xdr:spPr>
          <a:xfrm>
            <a:off x="594360" y="11584710"/>
            <a:ext cx="5688000" cy="252000"/>
          </a:xfrm>
          <a:prstGeom prst="roundRect">
            <a:avLst/>
          </a:prstGeom>
          <a:solidFill>
            <a:srgbClr val="4A89DC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indent="0" algn="l"/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İstanbul Barajları Doluluk Oranları - Ayların İlk Günleri (%) </a:t>
            </a:r>
          </a:p>
        </xdr:txBody>
      </xdr:sp>
      <xdr:sp macro="" textlink="">
        <xdr:nvSpPr>
          <xdr:cNvPr id="43" name="Metin kutusu 42">
            <a:hlinkClick xmlns:r="http://schemas.openxmlformats.org/officeDocument/2006/relationships" r:id="rId12"/>
            <a:extLst>
              <a:ext uri="{FF2B5EF4-FFF2-40B4-BE49-F238E27FC236}">
                <a16:creationId xmlns="" xmlns:a16="http://schemas.microsoft.com/office/drawing/2014/main" id="{509862FF-041C-4291-9D93-0C852D3D5B70}"/>
              </a:ext>
            </a:extLst>
          </xdr:cNvPr>
          <xdr:cNvSpPr txBox="1"/>
        </xdr:nvSpPr>
        <xdr:spPr>
          <a:xfrm>
            <a:off x="594360" y="11855906"/>
            <a:ext cx="5688000" cy="252000"/>
          </a:xfrm>
          <a:prstGeom prst="roundRect">
            <a:avLst/>
          </a:prstGeom>
          <a:solidFill>
            <a:srgbClr val="4A89DC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indent="0" algn="l"/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İstanbul Barajları Doluluk Oranları - Günlük (%)</a:t>
            </a:r>
          </a:p>
        </xdr:txBody>
      </xdr:sp>
      <xdr:sp macro="" textlink="">
        <xdr:nvSpPr>
          <xdr:cNvPr id="44" name="Metin kutusu 43">
            <a:hlinkClick xmlns:r="http://schemas.openxmlformats.org/officeDocument/2006/relationships" r:id="rId13"/>
            <a:extLst>
              <a:ext uri="{FF2B5EF4-FFF2-40B4-BE49-F238E27FC236}">
                <a16:creationId xmlns="" xmlns:a16="http://schemas.microsoft.com/office/drawing/2014/main" id="{3DC262BF-F216-4A60-A0BB-A63203418860}"/>
              </a:ext>
            </a:extLst>
          </xdr:cNvPr>
          <xdr:cNvSpPr txBox="1"/>
        </xdr:nvSpPr>
        <xdr:spPr>
          <a:xfrm>
            <a:off x="594360" y="12120065"/>
            <a:ext cx="5688000" cy="252000"/>
          </a:xfrm>
          <a:prstGeom prst="roundRect">
            <a:avLst/>
          </a:prstGeom>
          <a:solidFill>
            <a:srgbClr val="4A89DC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indent="0" algn="l"/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2010-2021 Yılları Arasında İstanbul Su Tüketimi</a:t>
            </a:r>
          </a:p>
        </xdr:txBody>
      </xdr:sp>
      <xdr:sp macro="" textlink="">
        <xdr:nvSpPr>
          <xdr:cNvPr id="45" name="Metin kutusu 44">
            <a:hlinkClick xmlns:r="http://schemas.openxmlformats.org/officeDocument/2006/relationships" r:id="rId14"/>
            <a:extLst>
              <a:ext uri="{FF2B5EF4-FFF2-40B4-BE49-F238E27FC236}">
                <a16:creationId xmlns="" xmlns:a16="http://schemas.microsoft.com/office/drawing/2014/main" id="{D5136C54-63DE-4FE2-BFB2-DAE9DBD0CBBF}"/>
              </a:ext>
            </a:extLst>
          </xdr:cNvPr>
          <xdr:cNvSpPr txBox="1"/>
        </xdr:nvSpPr>
        <xdr:spPr>
          <a:xfrm>
            <a:off x="594360" y="12391260"/>
            <a:ext cx="5688000" cy="252000"/>
          </a:xfrm>
          <a:prstGeom prst="roundRect">
            <a:avLst/>
          </a:prstGeom>
          <a:solidFill>
            <a:srgbClr val="4A89DC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indent="0" algn="l"/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İstanbul Geneli Yıllık Verilen Temiz Su Miktarları (m³)</a:t>
            </a:r>
          </a:p>
        </xdr:txBody>
      </xdr:sp>
      <xdr:sp macro="" textlink="">
        <xdr:nvSpPr>
          <xdr:cNvPr id="46" name="Metin kutusu 45">
            <a:hlinkClick xmlns:r="http://schemas.openxmlformats.org/officeDocument/2006/relationships" r:id="rId15"/>
            <a:extLst>
              <a:ext uri="{FF2B5EF4-FFF2-40B4-BE49-F238E27FC236}">
                <a16:creationId xmlns="" xmlns:a16="http://schemas.microsoft.com/office/drawing/2014/main" id="{6BA3E1F8-A2C1-4D2A-8CD1-27AA4DCAB2FE}"/>
              </a:ext>
            </a:extLst>
          </xdr:cNvPr>
          <xdr:cNvSpPr txBox="1"/>
        </xdr:nvSpPr>
        <xdr:spPr>
          <a:xfrm>
            <a:off x="594360" y="12655420"/>
            <a:ext cx="5688000" cy="252000"/>
          </a:xfrm>
          <a:prstGeom prst="roundRect">
            <a:avLst/>
          </a:prstGeom>
          <a:solidFill>
            <a:srgbClr val="4A89DC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indent="0" algn="l"/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24 Mart Tarihli Barajlarımızdaki Toplam Su Miktarının Yıllara Göre Karşılaştırılması (Milyon m³)</a:t>
            </a:r>
          </a:p>
        </xdr:txBody>
      </xdr:sp>
      <xdr:sp macro="" textlink="">
        <xdr:nvSpPr>
          <xdr:cNvPr id="47" name="Metin kutusu 46">
            <a:hlinkClick xmlns:r="http://schemas.openxmlformats.org/officeDocument/2006/relationships" r:id="rId16"/>
            <a:extLst>
              <a:ext uri="{FF2B5EF4-FFF2-40B4-BE49-F238E27FC236}">
                <a16:creationId xmlns="" xmlns:a16="http://schemas.microsoft.com/office/drawing/2014/main" id="{4E61B6C2-4B81-4C2C-ABE2-78594B7AA704}"/>
              </a:ext>
            </a:extLst>
          </xdr:cNvPr>
          <xdr:cNvSpPr txBox="1"/>
        </xdr:nvSpPr>
        <xdr:spPr>
          <a:xfrm>
            <a:off x="594360" y="12919580"/>
            <a:ext cx="5688000" cy="252000"/>
          </a:xfrm>
          <a:prstGeom prst="roundRect">
            <a:avLst/>
          </a:prstGeom>
          <a:solidFill>
            <a:srgbClr val="4A89DC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indent="0" algn="l"/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Barajlarımıza Yağışlarla Gelen Su Miktarları (m³)</a:t>
            </a:r>
          </a:p>
        </xdr:txBody>
      </xdr:sp>
      <xdr:sp macro="" textlink="">
        <xdr:nvSpPr>
          <xdr:cNvPr id="48" name="Metin kutusu 47">
            <a:hlinkClick xmlns:r="http://schemas.openxmlformats.org/officeDocument/2006/relationships" r:id="rId17"/>
            <a:extLst>
              <a:ext uri="{FF2B5EF4-FFF2-40B4-BE49-F238E27FC236}">
                <a16:creationId xmlns="" xmlns:a16="http://schemas.microsoft.com/office/drawing/2014/main" id="{91DD20D8-E2A0-442F-9E5C-8A705D0F5EC2}"/>
              </a:ext>
            </a:extLst>
          </xdr:cNvPr>
          <xdr:cNvSpPr txBox="1"/>
        </xdr:nvSpPr>
        <xdr:spPr>
          <a:xfrm>
            <a:off x="594360" y="13183740"/>
            <a:ext cx="5688000" cy="252000"/>
          </a:xfrm>
          <a:prstGeom prst="roundRect">
            <a:avLst/>
          </a:prstGeom>
          <a:solidFill>
            <a:srgbClr val="4A89DC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indent="0" algn="l"/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İstanbul'un Barajlarında Ölçülen Yıllık Yağış Miktarları (kg/m²)</a:t>
            </a:r>
          </a:p>
        </xdr:txBody>
      </xdr:sp>
      <xdr:sp macro="" textlink="">
        <xdr:nvSpPr>
          <xdr:cNvPr id="49" name="Metin kutusu 48">
            <a:hlinkClick xmlns:r="http://schemas.openxmlformats.org/officeDocument/2006/relationships" r:id="rId18"/>
            <a:extLst>
              <a:ext uri="{FF2B5EF4-FFF2-40B4-BE49-F238E27FC236}">
                <a16:creationId xmlns="" xmlns:a16="http://schemas.microsoft.com/office/drawing/2014/main" id="{9985FAA6-9B24-4D9A-B243-0797F13C223E}"/>
              </a:ext>
            </a:extLst>
          </xdr:cNvPr>
          <xdr:cNvSpPr txBox="1"/>
        </xdr:nvSpPr>
        <xdr:spPr>
          <a:xfrm>
            <a:off x="594360" y="13447900"/>
            <a:ext cx="5688000" cy="252000"/>
          </a:xfrm>
          <a:prstGeom prst="roundRect">
            <a:avLst/>
          </a:prstGeom>
          <a:solidFill>
            <a:srgbClr val="4A89DC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indent="0" algn="l"/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Melen ve Yeşilçay Regülatörlerinden Alınan Su Miktarları (m³)</a:t>
            </a:r>
          </a:p>
        </xdr:txBody>
      </xdr:sp>
    </xdr:grpSp>
    <xdr:clientData/>
  </xdr:twoCellAnchor>
  <xdr:twoCellAnchor>
    <xdr:from>
      <xdr:col>20</xdr:col>
      <xdr:colOff>409643</xdr:colOff>
      <xdr:row>2</xdr:row>
      <xdr:rowOff>99037</xdr:rowOff>
    </xdr:from>
    <xdr:to>
      <xdr:col>30</xdr:col>
      <xdr:colOff>366590</xdr:colOff>
      <xdr:row>3</xdr:row>
      <xdr:rowOff>75762</xdr:rowOff>
    </xdr:to>
    <xdr:sp macro="" textlink="">
      <xdr:nvSpPr>
        <xdr:cNvPr id="53" name="Dikdörtgen: Köşeleri Yuvarlatılmış 129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81760E8C-7021-4130-B383-160BC4941771}"/>
            </a:ext>
          </a:extLst>
        </xdr:cNvPr>
        <xdr:cNvSpPr/>
      </xdr:nvSpPr>
      <xdr:spPr>
        <a:xfrm>
          <a:off x="12628857" y="2058466"/>
          <a:ext cx="6080162" cy="26247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rtlCol="0" anchor="ctr"/>
        <a:lstStyle/>
        <a:p>
          <a:pPr algn="ctr"/>
          <a:r>
            <a:rPr lang="tr-TR" sz="12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SU İSTATİSTİKLERİ (İSKİ)</a:t>
          </a:r>
        </a:p>
      </xdr:txBody>
    </xdr:sp>
    <xdr:clientData/>
  </xdr:twoCellAnchor>
  <xdr:twoCellAnchor>
    <xdr:from>
      <xdr:col>10</xdr:col>
      <xdr:colOff>8660</xdr:colOff>
      <xdr:row>2</xdr:row>
      <xdr:rowOff>57149</xdr:rowOff>
    </xdr:from>
    <xdr:to>
      <xdr:col>19</xdr:col>
      <xdr:colOff>588818</xdr:colOff>
      <xdr:row>28</xdr:row>
      <xdr:rowOff>71436</xdr:rowOff>
    </xdr:to>
    <xdr:grpSp>
      <xdr:nvGrpSpPr>
        <xdr:cNvPr id="19" name="Grup 18"/>
        <xdr:cNvGrpSpPr/>
      </xdr:nvGrpSpPr>
      <xdr:grpSpPr>
        <a:xfrm>
          <a:off x="6104660" y="2016578"/>
          <a:ext cx="6091051" cy="5062537"/>
          <a:chOff x="0" y="3762374"/>
          <a:chExt cx="6169662" cy="5062537"/>
        </a:xfrm>
      </xdr:grpSpPr>
      <xdr:sp macro="" textlink="">
        <xdr:nvSpPr>
          <xdr:cNvPr id="2" name="Dikdörtgen: Köşeleri Yuvarlatılmış 94">
            <a:hlinkClick xmlns:r="http://schemas.openxmlformats.org/officeDocument/2006/relationships" r:id="rId5"/>
            <a:extLst>
              <a:ext uri="{FF2B5EF4-FFF2-40B4-BE49-F238E27FC236}">
                <a16:creationId xmlns="" xmlns:a16="http://schemas.microsoft.com/office/drawing/2014/main" id="{1BA51A2F-E002-440D-8A82-35E8E16A0BD5}"/>
              </a:ext>
            </a:extLst>
          </xdr:cNvPr>
          <xdr:cNvSpPr/>
        </xdr:nvSpPr>
        <xdr:spPr>
          <a:xfrm>
            <a:off x="0" y="3762374"/>
            <a:ext cx="6169662" cy="5062537"/>
          </a:xfrm>
          <a:prstGeom prst="roundRect">
            <a:avLst>
              <a:gd name="adj" fmla="val 0"/>
            </a:avLst>
          </a:prstGeom>
          <a:solidFill>
            <a:schemeClr val="accent6">
              <a:lumMod val="75000"/>
              <a:alpha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horz" rtlCol="0" anchor="ctr"/>
          <a:lstStyle/>
          <a:p>
            <a:pPr algn="ctr"/>
            <a:endParaRPr lang="tr-TR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grpSp>
        <xdr:nvGrpSpPr>
          <xdr:cNvPr id="18" name="Grup 17"/>
          <xdr:cNvGrpSpPr/>
        </xdr:nvGrpSpPr>
        <xdr:grpSpPr>
          <a:xfrm>
            <a:off x="78377" y="3777615"/>
            <a:ext cx="6027147" cy="4949117"/>
            <a:chOff x="78377" y="3777615"/>
            <a:chExt cx="6027147" cy="4949117"/>
          </a:xfrm>
        </xdr:grpSpPr>
        <xdr:sp macro="" textlink="">
          <xdr:nvSpPr>
            <xdr:cNvPr id="3" name="Metin kutusu 2">
              <a:hlinkClick xmlns:r="http://schemas.openxmlformats.org/officeDocument/2006/relationships" r:id="rId19"/>
              <a:extLst>
                <a:ext uri="{FF2B5EF4-FFF2-40B4-BE49-F238E27FC236}">
                  <a16:creationId xmlns="" xmlns:a16="http://schemas.microsoft.com/office/drawing/2014/main" id="{883E0C5B-AAB2-4058-B540-F828F76A4B3C}"/>
                </a:ext>
              </a:extLst>
            </xdr:cNvPr>
            <xdr:cNvSpPr txBox="1"/>
          </xdr:nvSpPr>
          <xdr:spPr>
            <a:xfrm>
              <a:off x="83819" y="7897627"/>
              <a:ext cx="6021705" cy="267240"/>
            </a:xfrm>
            <a:prstGeom prst="roundRect">
              <a:avLst/>
            </a:prstGeom>
            <a:solidFill>
              <a:srgbClr val="8CC152"/>
            </a:solidFill>
            <a:ln>
              <a:noFill/>
            </a:ln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marL="0" indent="0" algn="l"/>
              <a:r>
                <a:rPr lang="tr-TR" sz="1000" b="1">
                  <a:solidFill>
                    <a:schemeClr val="bg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Atık Toplanan Gemi Sayısı</a:t>
              </a:r>
            </a:p>
          </xdr:txBody>
        </xdr:sp>
        <xdr:sp macro="" textlink="">
          <xdr:nvSpPr>
            <xdr:cNvPr id="4" name="Metin kutusu 3">
              <a:hlinkClick xmlns:r="http://schemas.openxmlformats.org/officeDocument/2006/relationships" r:id="rId20"/>
              <a:extLst>
                <a:ext uri="{FF2B5EF4-FFF2-40B4-BE49-F238E27FC236}">
                  <a16:creationId xmlns="" xmlns:a16="http://schemas.microsoft.com/office/drawing/2014/main" id="{1C9E0022-F256-4724-A305-67D11B1431CF}"/>
                </a:ext>
              </a:extLst>
            </xdr:cNvPr>
            <xdr:cNvSpPr txBox="1"/>
          </xdr:nvSpPr>
          <xdr:spPr>
            <a:xfrm>
              <a:off x="83819" y="8186291"/>
              <a:ext cx="6020346" cy="259620"/>
            </a:xfrm>
            <a:prstGeom prst="roundRect">
              <a:avLst/>
            </a:prstGeom>
            <a:solidFill>
              <a:srgbClr val="8CC152"/>
            </a:solidFill>
            <a:ln>
              <a:noFill/>
            </a:ln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marL="0" indent="0" algn="l"/>
              <a:r>
                <a:rPr lang="tr-TR" sz="1000" b="1">
                  <a:solidFill>
                    <a:schemeClr val="bg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Aylara Göre Gemilerden Toplanan Atık Miktarı (m³)</a:t>
              </a:r>
            </a:p>
          </xdr:txBody>
        </xdr:sp>
        <xdr:sp macro="" textlink="">
          <xdr:nvSpPr>
            <xdr:cNvPr id="5" name="Metin kutusu 4">
              <a:hlinkClick xmlns:r="http://schemas.openxmlformats.org/officeDocument/2006/relationships" r:id="rId21"/>
              <a:extLst>
                <a:ext uri="{FF2B5EF4-FFF2-40B4-BE49-F238E27FC236}">
                  <a16:creationId xmlns="" xmlns:a16="http://schemas.microsoft.com/office/drawing/2014/main" id="{8D169AC3-00F2-438A-A492-2A708BBB99F0}"/>
                </a:ext>
              </a:extLst>
            </xdr:cNvPr>
            <xdr:cNvSpPr txBox="1"/>
          </xdr:nvSpPr>
          <xdr:spPr>
            <a:xfrm>
              <a:off x="83820" y="8459492"/>
              <a:ext cx="6020344" cy="267240"/>
            </a:xfrm>
            <a:prstGeom prst="roundRect">
              <a:avLst/>
            </a:prstGeom>
            <a:solidFill>
              <a:srgbClr val="8CC152"/>
            </a:solidFill>
            <a:ln>
              <a:noFill/>
            </a:ln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marL="0" indent="0" algn="l"/>
              <a:r>
                <a:rPr lang="tr-TR" sz="1000" b="1">
                  <a:solidFill>
                    <a:schemeClr val="bg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Gemilerden Toplanan Atık Miktarı - m³ (Kategorik) </a:t>
              </a:r>
            </a:p>
          </xdr:txBody>
        </xdr:sp>
        <xdr:sp macro="" textlink="">
          <xdr:nvSpPr>
            <xdr:cNvPr id="26" name="Dikdörtgen: Köşeleri Yuvarlatılmış 95">
              <a:hlinkClick xmlns:r="http://schemas.openxmlformats.org/officeDocument/2006/relationships" r:id="rId5"/>
              <a:extLst>
                <a:ext uri="{FF2B5EF4-FFF2-40B4-BE49-F238E27FC236}">
                  <a16:creationId xmlns="" xmlns:a16="http://schemas.microsoft.com/office/drawing/2014/main" id="{51393534-5086-4CF3-B3B0-F812DA50D192}"/>
                </a:ext>
              </a:extLst>
            </xdr:cNvPr>
            <xdr:cNvSpPr/>
          </xdr:nvSpPr>
          <xdr:spPr>
            <a:xfrm>
              <a:off x="106680" y="3777615"/>
              <a:ext cx="5668950" cy="259620"/>
            </a:xfrm>
            <a:prstGeom prst="round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vert="horz" rtlCol="0" anchor="ctr"/>
            <a:lstStyle/>
            <a:p>
              <a:pPr algn="ctr"/>
              <a:r>
                <a:rPr lang="tr-TR" sz="1200" b="1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ÇEVRE</a:t>
              </a:r>
              <a:r>
                <a:rPr lang="tr-TR" sz="1200" b="1" baseline="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 YÖNETİMİ ve TEMİZLİK İSTATİSTİKLERİ (</a:t>
              </a:r>
              <a:r>
                <a:rPr lang="tr-TR" sz="1200" b="1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İSTAÇ)</a:t>
              </a:r>
            </a:p>
          </xdr:txBody>
        </xdr:sp>
        <xdr:grpSp>
          <xdr:nvGrpSpPr>
            <xdr:cNvPr id="54" name="Grup 53"/>
            <xdr:cNvGrpSpPr/>
          </xdr:nvGrpSpPr>
          <xdr:grpSpPr>
            <a:xfrm>
              <a:off x="78377" y="4059479"/>
              <a:ext cx="6012180" cy="3812865"/>
              <a:chOff x="83820" y="6258393"/>
              <a:chExt cx="5668950" cy="3812865"/>
            </a:xfrm>
          </xdr:grpSpPr>
          <xdr:sp macro="" textlink="">
            <xdr:nvSpPr>
              <xdr:cNvPr id="55" name="Metin kutusu 54">
                <a:hlinkClick xmlns:r="http://schemas.openxmlformats.org/officeDocument/2006/relationships" r:id="rId22"/>
                <a:extLst>
                  <a:ext uri="{FF2B5EF4-FFF2-40B4-BE49-F238E27FC236}">
                    <a16:creationId xmlns="" xmlns:a16="http://schemas.microsoft.com/office/drawing/2014/main" id="{0E2864E6-9137-44EC-A8A8-4FA563A347B1}"/>
                  </a:ext>
                </a:extLst>
              </xdr:cNvPr>
              <xdr:cNvSpPr txBox="1"/>
            </xdr:nvSpPr>
            <xdr:spPr>
              <a:xfrm>
                <a:off x="83820" y="6258393"/>
                <a:ext cx="5668950" cy="259620"/>
              </a:xfrm>
              <a:prstGeom prst="roundRect">
                <a:avLst/>
              </a:prstGeom>
              <a:solidFill>
                <a:srgbClr val="8CC152"/>
              </a:solidFill>
              <a:ln>
                <a:noFill/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marL="0" indent="0" algn="l"/>
                <a:r>
                  <a:rPr lang="tr-TR" sz="1000" b="1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Aktarma Merkezlerine Gelen Evsel Atık Miktarları (kg)</a:t>
                </a:r>
              </a:p>
            </xdr:txBody>
          </xdr:sp>
          <xdr:sp macro="" textlink="">
            <xdr:nvSpPr>
              <xdr:cNvPr id="56" name="Metin kutusu 55">
                <a:hlinkClick xmlns:r="http://schemas.openxmlformats.org/officeDocument/2006/relationships" r:id="rId23"/>
                <a:extLst>
                  <a:ext uri="{FF2B5EF4-FFF2-40B4-BE49-F238E27FC236}">
                    <a16:creationId xmlns="" xmlns:a16="http://schemas.microsoft.com/office/drawing/2014/main" id="{B1AFBCFD-E3DA-4CD5-8E1C-C0AC73376E66}"/>
                  </a:ext>
                </a:extLst>
              </xdr:cNvPr>
              <xdr:cNvSpPr txBox="1"/>
            </xdr:nvSpPr>
            <xdr:spPr>
              <a:xfrm>
                <a:off x="83820" y="6810375"/>
                <a:ext cx="5668950" cy="278067"/>
              </a:xfrm>
              <a:prstGeom prst="roundRect">
                <a:avLst/>
              </a:prstGeom>
              <a:solidFill>
                <a:srgbClr val="8CC152"/>
              </a:solidFill>
              <a:ln>
                <a:noFill/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marL="0" indent="0" algn="l"/>
                <a:r>
                  <a:rPr lang="tr-TR" sz="1000" b="1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Aktarma Merkezlerine Gelen Evsel Atık Miktarları (Sefer Sayısı)</a:t>
                </a:r>
              </a:p>
            </xdr:txBody>
          </xdr:sp>
          <xdr:sp macro="" textlink="">
            <xdr:nvSpPr>
              <xdr:cNvPr id="57" name="Metin kutusu 56">
                <a:hlinkClick xmlns:r="http://schemas.openxmlformats.org/officeDocument/2006/relationships" r:id="rId24"/>
                <a:extLst>
                  <a:ext uri="{FF2B5EF4-FFF2-40B4-BE49-F238E27FC236}">
                    <a16:creationId xmlns="" xmlns:a16="http://schemas.microsoft.com/office/drawing/2014/main" id="{23A1E8F8-F36E-44F6-8380-669E9DB7E464}"/>
                  </a:ext>
                </a:extLst>
              </xdr:cNvPr>
              <xdr:cNvSpPr txBox="1"/>
            </xdr:nvSpPr>
            <xdr:spPr>
              <a:xfrm>
                <a:off x="83820" y="7106824"/>
                <a:ext cx="5668950" cy="227426"/>
              </a:xfrm>
              <a:prstGeom prst="roundRect">
                <a:avLst/>
              </a:prstGeom>
              <a:solidFill>
                <a:srgbClr val="8CC152"/>
              </a:solidFill>
              <a:ln>
                <a:noFill/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marL="0" indent="0" algn="l"/>
                <a:r>
                  <a:rPr lang="tr-TR" sz="1000" b="1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Tesislere Gelen Tıbbi Atık Miktarları ve Uygulanan İşlemler (kg Cinsinden)</a:t>
                </a:r>
              </a:p>
            </xdr:txBody>
          </xdr:sp>
          <xdr:sp macro="" textlink="">
            <xdr:nvSpPr>
              <xdr:cNvPr id="58" name="Metin kutusu 57">
                <a:hlinkClick xmlns:r="http://schemas.openxmlformats.org/officeDocument/2006/relationships" r:id="rId25"/>
                <a:extLst>
                  <a:ext uri="{FF2B5EF4-FFF2-40B4-BE49-F238E27FC236}">
                    <a16:creationId xmlns="" xmlns:a16="http://schemas.microsoft.com/office/drawing/2014/main" id="{D70DA7D7-7109-4FE5-AB81-37AF32CA5F51}"/>
                  </a:ext>
                </a:extLst>
              </xdr:cNvPr>
              <xdr:cNvSpPr txBox="1"/>
            </xdr:nvSpPr>
            <xdr:spPr>
              <a:xfrm>
                <a:off x="83820" y="7352986"/>
                <a:ext cx="5668950" cy="249325"/>
              </a:xfrm>
              <a:prstGeom prst="roundRect">
                <a:avLst/>
              </a:prstGeom>
              <a:solidFill>
                <a:srgbClr val="8CC152"/>
              </a:solidFill>
              <a:ln>
                <a:noFill/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marL="0" indent="0" algn="l"/>
                <a:r>
                  <a:rPr lang="tr-TR" sz="1000" b="1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Yıllık Bazda Çöp Gazından Enerji Üretimi</a:t>
                </a:r>
              </a:p>
            </xdr:txBody>
          </xdr:sp>
          <xdr:sp macro="" textlink="">
            <xdr:nvSpPr>
              <xdr:cNvPr id="59" name="Metin kutusu 58">
                <a:hlinkClick xmlns:r="http://schemas.openxmlformats.org/officeDocument/2006/relationships" r:id="rId26"/>
                <a:extLst>
                  <a:ext uri="{FF2B5EF4-FFF2-40B4-BE49-F238E27FC236}">
                    <a16:creationId xmlns="" xmlns:a16="http://schemas.microsoft.com/office/drawing/2014/main" id="{DB45DEC9-5C6E-49DA-A3D9-DAAB0F5E3908}"/>
                  </a:ext>
                </a:extLst>
              </xdr:cNvPr>
              <xdr:cNvSpPr txBox="1"/>
            </xdr:nvSpPr>
            <xdr:spPr>
              <a:xfrm>
                <a:off x="83820" y="7622824"/>
                <a:ext cx="5668950" cy="259620"/>
              </a:xfrm>
              <a:prstGeom prst="roundRect">
                <a:avLst/>
              </a:prstGeom>
              <a:solidFill>
                <a:srgbClr val="8CC152"/>
              </a:solidFill>
              <a:ln>
                <a:noFill/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marL="0" indent="0" algn="l"/>
                <a:r>
                  <a:rPr lang="tr-TR" sz="1000" b="1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Aylık Bazda Çöp Gazından Enerji Üretimi</a:t>
                </a:r>
              </a:p>
            </xdr:txBody>
          </xdr:sp>
          <xdr:sp macro="" textlink="">
            <xdr:nvSpPr>
              <xdr:cNvPr id="60" name="Metin kutusu 59">
                <a:hlinkClick xmlns:r="http://schemas.openxmlformats.org/officeDocument/2006/relationships" r:id="rId27"/>
                <a:extLst>
                  <a:ext uri="{FF2B5EF4-FFF2-40B4-BE49-F238E27FC236}">
                    <a16:creationId xmlns="" xmlns:a16="http://schemas.microsoft.com/office/drawing/2014/main" id="{92C5505C-82C8-42F9-AA5D-A12230343453}"/>
                  </a:ext>
                </a:extLst>
              </xdr:cNvPr>
              <xdr:cNvSpPr txBox="1"/>
            </xdr:nvSpPr>
            <xdr:spPr>
              <a:xfrm>
                <a:off x="83820" y="7892662"/>
                <a:ext cx="5668950" cy="267240"/>
              </a:xfrm>
              <a:prstGeom prst="roundRect">
                <a:avLst/>
              </a:prstGeom>
              <a:solidFill>
                <a:srgbClr val="8CC152"/>
              </a:solidFill>
              <a:ln>
                <a:noFill/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marL="0" indent="0" algn="l"/>
                <a:r>
                  <a:rPr lang="tr-TR" sz="1000" b="1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Yıllara Göre Hafriyat Atık Tonajları ve Sefer Sayıları</a:t>
                </a:r>
              </a:p>
            </xdr:txBody>
          </xdr:sp>
          <xdr:sp macro="" textlink="">
            <xdr:nvSpPr>
              <xdr:cNvPr id="61" name="Metin kutusu 60">
                <a:hlinkClick xmlns:r="http://schemas.openxmlformats.org/officeDocument/2006/relationships" r:id="rId28"/>
                <a:extLst>
                  <a:ext uri="{FF2B5EF4-FFF2-40B4-BE49-F238E27FC236}">
                    <a16:creationId xmlns="" xmlns:a16="http://schemas.microsoft.com/office/drawing/2014/main" id="{BB2343C0-8A1B-4913-B973-C72ED5CA3DA7}"/>
                  </a:ext>
                </a:extLst>
              </xdr:cNvPr>
              <xdr:cNvSpPr txBox="1"/>
            </xdr:nvSpPr>
            <xdr:spPr>
              <a:xfrm>
                <a:off x="83820" y="8170120"/>
                <a:ext cx="5668950" cy="259620"/>
              </a:xfrm>
              <a:prstGeom prst="roundRect">
                <a:avLst/>
              </a:prstGeom>
              <a:solidFill>
                <a:srgbClr val="8CC152"/>
              </a:solidFill>
              <a:ln>
                <a:noFill/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marL="0" indent="0" algn="l"/>
                <a:r>
                  <a:rPr lang="tr-TR" sz="1000" b="1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Aylara Göre Hafriyat Atık Tonajları </a:t>
                </a:r>
              </a:p>
            </xdr:txBody>
          </xdr:sp>
          <xdr:sp macro="" textlink="">
            <xdr:nvSpPr>
              <xdr:cNvPr id="62" name="Metin kutusu 61">
                <a:hlinkClick xmlns:r="http://schemas.openxmlformats.org/officeDocument/2006/relationships" r:id="rId29"/>
                <a:extLst>
                  <a:ext uri="{FF2B5EF4-FFF2-40B4-BE49-F238E27FC236}">
                    <a16:creationId xmlns="" xmlns:a16="http://schemas.microsoft.com/office/drawing/2014/main" id="{750ED223-1772-410F-8088-DEBDD1D846EF}"/>
                  </a:ext>
                </a:extLst>
              </xdr:cNvPr>
              <xdr:cNvSpPr txBox="1"/>
            </xdr:nvSpPr>
            <xdr:spPr>
              <a:xfrm>
                <a:off x="83820" y="8439958"/>
                <a:ext cx="5668950" cy="267240"/>
              </a:xfrm>
              <a:prstGeom prst="roundRect">
                <a:avLst/>
              </a:prstGeom>
              <a:solidFill>
                <a:srgbClr val="8CC152"/>
              </a:solidFill>
              <a:ln>
                <a:noFill/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marL="0" indent="0" algn="l"/>
                <a:r>
                  <a:rPr lang="tr-TR" sz="1100" b="1" i="0" u="none" strike="noStrike">
                    <a:solidFill>
                      <a:schemeClr val="bg1"/>
                    </a:solidFill>
                    <a:effectLst/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Mekanik Süpürme ve Yıkama Faaliyet Verileri </a:t>
                </a:r>
                <a:r>
                  <a:rPr lang="tr-TR" sz="10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</a:t>
                </a:r>
                <a:endParaRPr lang="tr-TR" sz="1000" b="1">
                  <a:solidFill>
                    <a:schemeClr val="bg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xdr:txBody>
          </xdr:sp>
          <xdr:sp macro="" textlink="">
            <xdr:nvSpPr>
              <xdr:cNvPr id="63" name="Metin kutusu 62">
                <a:hlinkClick xmlns:r="http://schemas.openxmlformats.org/officeDocument/2006/relationships" r:id="rId30"/>
                <a:extLst>
                  <a:ext uri="{FF2B5EF4-FFF2-40B4-BE49-F238E27FC236}">
                    <a16:creationId xmlns="" xmlns:a16="http://schemas.microsoft.com/office/drawing/2014/main" id="{AD51670F-6BCF-4D60-BC91-659D26A7DFA0}"/>
                  </a:ext>
                </a:extLst>
              </xdr:cNvPr>
              <xdr:cNvSpPr txBox="1"/>
            </xdr:nvSpPr>
            <xdr:spPr>
              <a:xfrm>
                <a:off x="83820" y="8717416"/>
                <a:ext cx="5668950" cy="259620"/>
              </a:xfrm>
              <a:prstGeom prst="roundRect">
                <a:avLst/>
              </a:prstGeom>
              <a:solidFill>
                <a:srgbClr val="8CC152"/>
              </a:solidFill>
              <a:ln>
                <a:noFill/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marL="0" indent="0" algn="l"/>
                <a:r>
                  <a:rPr lang="tr-TR" sz="1000" b="1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Mekanik Yıkama / Aylara Göre İlçe Bazlı Yıkama Araç Sayıları</a:t>
                </a:r>
              </a:p>
            </xdr:txBody>
          </xdr:sp>
          <xdr:sp macro="" textlink="">
            <xdr:nvSpPr>
              <xdr:cNvPr id="64" name="Metin kutusu 63">
                <a:hlinkClick xmlns:r="http://schemas.openxmlformats.org/officeDocument/2006/relationships" r:id="rId31"/>
                <a:extLst>
                  <a:ext uri="{FF2B5EF4-FFF2-40B4-BE49-F238E27FC236}">
                    <a16:creationId xmlns="" xmlns:a16="http://schemas.microsoft.com/office/drawing/2014/main" id="{B9FBF950-2A59-4F33-9A10-86043056A197}"/>
                  </a:ext>
                </a:extLst>
              </xdr:cNvPr>
              <xdr:cNvSpPr txBox="1"/>
            </xdr:nvSpPr>
            <xdr:spPr>
              <a:xfrm>
                <a:off x="83820" y="8987254"/>
                <a:ext cx="5668950" cy="267240"/>
              </a:xfrm>
              <a:prstGeom prst="roundRect">
                <a:avLst/>
              </a:prstGeom>
              <a:solidFill>
                <a:srgbClr val="8CC152"/>
              </a:solidFill>
              <a:ln>
                <a:noFill/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marL="0" indent="0" algn="l"/>
                <a:r>
                  <a:rPr lang="tr-TR" sz="1000" b="1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Elle Süpürme / Aylara Göre İlçe BazlıToplanan Çöp Poşeti Miktarları</a:t>
                </a:r>
              </a:p>
            </xdr:txBody>
          </xdr:sp>
          <xdr:sp macro="" textlink="">
            <xdr:nvSpPr>
              <xdr:cNvPr id="65" name="Metin kutusu 64">
                <a:hlinkClick xmlns:r="http://schemas.openxmlformats.org/officeDocument/2006/relationships" r:id="rId32"/>
                <a:extLst>
                  <a:ext uri="{FF2B5EF4-FFF2-40B4-BE49-F238E27FC236}">
                    <a16:creationId xmlns="" xmlns:a16="http://schemas.microsoft.com/office/drawing/2014/main" id="{3D402B5F-E0A0-4CD6-8EC0-3CE03E348A79}"/>
                  </a:ext>
                </a:extLst>
              </xdr:cNvPr>
              <xdr:cNvSpPr txBox="1"/>
            </xdr:nvSpPr>
            <xdr:spPr>
              <a:xfrm>
                <a:off x="83820" y="9541800"/>
                <a:ext cx="5668950" cy="259620"/>
              </a:xfrm>
              <a:prstGeom prst="roundRect">
                <a:avLst/>
              </a:prstGeom>
              <a:solidFill>
                <a:srgbClr val="8CC152"/>
              </a:solidFill>
              <a:ln>
                <a:noFill/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l"/>
                <a:r>
                  <a:rPr lang="tr-TR" sz="1000" b="1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Deniz Yüzeyi Temizlik Atık Verileri (m³ cinsinden) </a:t>
                </a:r>
              </a:p>
            </xdr:txBody>
          </xdr:sp>
          <xdr:sp macro="" textlink="">
            <xdr:nvSpPr>
              <xdr:cNvPr id="66" name="Metin kutusu 65">
                <a:hlinkClick xmlns:r="http://schemas.openxmlformats.org/officeDocument/2006/relationships" r:id="rId33"/>
                <a:extLst>
                  <a:ext uri="{FF2B5EF4-FFF2-40B4-BE49-F238E27FC236}">
                    <a16:creationId xmlns="" xmlns:a16="http://schemas.microsoft.com/office/drawing/2014/main" id="{6AD3FDA6-0A93-429A-A952-7B0DD2CE4C13}"/>
                  </a:ext>
                </a:extLst>
              </xdr:cNvPr>
              <xdr:cNvSpPr txBox="1"/>
            </xdr:nvSpPr>
            <xdr:spPr>
              <a:xfrm>
                <a:off x="83820" y="9811638"/>
                <a:ext cx="5668950" cy="259620"/>
              </a:xfrm>
              <a:prstGeom prst="roundRect">
                <a:avLst/>
              </a:prstGeom>
              <a:solidFill>
                <a:srgbClr val="8CC152"/>
              </a:solidFill>
              <a:ln>
                <a:noFill/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algn="l"/>
                <a:r>
                  <a:rPr lang="tr-TR" sz="1000" b="1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Deniz Yüzeyi Temizlik Atık Verileri (kg Cinsinden) </a:t>
                </a:r>
              </a:p>
            </xdr:txBody>
          </xdr:sp>
          <xdr:sp macro="" textlink="">
            <xdr:nvSpPr>
              <xdr:cNvPr id="67" name="Metin kutusu 66">
                <a:hlinkClick xmlns:r="http://schemas.openxmlformats.org/officeDocument/2006/relationships" r:id="rId34"/>
                <a:extLst>
                  <a:ext uri="{FF2B5EF4-FFF2-40B4-BE49-F238E27FC236}">
                    <a16:creationId xmlns="" xmlns:a16="http://schemas.microsoft.com/office/drawing/2014/main" id="{E8DB5677-4CAB-42B4-BA23-DF5273B95D1C}"/>
                  </a:ext>
                </a:extLst>
              </xdr:cNvPr>
              <xdr:cNvSpPr txBox="1"/>
            </xdr:nvSpPr>
            <xdr:spPr>
              <a:xfrm>
                <a:off x="83820" y="6528231"/>
                <a:ext cx="5668950" cy="267241"/>
              </a:xfrm>
              <a:prstGeom prst="roundRect">
                <a:avLst/>
              </a:prstGeom>
              <a:solidFill>
                <a:srgbClr val="8CC152"/>
              </a:solidFill>
              <a:ln>
                <a:noFill/>
              </a:ln>
            </xdr:spPr>
            <xdr:style>
              <a:lnRef idx="2">
                <a:schemeClr val="dk1"/>
              </a:lnRef>
              <a:fillRef idx="1">
                <a:schemeClr val="lt1"/>
              </a:fillRef>
              <a:effectRef idx="0">
                <a:schemeClr val="dk1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ctr"/>
              <a:lstStyle/>
              <a:p>
                <a:pPr marL="0" indent="0" algn="l"/>
                <a:r>
                  <a:rPr lang="tr-TR" sz="1000" b="1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Evsel Atık Üretimi Dönemsel ve Aylık Ortalama Karşılaştırması (kg)</a:t>
                </a:r>
              </a:p>
            </xdr:txBody>
          </xdr:sp>
        </xdr:grpSp>
      </xdr:grpSp>
    </xdr:grpSp>
    <xdr:clientData/>
  </xdr:twoCellAnchor>
  <xdr:twoCellAnchor editAs="oneCell">
    <xdr:from>
      <xdr:col>0</xdr:col>
      <xdr:colOff>0</xdr:colOff>
      <xdr:row>0</xdr:row>
      <xdr:rowOff>1</xdr:rowOff>
    </xdr:from>
    <xdr:to>
      <xdr:col>8</xdr:col>
      <xdr:colOff>123825</xdr:colOff>
      <xdr:row>1</xdr:row>
      <xdr:rowOff>421747</xdr:rowOff>
    </xdr:to>
    <xdr:pic>
      <xdr:nvPicPr>
        <xdr:cNvPr id="68" name="Resim 67"/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4981575" cy="1317096"/>
        </a:xfrm>
        <a:prstGeom prst="rect">
          <a:avLst/>
        </a:prstGeom>
      </xdr:spPr>
    </xdr:pic>
    <xdr:clientData/>
  </xdr:twoCellAnchor>
  <xdr:twoCellAnchor>
    <xdr:from>
      <xdr:col>31</xdr:col>
      <xdr:colOff>0</xdr:colOff>
      <xdr:row>2</xdr:row>
      <xdr:rowOff>0</xdr:rowOff>
    </xdr:from>
    <xdr:to>
      <xdr:col>43</xdr:col>
      <xdr:colOff>60614</xdr:colOff>
      <xdr:row>12</xdr:row>
      <xdr:rowOff>71437</xdr:rowOff>
    </xdr:to>
    <xdr:sp macro="" textlink="">
      <xdr:nvSpPr>
        <xdr:cNvPr id="72" name="Dikdörtgen: Köşeleri Yuvarlatılmış 114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0D60F5FA-F0E4-40FB-A0B1-8F72FB4AFB4C}"/>
            </a:ext>
          </a:extLst>
        </xdr:cNvPr>
        <xdr:cNvSpPr/>
      </xdr:nvSpPr>
      <xdr:spPr>
        <a:xfrm>
          <a:off x="18764250" y="1952625"/>
          <a:ext cx="7347239" cy="2071687"/>
        </a:xfrm>
        <a:prstGeom prst="roundRect">
          <a:avLst>
            <a:gd name="adj" fmla="val 0"/>
          </a:avLst>
        </a:prstGeom>
        <a:solidFill>
          <a:schemeClr val="accent5">
            <a:lumMod val="75000"/>
            <a:alpha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rtlCol="0" anchor="ctr"/>
        <a:lstStyle/>
        <a:p>
          <a:pPr algn="ctr"/>
          <a:endParaRPr lang="tr-TR" sz="1100" b="1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31</xdr:col>
      <xdr:colOff>85632</xdr:colOff>
      <xdr:row>3</xdr:row>
      <xdr:rowOff>56079</xdr:rowOff>
    </xdr:from>
    <xdr:to>
      <xdr:col>42</xdr:col>
      <xdr:colOff>551223</xdr:colOff>
      <xdr:row>11</xdr:row>
      <xdr:rowOff>181797</xdr:rowOff>
    </xdr:to>
    <xdr:grpSp>
      <xdr:nvGrpSpPr>
        <xdr:cNvPr id="73" name="Grup 72">
          <a:extLst>
            <a:ext uri="{FF2B5EF4-FFF2-40B4-BE49-F238E27FC236}">
              <a16:creationId xmlns="" xmlns:a16="http://schemas.microsoft.com/office/drawing/2014/main" id="{C7BA550C-5D1A-42C1-AC3F-ECB36B970098}"/>
            </a:ext>
          </a:extLst>
        </xdr:cNvPr>
        <xdr:cNvGrpSpPr/>
      </xdr:nvGrpSpPr>
      <xdr:grpSpPr>
        <a:xfrm>
          <a:off x="18985953" y="2301258"/>
          <a:ext cx="7201127" cy="1649718"/>
          <a:chOff x="579120" y="8611740"/>
          <a:chExt cx="5688000" cy="1583880"/>
        </a:xfrm>
      </xdr:grpSpPr>
      <xdr:sp macro="" textlink="">
        <xdr:nvSpPr>
          <xdr:cNvPr id="75" name="Metin kutusu 74">
            <a:hlinkClick xmlns:r="http://schemas.openxmlformats.org/officeDocument/2006/relationships" r:id="rId36"/>
            <a:extLst>
              <a:ext uri="{FF2B5EF4-FFF2-40B4-BE49-F238E27FC236}">
                <a16:creationId xmlns="" xmlns:a16="http://schemas.microsoft.com/office/drawing/2014/main" id="{C6EB8C0A-7100-4166-B47B-3FAFB88C7CB5}"/>
              </a:ext>
            </a:extLst>
          </xdr:cNvPr>
          <xdr:cNvSpPr txBox="1"/>
        </xdr:nvSpPr>
        <xdr:spPr>
          <a:xfrm>
            <a:off x="579120" y="8611740"/>
            <a:ext cx="5688000" cy="252000"/>
          </a:xfrm>
          <a:prstGeom prst="roundRect">
            <a:avLst/>
          </a:prstGeom>
          <a:solidFill>
            <a:srgbClr val="3BAFDA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indent="0" algn="l"/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Faturalanan Elektrik Tüketiminin Dağıtım Bölgesi Bazında Dağılımının Dönemler Arası Karşılaştırılması (MWh - %) </a:t>
            </a:r>
          </a:p>
        </xdr:txBody>
      </xdr:sp>
      <xdr:sp macro="" textlink="">
        <xdr:nvSpPr>
          <xdr:cNvPr id="76" name="Metin kutusu 75">
            <a:hlinkClick xmlns:r="http://schemas.openxmlformats.org/officeDocument/2006/relationships" r:id="rId37"/>
            <a:extLst>
              <a:ext uri="{FF2B5EF4-FFF2-40B4-BE49-F238E27FC236}">
                <a16:creationId xmlns="" xmlns:a16="http://schemas.microsoft.com/office/drawing/2014/main" id="{0DBD011A-3D89-437D-8725-7864DF75493A}"/>
              </a:ext>
            </a:extLst>
          </xdr:cNvPr>
          <xdr:cNvSpPr txBox="1"/>
        </xdr:nvSpPr>
        <xdr:spPr>
          <a:xfrm>
            <a:off x="579120" y="8878116"/>
            <a:ext cx="5688000" cy="252000"/>
          </a:xfrm>
          <a:prstGeom prst="roundRect">
            <a:avLst/>
          </a:prstGeom>
          <a:solidFill>
            <a:srgbClr val="3BAFDA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indent="0" algn="l"/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Faturalanan Elektrik Tüketiminin İstanbul ve Tüketici Türü Bazında Dağılımının Dönemler Arası </a:t>
            </a:r>
          </a:p>
        </xdr:txBody>
      </xdr:sp>
      <xdr:sp macro="" textlink="">
        <xdr:nvSpPr>
          <xdr:cNvPr id="77" name="Metin kutusu 76">
            <a:hlinkClick xmlns:r="http://schemas.openxmlformats.org/officeDocument/2006/relationships" r:id="rId38"/>
            <a:extLst>
              <a:ext uri="{FF2B5EF4-FFF2-40B4-BE49-F238E27FC236}">
                <a16:creationId xmlns="" xmlns:a16="http://schemas.microsoft.com/office/drawing/2014/main" id="{83DE2277-9644-4A21-98E2-58DC068CB0DB}"/>
              </a:ext>
            </a:extLst>
          </xdr:cNvPr>
          <xdr:cNvSpPr txBox="1"/>
        </xdr:nvSpPr>
        <xdr:spPr>
          <a:xfrm>
            <a:off x="579120" y="9144492"/>
            <a:ext cx="5688000" cy="252000"/>
          </a:xfrm>
          <a:prstGeom prst="roundRect">
            <a:avLst/>
          </a:prstGeom>
          <a:solidFill>
            <a:srgbClr val="3BAFDA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indent="0" algn="l"/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Faturalanan Elektrik Tüketim Türlerine Göre İstanbul'un Türkiye'de Aynı Tür İçerisindeki Payı</a:t>
            </a:r>
          </a:p>
        </xdr:txBody>
      </xdr:sp>
      <xdr:sp macro="" textlink="">
        <xdr:nvSpPr>
          <xdr:cNvPr id="78" name="Metin kutusu 77">
            <a:hlinkClick xmlns:r="http://schemas.openxmlformats.org/officeDocument/2006/relationships" r:id="rId39"/>
            <a:extLst>
              <a:ext uri="{FF2B5EF4-FFF2-40B4-BE49-F238E27FC236}">
                <a16:creationId xmlns="" xmlns:a16="http://schemas.microsoft.com/office/drawing/2014/main" id="{8B180881-BD7E-4B30-AC54-998425DC8EF8}"/>
              </a:ext>
            </a:extLst>
          </xdr:cNvPr>
          <xdr:cNvSpPr txBox="1"/>
        </xdr:nvSpPr>
        <xdr:spPr>
          <a:xfrm>
            <a:off x="579120" y="9410868"/>
            <a:ext cx="5688000" cy="252000"/>
          </a:xfrm>
          <a:prstGeom prst="roundRect">
            <a:avLst/>
          </a:prstGeom>
          <a:solidFill>
            <a:srgbClr val="3BAFDA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indent="0" algn="l"/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Faturalanan Elektrik Tüketiminin Türkiye ve Tüketici Türü Bazında Dağılımının Dönemler Arası </a:t>
            </a:r>
          </a:p>
        </xdr:txBody>
      </xdr:sp>
      <xdr:sp macro="" textlink="">
        <xdr:nvSpPr>
          <xdr:cNvPr id="79" name="Metin kutusu 78">
            <a:hlinkClick xmlns:r="http://schemas.openxmlformats.org/officeDocument/2006/relationships" r:id="rId40"/>
            <a:extLst>
              <a:ext uri="{FF2B5EF4-FFF2-40B4-BE49-F238E27FC236}">
                <a16:creationId xmlns="" xmlns:a16="http://schemas.microsoft.com/office/drawing/2014/main" id="{EC152AB4-CFFA-43D2-A084-7F0D982E645B}"/>
              </a:ext>
            </a:extLst>
          </xdr:cNvPr>
          <xdr:cNvSpPr txBox="1"/>
        </xdr:nvSpPr>
        <xdr:spPr>
          <a:xfrm>
            <a:off x="579120" y="9677244"/>
            <a:ext cx="5688000" cy="252000"/>
          </a:xfrm>
          <a:prstGeom prst="roundRect">
            <a:avLst/>
          </a:prstGeom>
          <a:solidFill>
            <a:srgbClr val="3BAFDA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indent="0" algn="l"/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Tüketici Sayısının Dağıtım Bölgesi Bazında Dağılımının Dönemler Arası Karşılaştırılması (Adet - %)</a:t>
            </a:r>
          </a:p>
        </xdr:txBody>
      </xdr:sp>
      <xdr:sp macro="" textlink="">
        <xdr:nvSpPr>
          <xdr:cNvPr id="80" name="Metin kutusu 79">
            <a:hlinkClick xmlns:r="http://schemas.openxmlformats.org/officeDocument/2006/relationships" r:id="rId41"/>
            <a:extLst>
              <a:ext uri="{FF2B5EF4-FFF2-40B4-BE49-F238E27FC236}">
                <a16:creationId xmlns="" xmlns:a16="http://schemas.microsoft.com/office/drawing/2014/main" id="{2121D0CD-C9A4-46B9-8264-0A47914BA959}"/>
              </a:ext>
            </a:extLst>
          </xdr:cNvPr>
          <xdr:cNvSpPr txBox="1"/>
        </xdr:nvSpPr>
        <xdr:spPr>
          <a:xfrm>
            <a:off x="579120" y="9943620"/>
            <a:ext cx="5688000" cy="252000"/>
          </a:xfrm>
          <a:prstGeom prst="roundRect">
            <a:avLst/>
          </a:prstGeom>
          <a:solidFill>
            <a:srgbClr val="3BAFDA"/>
          </a:solidFill>
          <a:ln>
            <a:noFill/>
          </a:ln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indent="0" algn="l"/>
            <a:r>
              <a:rPr lang="tr-TR" sz="1000" b="1">
                <a:solidFill>
                  <a:schemeClr val="bg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Tüketici Sayısının Türkiye Bazında Dağılımının Dönemler Arası Karşılaştırılması (Adet - %)</a:t>
            </a:r>
          </a:p>
        </xdr:txBody>
      </xdr:sp>
    </xdr:grpSp>
    <xdr:clientData/>
  </xdr:twoCellAnchor>
  <xdr:twoCellAnchor>
    <xdr:from>
      <xdr:col>31</xdr:col>
      <xdr:colOff>133207</xdr:colOff>
      <xdr:row>2</xdr:row>
      <xdr:rowOff>55852</xdr:rowOff>
    </xdr:from>
    <xdr:to>
      <xdr:col>42</xdr:col>
      <xdr:colOff>475969</xdr:colOff>
      <xdr:row>3</xdr:row>
      <xdr:rowOff>32577</xdr:rowOff>
    </xdr:to>
    <xdr:sp macro="" textlink="">
      <xdr:nvSpPr>
        <xdr:cNvPr id="74" name="Dikdörtgen: Köşeleri Yuvarlatılmış 115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4DD3467C-2164-4642-9868-BE5C58A09C48}"/>
            </a:ext>
          </a:extLst>
        </xdr:cNvPr>
        <xdr:cNvSpPr/>
      </xdr:nvSpPr>
      <xdr:spPr>
        <a:xfrm>
          <a:off x="18897457" y="2008477"/>
          <a:ext cx="7022168" cy="262475"/>
        </a:xfrm>
        <a:prstGeom prst="round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rtlCol="0" anchor="ctr"/>
        <a:lstStyle/>
        <a:p>
          <a:pPr algn="ctr"/>
          <a:r>
            <a:rPr lang="tr-TR" sz="12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ELEKTRİK</a:t>
          </a:r>
          <a:r>
            <a:rPr lang="tr-TR" sz="12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İSTATİSTİKLERİ (</a:t>
          </a:r>
          <a:r>
            <a:rPr lang="tr-TR" sz="12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EPDK)</a:t>
          </a:r>
        </a:p>
      </xdr:txBody>
    </xdr:sp>
    <xdr:clientData/>
  </xdr:twoCellAnchor>
  <xdr:twoCellAnchor>
    <xdr:from>
      <xdr:col>10</xdr:col>
      <xdr:colOff>77932</xdr:colOff>
      <xdr:row>19</xdr:row>
      <xdr:rowOff>28142</xdr:rowOff>
    </xdr:from>
    <xdr:to>
      <xdr:col>19</xdr:col>
      <xdr:colOff>519545</xdr:colOff>
      <xdr:row>20</xdr:row>
      <xdr:rowOff>104882</xdr:rowOff>
    </xdr:to>
    <xdr:sp macro="" textlink="">
      <xdr:nvSpPr>
        <xdr:cNvPr id="82" name="Metin kutusu 81">
          <a:hlinkClick xmlns:r="http://schemas.openxmlformats.org/officeDocument/2006/relationships" r:id="rId42"/>
          <a:extLst>
            <a:ext uri="{FF2B5EF4-FFF2-40B4-BE49-F238E27FC236}">
              <a16:creationId xmlns="" xmlns:a16="http://schemas.microsoft.com/office/drawing/2014/main" id="{8D169AC3-00F2-438A-A492-2A708BBB99F0}"/>
            </a:ext>
          </a:extLst>
        </xdr:cNvPr>
        <xdr:cNvSpPr txBox="1"/>
      </xdr:nvSpPr>
      <xdr:spPr>
        <a:xfrm>
          <a:off x="6121977" y="5310187"/>
          <a:ext cx="5896841" cy="267240"/>
        </a:xfrm>
        <a:prstGeom prst="roundRect">
          <a:avLst/>
        </a:prstGeom>
        <a:solidFill>
          <a:srgbClr val="8CC152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l"/>
          <a:r>
            <a:rPr lang="tr-TR" sz="1000" b="1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Elle Süpürme / Aylara Göre İlçe Bazlı Çıkan Araç Sayısı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</xdr:rowOff>
    </xdr:from>
    <xdr:to>
      <xdr:col>1</xdr:col>
      <xdr:colOff>0</xdr:colOff>
      <xdr:row>2</xdr:row>
      <xdr:rowOff>1</xdr:rowOff>
    </xdr:to>
    <xdr:sp macro="" textlink="">
      <xdr:nvSpPr>
        <xdr:cNvPr id="3" name="Metin kutusu 2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B8CDBD3A-4A80-4911-8417-CD95938C156B}"/>
            </a:ext>
          </a:extLst>
        </xdr:cNvPr>
        <xdr:cNvSpPr txBox="1"/>
      </xdr:nvSpPr>
      <xdr:spPr>
        <a:xfrm>
          <a:off x="0" y="180976"/>
          <a:ext cx="1143000" cy="304800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100" b="1"/>
            <a:t>ANA</a:t>
          </a:r>
          <a:r>
            <a:rPr lang="tr-TR" sz="1100" b="1" baseline="0"/>
            <a:t> SAYFA</a:t>
          </a:r>
          <a:endParaRPr lang="tr-TR" sz="1100" b="1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0</xdr:row>
      <xdr:rowOff>190499</xdr:rowOff>
    </xdr:from>
    <xdr:to>
      <xdr:col>0</xdr:col>
      <xdr:colOff>1543049</xdr:colOff>
      <xdr:row>2</xdr:row>
      <xdr:rowOff>0</xdr:rowOff>
    </xdr:to>
    <xdr:sp macro="" textlink="">
      <xdr:nvSpPr>
        <xdr:cNvPr id="3" name="Metin kutusu 2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B8CDBD3A-4A80-4911-8417-CD95938C156B}"/>
            </a:ext>
          </a:extLst>
        </xdr:cNvPr>
        <xdr:cNvSpPr txBox="1"/>
      </xdr:nvSpPr>
      <xdr:spPr>
        <a:xfrm>
          <a:off x="9524" y="190499"/>
          <a:ext cx="1533525" cy="304801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100" b="1"/>
            <a:t>ANA</a:t>
          </a:r>
          <a:r>
            <a:rPr lang="tr-TR" sz="1100" b="1" baseline="0"/>
            <a:t> SAYFA</a:t>
          </a:r>
          <a:endParaRPr lang="tr-TR" sz="1100" b="1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3" name="Metin kutusu 2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B8CDBD3A-4A80-4911-8417-CD95938C156B}"/>
            </a:ext>
          </a:extLst>
        </xdr:cNvPr>
        <xdr:cNvSpPr txBox="1"/>
      </xdr:nvSpPr>
      <xdr:spPr>
        <a:xfrm>
          <a:off x="9525" y="180975"/>
          <a:ext cx="1028700" cy="352425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100" b="1"/>
            <a:t>ANA</a:t>
          </a:r>
          <a:r>
            <a:rPr lang="tr-TR" sz="1100" b="1" baseline="0"/>
            <a:t> SAYFA</a:t>
          </a:r>
          <a:endParaRPr lang="tr-TR" sz="1100" b="1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180974</xdr:rowOff>
    </xdr:from>
    <xdr:to>
      <xdr:col>1</xdr:col>
      <xdr:colOff>0</xdr:colOff>
      <xdr:row>1</xdr:row>
      <xdr:rowOff>314324</xdr:rowOff>
    </xdr:to>
    <xdr:sp macro="" textlink="">
      <xdr:nvSpPr>
        <xdr:cNvPr id="3" name="Metin kutusu 2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B8CDBD3A-4A80-4911-8417-CD95938C156B}"/>
            </a:ext>
          </a:extLst>
        </xdr:cNvPr>
        <xdr:cNvSpPr txBox="1"/>
      </xdr:nvSpPr>
      <xdr:spPr>
        <a:xfrm>
          <a:off x="0" y="180974"/>
          <a:ext cx="1714500" cy="314325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100" b="1"/>
            <a:t>ANA</a:t>
          </a:r>
          <a:r>
            <a:rPr lang="tr-TR" sz="1100" b="1" baseline="0"/>
            <a:t> SAYFA</a:t>
          </a:r>
          <a:endParaRPr lang="tr-TR" sz="1100" b="1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4" name="Metin kutusu 3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B8CDBD3A-4A80-4911-8417-CD95938C156B}"/>
            </a:ext>
          </a:extLst>
        </xdr:cNvPr>
        <xdr:cNvSpPr txBox="1"/>
      </xdr:nvSpPr>
      <xdr:spPr>
        <a:xfrm>
          <a:off x="0" y="190500"/>
          <a:ext cx="1733550" cy="390525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100" b="1"/>
            <a:t>ANA</a:t>
          </a:r>
          <a:r>
            <a:rPr lang="tr-TR" sz="1100" b="1" baseline="0"/>
            <a:t> SAYFA</a:t>
          </a:r>
          <a:endParaRPr lang="tr-TR" sz="1100" b="1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3" name="Metin kutusu 2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B8CDBD3A-4A80-4911-8417-CD95938C156B}"/>
            </a:ext>
          </a:extLst>
        </xdr:cNvPr>
        <xdr:cNvSpPr txBox="1"/>
      </xdr:nvSpPr>
      <xdr:spPr>
        <a:xfrm>
          <a:off x="0" y="180975"/>
          <a:ext cx="2381250" cy="457200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100" b="1"/>
            <a:t>ANA</a:t>
          </a:r>
          <a:r>
            <a:rPr lang="tr-TR" sz="1100" b="1" baseline="0"/>
            <a:t> SAYFA</a:t>
          </a:r>
          <a:endParaRPr lang="tr-TR" sz="1100" b="1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178593</xdr:rowOff>
    </xdr:from>
    <xdr:to>
      <xdr:col>1</xdr:col>
      <xdr:colOff>0</xdr:colOff>
      <xdr:row>2</xdr:row>
      <xdr:rowOff>190498</xdr:rowOff>
    </xdr:to>
    <xdr:sp macro="" textlink="">
      <xdr:nvSpPr>
        <xdr:cNvPr id="3" name="Metin kutusu 2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B8CDBD3A-4A80-4911-8417-CD95938C156B}"/>
            </a:ext>
          </a:extLst>
        </xdr:cNvPr>
        <xdr:cNvSpPr txBox="1"/>
      </xdr:nvSpPr>
      <xdr:spPr>
        <a:xfrm>
          <a:off x="0" y="178593"/>
          <a:ext cx="1166813" cy="369093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100" b="1"/>
            <a:t>ANA</a:t>
          </a:r>
          <a:r>
            <a:rPr lang="tr-TR" sz="1100" b="1" baseline="0"/>
            <a:t> SAYFA</a:t>
          </a:r>
          <a:endParaRPr lang="tr-TR" sz="1100" b="1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540</xdr:rowOff>
    </xdr:to>
    <xdr:sp macro="" textlink="">
      <xdr:nvSpPr>
        <xdr:cNvPr id="3" name="Metin kutusu 2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B8CDBD3A-4A80-4911-8417-CD95938C156B}"/>
            </a:ext>
          </a:extLst>
        </xdr:cNvPr>
        <xdr:cNvSpPr txBox="1"/>
      </xdr:nvSpPr>
      <xdr:spPr>
        <a:xfrm>
          <a:off x="0" y="180975"/>
          <a:ext cx="1295400" cy="381540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100" b="1"/>
            <a:t>ANA</a:t>
          </a:r>
          <a:r>
            <a:rPr lang="tr-TR" sz="1100" b="1" baseline="0"/>
            <a:t> SAYFA</a:t>
          </a:r>
          <a:endParaRPr lang="tr-TR" sz="1100" b="1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540</xdr:rowOff>
    </xdr:to>
    <xdr:sp macro="" textlink="">
      <xdr:nvSpPr>
        <xdr:cNvPr id="2" name="Metin kutusu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B8CDBD3A-4A80-4911-8417-CD95938C156B}"/>
            </a:ext>
          </a:extLst>
        </xdr:cNvPr>
        <xdr:cNvSpPr txBox="1"/>
      </xdr:nvSpPr>
      <xdr:spPr>
        <a:xfrm>
          <a:off x="0" y="180975"/>
          <a:ext cx="1295400" cy="381540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100" b="1"/>
            <a:t>ANA</a:t>
          </a:r>
          <a:r>
            <a:rPr lang="tr-TR" sz="1100" b="1" baseline="0"/>
            <a:t> SAYFA</a:t>
          </a:r>
          <a:endParaRPr lang="tr-TR" sz="1100" b="1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1</xdr:colOff>
      <xdr:row>2</xdr:row>
      <xdr:rowOff>0</xdr:rowOff>
    </xdr:to>
    <xdr:sp macro="" textlink="">
      <xdr:nvSpPr>
        <xdr:cNvPr id="3" name="Metin kutusu 2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B8CDBD3A-4A80-4911-8417-CD95938C156B}"/>
            </a:ext>
          </a:extLst>
        </xdr:cNvPr>
        <xdr:cNvSpPr txBox="1"/>
      </xdr:nvSpPr>
      <xdr:spPr>
        <a:xfrm>
          <a:off x="1" y="180975"/>
          <a:ext cx="1028700" cy="323850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100" b="1"/>
            <a:t>ANA</a:t>
          </a:r>
          <a:r>
            <a:rPr lang="tr-TR" sz="1100" b="1" baseline="0"/>
            <a:t> SAYFA</a:t>
          </a:r>
          <a:endParaRPr lang="tr-TR" sz="11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190499</xdr:rowOff>
    </xdr:to>
    <xdr:sp macro="" textlink="">
      <xdr:nvSpPr>
        <xdr:cNvPr id="4" name="Metin kutusu 3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B8CDBD3A-4A80-4911-8417-CD95938C156B}"/>
            </a:ext>
          </a:extLst>
        </xdr:cNvPr>
        <xdr:cNvSpPr txBox="1"/>
      </xdr:nvSpPr>
      <xdr:spPr>
        <a:xfrm>
          <a:off x="0" y="180975"/>
          <a:ext cx="1714500" cy="380999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100" b="1"/>
            <a:t>ANA</a:t>
          </a:r>
          <a:r>
            <a:rPr lang="tr-TR" sz="1100" b="1" baseline="0"/>
            <a:t> SAYFA</a:t>
          </a:r>
          <a:endParaRPr lang="tr-TR" sz="1100" b="1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3" name="Metin kutusu 2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B8CDBD3A-4A80-4911-8417-CD95938C156B}"/>
            </a:ext>
          </a:extLst>
        </xdr:cNvPr>
        <xdr:cNvSpPr txBox="1"/>
      </xdr:nvSpPr>
      <xdr:spPr>
        <a:xfrm>
          <a:off x="0" y="180975"/>
          <a:ext cx="981075" cy="323850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100" b="1"/>
            <a:t>ANA</a:t>
          </a:r>
          <a:r>
            <a:rPr lang="tr-TR" sz="1100" b="1" baseline="0"/>
            <a:t> SAYFA</a:t>
          </a:r>
          <a:endParaRPr lang="tr-TR" sz="1100" b="1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</xdr:rowOff>
    </xdr:from>
    <xdr:to>
      <xdr:col>1</xdr:col>
      <xdr:colOff>0</xdr:colOff>
      <xdr:row>2</xdr:row>
      <xdr:rowOff>1</xdr:rowOff>
    </xdr:to>
    <xdr:sp macro="" textlink="">
      <xdr:nvSpPr>
        <xdr:cNvPr id="3" name="Metin kutusu 2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B8CDBD3A-4A80-4911-8417-CD95938C156B}"/>
            </a:ext>
          </a:extLst>
        </xdr:cNvPr>
        <xdr:cNvSpPr txBox="1"/>
      </xdr:nvSpPr>
      <xdr:spPr>
        <a:xfrm>
          <a:off x="0" y="180976"/>
          <a:ext cx="923925" cy="342900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100" b="1"/>
            <a:t>ANA</a:t>
          </a:r>
          <a:r>
            <a:rPr lang="tr-TR" sz="1100" b="1" baseline="0"/>
            <a:t> SAYFA</a:t>
          </a:r>
          <a:endParaRPr lang="tr-TR" sz="1100" b="1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3" name="Metin kutusu 2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B8CDBD3A-4A80-4911-8417-CD95938C156B}"/>
            </a:ext>
          </a:extLst>
        </xdr:cNvPr>
        <xdr:cNvSpPr txBox="1"/>
      </xdr:nvSpPr>
      <xdr:spPr>
        <a:xfrm>
          <a:off x="9525" y="180975"/>
          <a:ext cx="962025" cy="352425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100" b="1"/>
            <a:t>ANA</a:t>
          </a:r>
          <a:r>
            <a:rPr lang="tr-TR" sz="1100" b="1" baseline="0"/>
            <a:t> SAYFA</a:t>
          </a:r>
          <a:endParaRPr lang="tr-TR" sz="1100" b="1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0</xdr:colOff>
      <xdr:row>1</xdr:row>
      <xdr:rowOff>400049</xdr:rowOff>
    </xdr:to>
    <xdr:sp macro="" textlink="">
      <xdr:nvSpPr>
        <xdr:cNvPr id="3" name="Metin kutusu 2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B8CDBD3A-4A80-4911-8417-CD95938C156B}"/>
            </a:ext>
          </a:extLst>
        </xdr:cNvPr>
        <xdr:cNvSpPr txBox="1"/>
      </xdr:nvSpPr>
      <xdr:spPr>
        <a:xfrm>
          <a:off x="0" y="180975"/>
          <a:ext cx="1619250" cy="400049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100" b="1"/>
            <a:t>ANA</a:t>
          </a:r>
          <a:r>
            <a:rPr lang="tr-TR" sz="1100" b="1" baseline="0"/>
            <a:t> SAYFA</a:t>
          </a:r>
          <a:endParaRPr lang="tr-TR" sz="1100" b="1"/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6349</xdr:rowOff>
    </xdr:from>
    <xdr:to>
      <xdr:col>1</xdr:col>
      <xdr:colOff>0</xdr:colOff>
      <xdr:row>1</xdr:row>
      <xdr:rowOff>428624</xdr:rowOff>
    </xdr:to>
    <xdr:sp macro="" textlink="">
      <xdr:nvSpPr>
        <xdr:cNvPr id="3" name="Metin kutusu 2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B8CDBD3A-4A80-4911-8417-CD95938C156B}"/>
            </a:ext>
          </a:extLst>
        </xdr:cNvPr>
        <xdr:cNvSpPr txBox="1"/>
      </xdr:nvSpPr>
      <xdr:spPr>
        <a:xfrm>
          <a:off x="0" y="180974"/>
          <a:ext cx="1206500" cy="422275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100" b="1"/>
            <a:t>ANA</a:t>
          </a:r>
          <a:r>
            <a:rPr lang="tr-TR" sz="1100" b="1" baseline="0"/>
            <a:t> SAYFA</a:t>
          </a:r>
          <a:endParaRPr lang="tr-TR" sz="1100" b="1"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</xdr:col>
      <xdr:colOff>0</xdr:colOff>
      <xdr:row>1</xdr:row>
      <xdr:rowOff>416717</xdr:rowOff>
    </xdr:to>
    <xdr:sp macro="" textlink="">
      <xdr:nvSpPr>
        <xdr:cNvPr id="3" name="Metin kutusu 2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B8CDBD3A-4A80-4911-8417-CD95938C156B}"/>
            </a:ext>
          </a:extLst>
        </xdr:cNvPr>
        <xdr:cNvSpPr txBox="1"/>
      </xdr:nvSpPr>
      <xdr:spPr>
        <a:xfrm>
          <a:off x="0" y="178594"/>
          <a:ext cx="3476625" cy="416717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100" b="1"/>
            <a:t>ANA</a:t>
          </a:r>
          <a:r>
            <a:rPr lang="tr-TR" sz="1100" b="1" baseline="0"/>
            <a:t> SAYFA</a:t>
          </a:r>
          <a:endParaRPr lang="tr-TR" sz="1100" b="1"/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</xdr:col>
      <xdr:colOff>0</xdr:colOff>
      <xdr:row>2</xdr:row>
      <xdr:rowOff>0</xdr:rowOff>
    </xdr:to>
    <xdr:sp macro="" textlink="">
      <xdr:nvSpPr>
        <xdr:cNvPr id="3" name="Metin kutusu 2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B8CDBD3A-4A80-4911-8417-CD95938C156B}"/>
            </a:ext>
          </a:extLst>
        </xdr:cNvPr>
        <xdr:cNvSpPr txBox="1"/>
      </xdr:nvSpPr>
      <xdr:spPr>
        <a:xfrm>
          <a:off x="0" y="180975"/>
          <a:ext cx="1543050" cy="352425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100" b="1"/>
            <a:t>ANA</a:t>
          </a:r>
          <a:r>
            <a:rPr lang="tr-TR" sz="1100" b="1" baseline="0"/>
            <a:t> SAYFA</a:t>
          </a:r>
          <a:endParaRPr lang="tr-TR" sz="1100" b="1"/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1</xdr:rowOff>
    </xdr:to>
    <xdr:sp macro="" textlink="">
      <xdr:nvSpPr>
        <xdr:cNvPr id="3" name="Metin kutusu 2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B8CDBD3A-4A80-4911-8417-CD95938C156B}"/>
            </a:ext>
          </a:extLst>
        </xdr:cNvPr>
        <xdr:cNvSpPr txBox="1"/>
      </xdr:nvSpPr>
      <xdr:spPr>
        <a:xfrm>
          <a:off x="0" y="180975"/>
          <a:ext cx="981075" cy="352426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100" b="1"/>
            <a:t>ANA</a:t>
          </a:r>
          <a:r>
            <a:rPr lang="tr-TR" sz="1100" b="1" baseline="0"/>
            <a:t> SAYFA</a:t>
          </a:r>
          <a:endParaRPr lang="tr-TR" sz="1100" b="1"/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1276349</xdr:colOff>
      <xdr:row>2</xdr:row>
      <xdr:rowOff>0</xdr:rowOff>
    </xdr:to>
    <xdr:sp macro="" textlink="">
      <xdr:nvSpPr>
        <xdr:cNvPr id="3" name="Metin kutusu 2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B8CDBD3A-4A80-4911-8417-CD95938C156B}"/>
            </a:ext>
          </a:extLst>
        </xdr:cNvPr>
        <xdr:cNvSpPr txBox="1"/>
      </xdr:nvSpPr>
      <xdr:spPr>
        <a:xfrm>
          <a:off x="0" y="180975"/>
          <a:ext cx="1276349" cy="295275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100" b="1"/>
            <a:t>ANA</a:t>
          </a:r>
          <a:r>
            <a:rPr lang="tr-TR" sz="1100" b="1" baseline="0"/>
            <a:t> SAYFA</a:t>
          </a:r>
          <a:endParaRPr lang="tr-TR" sz="1100" b="1"/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</xdr:rowOff>
    </xdr:from>
    <xdr:to>
      <xdr:col>1</xdr:col>
      <xdr:colOff>0</xdr:colOff>
      <xdr:row>2</xdr:row>
      <xdr:rowOff>1</xdr:rowOff>
    </xdr:to>
    <xdr:sp macro="" textlink="">
      <xdr:nvSpPr>
        <xdr:cNvPr id="3" name="Metin kutusu 2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B8CDBD3A-4A80-4911-8417-CD95938C156B}"/>
            </a:ext>
          </a:extLst>
        </xdr:cNvPr>
        <xdr:cNvSpPr txBox="1"/>
      </xdr:nvSpPr>
      <xdr:spPr>
        <a:xfrm>
          <a:off x="0" y="180976"/>
          <a:ext cx="1276350" cy="285750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100" b="1"/>
            <a:t>ANA</a:t>
          </a:r>
          <a:r>
            <a:rPr lang="tr-TR" sz="1100" b="1" baseline="0"/>
            <a:t> SAYFA</a:t>
          </a:r>
          <a:endParaRPr lang="tr-TR" sz="11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2</xdr:col>
      <xdr:colOff>1</xdr:colOff>
      <xdr:row>2</xdr:row>
      <xdr:rowOff>190499</xdr:rowOff>
    </xdr:to>
    <xdr:sp macro="" textlink="">
      <xdr:nvSpPr>
        <xdr:cNvPr id="4" name="Metin kutusu 3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B8CDBD3A-4A80-4911-8417-CD95938C156B}"/>
            </a:ext>
          </a:extLst>
        </xdr:cNvPr>
        <xdr:cNvSpPr txBox="1"/>
      </xdr:nvSpPr>
      <xdr:spPr>
        <a:xfrm>
          <a:off x="1" y="180975"/>
          <a:ext cx="2209800" cy="380999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100" b="1"/>
            <a:t>ANA</a:t>
          </a:r>
          <a:r>
            <a:rPr lang="tr-TR" sz="1100" b="1" baseline="0"/>
            <a:t> SAYFA</a:t>
          </a:r>
          <a:endParaRPr lang="tr-TR" sz="1100" b="1"/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0</xdr:colOff>
      <xdr:row>1</xdr:row>
      <xdr:rowOff>323849</xdr:rowOff>
    </xdr:to>
    <xdr:sp macro="" textlink="">
      <xdr:nvSpPr>
        <xdr:cNvPr id="3" name="Metin kutusu 2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B8CDBD3A-4A80-4911-8417-CD95938C156B}"/>
            </a:ext>
          </a:extLst>
        </xdr:cNvPr>
        <xdr:cNvSpPr txBox="1"/>
      </xdr:nvSpPr>
      <xdr:spPr>
        <a:xfrm>
          <a:off x="1" y="180975"/>
          <a:ext cx="1276349" cy="323849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100" b="1"/>
            <a:t>ANA</a:t>
          </a:r>
          <a:r>
            <a:rPr lang="tr-TR" sz="1100" b="1" baseline="0"/>
            <a:t> SAYFA</a:t>
          </a:r>
          <a:endParaRPr lang="tr-TR" sz="1100" b="1"/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3" name="Metin kutusu 2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B8CDBD3A-4A80-4911-8417-CD95938C156B}"/>
            </a:ext>
          </a:extLst>
        </xdr:cNvPr>
        <xdr:cNvSpPr txBox="1"/>
      </xdr:nvSpPr>
      <xdr:spPr>
        <a:xfrm>
          <a:off x="0" y="180975"/>
          <a:ext cx="1276350" cy="304800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100" b="1"/>
            <a:t>ANA</a:t>
          </a:r>
          <a:r>
            <a:rPr lang="tr-TR" sz="1100" b="1" baseline="0"/>
            <a:t> SAYFA</a:t>
          </a:r>
          <a:endParaRPr lang="tr-TR" sz="1100" b="1"/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2" name="Metin kutusu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B8CDBD3A-4A80-4911-8417-CD95938C156B}"/>
            </a:ext>
          </a:extLst>
        </xdr:cNvPr>
        <xdr:cNvSpPr txBox="1"/>
      </xdr:nvSpPr>
      <xdr:spPr>
        <a:xfrm>
          <a:off x="0" y="190500"/>
          <a:ext cx="1428750" cy="371475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100" b="1"/>
            <a:t>ANA</a:t>
          </a:r>
          <a:r>
            <a:rPr lang="tr-TR" sz="1100" b="1" baseline="0"/>
            <a:t> SAYFA</a:t>
          </a:r>
          <a:endParaRPr lang="tr-TR" sz="1100" b="1"/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2" name="Metin kutusu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B8CDBD3A-4A80-4911-8417-CD95938C156B}"/>
            </a:ext>
          </a:extLst>
        </xdr:cNvPr>
        <xdr:cNvSpPr txBox="1"/>
      </xdr:nvSpPr>
      <xdr:spPr>
        <a:xfrm>
          <a:off x="0" y="190500"/>
          <a:ext cx="1428750" cy="361950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100" b="1"/>
            <a:t>ANA</a:t>
          </a:r>
          <a:r>
            <a:rPr lang="tr-TR" sz="1100" b="1" baseline="0"/>
            <a:t> SAYFA</a:t>
          </a:r>
          <a:endParaRPr lang="tr-TR" sz="1100" b="1"/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2" name="Metin kutusu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B8CDBD3A-4A80-4911-8417-CD95938C156B}"/>
            </a:ext>
          </a:extLst>
        </xdr:cNvPr>
        <xdr:cNvSpPr txBox="1"/>
      </xdr:nvSpPr>
      <xdr:spPr>
        <a:xfrm>
          <a:off x="0" y="190500"/>
          <a:ext cx="1428750" cy="361950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100" b="1"/>
            <a:t>ANA</a:t>
          </a:r>
          <a:r>
            <a:rPr lang="tr-TR" sz="1100" b="1" baseline="0"/>
            <a:t> SAYFA</a:t>
          </a:r>
          <a:endParaRPr lang="tr-TR" sz="1100" b="1"/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2" name="Metin kutusu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B8CDBD3A-4A80-4911-8417-CD95938C156B}"/>
            </a:ext>
          </a:extLst>
        </xdr:cNvPr>
        <xdr:cNvSpPr txBox="1"/>
      </xdr:nvSpPr>
      <xdr:spPr>
        <a:xfrm>
          <a:off x="0" y="190500"/>
          <a:ext cx="1428750" cy="361950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100" b="1"/>
            <a:t>ANA</a:t>
          </a:r>
          <a:r>
            <a:rPr lang="tr-TR" sz="1100" b="1" baseline="0"/>
            <a:t> SAYFA</a:t>
          </a:r>
          <a:endParaRPr lang="tr-TR" sz="1100" b="1"/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2" name="Metin kutusu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B8CDBD3A-4A80-4911-8417-CD95938C156B}"/>
            </a:ext>
          </a:extLst>
        </xdr:cNvPr>
        <xdr:cNvSpPr txBox="1"/>
      </xdr:nvSpPr>
      <xdr:spPr>
        <a:xfrm>
          <a:off x="1" y="190500"/>
          <a:ext cx="1419224" cy="333375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100" b="1"/>
            <a:t>ANA</a:t>
          </a:r>
          <a:r>
            <a:rPr lang="tr-TR" sz="1100" b="1" baseline="0"/>
            <a:t> SAYFA</a:t>
          </a:r>
          <a:endParaRPr lang="tr-TR" sz="1100" b="1"/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2" name="Metin kutusu 1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B8CDBD3A-4A80-4911-8417-CD95938C156B}"/>
            </a:ext>
          </a:extLst>
        </xdr:cNvPr>
        <xdr:cNvSpPr txBox="1"/>
      </xdr:nvSpPr>
      <xdr:spPr>
        <a:xfrm>
          <a:off x="1" y="190500"/>
          <a:ext cx="1419224" cy="333375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100" b="1"/>
            <a:t>ANA</a:t>
          </a:r>
          <a:r>
            <a:rPr lang="tr-TR" sz="1100" b="1" baseline="0"/>
            <a:t> SAYFA</a:t>
          </a:r>
          <a:endParaRPr lang="tr-TR" sz="1100" b="1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" name="Metin kutusu 3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B8CDBD3A-4A80-4911-8417-CD95938C156B}"/>
            </a:ext>
          </a:extLst>
        </xdr:cNvPr>
        <xdr:cNvSpPr txBox="1"/>
      </xdr:nvSpPr>
      <xdr:spPr>
        <a:xfrm>
          <a:off x="0" y="180975"/>
          <a:ext cx="1571625" cy="381000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100" b="1"/>
            <a:t>ANA</a:t>
          </a:r>
          <a:r>
            <a:rPr lang="tr-TR" sz="1100" b="1" baseline="0"/>
            <a:t> SAYFA</a:t>
          </a:r>
          <a:endParaRPr lang="tr-TR" sz="1100" b="1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1</xdr:row>
      <xdr:rowOff>1</xdr:rowOff>
    </xdr:from>
    <xdr:to>
      <xdr:col>2</xdr:col>
      <xdr:colOff>0</xdr:colOff>
      <xdr:row>3</xdr:row>
      <xdr:rowOff>1</xdr:rowOff>
    </xdr:to>
    <xdr:sp macro="" textlink="">
      <xdr:nvSpPr>
        <xdr:cNvPr id="4" name="Metin kutusu 3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B8CDBD3A-4A80-4911-8417-CD95938C156B}"/>
            </a:ext>
          </a:extLst>
        </xdr:cNvPr>
        <xdr:cNvSpPr txBox="1"/>
      </xdr:nvSpPr>
      <xdr:spPr>
        <a:xfrm>
          <a:off x="9526" y="180976"/>
          <a:ext cx="2314574" cy="381000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100" b="1"/>
            <a:t>ANA</a:t>
          </a:r>
          <a:r>
            <a:rPr lang="tr-TR" sz="1100" b="1" baseline="0"/>
            <a:t> SAYFA</a:t>
          </a:r>
          <a:endParaRPr lang="tr-TR" sz="1100" b="1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</xdr:rowOff>
    </xdr:from>
    <xdr:to>
      <xdr:col>2</xdr:col>
      <xdr:colOff>0</xdr:colOff>
      <xdr:row>3</xdr:row>
      <xdr:rowOff>1</xdr:rowOff>
    </xdr:to>
    <xdr:sp macro="" textlink="">
      <xdr:nvSpPr>
        <xdr:cNvPr id="3" name="Metin kutusu 2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B8CDBD3A-4A80-4911-8417-CD95938C156B}"/>
            </a:ext>
          </a:extLst>
        </xdr:cNvPr>
        <xdr:cNvSpPr txBox="1"/>
      </xdr:nvSpPr>
      <xdr:spPr>
        <a:xfrm>
          <a:off x="0" y="180976"/>
          <a:ext cx="2409825" cy="381000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100" b="1"/>
            <a:t>ANA</a:t>
          </a:r>
          <a:r>
            <a:rPr lang="tr-TR" sz="1100" b="1" baseline="0"/>
            <a:t> SAYFA</a:t>
          </a:r>
          <a:endParaRPr lang="tr-TR" sz="1100" b="1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3" name="Metin kutusu 2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B8CDBD3A-4A80-4911-8417-CD95938C156B}"/>
            </a:ext>
          </a:extLst>
        </xdr:cNvPr>
        <xdr:cNvSpPr txBox="1"/>
      </xdr:nvSpPr>
      <xdr:spPr>
        <a:xfrm>
          <a:off x="0" y="161925"/>
          <a:ext cx="1981200" cy="285750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100" b="1"/>
            <a:t>ANA</a:t>
          </a:r>
          <a:r>
            <a:rPr lang="tr-TR" sz="1100" b="1" baseline="0"/>
            <a:t> SAYFA</a:t>
          </a:r>
          <a:endParaRPr lang="tr-TR" sz="1100" b="1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1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4" name="Metin kutusu 3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B8CDBD3A-4A80-4911-8417-CD95938C156B}"/>
            </a:ext>
          </a:extLst>
        </xdr:cNvPr>
        <xdr:cNvSpPr txBox="1"/>
      </xdr:nvSpPr>
      <xdr:spPr>
        <a:xfrm>
          <a:off x="9526" y="180975"/>
          <a:ext cx="1952624" cy="333375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100" b="1"/>
            <a:t>ANA</a:t>
          </a:r>
          <a:r>
            <a:rPr lang="tr-TR" sz="1100" b="1" baseline="0"/>
            <a:t> SAYFA</a:t>
          </a:r>
          <a:endParaRPr lang="tr-TR" sz="1100" b="1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 macro="" textlink="">
      <xdr:nvSpPr>
        <xdr:cNvPr id="3" name="Metin kutusu 2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B8CDBD3A-4A80-4911-8417-CD95938C156B}"/>
            </a:ext>
          </a:extLst>
        </xdr:cNvPr>
        <xdr:cNvSpPr txBox="1"/>
      </xdr:nvSpPr>
      <xdr:spPr>
        <a:xfrm>
          <a:off x="0" y="180975"/>
          <a:ext cx="1933575" cy="314325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r-TR" sz="1100" b="1"/>
            <a:t>ANA</a:t>
          </a:r>
          <a:r>
            <a:rPr lang="tr-TR" sz="1100" b="1" baseline="0"/>
            <a:t> SAYFA</a:t>
          </a:r>
          <a:endParaRPr lang="tr-TR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6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7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8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9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20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21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22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23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24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2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showGridLines="0" tabSelected="1" showRuler="0" zoomScale="70" zoomScaleNormal="70" workbookViewId="0">
      <selection activeCell="AB23" sqref="AB23"/>
    </sheetView>
  </sheetViews>
  <sheetFormatPr defaultRowHeight="15" x14ac:dyDescent="0.25"/>
  <cols>
    <col min="1" max="1" width="8.85546875" customWidth="1"/>
    <col min="5" max="6" width="9.140625" customWidth="1"/>
    <col min="8" max="10" width="9.140625" customWidth="1"/>
    <col min="31" max="31" width="8.42578125" customWidth="1"/>
  </cols>
  <sheetData>
    <row r="1" spans="1:12" ht="70.5" customHeight="1" x14ac:dyDescent="0.55000000000000004">
      <c r="B1" s="22"/>
    </row>
    <row r="2" spans="1:12" ht="83.25" customHeight="1" x14ac:dyDescent="0.55000000000000004">
      <c r="A2" s="23" t="s">
        <v>305</v>
      </c>
      <c r="B2" s="22"/>
    </row>
    <row r="3" spans="1:12" ht="22.9" customHeight="1" x14ac:dyDescent="0.55000000000000004">
      <c r="A3" s="22"/>
      <c r="B3" s="22"/>
    </row>
    <row r="15" spans="1:12" x14ac:dyDescent="0.25">
      <c r="L15" s="24"/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5"/>
  <sheetViews>
    <sheetView zoomScale="80" zoomScaleNormal="80" workbookViewId="0"/>
  </sheetViews>
  <sheetFormatPr defaultRowHeight="14.25" x14ac:dyDescent="0.2"/>
  <cols>
    <col min="1" max="1" width="17.140625" style="125" customWidth="1"/>
    <col min="2" max="2" width="22.42578125" style="125" customWidth="1"/>
    <col min="3" max="3" width="19" style="125" customWidth="1"/>
    <col min="4" max="7" width="19.5703125" style="125" customWidth="1"/>
    <col min="8" max="16384" width="9.140625" style="125"/>
  </cols>
  <sheetData>
    <row r="2" spans="1:7" ht="24" customHeight="1" x14ac:dyDescent="0.2">
      <c r="A2" s="126"/>
      <c r="B2" s="542" t="s">
        <v>236</v>
      </c>
      <c r="C2" s="543"/>
      <c r="D2" s="543"/>
      <c r="E2" s="543"/>
      <c r="F2" s="543"/>
      <c r="G2" s="543"/>
    </row>
    <row r="3" spans="1:7" ht="60" x14ac:dyDescent="0.2">
      <c r="A3" s="411" t="s">
        <v>4</v>
      </c>
      <c r="B3" s="150" t="s">
        <v>24</v>
      </c>
      <c r="C3" s="419" t="s">
        <v>23</v>
      </c>
      <c r="D3" s="150" t="s">
        <v>25</v>
      </c>
      <c r="E3" s="419" t="s">
        <v>26</v>
      </c>
      <c r="F3" s="150" t="s">
        <v>27</v>
      </c>
      <c r="G3" s="150" t="s">
        <v>28</v>
      </c>
    </row>
    <row r="4" spans="1:7" ht="15" x14ac:dyDescent="0.2">
      <c r="A4" s="412"/>
      <c r="B4" s="417"/>
      <c r="C4" s="417"/>
      <c r="D4" s="417"/>
      <c r="E4" s="417"/>
      <c r="F4" s="417"/>
      <c r="G4" s="417"/>
    </row>
    <row r="5" spans="1:7" ht="15" x14ac:dyDescent="0.25">
      <c r="A5" s="418"/>
      <c r="B5" s="557" t="s">
        <v>272</v>
      </c>
      <c r="C5" s="557"/>
      <c r="D5" s="557"/>
      <c r="E5" s="557"/>
      <c r="F5" s="557"/>
      <c r="G5" s="557"/>
    </row>
    <row r="6" spans="1:7" ht="15" x14ac:dyDescent="0.25">
      <c r="A6" s="207" t="s">
        <v>7</v>
      </c>
      <c r="B6" s="152">
        <v>1020</v>
      </c>
      <c r="C6" s="420">
        <v>2050700</v>
      </c>
      <c r="D6" s="152">
        <v>305</v>
      </c>
      <c r="E6" s="420">
        <v>512750</v>
      </c>
      <c r="F6" s="152">
        <v>1325</v>
      </c>
      <c r="G6" s="152">
        <v>2563450</v>
      </c>
    </row>
    <row r="7" spans="1:7" ht="15" x14ac:dyDescent="0.25">
      <c r="A7" s="207" t="s">
        <v>8</v>
      </c>
      <c r="B7" s="152">
        <v>915</v>
      </c>
      <c r="C7" s="421">
        <v>1825300</v>
      </c>
      <c r="D7" s="152">
        <v>276</v>
      </c>
      <c r="E7" s="421">
        <v>461100</v>
      </c>
      <c r="F7" s="152">
        <v>1191</v>
      </c>
      <c r="G7" s="152">
        <v>2286400</v>
      </c>
    </row>
    <row r="8" spans="1:7" ht="15" x14ac:dyDescent="0.25">
      <c r="A8" s="207" t="s">
        <v>9</v>
      </c>
      <c r="B8" s="152">
        <v>964</v>
      </c>
      <c r="C8" s="421">
        <v>1933550</v>
      </c>
      <c r="D8" s="152">
        <v>272</v>
      </c>
      <c r="E8" s="421">
        <v>479350</v>
      </c>
      <c r="F8" s="152">
        <v>1236</v>
      </c>
      <c r="G8" s="152">
        <v>2412900</v>
      </c>
    </row>
    <row r="9" spans="1:7" ht="15" x14ac:dyDescent="0.25">
      <c r="A9" s="207" t="s">
        <v>10</v>
      </c>
      <c r="B9" s="152">
        <v>996</v>
      </c>
      <c r="C9" s="421">
        <v>1977150</v>
      </c>
      <c r="D9" s="152">
        <v>230</v>
      </c>
      <c r="E9" s="421">
        <v>410650</v>
      </c>
      <c r="F9" s="152">
        <v>1226</v>
      </c>
      <c r="G9" s="152">
        <v>2387800</v>
      </c>
    </row>
    <row r="10" spans="1:7" ht="15" x14ac:dyDescent="0.25">
      <c r="A10" s="207" t="s">
        <v>11</v>
      </c>
      <c r="B10" s="152">
        <v>965</v>
      </c>
      <c r="C10" s="421">
        <v>1901350</v>
      </c>
      <c r="D10" s="152">
        <v>279</v>
      </c>
      <c r="E10" s="421">
        <v>477650</v>
      </c>
      <c r="F10" s="152">
        <v>1244</v>
      </c>
      <c r="G10" s="152">
        <v>2379000</v>
      </c>
    </row>
    <row r="11" spans="1:7" ht="15" x14ac:dyDescent="0.25">
      <c r="A11" s="207" t="s">
        <v>12</v>
      </c>
      <c r="B11" s="152">
        <v>702</v>
      </c>
      <c r="C11" s="421">
        <v>1390550</v>
      </c>
      <c r="D11" s="152">
        <v>291</v>
      </c>
      <c r="E11" s="421">
        <v>508200</v>
      </c>
      <c r="F11" s="152">
        <v>993</v>
      </c>
      <c r="G11" s="152">
        <v>1898750</v>
      </c>
    </row>
    <row r="12" spans="1:7" ht="15" x14ac:dyDescent="0.25">
      <c r="A12" s="207" t="s">
        <v>13</v>
      </c>
      <c r="B12" s="152">
        <v>978</v>
      </c>
      <c r="C12" s="421">
        <v>1883500</v>
      </c>
      <c r="D12" s="152">
        <v>238</v>
      </c>
      <c r="E12" s="421">
        <v>398850</v>
      </c>
      <c r="F12" s="152">
        <v>1216</v>
      </c>
      <c r="G12" s="152">
        <v>2282350</v>
      </c>
    </row>
    <row r="13" spans="1:7" ht="15" x14ac:dyDescent="0.25">
      <c r="A13" s="207" t="s">
        <v>14</v>
      </c>
      <c r="B13" s="152">
        <v>1047</v>
      </c>
      <c r="C13" s="421">
        <v>1987600</v>
      </c>
      <c r="D13" s="152">
        <v>0</v>
      </c>
      <c r="E13" s="421">
        <v>0</v>
      </c>
      <c r="F13" s="152">
        <v>1047</v>
      </c>
      <c r="G13" s="152">
        <v>1987600</v>
      </c>
    </row>
    <row r="14" spans="1:7" ht="15" x14ac:dyDescent="0.25">
      <c r="A14" s="207" t="s">
        <v>15</v>
      </c>
      <c r="B14" s="152">
        <v>1151</v>
      </c>
      <c r="C14" s="421">
        <v>2151900</v>
      </c>
      <c r="D14" s="152">
        <v>0</v>
      </c>
      <c r="E14" s="421">
        <v>0</v>
      </c>
      <c r="F14" s="152">
        <v>1151</v>
      </c>
      <c r="G14" s="152">
        <v>2151900</v>
      </c>
    </row>
    <row r="15" spans="1:7" ht="15" x14ac:dyDescent="0.25">
      <c r="A15" s="207" t="s">
        <v>16</v>
      </c>
      <c r="B15" s="152">
        <v>1278</v>
      </c>
      <c r="C15" s="421">
        <v>2438350</v>
      </c>
      <c r="D15" s="152">
        <v>0</v>
      </c>
      <c r="E15" s="421">
        <v>0</v>
      </c>
      <c r="F15" s="152">
        <v>1278</v>
      </c>
      <c r="G15" s="152">
        <v>2438350</v>
      </c>
    </row>
    <row r="16" spans="1:7" ht="15" x14ac:dyDescent="0.25">
      <c r="A16" s="207" t="s">
        <v>17</v>
      </c>
      <c r="B16" s="152">
        <v>1225</v>
      </c>
      <c r="C16" s="421">
        <v>2380700</v>
      </c>
      <c r="D16" s="152">
        <v>0</v>
      </c>
      <c r="E16" s="421">
        <v>0</v>
      </c>
      <c r="F16" s="152">
        <v>1225</v>
      </c>
      <c r="G16" s="152">
        <v>2380700</v>
      </c>
    </row>
    <row r="17" spans="1:7" ht="15" x14ac:dyDescent="0.25">
      <c r="A17" s="207" t="s">
        <v>18</v>
      </c>
      <c r="B17" s="153">
        <v>1033</v>
      </c>
      <c r="C17" s="422">
        <v>2108950</v>
      </c>
      <c r="D17" s="153">
        <v>295</v>
      </c>
      <c r="E17" s="422">
        <v>492650</v>
      </c>
      <c r="F17" s="153">
        <v>1328</v>
      </c>
      <c r="G17" s="153">
        <v>2601600</v>
      </c>
    </row>
    <row r="18" spans="1:7" ht="15" x14ac:dyDescent="0.25">
      <c r="A18" s="415" t="s">
        <v>1</v>
      </c>
      <c r="B18" s="154">
        <v>12274</v>
      </c>
      <c r="C18" s="423">
        <v>24029600</v>
      </c>
      <c r="D18" s="154">
        <v>2186</v>
      </c>
      <c r="E18" s="423">
        <v>3741200</v>
      </c>
      <c r="F18" s="154">
        <v>14460</v>
      </c>
      <c r="G18" s="154">
        <v>27770800</v>
      </c>
    </row>
    <row r="19" spans="1:7" ht="15" x14ac:dyDescent="0.25">
      <c r="A19" s="415" t="s">
        <v>274</v>
      </c>
      <c r="B19" s="416">
        <v>1022.8333333333334</v>
      </c>
      <c r="C19" s="424">
        <v>2002466.6666666667</v>
      </c>
      <c r="D19" s="416">
        <v>273.25</v>
      </c>
      <c r="E19" s="424">
        <v>467650</v>
      </c>
      <c r="F19" s="416">
        <v>1205</v>
      </c>
      <c r="G19" s="416">
        <v>2314233.3333333335</v>
      </c>
    </row>
    <row r="20" spans="1:7" ht="15" x14ac:dyDescent="0.25">
      <c r="A20" s="414"/>
      <c r="B20" s="154"/>
      <c r="C20" s="154"/>
      <c r="D20" s="154"/>
      <c r="E20" s="154"/>
      <c r="F20" s="154"/>
      <c r="G20" s="154"/>
    </row>
    <row r="21" spans="1:7" ht="15" x14ac:dyDescent="0.25">
      <c r="A21" s="418"/>
      <c r="B21" s="557" t="s">
        <v>253</v>
      </c>
      <c r="C21" s="557"/>
      <c r="D21" s="557"/>
      <c r="E21" s="557"/>
      <c r="F21" s="557"/>
      <c r="G21" s="557"/>
    </row>
    <row r="22" spans="1:7" ht="15" x14ac:dyDescent="0.25">
      <c r="A22" s="207" t="s">
        <v>7</v>
      </c>
      <c r="B22" s="152">
        <v>1035</v>
      </c>
      <c r="C22" s="420">
        <v>2099000</v>
      </c>
      <c r="D22" s="152">
        <v>356</v>
      </c>
      <c r="E22" s="420">
        <v>599550</v>
      </c>
      <c r="F22" s="152">
        <v>1391</v>
      </c>
      <c r="G22" s="152">
        <v>2698550</v>
      </c>
    </row>
    <row r="23" spans="1:7" ht="15" x14ac:dyDescent="0.25">
      <c r="A23" s="207" t="s">
        <v>8</v>
      </c>
      <c r="B23" s="152">
        <v>1009</v>
      </c>
      <c r="C23" s="421">
        <v>1996000</v>
      </c>
      <c r="D23" s="152">
        <v>266</v>
      </c>
      <c r="E23" s="421">
        <v>462050</v>
      </c>
      <c r="F23" s="152">
        <v>1275</v>
      </c>
      <c r="G23" s="152">
        <v>2458050</v>
      </c>
    </row>
    <row r="24" spans="1:7" ht="15" x14ac:dyDescent="0.25">
      <c r="A24" s="207" t="s">
        <v>9</v>
      </c>
      <c r="B24" s="152">
        <v>1071</v>
      </c>
      <c r="C24" s="421">
        <v>1924550</v>
      </c>
      <c r="D24" s="152">
        <v>375</v>
      </c>
      <c r="E24" s="421">
        <v>538650</v>
      </c>
      <c r="F24" s="152">
        <v>1446</v>
      </c>
      <c r="G24" s="152">
        <v>2463200</v>
      </c>
    </row>
    <row r="25" spans="1:7" ht="15" x14ac:dyDescent="0.25">
      <c r="A25" s="207" t="s">
        <v>10</v>
      </c>
      <c r="B25" s="152">
        <v>1147</v>
      </c>
      <c r="C25" s="421">
        <v>1797000</v>
      </c>
      <c r="D25" s="152">
        <v>386</v>
      </c>
      <c r="E25" s="421">
        <v>533150</v>
      </c>
      <c r="F25" s="152">
        <v>1533</v>
      </c>
      <c r="G25" s="152">
        <v>2330150</v>
      </c>
    </row>
    <row r="26" spans="1:7" ht="15" x14ac:dyDescent="0.25">
      <c r="A26" s="207" t="s">
        <v>11</v>
      </c>
      <c r="B26" s="151">
        <v>65</v>
      </c>
      <c r="C26" s="421">
        <v>105150</v>
      </c>
      <c r="D26" s="151">
        <v>35</v>
      </c>
      <c r="E26" s="421">
        <v>52700</v>
      </c>
      <c r="F26" s="151">
        <v>100</v>
      </c>
      <c r="G26" s="151">
        <v>157850</v>
      </c>
    </row>
    <row r="27" spans="1:7" ht="15" x14ac:dyDescent="0.25">
      <c r="A27" s="207" t="s">
        <v>12</v>
      </c>
      <c r="B27" s="151"/>
      <c r="C27" s="421">
        <v>2262900</v>
      </c>
      <c r="D27" s="151"/>
      <c r="E27" s="421">
        <v>0</v>
      </c>
      <c r="F27" s="151"/>
      <c r="G27" s="151">
        <v>2262900</v>
      </c>
    </row>
    <row r="28" spans="1:7" ht="15" x14ac:dyDescent="0.25">
      <c r="A28" s="207" t="s">
        <v>13</v>
      </c>
      <c r="B28" s="151"/>
      <c r="C28" s="421">
        <v>2233000</v>
      </c>
      <c r="D28" s="151"/>
      <c r="E28" s="421">
        <v>72900</v>
      </c>
      <c r="F28" s="151"/>
      <c r="G28" s="151">
        <v>2305900</v>
      </c>
    </row>
    <row r="29" spans="1:7" ht="15" x14ac:dyDescent="0.25">
      <c r="A29" s="207" t="s">
        <v>14</v>
      </c>
      <c r="B29" s="240"/>
      <c r="C29" s="421">
        <v>1794100</v>
      </c>
      <c r="D29" s="151"/>
      <c r="E29" s="421">
        <v>498400</v>
      </c>
      <c r="F29" s="151"/>
      <c r="G29" s="151">
        <v>2292500</v>
      </c>
    </row>
    <row r="30" spans="1:7" ht="15" x14ac:dyDescent="0.25">
      <c r="A30" s="207" t="s">
        <v>15</v>
      </c>
      <c r="B30" s="151"/>
      <c r="C30" s="421">
        <v>2137750</v>
      </c>
      <c r="D30" s="151"/>
      <c r="E30" s="421">
        <v>461650</v>
      </c>
      <c r="F30" s="151"/>
      <c r="G30" s="151">
        <v>2599400</v>
      </c>
    </row>
    <row r="31" spans="1:7" ht="15" x14ac:dyDescent="0.25">
      <c r="A31" s="207" t="s">
        <v>16</v>
      </c>
      <c r="B31" s="240"/>
      <c r="C31" s="421">
        <v>2259450</v>
      </c>
      <c r="D31" s="151"/>
      <c r="E31" s="421">
        <v>503250</v>
      </c>
      <c r="F31" s="151"/>
      <c r="G31" s="151">
        <v>2762700</v>
      </c>
    </row>
    <row r="32" spans="1:7" ht="15" x14ac:dyDescent="0.25">
      <c r="A32" s="207" t="s">
        <v>17</v>
      </c>
      <c r="B32" s="240"/>
      <c r="C32" s="421">
        <v>2698050</v>
      </c>
      <c r="D32" s="151"/>
      <c r="E32" s="421">
        <v>567200</v>
      </c>
      <c r="F32" s="151"/>
      <c r="G32" s="151">
        <v>3265250</v>
      </c>
    </row>
    <row r="33" spans="1:7" ht="15" x14ac:dyDescent="0.25">
      <c r="A33" s="207" t="s">
        <v>18</v>
      </c>
      <c r="B33" s="243"/>
      <c r="C33" s="422">
        <v>2698050</v>
      </c>
      <c r="D33" s="153"/>
      <c r="E33" s="422">
        <v>567200</v>
      </c>
      <c r="F33" s="153"/>
      <c r="G33" s="153">
        <v>3265250</v>
      </c>
    </row>
    <row r="34" spans="1:7" ht="15" x14ac:dyDescent="0.25">
      <c r="A34" s="415" t="s">
        <v>1</v>
      </c>
      <c r="B34" s="154"/>
      <c r="C34" s="423">
        <v>24005000</v>
      </c>
      <c r="D34" s="154"/>
      <c r="E34" s="423">
        <v>4856700</v>
      </c>
      <c r="F34" s="154"/>
      <c r="G34" s="154">
        <v>28861700</v>
      </c>
    </row>
    <row r="35" spans="1:7" ht="15" x14ac:dyDescent="0.25">
      <c r="A35" s="415" t="s">
        <v>274</v>
      </c>
      <c r="B35" s="416"/>
      <c r="C35" s="424">
        <f>C34/12</f>
        <v>2000416.6666666667</v>
      </c>
      <c r="D35" s="416"/>
      <c r="E35" s="424">
        <f>E34/12</f>
        <v>404725</v>
      </c>
      <c r="F35" s="416"/>
      <c r="G35" s="416">
        <f>G34/12</f>
        <v>2405141.6666666665</v>
      </c>
    </row>
    <row r="36" spans="1:7" x14ac:dyDescent="0.2">
      <c r="A36" s="149"/>
    </row>
    <row r="37" spans="1:7" ht="15" x14ac:dyDescent="0.25">
      <c r="A37" s="418"/>
      <c r="B37" s="557" t="s">
        <v>273</v>
      </c>
      <c r="C37" s="557"/>
      <c r="D37" s="557"/>
      <c r="E37" s="557"/>
      <c r="F37" s="557"/>
      <c r="G37" s="557"/>
    </row>
    <row r="38" spans="1:7" ht="15" x14ac:dyDescent="0.25">
      <c r="A38" s="207" t="s">
        <v>7</v>
      </c>
      <c r="B38" s="152"/>
      <c r="C38" s="420">
        <v>2132450</v>
      </c>
      <c r="D38" s="152"/>
      <c r="E38" s="420">
        <v>524400</v>
      </c>
      <c r="F38" s="152"/>
      <c r="G38" s="152">
        <v>2656850</v>
      </c>
    </row>
    <row r="39" spans="1:7" ht="15" x14ac:dyDescent="0.25">
      <c r="A39" s="207" t="s">
        <v>8</v>
      </c>
      <c r="B39" s="152"/>
      <c r="C39" s="421">
        <v>2031400</v>
      </c>
      <c r="D39" s="152"/>
      <c r="E39" s="421">
        <v>463050</v>
      </c>
      <c r="F39" s="152"/>
      <c r="G39" s="152">
        <v>2494450</v>
      </c>
    </row>
    <row r="40" spans="1:7" ht="15" x14ac:dyDescent="0.25">
      <c r="A40" s="207" t="s">
        <v>9</v>
      </c>
      <c r="B40" s="152"/>
      <c r="C40" s="421"/>
      <c r="D40" s="152"/>
      <c r="E40" s="421"/>
      <c r="F40" s="152"/>
      <c r="G40" s="152"/>
    </row>
    <row r="41" spans="1:7" ht="15" x14ac:dyDescent="0.25">
      <c r="A41" s="207" t="s">
        <v>10</v>
      </c>
      <c r="B41" s="152"/>
      <c r="C41" s="421"/>
      <c r="D41" s="152"/>
      <c r="E41" s="421"/>
      <c r="F41" s="152"/>
      <c r="G41" s="152"/>
    </row>
    <row r="42" spans="1:7" ht="15" x14ac:dyDescent="0.25">
      <c r="A42" s="207" t="s">
        <v>11</v>
      </c>
      <c r="B42" s="151"/>
      <c r="C42" s="421"/>
      <c r="D42" s="151"/>
      <c r="E42" s="421"/>
      <c r="F42" s="151"/>
      <c r="G42" s="151"/>
    </row>
    <row r="43" spans="1:7" ht="15" x14ac:dyDescent="0.25">
      <c r="A43" s="207" t="s">
        <v>12</v>
      </c>
      <c r="B43" s="151"/>
      <c r="C43" s="421"/>
      <c r="D43" s="151"/>
      <c r="E43" s="421"/>
      <c r="F43" s="151"/>
      <c r="G43" s="151"/>
    </row>
    <row r="44" spans="1:7" ht="15" x14ac:dyDescent="0.25">
      <c r="A44" s="207" t="s">
        <v>13</v>
      </c>
      <c r="B44" s="151"/>
      <c r="C44" s="421"/>
      <c r="D44" s="151"/>
      <c r="E44" s="421"/>
      <c r="F44" s="151"/>
      <c r="G44" s="151"/>
    </row>
    <row r="45" spans="1:7" ht="15" x14ac:dyDescent="0.25">
      <c r="A45" s="207" t="s">
        <v>14</v>
      </c>
      <c r="B45" s="240"/>
      <c r="C45" s="421"/>
      <c r="D45" s="151"/>
      <c r="E45" s="421"/>
      <c r="F45" s="151"/>
      <c r="G45" s="151"/>
    </row>
    <row r="46" spans="1:7" ht="15" x14ac:dyDescent="0.25">
      <c r="A46" s="207" t="s">
        <v>15</v>
      </c>
      <c r="B46" s="151"/>
      <c r="C46" s="421"/>
      <c r="D46" s="151"/>
      <c r="E46" s="421"/>
      <c r="F46" s="151"/>
      <c r="G46" s="151"/>
    </row>
    <row r="47" spans="1:7" ht="15" x14ac:dyDescent="0.25">
      <c r="A47" s="207" t="s">
        <v>16</v>
      </c>
      <c r="B47" s="240"/>
      <c r="C47" s="421"/>
      <c r="D47" s="151"/>
      <c r="E47" s="421"/>
      <c r="F47" s="151"/>
      <c r="G47" s="151"/>
    </row>
    <row r="48" spans="1:7" ht="15" x14ac:dyDescent="0.25">
      <c r="A48" s="207" t="s">
        <v>17</v>
      </c>
      <c r="B48" s="240"/>
      <c r="C48" s="421"/>
      <c r="D48" s="151"/>
      <c r="E48" s="421"/>
      <c r="F48" s="151"/>
      <c r="G48" s="151"/>
    </row>
    <row r="49" spans="1:7" ht="15" x14ac:dyDescent="0.25">
      <c r="A49" s="207" t="s">
        <v>18</v>
      </c>
      <c r="B49" s="243"/>
      <c r="C49" s="422"/>
      <c r="D49" s="153"/>
      <c r="E49" s="422"/>
      <c r="F49" s="153"/>
      <c r="G49" s="153"/>
    </row>
    <row r="50" spans="1:7" ht="15" x14ac:dyDescent="0.25">
      <c r="A50" s="415" t="s">
        <v>1</v>
      </c>
      <c r="B50" s="154"/>
      <c r="C50" s="423">
        <f>C38+C39</f>
        <v>4163850</v>
      </c>
      <c r="D50" s="154"/>
      <c r="E50" s="423">
        <f>E38+E39</f>
        <v>987450</v>
      </c>
      <c r="F50" s="154"/>
      <c r="G50" s="154">
        <f>G38+G39</f>
        <v>5151300</v>
      </c>
    </row>
    <row r="51" spans="1:7" ht="15" x14ac:dyDescent="0.25">
      <c r="A51" s="415" t="s">
        <v>274</v>
      </c>
      <c r="B51" s="416"/>
      <c r="C51" s="424">
        <f>C50/2</f>
        <v>2081925</v>
      </c>
      <c r="D51" s="416"/>
      <c r="E51" s="424">
        <f>E50/2</f>
        <v>493725</v>
      </c>
      <c r="F51" s="416"/>
      <c r="G51" s="416">
        <f>G50/2</f>
        <v>2575650</v>
      </c>
    </row>
    <row r="54" spans="1:7" x14ac:dyDescent="0.2">
      <c r="A54" s="104" t="s">
        <v>297</v>
      </c>
    </row>
    <row r="55" spans="1:7" x14ac:dyDescent="0.2">
      <c r="A55" s="149" t="s">
        <v>300</v>
      </c>
    </row>
  </sheetData>
  <mergeCells count="4">
    <mergeCell ref="B2:G2"/>
    <mergeCell ref="B21:G21"/>
    <mergeCell ref="B37:G37"/>
    <mergeCell ref="B5:G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0"/>
  <sheetViews>
    <sheetView zoomScale="80" zoomScaleNormal="80" workbookViewId="0"/>
  </sheetViews>
  <sheetFormatPr defaultRowHeight="15" x14ac:dyDescent="0.25"/>
  <cols>
    <col min="1" max="1" width="23.140625" style="5" customWidth="1"/>
    <col min="2" max="2" width="49.28515625" style="5" customWidth="1"/>
    <col min="3" max="16384" width="9.140625" style="5"/>
  </cols>
  <sheetData>
    <row r="2" spans="1:5" ht="24" customHeight="1" x14ac:dyDescent="0.25">
      <c r="A2" s="126"/>
      <c r="B2" s="242" t="s">
        <v>29</v>
      </c>
    </row>
    <row r="3" spans="1:5" ht="45" x14ac:dyDescent="0.25">
      <c r="A3" s="72" t="s">
        <v>2</v>
      </c>
      <c r="B3" s="71" t="s">
        <v>3</v>
      </c>
    </row>
    <row r="4" spans="1:5" x14ac:dyDescent="0.25">
      <c r="A4" s="155">
        <v>2014</v>
      </c>
      <c r="B4" s="3">
        <v>336547</v>
      </c>
    </row>
    <row r="5" spans="1:5" x14ac:dyDescent="0.25">
      <c r="A5" s="155">
        <v>2015</v>
      </c>
      <c r="B5" s="4">
        <v>282225</v>
      </c>
    </row>
    <row r="6" spans="1:5" x14ac:dyDescent="0.25">
      <c r="A6" s="155">
        <v>2016</v>
      </c>
      <c r="B6" s="4">
        <v>404330</v>
      </c>
    </row>
    <row r="7" spans="1:5" x14ac:dyDescent="0.25">
      <c r="A7" s="155">
        <v>2017</v>
      </c>
      <c r="B7" s="4">
        <v>389299</v>
      </c>
    </row>
    <row r="8" spans="1:5" x14ac:dyDescent="0.25">
      <c r="A8" s="155">
        <v>2018</v>
      </c>
      <c r="B8" s="4">
        <v>376765</v>
      </c>
    </row>
    <row r="9" spans="1:5" x14ac:dyDescent="0.25">
      <c r="A9" s="155">
        <v>2019</v>
      </c>
      <c r="B9" s="4">
        <v>477593</v>
      </c>
    </row>
    <row r="10" spans="1:5" x14ac:dyDescent="0.25">
      <c r="A10" s="155">
        <v>2020</v>
      </c>
      <c r="B10" s="4">
        <v>457129</v>
      </c>
    </row>
    <row r="11" spans="1:5" x14ac:dyDescent="0.25">
      <c r="A11" s="155" t="s">
        <v>280</v>
      </c>
      <c r="B11" s="4">
        <v>96358.264999999999</v>
      </c>
    </row>
    <row r="12" spans="1:5" x14ac:dyDescent="0.25">
      <c r="E12" s="30"/>
    </row>
    <row r="13" spans="1:5" x14ac:dyDescent="0.25">
      <c r="E13" s="30"/>
    </row>
    <row r="14" spans="1:5" x14ac:dyDescent="0.25">
      <c r="A14" s="104" t="s">
        <v>297</v>
      </c>
      <c r="E14" s="30"/>
    </row>
    <row r="15" spans="1:5" x14ac:dyDescent="0.25">
      <c r="E15" s="30"/>
    </row>
    <row r="16" spans="1:5" x14ac:dyDescent="0.25">
      <c r="E16" s="30"/>
    </row>
    <row r="17" spans="5:5" x14ac:dyDescent="0.25">
      <c r="E17" s="30"/>
    </row>
    <row r="18" spans="5:5" x14ac:dyDescent="0.25">
      <c r="E18" s="30"/>
    </row>
    <row r="19" spans="5:5" x14ac:dyDescent="0.25">
      <c r="E19" s="30"/>
    </row>
    <row r="20" spans="5:5" x14ac:dyDescent="0.25">
      <c r="E20" s="229"/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1"/>
  <sheetViews>
    <sheetView zoomScale="80" zoomScaleNormal="80" workbookViewId="0"/>
  </sheetViews>
  <sheetFormatPr defaultColWidth="9.140625" defaultRowHeight="14.25" x14ac:dyDescent="0.2"/>
  <cols>
    <col min="1" max="1" width="15.5703125" style="25" customWidth="1"/>
    <col min="2" max="7" width="29.140625" style="25" customWidth="1"/>
    <col min="8" max="8" width="15.5703125" style="25" customWidth="1"/>
    <col min="9" max="16384" width="9.140625" style="25"/>
  </cols>
  <sheetData>
    <row r="2" spans="1:8" ht="27.75" customHeight="1" x14ac:dyDescent="0.2">
      <c r="A2" s="156"/>
      <c r="B2" s="558" t="s">
        <v>33</v>
      </c>
      <c r="C2" s="559"/>
      <c r="D2" s="559"/>
      <c r="E2" s="559"/>
      <c r="F2" s="559"/>
      <c r="G2" s="559"/>
      <c r="H2" s="26"/>
    </row>
    <row r="3" spans="1:8" ht="30" x14ac:dyDescent="0.2">
      <c r="A3" s="27" t="s">
        <v>32</v>
      </c>
      <c r="B3" s="28" t="s">
        <v>255</v>
      </c>
      <c r="C3" s="27" t="s">
        <v>277</v>
      </c>
      <c r="D3" s="27" t="s">
        <v>256</v>
      </c>
      <c r="E3" s="27" t="s">
        <v>257</v>
      </c>
      <c r="F3" s="27" t="s">
        <v>254</v>
      </c>
      <c r="G3" s="27" t="s">
        <v>1</v>
      </c>
    </row>
    <row r="4" spans="1:8" ht="15" x14ac:dyDescent="0.2">
      <c r="A4" s="27"/>
      <c r="B4" s="447"/>
      <c r="C4" s="446"/>
      <c r="D4" s="446"/>
      <c r="E4" s="446"/>
      <c r="F4" s="446"/>
      <c r="G4" s="446"/>
    </row>
    <row r="5" spans="1:8" ht="15" x14ac:dyDescent="0.25">
      <c r="A5" s="560" t="s">
        <v>278</v>
      </c>
      <c r="B5" s="560"/>
      <c r="C5" s="560"/>
      <c r="D5" s="560"/>
      <c r="E5" s="560"/>
      <c r="F5" s="560"/>
      <c r="G5" s="560"/>
    </row>
    <row r="6" spans="1:8" ht="15" x14ac:dyDescent="0.25">
      <c r="A6" s="207" t="s">
        <v>7</v>
      </c>
      <c r="B6" s="29">
        <v>28959.39</v>
      </c>
      <c r="C6" s="30" t="s">
        <v>91</v>
      </c>
      <c r="D6" s="30">
        <v>4958.4399999999996</v>
      </c>
      <c r="E6" s="30">
        <v>6478.58</v>
      </c>
      <c r="F6" s="30" t="s">
        <v>91</v>
      </c>
      <c r="G6" s="30">
        <v>40396.410000000003</v>
      </c>
    </row>
    <row r="7" spans="1:8" ht="15" x14ac:dyDescent="0.25">
      <c r="A7" s="207" t="s">
        <v>8</v>
      </c>
      <c r="B7" s="31">
        <v>26908.58</v>
      </c>
      <c r="C7" s="30" t="s">
        <v>91</v>
      </c>
      <c r="D7" s="30">
        <v>4647.75</v>
      </c>
      <c r="E7" s="30">
        <v>6047</v>
      </c>
      <c r="F7" s="30" t="s">
        <v>91</v>
      </c>
      <c r="G7" s="30">
        <v>37603.33</v>
      </c>
    </row>
    <row r="8" spans="1:8" ht="15" x14ac:dyDescent="0.25">
      <c r="A8" s="207" t="s">
        <v>9</v>
      </c>
      <c r="B8" s="31">
        <v>30286.560000000001</v>
      </c>
      <c r="C8" s="30" t="s">
        <v>91</v>
      </c>
      <c r="D8" s="30">
        <v>5194.7700000000004</v>
      </c>
      <c r="E8" s="30">
        <v>6730.12</v>
      </c>
      <c r="F8" s="30" t="s">
        <v>91</v>
      </c>
      <c r="G8" s="30">
        <v>42211.450000000004</v>
      </c>
    </row>
    <row r="9" spans="1:8" ht="15" x14ac:dyDescent="0.25">
      <c r="A9" s="207" t="s">
        <v>10</v>
      </c>
      <c r="B9" s="31">
        <v>29934.42</v>
      </c>
      <c r="C9" s="30" t="s">
        <v>91</v>
      </c>
      <c r="D9" s="30">
        <v>5012.05</v>
      </c>
      <c r="E9" s="30">
        <v>6462.1</v>
      </c>
      <c r="F9" s="30" t="s">
        <v>91</v>
      </c>
      <c r="G9" s="30">
        <v>41408.57</v>
      </c>
    </row>
    <row r="10" spans="1:8" ht="15" x14ac:dyDescent="0.25">
      <c r="A10" s="207" t="s">
        <v>11</v>
      </c>
      <c r="B10" s="31">
        <v>29579.31</v>
      </c>
      <c r="C10" s="30" t="s">
        <v>91</v>
      </c>
      <c r="D10" s="30">
        <v>5195.33</v>
      </c>
      <c r="E10" s="30">
        <v>6667.43</v>
      </c>
      <c r="F10" s="30" t="s">
        <v>91</v>
      </c>
      <c r="G10" s="30">
        <v>41442.07</v>
      </c>
    </row>
    <row r="11" spans="1:8" ht="15" x14ac:dyDescent="0.25">
      <c r="A11" s="207" t="s">
        <v>12</v>
      </c>
      <c r="B11" s="31">
        <v>26344.1</v>
      </c>
      <c r="C11" s="30" t="s">
        <v>91</v>
      </c>
      <c r="D11" s="30">
        <v>5014.26</v>
      </c>
      <c r="E11" s="30">
        <v>6411.73</v>
      </c>
      <c r="F11" s="30" t="s">
        <v>91</v>
      </c>
      <c r="G11" s="30">
        <v>37770.089999999997</v>
      </c>
    </row>
    <row r="12" spans="1:8" ht="15" x14ac:dyDescent="0.25">
      <c r="A12" s="207" t="s">
        <v>13</v>
      </c>
      <c r="B12" s="31">
        <v>28028.54</v>
      </c>
      <c r="C12" s="30" t="s">
        <v>91</v>
      </c>
      <c r="D12" s="30">
        <v>5425.9</v>
      </c>
      <c r="E12" s="30">
        <v>6918.35</v>
      </c>
      <c r="F12" s="30" t="s">
        <v>91</v>
      </c>
      <c r="G12" s="30">
        <v>40372.79</v>
      </c>
    </row>
    <row r="13" spans="1:8" ht="15" x14ac:dyDescent="0.25">
      <c r="A13" s="207" t="s">
        <v>14</v>
      </c>
      <c r="B13" s="31">
        <v>28195.86</v>
      </c>
      <c r="C13" s="30" t="s">
        <v>91</v>
      </c>
      <c r="D13" s="30">
        <v>5969.07</v>
      </c>
      <c r="E13" s="30">
        <v>7575.9</v>
      </c>
      <c r="F13" s="30" t="s">
        <v>91</v>
      </c>
      <c r="G13" s="30">
        <v>41740.83</v>
      </c>
    </row>
    <row r="14" spans="1:8" ht="15" x14ac:dyDescent="0.25">
      <c r="A14" s="207" t="s">
        <v>15</v>
      </c>
      <c r="B14" s="31">
        <v>26151.24</v>
      </c>
      <c r="C14" s="30" t="s">
        <v>91</v>
      </c>
      <c r="D14" s="30">
        <v>5852.04</v>
      </c>
      <c r="E14" s="30">
        <v>7380.51</v>
      </c>
      <c r="F14" s="30" t="s">
        <v>91</v>
      </c>
      <c r="G14" s="30">
        <v>39383.79</v>
      </c>
    </row>
    <row r="15" spans="1:8" ht="15" x14ac:dyDescent="0.25">
      <c r="A15" s="207" t="s">
        <v>16</v>
      </c>
      <c r="B15" s="31">
        <v>26037.03</v>
      </c>
      <c r="C15" s="30" t="s">
        <v>91</v>
      </c>
      <c r="D15" s="30">
        <v>6153.27</v>
      </c>
      <c r="E15" s="30">
        <v>7708.83</v>
      </c>
      <c r="F15" s="30" t="s">
        <v>91</v>
      </c>
      <c r="G15" s="30">
        <v>39899.129999999997</v>
      </c>
    </row>
    <row r="16" spans="1:8" ht="15" x14ac:dyDescent="0.25">
      <c r="A16" s="207" t="s">
        <v>17</v>
      </c>
      <c r="B16" s="31">
        <v>23457.67</v>
      </c>
      <c r="C16" s="30" t="s">
        <v>91</v>
      </c>
      <c r="D16" s="30">
        <v>6180.94</v>
      </c>
      <c r="E16" s="30">
        <v>7660.73</v>
      </c>
      <c r="F16" s="30" t="s">
        <v>91</v>
      </c>
      <c r="G16" s="30">
        <v>37299.339999999997</v>
      </c>
    </row>
    <row r="17" spans="1:7" ht="15" x14ac:dyDescent="0.25">
      <c r="A17" s="207" t="s">
        <v>18</v>
      </c>
      <c r="B17" s="31">
        <v>23499.759999999998</v>
      </c>
      <c r="C17" s="30" t="s">
        <v>91</v>
      </c>
      <c r="D17" s="30">
        <v>6469.3</v>
      </c>
      <c r="E17" s="30">
        <v>8096.32</v>
      </c>
      <c r="F17" s="30" t="s">
        <v>91</v>
      </c>
      <c r="G17" s="30">
        <v>38065.379999999997</v>
      </c>
    </row>
    <row r="18" spans="1:7" ht="15" x14ac:dyDescent="0.2">
      <c r="A18" s="32" t="s">
        <v>1</v>
      </c>
      <c r="B18" s="33">
        <v>327382.45</v>
      </c>
      <c r="C18" s="34" t="s">
        <v>91</v>
      </c>
      <c r="D18" s="34">
        <v>66073.13</v>
      </c>
      <c r="E18" s="34">
        <v>84137.600000000006</v>
      </c>
      <c r="F18" s="34" t="s">
        <v>91</v>
      </c>
      <c r="G18" s="34">
        <v>477593.18000000005</v>
      </c>
    </row>
    <row r="19" spans="1:7" ht="15" x14ac:dyDescent="0.2">
      <c r="A19" s="32"/>
      <c r="B19" s="34"/>
      <c r="C19" s="34"/>
      <c r="D19" s="34"/>
      <c r="E19" s="34"/>
      <c r="F19" s="34"/>
      <c r="G19" s="34"/>
    </row>
    <row r="20" spans="1:7" ht="15" x14ac:dyDescent="0.25">
      <c r="A20" s="560" t="s">
        <v>237</v>
      </c>
      <c r="B20" s="560"/>
      <c r="C20" s="560"/>
      <c r="D20" s="560"/>
      <c r="E20" s="560"/>
      <c r="F20" s="560"/>
      <c r="G20" s="560"/>
    </row>
    <row r="21" spans="1:7" ht="15" x14ac:dyDescent="0.25">
      <c r="A21" s="207" t="s">
        <v>7</v>
      </c>
      <c r="B21" s="31">
        <v>22997.756000000001</v>
      </c>
      <c r="C21" s="30" t="s">
        <v>91</v>
      </c>
      <c r="D21" s="30">
        <v>6548.4080000000004</v>
      </c>
      <c r="E21" s="30">
        <v>8271.9639999999999</v>
      </c>
      <c r="F21" s="30" t="s">
        <v>91</v>
      </c>
      <c r="G21" s="30">
        <v>37818.127999999997</v>
      </c>
    </row>
    <row r="22" spans="1:7" ht="15" x14ac:dyDescent="0.25">
      <c r="A22" s="207" t="s">
        <v>8</v>
      </c>
      <c r="B22" s="31">
        <v>21518.415000000001</v>
      </c>
      <c r="C22" s="30" t="s">
        <v>91</v>
      </c>
      <c r="D22" s="30">
        <v>6500.5479999999998</v>
      </c>
      <c r="E22" s="30">
        <v>8275.3880000000008</v>
      </c>
      <c r="F22" s="30" t="s">
        <v>91</v>
      </c>
      <c r="G22" s="30">
        <v>36294.351000000002</v>
      </c>
    </row>
    <row r="23" spans="1:7" ht="15" x14ac:dyDescent="0.25">
      <c r="A23" s="207" t="s">
        <v>9</v>
      </c>
      <c r="B23" s="31">
        <v>22378.322</v>
      </c>
      <c r="C23" s="30" t="s">
        <v>91</v>
      </c>
      <c r="D23" s="30">
        <v>6187.982</v>
      </c>
      <c r="E23" s="30">
        <v>7971.6459999999997</v>
      </c>
      <c r="F23" s="30" t="s">
        <v>91</v>
      </c>
      <c r="G23" s="30">
        <v>36537.949999999997</v>
      </c>
    </row>
    <row r="24" spans="1:7" ht="15" x14ac:dyDescent="0.25">
      <c r="A24" s="207" t="s">
        <v>10</v>
      </c>
      <c r="B24" s="31">
        <v>20940.579000000002</v>
      </c>
      <c r="C24" s="30" t="s">
        <v>91</v>
      </c>
      <c r="D24" s="30">
        <v>6154.69</v>
      </c>
      <c r="E24" s="30">
        <v>8118.098</v>
      </c>
      <c r="F24" s="30" t="s">
        <v>91</v>
      </c>
      <c r="G24" s="30">
        <v>35213.366999999998</v>
      </c>
    </row>
    <row r="25" spans="1:7" ht="15" x14ac:dyDescent="0.25">
      <c r="A25" s="207" t="s">
        <v>11</v>
      </c>
      <c r="B25" s="31">
        <v>21188.298999999999</v>
      </c>
      <c r="C25" s="30" t="s">
        <v>91</v>
      </c>
      <c r="D25" s="30">
        <v>6024.6049999999996</v>
      </c>
      <c r="E25" s="30">
        <v>7946.5150000000003</v>
      </c>
      <c r="F25" s="30" t="s">
        <v>91</v>
      </c>
      <c r="G25" s="30">
        <v>35159.419000000002</v>
      </c>
    </row>
    <row r="26" spans="1:7" ht="15" x14ac:dyDescent="0.25">
      <c r="A26" s="207" t="s">
        <v>12</v>
      </c>
      <c r="B26" s="30">
        <v>19722.988000000001</v>
      </c>
      <c r="C26" s="30" t="s">
        <v>91</v>
      </c>
      <c r="D26" s="30">
        <v>6078.2489999999998</v>
      </c>
      <c r="E26" s="30">
        <v>8105.1149999999998</v>
      </c>
      <c r="F26" s="30" t="s">
        <v>91</v>
      </c>
      <c r="G26" s="30">
        <v>33906.351999999999</v>
      </c>
    </row>
    <row r="27" spans="1:7" ht="15" x14ac:dyDescent="0.25">
      <c r="A27" s="207" t="s">
        <v>13</v>
      </c>
      <c r="B27" s="31">
        <v>19420.105</v>
      </c>
      <c r="C27" s="30" t="s">
        <v>91</v>
      </c>
      <c r="D27" s="30">
        <v>6305.3909999999996</v>
      </c>
      <c r="E27" s="30">
        <v>8490.9689999999991</v>
      </c>
      <c r="F27" s="30" t="s">
        <v>91</v>
      </c>
      <c r="G27" s="30">
        <v>34216.464999999997</v>
      </c>
    </row>
    <row r="28" spans="1:7" ht="15" x14ac:dyDescent="0.25">
      <c r="A28" s="207" t="s">
        <v>14</v>
      </c>
      <c r="B28" s="31">
        <v>18843.293000000001</v>
      </c>
      <c r="C28" s="30" t="s">
        <v>91</v>
      </c>
      <c r="D28" s="30">
        <v>6228.3689999999997</v>
      </c>
      <c r="E28" s="30">
        <v>8487.1229999999996</v>
      </c>
      <c r="F28" s="30" t="s">
        <v>91</v>
      </c>
      <c r="G28" s="30">
        <v>33558.785000000003</v>
      </c>
    </row>
    <row r="29" spans="1:7" ht="15" x14ac:dyDescent="0.25">
      <c r="A29" s="207" t="s">
        <v>15</v>
      </c>
      <c r="B29" s="31">
        <v>18649.32</v>
      </c>
      <c r="C29" s="30" t="s">
        <v>91</v>
      </c>
      <c r="D29" s="30">
        <v>6013.8519999999999</v>
      </c>
      <c r="E29" s="30">
        <v>8269.4240000000009</v>
      </c>
      <c r="F29" s="30">
        <v>7010</v>
      </c>
      <c r="G29" s="30">
        <v>39943.040000000001</v>
      </c>
    </row>
    <row r="30" spans="1:7" ht="15" x14ac:dyDescent="0.25">
      <c r="A30" s="207" t="s">
        <v>16</v>
      </c>
      <c r="B30" s="31">
        <v>19047.919000000002</v>
      </c>
      <c r="C30" s="30" t="s">
        <v>91</v>
      </c>
      <c r="D30" s="30">
        <v>6134.5259999999998</v>
      </c>
      <c r="E30" s="30">
        <v>8505.3420000000006</v>
      </c>
      <c r="F30" s="30">
        <v>9085.9240000000009</v>
      </c>
      <c r="G30" s="30">
        <v>42773.710999999996</v>
      </c>
    </row>
    <row r="31" spans="1:7" ht="15" x14ac:dyDescent="0.25">
      <c r="A31" s="207" t="s">
        <v>17</v>
      </c>
      <c r="B31" s="31">
        <v>19596.552</v>
      </c>
      <c r="C31" s="30" t="s">
        <v>91</v>
      </c>
      <c r="D31" s="30">
        <v>5827.2139999999999</v>
      </c>
      <c r="E31" s="30">
        <v>8155.7740000000003</v>
      </c>
      <c r="F31" s="30">
        <v>10936.834999999999</v>
      </c>
      <c r="G31" s="30">
        <v>44516.375</v>
      </c>
    </row>
    <row r="32" spans="1:7" ht="15" x14ac:dyDescent="0.25">
      <c r="A32" s="208" t="s">
        <v>18</v>
      </c>
      <c r="B32" s="31">
        <v>20190.697</v>
      </c>
      <c r="C32" s="30" t="s">
        <v>91</v>
      </c>
      <c r="D32" s="30">
        <v>6109.5709999999999</v>
      </c>
      <c r="E32" s="30">
        <v>8637.9369999999999</v>
      </c>
      <c r="F32" s="30">
        <v>12252.459000000001</v>
      </c>
      <c r="G32" s="30">
        <v>47190.664000000004</v>
      </c>
    </row>
    <row r="33" spans="1:7" ht="15" x14ac:dyDescent="0.2">
      <c r="A33" s="157" t="s">
        <v>1</v>
      </c>
      <c r="B33" s="33">
        <v>244494.245</v>
      </c>
      <c r="C33" s="34" t="s">
        <v>91</v>
      </c>
      <c r="D33" s="34">
        <v>74113.404999999999</v>
      </c>
      <c r="E33" s="34">
        <v>99235.295000000013</v>
      </c>
      <c r="F33" s="34">
        <v>39285.662000000004</v>
      </c>
      <c r="G33" s="34">
        <v>457128.60700000008</v>
      </c>
    </row>
    <row r="35" spans="1:7" ht="15" x14ac:dyDescent="0.25">
      <c r="A35" s="560" t="s">
        <v>276</v>
      </c>
      <c r="B35" s="560"/>
      <c r="C35" s="560"/>
      <c r="D35" s="560"/>
      <c r="E35" s="560"/>
      <c r="F35" s="560"/>
      <c r="G35" s="560"/>
    </row>
    <row r="36" spans="1:7" ht="15" x14ac:dyDescent="0.25">
      <c r="A36" s="207" t="s">
        <v>7</v>
      </c>
      <c r="B36" s="31">
        <v>14249.99</v>
      </c>
      <c r="C36" s="30">
        <v>5142.29</v>
      </c>
      <c r="D36" s="30">
        <v>6079.1750000000002</v>
      </c>
      <c r="E36" s="30">
        <v>8675.7849999999999</v>
      </c>
      <c r="F36" s="30">
        <v>16862.86</v>
      </c>
      <c r="G36" s="30">
        <v>51010.1</v>
      </c>
    </row>
    <row r="37" spans="1:7" ht="15" x14ac:dyDescent="0.25">
      <c r="A37" s="207" t="s">
        <v>8</v>
      </c>
      <c r="B37" s="31">
        <v>4057.4760000000001</v>
      </c>
      <c r="C37" s="30">
        <v>12521.016</v>
      </c>
      <c r="D37" s="30">
        <v>5380.3469999999998</v>
      </c>
      <c r="E37" s="30">
        <v>7738.7610000000004</v>
      </c>
      <c r="F37" s="30">
        <v>15650.565000000001</v>
      </c>
      <c r="G37" s="30">
        <v>45348.165000000001</v>
      </c>
    </row>
    <row r="38" spans="1:7" ht="15" x14ac:dyDescent="0.25">
      <c r="A38" s="207" t="s">
        <v>9</v>
      </c>
      <c r="B38" s="31"/>
      <c r="C38" s="30"/>
      <c r="D38" s="30"/>
      <c r="E38" s="30"/>
      <c r="F38" s="30"/>
      <c r="G38" s="30"/>
    </row>
    <row r="39" spans="1:7" ht="15" x14ac:dyDescent="0.25">
      <c r="A39" s="207" t="s">
        <v>10</v>
      </c>
      <c r="B39" s="31"/>
      <c r="C39" s="30"/>
      <c r="D39" s="30"/>
      <c r="E39" s="30"/>
      <c r="F39" s="30"/>
      <c r="G39" s="30"/>
    </row>
    <row r="40" spans="1:7" ht="15" x14ac:dyDescent="0.25">
      <c r="A40" s="207" t="s">
        <v>11</v>
      </c>
      <c r="B40" s="31"/>
      <c r="C40" s="30"/>
      <c r="D40" s="30"/>
      <c r="E40" s="30"/>
      <c r="F40" s="30"/>
      <c r="G40" s="30"/>
    </row>
    <row r="41" spans="1:7" ht="15" x14ac:dyDescent="0.25">
      <c r="A41" s="207" t="s">
        <v>12</v>
      </c>
      <c r="B41" s="30"/>
      <c r="C41" s="30"/>
      <c r="D41" s="30"/>
      <c r="E41" s="30"/>
      <c r="F41" s="30"/>
      <c r="G41" s="30"/>
    </row>
    <row r="42" spans="1:7" ht="15" x14ac:dyDescent="0.25">
      <c r="A42" s="207" t="s">
        <v>13</v>
      </c>
      <c r="B42" s="31"/>
      <c r="C42" s="30"/>
      <c r="D42" s="30"/>
      <c r="E42" s="30"/>
      <c r="F42" s="30"/>
      <c r="G42" s="30"/>
    </row>
    <row r="43" spans="1:7" ht="15" x14ac:dyDescent="0.25">
      <c r="A43" s="207" t="s">
        <v>14</v>
      </c>
      <c r="B43" s="31"/>
      <c r="C43" s="30"/>
      <c r="D43" s="30"/>
      <c r="E43" s="30"/>
      <c r="F43" s="30"/>
      <c r="G43" s="30"/>
    </row>
    <row r="44" spans="1:7" ht="15" x14ac:dyDescent="0.25">
      <c r="A44" s="207" t="s">
        <v>15</v>
      </c>
      <c r="B44" s="31"/>
      <c r="C44" s="30"/>
      <c r="D44" s="30"/>
      <c r="E44" s="30"/>
      <c r="F44" s="30"/>
      <c r="G44" s="30"/>
    </row>
    <row r="45" spans="1:7" ht="15" x14ac:dyDescent="0.25">
      <c r="A45" s="207" t="s">
        <v>16</v>
      </c>
      <c r="B45" s="31"/>
      <c r="C45" s="30"/>
      <c r="D45" s="30"/>
      <c r="E45" s="30"/>
      <c r="F45" s="30"/>
      <c r="G45" s="30"/>
    </row>
    <row r="46" spans="1:7" ht="15" x14ac:dyDescent="0.25">
      <c r="A46" s="207" t="s">
        <v>17</v>
      </c>
      <c r="B46" s="31"/>
      <c r="C46" s="30"/>
      <c r="D46" s="30"/>
      <c r="E46" s="30"/>
      <c r="F46" s="30"/>
      <c r="G46" s="30"/>
    </row>
    <row r="47" spans="1:7" ht="15" x14ac:dyDescent="0.25">
      <c r="A47" s="208" t="s">
        <v>18</v>
      </c>
      <c r="B47" s="31"/>
      <c r="C47" s="30"/>
      <c r="D47" s="30"/>
      <c r="E47" s="30"/>
      <c r="F47" s="30"/>
      <c r="G47" s="30"/>
    </row>
    <row r="48" spans="1:7" ht="15" x14ac:dyDescent="0.2">
      <c r="A48" s="157" t="s">
        <v>1</v>
      </c>
      <c r="B48" s="33">
        <v>18307.466</v>
      </c>
      <c r="C48" s="34">
        <v>17663.306</v>
      </c>
      <c r="D48" s="34">
        <v>11459.522000000001</v>
      </c>
      <c r="E48" s="34">
        <v>16414.546000000002</v>
      </c>
      <c r="F48" s="34">
        <v>32513.425000000003</v>
      </c>
      <c r="G48" s="34">
        <v>96358.264999999999</v>
      </c>
    </row>
    <row r="51" spans="1:1" x14ac:dyDescent="0.2">
      <c r="A51" s="104" t="s">
        <v>297</v>
      </c>
    </row>
  </sheetData>
  <mergeCells count="4">
    <mergeCell ref="B2:G2"/>
    <mergeCell ref="A20:G20"/>
    <mergeCell ref="A35:G35"/>
    <mergeCell ref="A5:G5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9"/>
  <sheetViews>
    <sheetView zoomScale="80" zoomScaleNormal="80" workbookViewId="0"/>
  </sheetViews>
  <sheetFormatPr defaultRowHeight="14.25" x14ac:dyDescent="0.2"/>
  <cols>
    <col min="1" max="1" width="25.7109375" style="125" customWidth="1"/>
    <col min="2" max="2" width="15.7109375" style="125" customWidth="1"/>
    <col min="3" max="3" width="26.85546875" style="125" customWidth="1"/>
    <col min="4" max="4" width="30.140625" style="125" customWidth="1"/>
    <col min="5" max="16384" width="9.140625" style="125"/>
  </cols>
  <sheetData>
    <row r="2" spans="1:4" ht="24.75" customHeight="1" x14ac:dyDescent="0.2">
      <c r="A2" s="126"/>
      <c r="B2" s="126"/>
      <c r="C2" s="542" t="s">
        <v>31</v>
      </c>
      <c r="D2" s="543"/>
    </row>
    <row r="3" spans="1:4" ht="15" x14ac:dyDescent="0.2">
      <c r="A3" s="72" t="s">
        <v>2</v>
      </c>
      <c r="B3" s="72"/>
      <c r="C3" s="71" t="s">
        <v>151</v>
      </c>
      <c r="D3" s="72" t="s">
        <v>150</v>
      </c>
    </row>
    <row r="4" spans="1:4" ht="15" x14ac:dyDescent="0.2">
      <c r="A4" s="155">
        <v>2010</v>
      </c>
      <c r="B4" s="155"/>
      <c r="C4" s="13">
        <v>1081081</v>
      </c>
      <c r="D4" s="73">
        <v>23388353.628000002</v>
      </c>
    </row>
    <row r="5" spans="1:4" ht="15" x14ac:dyDescent="0.2">
      <c r="A5" s="155">
        <v>2011</v>
      </c>
      <c r="B5" s="155"/>
      <c r="C5" s="15">
        <v>1309496</v>
      </c>
      <c r="D5" s="74">
        <v>28774392.262000002</v>
      </c>
    </row>
    <row r="6" spans="1:4" ht="15" x14ac:dyDescent="0.2">
      <c r="A6" s="155">
        <v>2012</v>
      </c>
      <c r="B6" s="155"/>
      <c r="C6" s="15">
        <v>1919112</v>
      </c>
      <c r="D6" s="74">
        <v>45469418.466999993</v>
      </c>
    </row>
    <row r="7" spans="1:4" ht="15" x14ac:dyDescent="0.2">
      <c r="A7" s="155">
        <v>2013</v>
      </c>
      <c r="B7" s="155"/>
      <c r="C7" s="15">
        <v>2826468</v>
      </c>
      <c r="D7" s="74">
        <v>67108659.523000002</v>
      </c>
    </row>
    <row r="8" spans="1:4" ht="15" x14ac:dyDescent="0.2">
      <c r="A8" s="155">
        <v>2014</v>
      </c>
      <c r="B8" s="155"/>
      <c r="C8" s="15">
        <v>2476699</v>
      </c>
      <c r="D8" s="74">
        <v>60356384.501000002</v>
      </c>
    </row>
    <row r="9" spans="1:4" ht="15" x14ac:dyDescent="0.2">
      <c r="A9" s="155">
        <v>2015</v>
      </c>
      <c r="B9" s="155"/>
      <c r="C9" s="15">
        <v>2758216.0107142855</v>
      </c>
      <c r="D9" s="74">
        <v>70405221.5</v>
      </c>
    </row>
    <row r="10" spans="1:4" ht="15" x14ac:dyDescent="0.2">
      <c r="A10" s="155">
        <v>2016</v>
      </c>
      <c r="B10" s="155"/>
      <c r="C10" s="15">
        <v>2827261.2642857144</v>
      </c>
      <c r="D10" s="74">
        <v>72143513.772000015</v>
      </c>
    </row>
    <row r="11" spans="1:4" ht="15" x14ac:dyDescent="0.2">
      <c r="A11" s="155">
        <v>2017</v>
      </c>
      <c r="B11" s="155"/>
      <c r="C11" s="15">
        <v>3231814.9133928572</v>
      </c>
      <c r="D11" s="74">
        <v>83420184.614999995</v>
      </c>
    </row>
    <row r="12" spans="1:4" ht="15" x14ac:dyDescent="0.2">
      <c r="A12" s="155">
        <v>2018</v>
      </c>
      <c r="B12" s="155"/>
      <c r="C12" s="15">
        <v>1953146</v>
      </c>
      <c r="D12" s="74">
        <v>50517423.034000002</v>
      </c>
    </row>
    <row r="13" spans="1:4" ht="15" x14ac:dyDescent="0.2">
      <c r="A13" s="155">
        <v>2019</v>
      </c>
      <c r="B13" s="155"/>
      <c r="C13" s="15">
        <v>1183388</v>
      </c>
      <c r="D13" s="74">
        <v>30762781.153000005</v>
      </c>
    </row>
    <row r="14" spans="1:4" ht="15" x14ac:dyDescent="0.2">
      <c r="A14" s="155">
        <v>2020</v>
      </c>
      <c r="B14" s="155"/>
      <c r="C14" s="15">
        <v>1559183</v>
      </c>
      <c r="D14" s="74">
        <v>41580712.215000004</v>
      </c>
    </row>
    <row r="15" spans="1:4" ht="15" x14ac:dyDescent="0.2">
      <c r="A15" s="155">
        <v>2021</v>
      </c>
      <c r="B15" s="155" t="s">
        <v>279</v>
      </c>
      <c r="C15" s="15">
        <v>195571</v>
      </c>
      <c r="D15" s="74">
        <v>5166792.0159999998</v>
      </c>
    </row>
    <row r="16" spans="1:4" ht="15" x14ac:dyDescent="0.2">
      <c r="A16" s="72" t="s">
        <v>1</v>
      </c>
      <c r="B16" s="72"/>
      <c r="C16" s="16">
        <v>23321436.188392855</v>
      </c>
      <c r="D16" s="12">
        <v>579093836.68599999</v>
      </c>
    </row>
    <row r="19" spans="1:1" x14ac:dyDescent="0.2">
      <c r="A19" s="104" t="s">
        <v>297</v>
      </c>
    </row>
  </sheetData>
  <mergeCells count="1">
    <mergeCell ref="C2:D2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5"/>
  <sheetViews>
    <sheetView zoomScale="70" zoomScaleNormal="70" workbookViewId="0"/>
  </sheetViews>
  <sheetFormatPr defaultRowHeight="15" x14ac:dyDescent="0.25"/>
  <cols>
    <col min="1" max="2" width="13" style="5" customWidth="1"/>
    <col min="3" max="10" width="17.140625" style="5" customWidth="1"/>
    <col min="11" max="16384" width="9.140625" style="5"/>
  </cols>
  <sheetData>
    <row r="2" spans="1:10" ht="30.75" customHeight="1" x14ac:dyDescent="0.25">
      <c r="A2" s="124"/>
      <c r="B2" s="124"/>
      <c r="C2" s="542" t="s">
        <v>30</v>
      </c>
      <c r="D2" s="543"/>
      <c r="E2" s="543"/>
      <c r="F2" s="543"/>
      <c r="G2" s="543"/>
      <c r="H2" s="543"/>
      <c r="I2" s="543"/>
      <c r="J2" s="543"/>
    </row>
    <row r="3" spans="1:10" ht="15" customHeight="1" x14ac:dyDescent="0.25">
      <c r="A3" s="1" t="s">
        <v>118</v>
      </c>
      <c r="B3" s="2" t="s">
        <v>152</v>
      </c>
      <c r="C3" s="2">
        <v>2015</v>
      </c>
      <c r="D3" s="1">
        <v>2016</v>
      </c>
      <c r="E3" s="1">
        <v>2017</v>
      </c>
      <c r="F3" s="1">
        <v>2018</v>
      </c>
      <c r="G3" s="1">
        <v>2019</v>
      </c>
      <c r="H3" s="72">
        <v>2020</v>
      </c>
      <c r="I3" s="17">
        <v>2021</v>
      </c>
      <c r="J3" s="1" t="s">
        <v>1</v>
      </c>
    </row>
    <row r="4" spans="1:10" x14ac:dyDescent="0.25">
      <c r="A4" s="561" t="s">
        <v>7</v>
      </c>
      <c r="B4" s="7" t="s">
        <v>153</v>
      </c>
      <c r="C4" s="13">
        <v>1815775.43</v>
      </c>
      <c r="D4" s="73">
        <v>1128551.99</v>
      </c>
      <c r="E4" s="73">
        <v>628250</v>
      </c>
      <c r="F4" s="73">
        <v>1619684</v>
      </c>
      <c r="G4" s="73">
        <v>467374.85</v>
      </c>
      <c r="H4" s="73">
        <v>388807.49200000003</v>
      </c>
      <c r="I4" s="253">
        <v>361701</v>
      </c>
      <c r="J4" s="73">
        <v>6410144.7619999992</v>
      </c>
    </row>
    <row r="5" spans="1:10" x14ac:dyDescent="0.25">
      <c r="A5" s="562"/>
      <c r="B5" s="8" t="s">
        <v>154</v>
      </c>
      <c r="C5" s="15">
        <v>2810457.2949999999</v>
      </c>
      <c r="D5" s="74">
        <v>1106802.1500000001</v>
      </c>
      <c r="E5" s="74">
        <v>990777.82499999984</v>
      </c>
      <c r="F5" s="74">
        <v>3438953.2719999999</v>
      </c>
      <c r="G5" s="74">
        <v>1402316.2690000001</v>
      </c>
      <c r="H5" s="74">
        <v>1966919.9080000001</v>
      </c>
      <c r="I5" s="254">
        <v>1915735.4449999998</v>
      </c>
      <c r="J5" s="74">
        <v>13631962.164000001</v>
      </c>
    </row>
    <row r="6" spans="1:10" x14ac:dyDescent="0.25">
      <c r="A6" s="563"/>
      <c r="B6" s="9" t="s">
        <v>1</v>
      </c>
      <c r="C6" s="255">
        <v>4626232.7249999996</v>
      </c>
      <c r="D6" s="256">
        <v>2235354.14</v>
      </c>
      <c r="E6" s="256">
        <v>1619027.8249999997</v>
      </c>
      <c r="F6" s="256">
        <v>5058637.2719999999</v>
      </c>
      <c r="G6" s="256">
        <v>1869691.1189999999</v>
      </c>
      <c r="H6" s="256">
        <v>2355727.4</v>
      </c>
      <c r="I6" s="257">
        <v>2277436.4449999998</v>
      </c>
      <c r="J6" s="256">
        <v>20042106.925999999</v>
      </c>
    </row>
    <row r="7" spans="1:10" x14ac:dyDescent="0.25">
      <c r="A7" s="561" t="s">
        <v>8</v>
      </c>
      <c r="B7" s="7" t="s">
        <v>153</v>
      </c>
      <c r="C7" s="13">
        <v>1149205.17</v>
      </c>
      <c r="D7" s="73">
        <v>1869123.25</v>
      </c>
      <c r="E7" s="73">
        <v>1901420</v>
      </c>
      <c r="F7" s="73">
        <v>1585130.2</v>
      </c>
      <c r="G7" s="73">
        <v>425679.962</v>
      </c>
      <c r="H7" s="73">
        <v>478116.09399999998</v>
      </c>
      <c r="I7" s="253">
        <v>691113</v>
      </c>
      <c r="J7" s="73">
        <v>8099787.676</v>
      </c>
    </row>
    <row r="8" spans="1:10" x14ac:dyDescent="0.25">
      <c r="A8" s="562"/>
      <c r="B8" s="8" t="s">
        <v>154</v>
      </c>
      <c r="C8" s="15">
        <v>1405410.08</v>
      </c>
      <c r="D8" s="74">
        <v>2753314.9279999994</v>
      </c>
      <c r="E8" s="74">
        <v>4001510.415</v>
      </c>
      <c r="F8" s="74">
        <v>3264221.429</v>
      </c>
      <c r="G8" s="74">
        <v>1335732.6339999998</v>
      </c>
      <c r="H8" s="74">
        <v>2163704.077</v>
      </c>
      <c r="I8" s="254">
        <v>2198242.571</v>
      </c>
      <c r="J8" s="74">
        <v>17122136.134</v>
      </c>
    </row>
    <row r="9" spans="1:10" x14ac:dyDescent="0.25">
      <c r="A9" s="563"/>
      <c r="B9" s="9" t="s">
        <v>1</v>
      </c>
      <c r="C9" s="255">
        <v>2554615.25</v>
      </c>
      <c r="D9" s="256">
        <v>4622438.1779999994</v>
      </c>
      <c r="E9" s="256">
        <v>5902930.415</v>
      </c>
      <c r="F9" s="256">
        <v>4849351.6289999997</v>
      </c>
      <c r="G9" s="256">
        <v>1761412.5959999999</v>
      </c>
      <c r="H9" s="256">
        <v>2641820.1710000001</v>
      </c>
      <c r="I9" s="257">
        <v>2889355.571</v>
      </c>
      <c r="J9" s="256">
        <v>25221923.809999999</v>
      </c>
    </row>
    <row r="10" spans="1:10" x14ac:dyDescent="0.25">
      <c r="A10" s="561" t="s">
        <v>9</v>
      </c>
      <c r="B10" s="7" t="s">
        <v>153</v>
      </c>
      <c r="C10" s="13">
        <v>2832051.69</v>
      </c>
      <c r="D10" s="73">
        <v>2329229.3199999998</v>
      </c>
      <c r="E10" s="73">
        <v>2250357</v>
      </c>
      <c r="F10" s="73">
        <v>1523962.6</v>
      </c>
      <c r="G10" s="73">
        <v>567132.98600000003</v>
      </c>
      <c r="H10" s="73">
        <v>602380.12899999996</v>
      </c>
      <c r="I10" s="254"/>
      <c r="J10" s="74">
        <v>10105113.725</v>
      </c>
    </row>
    <row r="11" spans="1:10" x14ac:dyDescent="0.25">
      <c r="A11" s="562"/>
      <c r="B11" s="8" t="s">
        <v>154</v>
      </c>
      <c r="C11" s="15">
        <v>3481028.3450000002</v>
      </c>
      <c r="D11" s="74">
        <v>3503403.4580000001</v>
      </c>
      <c r="E11" s="74">
        <v>6245964.9960000003</v>
      </c>
      <c r="F11" s="74">
        <v>3019534.7980000004</v>
      </c>
      <c r="G11" s="74">
        <v>2834748.88</v>
      </c>
      <c r="H11" s="74">
        <v>3023363.9649999999</v>
      </c>
      <c r="I11" s="254"/>
      <c r="J11" s="74">
        <v>22108044.442000002</v>
      </c>
    </row>
    <row r="12" spans="1:10" x14ac:dyDescent="0.25">
      <c r="A12" s="563"/>
      <c r="B12" s="9" t="s">
        <v>1</v>
      </c>
      <c r="C12" s="255">
        <v>6313080.0350000001</v>
      </c>
      <c r="D12" s="256">
        <v>5832632.7779999999</v>
      </c>
      <c r="E12" s="256">
        <v>8496321.9959999993</v>
      </c>
      <c r="F12" s="256">
        <v>4543497.398</v>
      </c>
      <c r="G12" s="256">
        <v>3401881.8659999999</v>
      </c>
      <c r="H12" s="256">
        <v>3625744.0939999996</v>
      </c>
      <c r="I12" s="257"/>
      <c r="J12" s="256">
        <v>32213158.167000003</v>
      </c>
    </row>
    <row r="13" spans="1:10" x14ac:dyDescent="0.25">
      <c r="A13" s="561" t="s">
        <v>10</v>
      </c>
      <c r="B13" s="7" t="s">
        <v>153</v>
      </c>
      <c r="C13" s="13">
        <v>3304140.1839721752</v>
      </c>
      <c r="D13" s="73">
        <v>2701030.9</v>
      </c>
      <c r="E13" s="73">
        <v>2516699</v>
      </c>
      <c r="F13" s="73">
        <v>2208610</v>
      </c>
      <c r="G13" s="73">
        <v>374812.88800000004</v>
      </c>
      <c r="H13" s="73">
        <v>535989.91599999997</v>
      </c>
      <c r="I13" s="253"/>
      <c r="J13" s="73">
        <v>11641282.887972174</v>
      </c>
    </row>
    <row r="14" spans="1:10" x14ac:dyDescent="0.25">
      <c r="A14" s="562"/>
      <c r="B14" s="8" t="s">
        <v>154</v>
      </c>
      <c r="C14" s="15">
        <v>4192755.85</v>
      </c>
      <c r="D14" s="74">
        <v>5885336.4960000003</v>
      </c>
      <c r="E14" s="74">
        <v>6648102.1400000006</v>
      </c>
      <c r="F14" s="74">
        <v>4833931.45</v>
      </c>
      <c r="G14" s="74">
        <v>2426063.3120000004</v>
      </c>
      <c r="H14" s="74">
        <v>2025184.541</v>
      </c>
      <c r="I14" s="254"/>
      <c r="J14" s="74">
        <v>26011373.789000001</v>
      </c>
    </row>
    <row r="15" spans="1:10" x14ac:dyDescent="0.25">
      <c r="A15" s="563"/>
      <c r="B15" s="9" t="s">
        <v>1</v>
      </c>
      <c r="C15" s="255">
        <v>7496896.0339721758</v>
      </c>
      <c r="D15" s="256">
        <v>8586367.3959999997</v>
      </c>
      <c r="E15" s="256">
        <v>9164801.1400000006</v>
      </c>
      <c r="F15" s="256">
        <v>7042541.4500000002</v>
      </c>
      <c r="G15" s="256">
        <v>2800876.2</v>
      </c>
      <c r="H15" s="256">
        <v>2561174.4569999999</v>
      </c>
      <c r="I15" s="257"/>
      <c r="J15" s="256">
        <v>37652656.676972173</v>
      </c>
    </row>
    <row r="16" spans="1:10" x14ac:dyDescent="0.25">
      <c r="A16" s="561" t="s">
        <v>11</v>
      </c>
      <c r="B16" s="7" t="s">
        <v>153</v>
      </c>
      <c r="C16" s="13">
        <v>3156010.4699999997</v>
      </c>
      <c r="D16" s="73">
        <v>2112153.4299999997</v>
      </c>
      <c r="E16" s="73">
        <v>2964482</v>
      </c>
      <c r="F16" s="73">
        <v>1691341</v>
      </c>
      <c r="G16" s="73">
        <v>325369.60600000003</v>
      </c>
      <c r="H16" s="73">
        <v>613731.929</v>
      </c>
      <c r="I16" s="254"/>
      <c r="J16" s="74">
        <v>10863088.434999999</v>
      </c>
    </row>
    <row r="17" spans="1:10" x14ac:dyDescent="0.25">
      <c r="A17" s="562"/>
      <c r="B17" s="8" t="s">
        <v>154</v>
      </c>
      <c r="C17" s="15">
        <v>4966426.9270000001</v>
      </c>
      <c r="D17" s="74">
        <v>6034396.9580000006</v>
      </c>
      <c r="E17" s="74">
        <v>6604145.4040000001</v>
      </c>
      <c r="F17" s="74">
        <v>4542679.4360000007</v>
      </c>
      <c r="G17" s="74">
        <v>2484181.0960000004</v>
      </c>
      <c r="H17" s="74">
        <v>2224839.6179999998</v>
      </c>
      <c r="I17" s="254"/>
      <c r="J17" s="74">
        <v>26856669.439000003</v>
      </c>
    </row>
    <row r="18" spans="1:10" x14ac:dyDescent="0.25">
      <c r="A18" s="563"/>
      <c r="B18" s="9" t="s">
        <v>1</v>
      </c>
      <c r="C18" s="255">
        <v>8122437.3969999999</v>
      </c>
      <c r="D18" s="256">
        <v>8146550.3880000003</v>
      </c>
      <c r="E18" s="256">
        <v>9568627.4039999992</v>
      </c>
      <c r="F18" s="256">
        <v>6234020.4360000007</v>
      </c>
      <c r="G18" s="256">
        <v>2809550.7020000005</v>
      </c>
      <c r="H18" s="256">
        <v>2838571.5469999998</v>
      </c>
      <c r="I18" s="257"/>
      <c r="J18" s="256">
        <v>37719757.873999998</v>
      </c>
    </row>
    <row r="19" spans="1:10" ht="15" customHeight="1" x14ac:dyDescent="0.25">
      <c r="A19" s="561" t="s">
        <v>12</v>
      </c>
      <c r="B19" s="7" t="s">
        <v>153</v>
      </c>
      <c r="C19" s="13">
        <v>2324890.67</v>
      </c>
      <c r="D19" s="73">
        <v>2054522.4</v>
      </c>
      <c r="E19" s="73">
        <v>1950859</v>
      </c>
      <c r="F19" s="73">
        <v>1268372</v>
      </c>
      <c r="G19" s="73">
        <v>251565.35</v>
      </c>
      <c r="H19" s="73">
        <v>780960.68099999998</v>
      </c>
      <c r="I19" s="253"/>
      <c r="J19" s="73">
        <v>8631170.1009999998</v>
      </c>
    </row>
    <row r="20" spans="1:10" x14ac:dyDescent="0.25">
      <c r="A20" s="562"/>
      <c r="B20" s="8" t="s">
        <v>154</v>
      </c>
      <c r="C20" s="15">
        <v>4341038.2439999999</v>
      </c>
      <c r="D20" s="74">
        <v>6011441.4050000003</v>
      </c>
      <c r="E20" s="74">
        <v>4700732.6409999998</v>
      </c>
      <c r="F20" s="74">
        <v>3284281.1379999998</v>
      </c>
      <c r="G20" s="74">
        <v>1872823.584</v>
      </c>
      <c r="H20" s="74">
        <v>3089831.3530000001</v>
      </c>
      <c r="I20" s="254"/>
      <c r="J20" s="74">
        <v>23300148.364999998</v>
      </c>
    </row>
    <row r="21" spans="1:10" x14ac:dyDescent="0.25">
      <c r="A21" s="563"/>
      <c r="B21" s="9" t="s">
        <v>1</v>
      </c>
      <c r="C21" s="255">
        <v>6665928.9139999999</v>
      </c>
      <c r="D21" s="256">
        <v>8065963.8049999997</v>
      </c>
      <c r="E21" s="256">
        <v>6651591.6409999998</v>
      </c>
      <c r="F21" s="256">
        <v>4552653.1380000003</v>
      </c>
      <c r="G21" s="256">
        <v>2124388.9339999999</v>
      </c>
      <c r="H21" s="256">
        <v>3870792.034</v>
      </c>
      <c r="I21" s="257"/>
      <c r="J21" s="256">
        <v>31931318.465999998</v>
      </c>
    </row>
    <row r="22" spans="1:10" ht="15" customHeight="1" x14ac:dyDescent="0.25">
      <c r="A22" s="561" t="s">
        <v>13</v>
      </c>
      <c r="B22" s="7" t="s">
        <v>153</v>
      </c>
      <c r="C22" s="13">
        <v>2111243.0149999997</v>
      </c>
      <c r="D22" s="73">
        <v>1525866.42</v>
      </c>
      <c r="E22" s="73">
        <v>2409162.06</v>
      </c>
      <c r="F22" s="73">
        <v>1439662</v>
      </c>
      <c r="G22" s="73">
        <v>370290.81800000003</v>
      </c>
      <c r="H22" s="73">
        <v>747321.277</v>
      </c>
      <c r="I22" s="253"/>
      <c r="J22" s="73">
        <v>8603545.5899999999</v>
      </c>
    </row>
    <row r="23" spans="1:10" x14ac:dyDescent="0.25">
      <c r="A23" s="562"/>
      <c r="B23" s="8" t="s">
        <v>154</v>
      </c>
      <c r="C23" s="15">
        <v>3825248.8590000002</v>
      </c>
      <c r="D23" s="74">
        <v>3480452.37</v>
      </c>
      <c r="E23" s="74">
        <v>5713167.2200000007</v>
      </c>
      <c r="F23" s="74">
        <v>3539286.1919999998</v>
      </c>
      <c r="G23" s="74">
        <v>2181691.895</v>
      </c>
      <c r="H23" s="74">
        <v>3444831.1690000002</v>
      </c>
      <c r="I23" s="254"/>
      <c r="J23" s="74">
        <v>22184677.705000002</v>
      </c>
    </row>
    <row r="24" spans="1:10" x14ac:dyDescent="0.25">
      <c r="A24" s="563"/>
      <c r="B24" s="9" t="s">
        <v>1</v>
      </c>
      <c r="C24" s="255">
        <v>5936491.8739999998</v>
      </c>
      <c r="D24" s="256">
        <v>5006318.79</v>
      </c>
      <c r="E24" s="256">
        <v>8122329.2800000012</v>
      </c>
      <c r="F24" s="256">
        <v>4978948.1919999998</v>
      </c>
      <c r="G24" s="256">
        <v>2551982.713</v>
      </c>
      <c r="H24" s="256">
        <v>4192152.4460000005</v>
      </c>
      <c r="I24" s="257"/>
      <c r="J24" s="256">
        <v>30788223.295000002</v>
      </c>
    </row>
    <row r="25" spans="1:10" ht="15" customHeight="1" x14ac:dyDescent="0.25">
      <c r="A25" s="561" t="s">
        <v>14</v>
      </c>
      <c r="B25" s="7" t="s">
        <v>153</v>
      </c>
      <c r="C25" s="13">
        <v>2209784.7599999998</v>
      </c>
      <c r="D25" s="73">
        <v>1999156.93</v>
      </c>
      <c r="E25" s="73">
        <v>2517236</v>
      </c>
      <c r="F25" s="73">
        <v>1035978</v>
      </c>
      <c r="G25" s="73">
        <v>272477.88199999998</v>
      </c>
      <c r="H25" s="73">
        <v>741989.82499999995</v>
      </c>
      <c r="I25" s="253"/>
      <c r="J25" s="73">
        <v>8776623.3969999999</v>
      </c>
    </row>
    <row r="26" spans="1:10" x14ac:dyDescent="0.25">
      <c r="A26" s="562"/>
      <c r="B26" s="8" t="s">
        <v>154</v>
      </c>
      <c r="C26" s="15">
        <v>4101917.7680000002</v>
      </c>
      <c r="D26" s="74">
        <v>5271448.7569999993</v>
      </c>
      <c r="E26" s="74">
        <v>4985166.5789999999</v>
      </c>
      <c r="F26" s="74">
        <v>2241780.2719999999</v>
      </c>
      <c r="G26" s="74">
        <v>1760619.7710000002</v>
      </c>
      <c r="H26" s="74">
        <v>3152131.7850000001</v>
      </c>
      <c r="I26" s="254"/>
      <c r="J26" s="74">
        <v>21513064.932</v>
      </c>
    </row>
    <row r="27" spans="1:10" x14ac:dyDescent="0.25">
      <c r="A27" s="563"/>
      <c r="B27" s="9" t="s">
        <v>1</v>
      </c>
      <c r="C27" s="255">
        <v>6311702.5279999999</v>
      </c>
      <c r="D27" s="256">
        <v>7270605.686999999</v>
      </c>
      <c r="E27" s="256">
        <v>7502402.5789999999</v>
      </c>
      <c r="F27" s="256">
        <v>3277758.2719999999</v>
      </c>
      <c r="G27" s="256">
        <v>2033097.6530000002</v>
      </c>
      <c r="H27" s="256">
        <v>3894121.6100000003</v>
      </c>
      <c r="I27" s="257"/>
      <c r="J27" s="256">
        <v>30289688.329</v>
      </c>
    </row>
    <row r="28" spans="1:10" x14ac:dyDescent="0.25">
      <c r="A28" s="561" t="s">
        <v>15</v>
      </c>
      <c r="B28" s="7" t="s">
        <v>153</v>
      </c>
      <c r="C28" s="13">
        <v>1642909.51</v>
      </c>
      <c r="D28" s="73">
        <v>1551303.85</v>
      </c>
      <c r="E28" s="73">
        <v>1870594</v>
      </c>
      <c r="F28" s="73">
        <v>760452</v>
      </c>
      <c r="G28" s="73">
        <v>362393.04800000001</v>
      </c>
      <c r="H28" s="73">
        <v>886451.772</v>
      </c>
      <c r="I28" s="253"/>
      <c r="J28" s="73">
        <v>7074104.1800000006</v>
      </c>
    </row>
    <row r="29" spans="1:10" x14ac:dyDescent="0.25">
      <c r="A29" s="562"/>
      <c r="B29" s="8" t="s">
        <v>154</v>
      </c>
      <c r="C29" s="15">
        <v>3110125.0049999999</v>
      </c>
      <c r="D29" s="74">
        <v>3412243.8130000001</v>
      </c>
      <c r="E29" s="74">
        <v>4071339.324</v>
      </c>
      <c r="F29" s="74">
        <v>2068090.2819999999</v>
      </c>
      <c r="G29" s="74">
        <v>2085521.8170000003</v>
      </c>
      <c r="H29" s="74">
        <v>3777875.6910000001</v>
      </c>
      <c r="I29" s="254"/>
      <c r="J29" s="74">
        <v>18525195.932</v>
      </c>
    </row>
    <row r="30" spans="1:10" x14ac:dyDescent="0.25">
      <c r="A30" s="563"/>
      <c r="B30" s="9" t="s">
        <v>1</v>
      </c>
      <c r="C30" s="255">
        <v>4753034.5149999997</v>
      </c>
      <c r="D30" s="256">
        <v>4963547.6630000006</v>
      </c>
      <c r="E30" s="256">
        <v>5941933.324</v>
      </c>
      <c r="F30" s="256">
        <v>2828542.2819999997</v>
      </c>
      <c r="G30" s="256">
        <v>2447914.8650000002</v>
      </c>
      <c r="H30" s="256">
        <v>4664327.4630000005</v>
      </c>
      <c r="I30" s="257"/>
      <c r="J30" s="256">
        <v>25599300.112</v>
      </c>
    </row>
    <row r="31" spans="1:10" x14ac:dyDescent="0.25">
      <c r="A31" s="561" t="s">
        <v>16</v>
      </c>
      <c r="B31" s="7" t="s">
        <v>153</v>
      </c>
      <c r="C31" s="13">
        <v>1799342.87</v>
      </c>
      <c r="D31" s="73">
        <v>2209805</v>
      </c>
      <c r="E31" s="73">
        <v>2166800</v>
      </c>
      <c r="F31" s="73">
        <v>866271</v>
      </c>
      <c r="G31" s="73">
        <v>436344.20899999997</v>
      </c>
      <c r="H31" s="73">
        <v>648031.38600000006</v>
      </c>
      <c r="I31" s="253"/>
      <c r="J31" s="73">
        <v>8126594.4649999999</v>
      </c>
    </row>
    <row r="32" spans="1:10" x14ac:dyDescent="0.25">
      <c r="A32" s="562"/>
      <c r="B32" s="8" t="s">
        <v>154</v>
      </c>
      <c r="C32" s="15">
        <v>3206557.713</v>
      </c>
      <c r="D32" s="74">
        <v>4813997.91</v>
      </c>
      <c r="E32" s="74">
        <v>4975043.74</v>
      </c>
      <c r="F32" s="74">
        <v>2331924.8140000002</v>
      </c>
      <c r="G32" s="74">
        <v>2614510.7290000003</v>
      </c>
      <c r="H32" s="74">
        <v>3308324.2390000001</v>
      </c>
      <c r="I32" s="254"/>
      <c r="J32" s="74">
        <v>21250359.145000003</v>
      </c>
    </row>
    <row r="33" spans="1:10" x14ac:dyDescent="0.25">
      <c r="A33" s="563"/>
      <c r="B33" s="9" t="s">
        <v>1</v>
      </c>
      <c r="C33" s="255">
        <v>5005900.5830000006</v>
      </c>
      <c r="D33" s="256">
        <v>7023802.9100000001</v>
      </c>
      <c r="E33" s="256">
        <v>7141843.7400000002</v>
      </c>
      <c r="F33" s="256">
        <v>3198195.8140000002</v>
      </c>
      <c r="G33" s="256">
        <v>3050854.9380000001</v>
      </c>
      <c r="H33" s="256">
        <v>3956355.625</v>
      </c>
      <c r="I33" s="257"/>
      <c r="J33" s="256">
        <v>29376953.610000003</v>
      </c>
    </row>
    <row r="34" spans="1:10" x14ac:dyDescent="0.25">
      <c r="A34" s="561" t="s">
        <v>17</v>
      </c>
      <c r="B34" s="7" t="s">
        <v>153</v>
      </c>
      <c r="C34" s="13">
        <v>2192412.8200000003</v>
      </c>
      <c r="D34" s="73">
        <v>2137523.3200000003</v>
      </c>
      <c r="E34" s="73">
        <v>1964423</v>
      </c>
      <c r="F34" s="73">
        <v>596807.75</v>
      </c>
      <c r="G34" s="73">
        <v>426000.15500000003</v>
      </c>
      <c r="H34" s="73">
        <v>621381</v>
      </c>
      <c r="I34" s="253"/>
      <c r="J34" s="73">
        <v>7938548.0450000009</v>
      </c>
    </row>
    <row r="35" spans="1:10" x14ac:dyDescent="0.25">
      <c r="A35" s="562"/>
      <c r="B35" s="8" t="s">
        <v>154</v>
      </c>
      <c r="C35" s="15">
        <v>4138854.6349999998</v>
      </c>
      <c r="D35" s="74">
        <v>4141291.3770000003</v>
      </c>
      <c r="E35" s="74">
        <v>5075771.2520000003</v>
      </c>
      <c r="F35" s="74">
        <v>1614362.7690000001</v>
      </c>
      <c r="G35" s="74">
        <v>2761572.142</v>
      </c>
      <c r="H35" s="74">
        <v>2843667.0109999995</v>
      </c>
      <c r="I35" s="254"/>
      <c r="J35" s="74">
        <v>20575519.186000001</v>
      </c>
    </row>
    <row r="36" spans="1:10" x14ac:dyDescent="0.25">
      <c r="A36" s="563"/>
      <c r="B36" s="9" t="s">
        <v>1</v>
      </c>
      <c r="C36" s="255">
        <v>6331267.4550000001</v>
      </c>
      <c r="D36" s="256">
        <v>6278814.6970000006</v>
      </c>
      <c r="E36" s="256">
        <v>7040194.2520000003</v>
      </c>
      <c r="F36" s="256">
        <v>2211170.5190000003</v>
      </c>
      <c r="G36" s="256">
        <v>3187572.2970000003</v>
      </c>
      <c r="H36" s="256">
        <v>3465048.0109999995</v>
      </c>
      <c r="I36" s="257"/>
      <c r="J36" s="256">
        <v>28514067.231000002</v>
      </c>
    </row>
    <row r="37" spans="1:10" x14ac:dyDescent="0.25">
      <c r="A37" s="561" t="s">
        <v>18</v>
      </c>
      <c r="B37" s="7" t="s">
        <v>153</v>
      </c>
      <c r="C37" s="13">
        <v>2304825.5260278252</v>
      </c>
      <c r="D37" s="73">
        <v>1145925</v>
      </c>
      <c r="E37" s="73">
        <v>2200500.2000000002</v>
      </c>
      <c r="F37" s="73">
        <v>490043.50099999999</v>
      </c>
      <c r="G37" s="73">
        <v>340156.85499999998</v>
      </c>
      <c r="H37" s="73">
        <v>606774</v>
      </c>
      <c r="I37" s="253"/>
      <c r="J37" s="73">
        <v>7088225.0820278265</v>
      </c>
    </row>
    <row r="38" spans="1:10" x14ac:dyDescent="0.25">
      <c r="A38" s="562"/>
      <c r="B38" s="8" t="s">
        <v>154</v>
      </c>
      <c r="C38" s="15">
        <v>3982808.6640000003</v>
      </c>
      <c r="D38" s="74">
        <v>2965192.3399999994</v>
      </c>
      <c r="E38" s="74">
        <v>4067680.8190000001</v>
      </c>
      <c r="F38" s="74">
        <v>1252063.1310000001</v>
      </c>
      <c r="G38" s="74">
        <v>2383400.415</v>
      </c>
      <c r="H38" s="74">
        <v>2908103.3569999998</v>
      </c>
      <c r="I38" s="254"/>
      <c r="J38" s="74">
        <v>17559248.726</v>
      </c>
    </row>
    <row r="39" spans="1:10" x14ac:dyDescent="0.25">
      <c r="A39" s="563"/>
      <c r="B39" s="9" t="s">
        <v>1</v>
      </c>
      <c r="C39" s="255">
        <v>6287634.1900278255</v>
      </c>
      <c r="D39" s="256">
        <v>4111117.3399999994</v>
      </c>
      <c r="E39" s="256">
        <v>6268181.0190000003</v>
      </c>
      <c r="F39" s="256">
        <v>1742106.632</v>
      </c>
      <c r="G39" s="256">
        <v>2723557.27</v>
      </c>
      <c r="H39" s="256">
        <v>3514877.3569999998</v>
      </c>
      <c r="I39" s="257"/>
      <c r="J39" s="256">
        <v>24647473.808027826</v>
      </c>
    </row>
    <row r="40" spans="1:10" ht="15" customHeight="1" x14ac:dyDescent="0.25">
      <c r="A40" s="561" t="s">
        <v>1</v>
      </c>
      <c r="B40" s="7" t="s">
        <v>153</v>
      </c>
      <c r="C40" s="13">
        <v>26842592.114999998</v>
      </c>
      <c r="D40" s="73">
        <v>22764191.810000002</v>
      </c>
      <c r="E40" s="73">
        <v>25340782.260000002</v>
      </c>
      <c r="F40" s="73">
        <v>15086314.051000001</v>
      </c>
      <c r="G40" s="73">
        <v>4619598.6089999992</v>
      </c>
      <c r="H40" s="73">
        <v>7651935.5009999992</v>
      </c>
      <c r="I40" s="253">
        <v>1052814</v>
      </c>
      <c r="J40" s="73">
        <v>103358228.346</v>
      </c>
    </row>
    <row r="41" spans="1:10" x14ac:dyDescent="0.25">
      <c r="A41" s="562"/>
      <c r="B41" s="8" t="s">
        <v>154</v>
      </c>
      <c r="C41" s="15">
        <v>43562629.384999998</v>
      </c>
      <c r="D41" s="74">
        <v>49379321.962000005</v>
      </c>
      <c r="E41" s="74">
        <v>58079402.354999997</v>
      </c>
      <c r="F41" s="74">
        <v>35431108.983000003</v>
      </c>
      <c r="G41" s="74">
        <v>26143182.544000003</v>
      </c>
      <c r="H41" s="74">
        <v>33928776.714000002</v>
      </c>
      <c r="I41" s="254">
        <v>4113978.0159999998</v>
      </c>
      <c r="J41" s="74">
        <v>250638399.95900002</v>
      </c>
    </row>
    <row r="42" spans="1:10" x14ac:dyDescent="0.25">
      <c r="A42" s="563"/>
      <c r="B42" s="9" t="s">
        <v>1</v>
      </c>
      <c r="C42" s="255">
        <v>70405221.5</v>
      </c>
      <c r="D42" s="256">
        <v>72143513.772000015</v>
      </c>
      <c r="E42" s="256">
        <v>83420184.614999995</v>
      </c>
      <c r="F42" s="256">
        <v>50517423.034000002</v>
      </c>
      <c r="G42" s="256">
        <v>30762781.153000005</v>
      </c>
      <c r="H42" s="256">
        <v>41580712.215000004</v>
      </c>
      <c r="I42" s="257">
        <v>5166792.0159999998</v>
      </c>
      <c r="J42" s="256">
        <v>353996628.30500001</v>
      </c>
    </row>
    <row r="45" spans="1:10" x14ac:dyDescent="0.25">
      <c r="A45" s="104" t="s">
        <v>297</v>
      </c>
    </row>
  </sheetData>
  <mergeCells count="14">
    <mergeCell ref="C2:J2"/>
    <mergeCell ref="A37:A39"/>
    <mergeCell ref="A40:A42"/>
    <mergeCell ref="A19:A21"/>
    <mergeCell ref="A22:A24"/>
    <mergeCell ref="A25:A27"/>
    <mergeCell ref="A28:A30"/>
    <mergeCell ref="A31:A33"/>
    <mergeCell ref="A34:A36"/>
    <mergeCell ref="A4:A6"/>
    <mergeCell ref="A7:A9"/>
    <mergeCell ref="A10:A12"/>
    <mergeCell ref="A13:A15"/>
    <mergeCell ref="A16:A18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8"/>
  <sheetViews>
    <sheetView zoomScale="80" zoomScaleNormal="80" workbookViewId="0">
      <selection activeCell="S25" sqref="S25"/>
    </sheetView>
  </sheetViews>
  <sheetFormatPr defaultColWidth="9.140625" defaultRowHeight="14.25" x14ac:dyDescent="0.2"/>
  <cols>
    <col min="1" max="1" width="35.7109375" style="35" customWidth="1"/>
    <col min="2" max="2" width="23.5703125" style="35" customWidth="1"/>
    <col min="3" max="3" width="32.42578125" style="35" customWidth="1"/>
    <col min="4" max="4" width="23.5703125" style="35" customWidth="1"/>
    <col min="5" max="16384" width="9.140625" style="35"/>
  </cols>
  <sheetData>
    <row r="2" spans="1:4" ht="36" customHeight="1" x14ac:dyDescent="0.2">
      <c r="A2" s="209"/>
      <c r="B2" s="564" t="s">
        <v>176</v>
      </c>
      <c r="C2" s="565"/>
      <c r="D2" s="565"/>
    </row>
    <row r="3" spans="1:4" ht="15" x14ac:dyDescent="0.25">
      <c r="A3" s="569">
        <v>2019</v>
      </c>
      <c r="B3" s="569"/>
      <c r="C3" s="569"/>
      <c r="D3" s="569"/>
    </row>
    <row r="4" spans="1:4" ht="15" x14ac:dyDescent="0.2">
      <c r="A4" s="566" t="s">
        <v>34</v>
      </c>
      <c r="B4" s="567"/>
      <c r="C4" s="568" t="s">
        <v>35</v>
      </c>
      <c r="D4" s="566"/>
    </row>
    <row r="5" spans="1:4" ht="15" x14ac:dyDescent="0.2">
      <c r="A5" s="167" t="s">
        <v>7</v>
      </c>
      <c r="B5" s="36">
        <v>209404297</v>
      </c>
      <c r="C5" s="210" t="s">
        <v>7</v>
      </c>
      <c r="D5" s="36">
        <v>5930000</v>
      </c>
    </row>
    <row r="6" spans="1:4" ht="15" x14ac:dyDescent="0.2">
      <c r="A6" s="167" t="s">
        <v>8</v>
      </c>
      <c r="B6" s="37">
        <v>196681490</v>
      </c>
      <c r="C6" s="210" t="s">
        <v>8</v>
      </c>
      <c r="D6" s="37">
        <v>5680000</v>
      </c>
    </row>
    <row r="7" spans="1:4" ht="15" x14ac:dyDescent="0.2">
      <c r="A7" s="167" t="s">
        <v>9</v>
      </c>
      <c r="B7" s="37">
        <v>242956777</v>
      </c>
      <c r="C7" s="210" t="s">
        <v>9</v>
      </c>
      <c r="D7" s="37">
        <v>7180000</v>
      </c>
    </row>
    <row r="8" spans="1:4" ht="15" x14ac:dyDescent="0.2">
      <c r="A8" s="167" t="s">
        <v>10</v>
      </c>
      <c r="B8" s="37">
        <v>185932885</v>
      </c>
      <c r="C8" s="210" t="s">
        <v>10</v>
      </c>
      <c r="D8" s="37">
        <v>4710000</v>
      </c>
    </row>
    <row r="9" spans="1:4" ht="15" x14ac:dyDescent="0.2">
      <c r="A9" s="167" t="s">
        <v>11</v>
      </c>
      <c r="B9" s="37">
        <v>242301360.5</v>
      </c>
      <c r="C9" s="210" t="s">
        <v>11</v>
      </c>
      <c r="D9" s="37">
        <v>7010000</v>
      </c>
    </row>
    <row r="10" spans="1:4" ht="15" x14ac:dyDescent="0.2">
      <c r="A10" s="167" t="s">
        <v>12</v>
      </c>
      <c r="B10" s="37">
        <v>232910160</v>
      </c>
      <c r="C10" s="210" t="s">
        <v>12</v>
      </c>
      <c r="D10" s="37">
        <v>5670000</v>
      </c>
    </row>
    <row r="11" spans="1:4" ht="15" x14ac:dyDescent="0.2">
      <c r="A11" s="167" t="s">
        <v>13</v>
      </c>
      <c r="B11" s="37">
        <v>241711197</v>
      </c>
      <c r="C11" s="210" t="s">
        <v>13</v>
      </c>
      <c r="D11" s="37">
        <v>6130000</v>
      </c>
    </row>
    <row r="12" spans="1:4" ht="15" x14ac:dyDescent="0.2">
      <c r="A12" s="167" t="s">
        <v>14</v>
      </c>
      <c r="B12" s="37">
        <v>246245686</v>
      </c>
      <c r="C12" s="210" t="s">
        <v>14</v>
      </c>
      <c r="D12" s="37">
        <v>6850000</v>
      </c>
    </row>
    <row r="13" spans="1:4" ht="15" x14ac:dyDescent="0.2">
      <c r="A13" s="167" t="s">
        <v>15</v>
      </c>
      <c r="B13" s="37">
        <v>237147733</v>
      </c>
      <c r="C13" s="210" t="s">
        <v>15</v>
      </c>
      <c r="D13" s="37">
        <v>6990000</v>
      </c>
    </row>
    <row r="14" spans="1:4" ht="15" x14ac:dyDescent="0.2">
      <c r="A14" s="167" t="s">
        <v>16</v>
      </c>
      <c r="B14" s="37">
        <v>242085479</v>
      </c>
      <c r="C14" s="210" t="s">
        <v>16</v>
      </c>
      <c r="D14" s="37">
        <v>7070000</v>
      </c>
    </row>
    <row r="15" spans="1:4" ht="15" x14ac:dyDescent="0.2">
      <c r="A15" s="167" t="s">
        <v>17</v>
      </c>
      <c r="B15" s="37">
        <v>231839900</v>
      </c>
      <c r="C15" s="210" t="s">
        <v>17</v>
      </c>
      <c r="D15" s="37">
        <v>6300000</v>
      </c>
    </row>
    <row r="16" spans="1:4" ht="15" x14ac:dyDescent="0.2">
      <c r="A16" s="167" t="s">
        <v>18</v>
      </c>
      <c r="B16" s="37">
        <v>237529317</v>
      </c>
      <c r="C16" s="210" t="s">
        <v>18</v>
      </c>
      <c r="D16" s="37">
        <v>5830000</v>
      </c>
    </row>
    <row r="17" spans="1:4" ht="30" x14ac:dyDescent="0.2">
      <c r="A17" s="38" t="s">
        <v>36</v>
      </c>
      <c r="B17" s="39">
        <v>2746746281.5</v>
      </c>
      <c r="C17" s="40" t="s">
        <v>37</v>
      </c>
      <c r="D17" s="39">
        <v>75350000</v>
      </c>
    </row>
    <row r="18" spans="1:4" ht="30" x14ac:dyDescent="0.2">
      <c r="A18" s="41" t="s">
        <v>38</v>
      </c>
      <c r="B18" s="42">
        <v>7525332.2780821919</v>
      </c>
      <c r="C18" s="43" t="s">
        <v>39</v>
      </c>
      <c r="D18" s="42">
        <v>206438.35616438356</v>
      </c>
    </row>
    <row r="20" spans="1:4" ht="15" x14ac:dyDescent="0.25">
      <c r="A20" s="569">
        <v>2020</v>
      </c>
      <c r="B20" s="569"/>
      <c r="C20" s="569"/>
      <c r="D20" s="569"/>
    </row>
    <row r="21" spans="1:4" ht="15" x14ac:dyDescent="0.2">
      <c r="A21" s="566" t="s">
        <v>34</v>
      </c>
      <c r="B21" s="567"/>
      <c r="C21" s="568" t="s">
        <v>35</v>
      </c>
      <c r="D21" s="566"/>
    </row>
    <row r="22" spans="1:4" ht="15" x14ac:dyDescent="0.2">
      <c r="A22" s="167" t="s">
        <v>7</v>
      </c>
      <c r="B22" s="36">
        <v>219085693</v>
      </c>
      <c r="C22" s="210" t="s">
        <v>7</v>
      </c>
      <c r="D22" s="36">
        <v>4280000</v>
      </c>
    </row>
    <row r="23" spans="1:4" ht="15" x14ac:dyDescent="0.2">
      <c r="A23" s="167" t="s">
        <v>8</v>
      </c>
      <c r="B23" s="37">
        <v>193228948</v>
      </c>
      <c r="C23" s="210" t="s">
        <v>8</v>
      </c>
      <c r="D23" s="37">
        <v>4110000</v>
      </c>
    </row>
    <row r="24" spans="1:4" ht="15" x14ac:dyDescent="0.2">
      <c r="A24" s="167" t="s">
        <v>9</v>
      </c>
      <c r="B24" s="37">
        <v>234769312</v>
      </c>
      <c r="C24" s="210" t="s">
        <v>9</v>
      </c>
      <c r="D24" s="37">
        <v>7480000</v>
      </c>
    </row>
    <row r="25" spans="1:4" ht="15" x14ac:dyDescent="0.2">
      <c r="A25" s="167" t="s">
        <v>10</v>
      </c>
      <c r="B25" s="37">
        <v>123605433.5</v>
      </c>
      <c r="C25" s="210" t="s">
        <v>10</v>
      </c>
      <c r="D25" s="37">
        <v>9150000</v>
      </c>
    </row>
    <row r="26" spans="1:4" ht="15" x14ac:dyDescent="0.2">
      <c r="A26" s="167" t="s">
        <v>11</v>
      </c>
      <c r="B26" s="37">
        <v>158333053</v>
      </c>
      <c r="C26" s="210" t="s">
        <v>11</v>
      </c>
      <c r="D26" s="37">
        <v>10140000</v>
      </c>
    </row>
    <row r="27" spans="1:4" ht="15" x14ac:dyDescent="0.2">
      <c r="A27" s="167" t="s">
        <v>12</v>
      </c>
      <c r="B27" s="37">
        <v>198105536</v>
      </c>
      <c r="C27" s="210" t="s">
        <v>12</v>
      </c>
      <c r="D27" s="37">
        <v>9820000</v>
      </c>
    </row>
    <row r="28" spans="1:4" ht="15" x14ac:dyDescent="0.2">
      <c r="A28" s="167" t="s">
        <v>13</v>
      </c>
      <c r="B28" s="37">
        <v>206318751</v>
      </c>
      <c r="C28" s="210" t="s">
        <v>13</v>
      </c>
      <c r="D28" s="37">
        <v>9390000</v>
      </c>
    </row>
    <row r="29" spans="1:4" ht="15" x14ac:dyDescent="0.2">
      <c r="A29" s="167" t="s">
        <v>14</v>
      </c>
      <c r="B29" s="37">
        <v>193977144</v>
      </c>
      <c r="C29" s="251" t="s">
        <v>14</v>
      </c>
      <c r="D29" s="37">
        <v>8610000</v>
      </c>
    </row>
    <row r="30" spans="1:4" ht="15" x14ac:dyDescent="0.2">
      <c r="A30" s="167" t="s">
        <v>15</v>
      </c>
      <c r="B30" s="37">
        <v>193740096</v>
      </c>
      <c r="C30" s="251" t="s">
        <v>15</v>
      </c>
      <c r="D30" s="37">
        <v>7520000</v>
      </c>
    </row>
    <row r="31" spans="1:4" ht="15" x14ac:dyDescent="0.2">
      <c r="A31" s="167" t="s">
        <v>16</v>
      </c>
      <c r="B31" s="37">
        <v>204143787</v>
      </c>
      <c r="C31" s="251" t="s">
        <v>16</v>
      </c>
      <c r="D31" s="37">
        <v>6930000</v>
      </c>
    </row>
    <row r="32" spans="1:4" ht="15" x14ac:dyDescent="0.2">
      <c r="A32" s="167" t="s">
        <v>17</v>
      </c>
      <c r="B32" s="37">
        <v>225752174</v>
      </c>
      <c r="C32" s="251" t="s">
        <v>17</v>
      </c>
      <c r="D32" s="37">
        <v>5230000</v>
      </c>
    </row>
    <row r="33" spans="1:4" ht="15" x14ac:dyDescent="0.2">
      <c r="A33" s="167" t="s">
        <v>18</v>
      </c>
      <c r="B33" s="37"/>
      <c r="C33" s="252" t="s">
        <v>18</v>
      </c>
      <c r="D33" s="37"/>
    </row>
    <row r="34" spans="1:4" ht="30" x14ac:dyDescent="0.2">
      <c r="A34" s="38" t="s">
        <v>79</v>
      </c>
      <c r="B34" s="6">
        <v>2151059927.5</v>
      </c>
      <c r="C34" s="40" t="s">
        <v>80</v>
      </c>
      <c r="D34" s="6">
        <v>82660000</v>
      </c>
    </row>
    <row r="35" spans="1:4" ht="30" x14ac:dyDescent="0.2">
      <c r="A35" s="41" t="s">
        <v>38</v>
      </c>
      <c r="B35" s="241">
        <v>6421074.4104477614</v>
      </c>
      <c r="C35" s="43" t="s">
        <v>39</v>
      </c>
      <c r="D35" s="241">
        <v>246746.26865671642</v>
      </c>
    </row>
    <row r="38" spans="1:4" x14ac:dyDescent="0.2">
      <c r="A38" s="104" t="s">
        <v>297</v>
      </c>
    </row>
  </sheetData>
  <mergeCells count="7">
    <mergeCell ref="B2:D2"/>
    <mergeCell ref="A4:B4"/>
    <mergeCell ref="C4:D4"/>
    <mergeCell ref="A21:B21"/>
    <mergeCell ref="C21:D21"/>
    <mergeCell ref="A3:D3"/>
    <mergeCell ref="A20:D20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92"/>
  <sheetViews>
    <sheetView zoomScale="80" zoomScaleNormal="80" workbookViewId="0"/>
  </sheetViews>
  <sheetFormatPr defaultColWidth="9.140625" defaultRowHeight="14.25" x14ac:dyDescent="0.2"/>
  <cols>
    <col min="1" max="1" width="17.42578125" style="35" customWidth="1"/>
    <col min="2" max="25" width="14.140625" style="35" customWidth="1"/>
    <col min="26" max="27" width="15.7109375" style="35" customWidth="1"/>
    <col min="28" max="16384" width="9.140625" style="35"/>
  </cols>
  <sheetData>
    <row r="2" spans="1:27" ht="14.25" customHeight="1" x14ac:dyDescent="0.2">
      <c r="A2" s="162"/>
      <c r="B2" s="566" t="s">
        <v>81</v>
      </c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  <c r="O2" s="574"/>
      <c r="P2" s="574"/>
      <c r="Q2" s="574"/>
      <c r="R2" s="574"/>
      <c r="S2" s="574"/>
      <c r="T2" s="574"/>
      <c r="U2" s="574"/>
      <c r="V2" s="574"/>
      <c r="W2" s="574"/>
      <c r="X2" s="574"/>
      <c r="Y2" s="574"/>
      <c r="Z2" s="574"/>
      <c r="AA2" s="574"/>
    </row>
    <row r="3" spans="1:27" ht="15" x14ac:dyDescent="0.25">
      <c r="A3" s="161"/>
      <c r="B3" s="571">
        <v>2020</v>
      </c>
      <c r="C3" s="569"/>
      <c r="D3" s="569"/>
      <c r="E3" s="569"/>
      <c r="F3" s="569"/>
      <c r="G3" s="569"/>
      <c r="H3" s="569"/>
      <c r="I3" s="569"/>
      <c r="J3" s="569"/>
      <c r="K3" s="569"/>
      <c r="L3" s="569"/>
      <c r="M3" s="569"/>
      <c r="N3" s="569"/>
      <c r="O3" s="569"/>
      <c r="P3" s="569"/>
      <c r="Q3" s="569"/>
      <c r="R3" s="569"/>
      <c r="S3" s="569"/>
      <c r="T3" s="569"/>
      <c r="U3" s="569"/>
      <c r="V3" s="569"/>
      <c r="W3" s="569"/>
      <c r="X3" s="569"/>
      <c r="Y3" s="569"/>
      <c r="Z3" s="569"/>
      <c r="AA3" s="572"/>
    </row>
    <row r="4" spans="1:27" ht="18" customHeight="1" x14ac:dyDescent="0.25">
      <c r="A4" s="570" t="s">
        <v>155</v>
      </c>
      <c r="B4" s="571" t="s">
        <v>7</v>
      </c>
      <c r="C4" s="569"/>
      <c r="D4" s="573" t="s">
        <v>8</v>
      </c>
      <c r="E4" s="569"/>
      <c r="F4" s="571" t="s">
        <v>9</v>
      </c>
      <c r="G4" s="569"/>
      <c r="H4" s="573" t="s">
        <v>10</v>
      </c>
      <c r="I4" s="569"/>
      <c r="J4" s="571" t="s">
        <v>11</v>
      </c>
      <c r="K4" s="569"/>
      <c r="L4" s="573" t="s">
        <v>12</v>
      </c>
      <c r="M4" s="569"/>
      <c r="N4" s="571" t="s">
        <v>13</v>
      </c>
      <c r="O4" s="569"/>
      <c r="P4" s="571" t="s">
        <v>14</v>
      </c>
      <c r="Q4" s="569"/>
      <c r="R4" s="571" t="s">
        <v>15</v>
      </c>
      <c r="S4" s="569"/>
      <c r="T4" s="571" t="s">
        <v>16</v>
      </c>
      <c r="U4" s="569"/>
      <c r="V4" s="573" t="s">
        <v>17</v>
      </c>
      <c r="W4" s="569"/>
      <c r="X4" s="571" t="s">
        <v>18</v>
      </c>
      <c r="Y4" s="569"/>
      <c r="Z4" s="571" t="s">
        <v>156</v>
      </c>
      <c r="AA4" s="572"/>
    </row>
    <row r="5" spans="1:27" ht="41.25" customHeight="1" x14ac:dyDescent="0.2">
      <c r="A5" s="570"/>
      <c r="B5" s="75" t="s">
        <v>267</v>
      </c>
      <c r="C5" s="76" t="s">
        <v>157</v>
      </c>
      <c r="D5" s="75" t="s">
        <v>267</v>
      </c>
      <c r="E5" s="76" t="s">
        <v>157</v>
      </c>
      <c r="F5" s="75" t="s">
        <v>267</v>
      </c>
      <c r="G5" s="76" t="s">
        <v>157</v>
      </c>
      <c r="H5" s="75" t="s">
        <v>267</v>
      </c>
      <c r="I5" s="76" t="s">
        <v>157</v>
      </c>
      <c r="J5" s="75" t="s">
        <v>267</v>
      </c>
      <c r="K5" s="76" t="s">
        <v>157</v>
      </c>
      <c r="L5" s="75" t="s">
        <v>267</v>
      </c>
      <c r="M5" s="76" t="s">
        <v>157</v>
      </c>
      <c r="N5" s="75" t="s">
        <v>267</v>
      </c>
      <c r="O5" s="158" t="s">
        <v>157</v>
      </c>
      <c r="P5" s="75" t="s">
        <v>267</v>
      </c>
      <c r="Q5" s="158" t="s">
        <v>157</v>
      </c>
      <c r="R5" s="75" t="s">
        <v>267</v>
      </c>
      <c r="S5" s="158" t="s">
        <v>157</v>
      </c>
      <c r="T5" s="75" t="s">
        <v>267</v>
      </c>
      <c r="U5" s="76" t="s">
        <v>157</v>
      </c>
      <c r="V5" s="75" t="s">
        <v>267</v>
      </c>
      <c r="W5" s="76" t="s">
        <v>157</v>
      </c>
      <c r="X5" s="75" t="s">
        <v>267</v>
      </c>
      <c r="Y5" s="76" t="s">
        <v>157</v>
      </c>
      <c r="Z5" s="159" t="s">
        <v>40</v>
      </c>
      <c r="AA5" s="160" t="s">
        <v>41</v>
      </c>
    </row>
    <row r="6" spans="1:27" ht="15" x14ac:dyDescent="0.25">
      <c r="A6" s="167" t="s">
        <v>42</v>
      </c>
      <c r="B6" s="307">
        <v>21</v>
      </c>
      <c r="C6" s="308">
        <v>4.9065420560747662E-2</v>
      </c>
      <c r="D6" s="307">
        <v>5</v>
      </c>
      <c r="E6" s="308">
        <v>1.2165450121654502E-2</v>
      </c>
      <c r="F6" s="307">
        <v>9</v>
      </c>
      <c r="G6" s="308">
        <v>1.2032085561497326E-2</v>
      </c>
      <c r="H6" s="307">
        <v>7</v>
      </c>
      <c r="I6" s="309">
        <v>7.6502732240437158E-3</v>
      </c>
      <c r="J6" s="287">
        <v>4</v>
      </c>
      <c r="K6" s="309">
        <v>3.9447731755424065E-3</v>
      </c>
      <c r="L6" s="310">
        <v>33</v>
      </c>
      <c r="M6" s="308">
        <v>3.360488798370672E-2</v>
      </c>
      <c r="N6" s="311">
        <v>6</v>
      </c>
      <c r="O6" s="309">
        <v>6.3897763578274758E-3</v>
      </c>
      <c r="P6" s="307">
        <v>16</v>
      </c>
      <c r="Q6" s="308">
        <v>1.8583042973286876E-2</v>
      </c>
      <c r="R6" s="307">
        <v>17</v>
      </c>
      <c r="S6" s="308">
        <v>2.2606382978723406E-2</v>
      </c>
      <c r="T6" s="307">
        <v>4</v>
      </c>
      <c r="U6" s="309">
        <v>0</v>
      </c>
      <c r="V6" s="312">
        <v>3</v>
      </c>
      <c r="W6" s="308">
        <v>5.7361376673040155E-3</v>
      </c>
      <c r="X6" s="289"/>
      <c r="Y6" s="309"/>
      <c r="Z6" s="313">
        <v>125</v>
      </c>
      <c r="AA6" s="314">
        <v>1.5103914934751087E-2</v>
      </c>
    </row>
    <row r="7" spans="1:27" ht="15" x14ac:dyDescent="0.25">
      <c r="A7" s="167" t="s">
        <v>43</v>
      </c>
      <c r="B7" s="316">
        <v>1</v>
      </c>
      <c r="C7" s="288">
        <v>2.3364485981308409E-3</v>
      </c>
      <c r="D7" s="316">
        <v>0</v>
      </c>
      <c r="E7" s="288">
        <v>0</v>
      </c>
      <c r="F7" s="316">
        <v>1</v>
      </c>
      <c r="G7" s="288">
        <v>1.3368983957219251E-3</v>
      </c>
      <c r="H7" s="316">
        <v>6</v>
      </c>
      <c r="I7" s="317">
        <v>6.5573770491803279E-3</v>
      </c>
      <c r="J7" s="293">
        <v>8</v>
      </c>
      <c r="K7" s="317">
        <v>7.889546351084813E-3</v>
      </c>
      <c r="L7" s="318">
        <v>4</v>
      </c>
      <c r="M7" s="288">
        <v>4.0733197556008143E-3</v>
      </c>
      <c r="N7" s="319">
        <v>27</v>
      </c>
      <c r="O7" s="317">
        <v>2.8753993610223641E-2</v>
      </c>
      <c r="P7" s="316">
        <v>0</v>
      </c>
      <c r="Q7" s="288">
        <v>0</v>
      </c>
      <c r="R7" s="316">
        <v>1</v>
      </c>
      <c r="S7" s="288">
        <v>1.3297872340425532E-3</v>
      </c>
      <c r="T7" s="316">
        <v>6</v>
      </c>
      <c r="U7" s="317">
        <v>8.6455331412103754E-3</v>
      </c>
      <c r="V7" s="320">
        <v>1</v>
      </c>
      <c r="W7" s="288">
        <v>1.9120458891013384E-3</v>
      </c>
      <c r="X7" s="294"/>
      <c r="Y7" s="317"/>
      <c r="Z7" s="321">
        <v>55</v>
      </c>
      <c r="AA7" s="322">
        <v>6.6457225712904782E-3</v>
      </c>
    </row>
    <row r="8" spans="1:27" ht="15" x14ac:dyDescent="0.25">
      <c r="A8" s="167" t="s">
        <v>44</v>
      </c>
      <c r="B8" s="316">
        <v>13</v>
      </c>
      <c r="C8" s="288">
        <v>3.0373831775700934E-2</v>
      </c>
      <c r="D8" s="316">
        <v>2</v>
      </c>
      <c r="E8" s="288">
        <v>4.8661800486618006E-3</v>
      </c>
      <c r="F8" s="316">
        <v>10</v>
      </c>
      <c r="G8" s="288">
        <v>1.3368983957219251E-2</v>
      </c>
      <c r="H8" s="316">
        <v>8</v>
      </c>
      <c r="I8" s="317">
        <v>8.7431693989071038E-3</v>
      </c>
      <c r="J8" s="293">
        <v>15</v>
      </c>
      <c r="K8" s="317">
        <v>1.4792899408284023E-2</v>
      </c>
      <c r="L8" s="318">
        <v>6</v>
      </c>
      <c r="M8" s="288">
        <v>6.1099796334012219E-3</v>
      </c>
      <c r="N8" s="319">
        <v>7</v>
      </c>
      <c r="O8" s="317">
        <v>7.4547390841320556E-3</v>
      </c>
      <c r="P8" s="316">
        <v>0</v>
      </c>
      <c r="Q8" s="288">
        <v>0</v>
      </c>
      <c r="R8" s="316">
        <v>0</v>
      </c>
      <c r="S8" s="288">
        <v>0</v>
      </c>
      <c r="T8" s="316">
        <v>2</v>
      </c>
      <c r="U8" s="317">
        <v>2.881844380403458E-3</v>
      </c>
      <c r="V8" s="320">
        <v>5</v>
      </c>
      <c r="W8" s="288">
        <v>9.5602294455066923E-3</v>
      </c>
      <c r="X8" s="294"/>
      <c r="Y8" s="317"/>
      <c r="Z8" s="321">
        <v>68</v>
      </c>
      <c r="AA8" s="322">
        <v>8.2165297245045919E-3</v>
      </c>
    </row>
    <row r="9" spans="1:27" ht="15" x14ac:dyDescent="0.25">
      <c r="A9" s="167" t="s">
        <v>45</v>
      </c>
      <c r="B9" s="316">
        <v>16</v>
      </c>
      <c r="C9" s="288">
        <v>3.7383177570093455E-2</v>
      </c>
      <c r="D9" s="316">
        <v>7</v>
      </c>
      <c r="E9" s="288">
        <v>1.7031630170316302E-2</v>
      </c>
      <c r="F9" s="316">
        <v>10</v>
      </c>
      <c r="G9" s="288">
        <v>1.3368983957219251E-2</v>
      </c>
      <c r="H9" s="316">
        <v>19</v>
      </c>
      <c r="I9" s="317">
        <v>2.0765027322404372E-2</v>
      </c>
      <c r="J9" s="293">
        <v>25</v>
      </c>
      <c r="K9" s="317">
        <v>2.465483234714004E-2</v>
      </c>
      <c r="L9" s="318">
        <v>23</v>
      </c>
      <c r="M9" s="288">
        <v>2.3421588594704685E-2</v>
      </c>
      <c r="N9" s="319">
        <v>33</v>
      </c>
      <c r="O9" s="317">
        <v>3.5143769968051117E-2</v>
      </c>
      <c r="P9" s="316">
        <v>22</v>
      </c>
      <c r="Q9" s="288">
        <v>2.5551684088269456E-2</v>
      </c>
      <c r="R9" s="316">
        <v>15</v>
      </c>
      <c r="S9" s="288">
        <v>1.9946808510638299E-2</v>
      </c>
      <c r="T9" s="316">
        <v>11</v>
      </c>
      <c r="U9" s="317">
        <v>1.5850144092219021E-2</v>
      </c>
      <c r="V9" s="320">
        <v>16</v>
      </c>
      <c r="W9" s="288">
        <v>3.0592734225621414E-2</v>
      </c>
      <c r="X9" s="294"/>
      <c r="Y9" s="317"/>
      <c r="Z9" s="321">
        <v>197</v>
      </c>
      <c r="AA9" s="322">
        <v>2.3803769937167714E-2</v>
      </c>
    </row>
    <row r="10" spans="1:27" ht="15" x14ac:dyDescent="0.25">
      <c r="A10" s="167" t="s">
        <v>46</v>
      </c>
      <c r="B10" s="316">
        <v>6</v>
      </c>
      <c r="C10" s="288">
        <v>1.4018691588785047E-2</v>
      </c>
      <c r="D10" s="316">
        <v>7</v>
      </c>
      <c r="E10" s="288">
        <v>1.7031630170316302E-2</v>
      </c>
      <c r="F10" s="316">
        <v>15</v>
      </c>
      <c r="G10" s="288">
        <v>2.0053475935828877E-2</v>
      </c>
      <c r="H10" s="316">
        <v>25</v>
      </c>
      <c r="I10" s="317">
        <v>2.7322404371584699E-2</v>
      </c>
      <c r="J10" s="293">
        <v>3</v>
      </c>
      <c r="K10" s="317">
        <v>2.9585798816568047E-3</v>
      </c>
      <c r="L10" s="318">
        <v>21</v>
      </c>
      <c r="M10" s="288">
        <v>2.1384928716904276E-2</v>
      </c>
      <c r="N10" s="319">
        <v>12</v>
      </c>
      <c r="O10" s="317">
        <v>1.2779552715654952E-2</v>
      </c>
      <c r="P10" s="316">
        <v>14</v>
      </c>
      <c r="Q10" s="288">
        <v>1.6260162601626018E-2</v>
      </c>
      <c r="R10" s="316">
        <v>13</v>
      </c>
      <c r="S10" s="288">
        <v>1.7287234042553192E-2</v>
      </c>
      <c r="T10" s="316">
        <v>2</v>
      </c>
      <c r="U10" s="317">
        <v>2.881844380403458E-3</v>
      </c>
      <c r="V10" s="320">
        <v>5</v>
      </c>
      <c r="W10" s="288">
        <v>9.5602294455066923E-3</v>
      </c>
      <c r="X10" s="294"/>
      <c r="Y10" s="317"/>
      <c r="Z10" s="321">
        <v>123</v>
      </c>
      <c r="AA10" s="322">
        <v>1.486225229579507E-2</v>
      </c>
    </row>
    <row r="11" spans="1:27" ht="15" x14ac:dyDescent="0.25">
      <c r="A11" s="167" t="s">
        <v>47</v>
      </c>
      <c r="B11" s="316">
        <v>10</v>
      </c>
      <c r="C11" s="288">
        <v>2.336448598130841E-2</v>
      </c>
      <c r="D11" s="316">
        <v>6</v>
      </c>
      <c r="E11" s="288">
        <v>1.4598540145985401E-2</v>
      </c>
      <c r="F11" s="316">
        <v>12</v>
      </c>
      <c r="G11" s="288">
        <v>1.6042780748663103E-2</v>
      </c>
      <c r="H11" s="316">
        <v>12</v>
      </c>
      <c r="I11" s="317">
        <v>1.3114754098360656E-2</v>
      </c>
      <c r="J11" s="293">
        <v>20</v>
      </c>
      <c r="K11" s="317">
        <v>1.9723865877712032E-2</v>
      </c>
      <c r="L11" s="318">
        <v>11</v>
      </c>
      <c r="M11" s="288">
        <v>1.1201629327902239E-2</v>
      </c>
      <c r="N11" s="319">
        <v>10</v>
      </c>
      <c r="O11" s="317">
        <v>1.0649627263045794E-2</v>
      </c>
      <c r="P11" s="316">
        <v>11</v>
      </c>
      <c r="Q11" s="288">
        <v>1.2775842044134728E-2</v>
      </c>
      <c r="R11" s="316">
        <v>13</v>
      </c>
      <c r="S11" s="288">
        <v>1.7287234042553192E-2</v>
      </c>
      <c r="T11" s="316">
        <v>13</v>
      </c>
      <c r="U11" s="317">
        <v>1.8731988472622477E-2</v>
      </c>
      <c r="V11" s="320">
        <v>9</v>
      </c>
      <c r="W11" s="288">
        <v>1.7208413001912046E-2</v>
      </c>
      <c r="X11" s="294"/>
      <c r="Y11" s="317"/>
      <c r="Z11" s="321">
        <v>127</v>
      </c>
      <c r="AA11" s="322">
        <v>1.5345577573707105E-2</v>
      </c>
    </row>
    <row r="12" spans="1:27" ht="15" x14ac:dyDescent="0.25">
      <c r="A12" s="167" t="s">
        <v>48</v>
      </c>
      <c r="B12" s="316">
        <v>12</v>
      </c>
      <c r="C12" s="288">
        <v>2.8037383177570093E-2</v>
      </c>
      <c r="D12" s="316">
        <v>17</v>
      </c>
      <c r="E12" s="288">
        <v>4.1362530413625302E-2</v>
      </c>
      <c r="F12" s="316">
        <v>27</v>
      </c>
      <c r="G12" s="288">
        <v>3.6096256684491977E-2</v>
      </c>
      <c r="H12" s="316">
        <v>26</v>
      </c>
      <c r="I12" s="317">
        <v>2.8415300546448089E-2</v>
      </c>
      <c r="J12" s="293">
        <v>22</v>
      </c>
      <c r="K12" s="317">
        <v>2.1696252465483234E-2</v>
      </c>
      <c r="L12" s="318">
        <v>31</v>
      </c>
      <c r="M12" s="288">
        <v>3.1568228105906315E-2</v>
      </c>
      <c r="N12" s="319">
        <v>45</v>
      </c>
      <c r="O12" s="317">
        <v>4.7923322683706068E-2</v>
      </c>
      <c r="P12" s="316">
        <v>45</v>
      </c>
      <c r="Q12" s="288">
        <v>5.2264808362369339E-2</v>
      </c>
      <c r="R12" s="316">
        <v>55</v>
      </c>
      <c r="S12" s="288">
        <v>7.3138297872340427E-2</v>
      </c>
      <c r="T12" s="316">
        <v>35</v>
      </c>
      <c r="U12" s="317">
        <v>5.0432276657060522E-2</v>
      </c>
      <c r="V12" s="320">
        <v>30</v>
      </c>
      <c r="W12" s="288">
        <v>5.736137667304015E-2</v>
      </c>
      <c r="X12" s="294"/>
      <c r="Y12" s="317"/>
      <c r="Z12" s="321">
        <v>345</v>
      </c>
      <c r="AA12" s="322">
        <v>4.1686805219913005E-2</v>
      </c>
    </row>
    <row r="13" spans="1:27" ht="15" x14ac:dyDescent="0.25">
      <c r="A13" s="167" t="s">
        <v>49</v>
      </c>
      <c r="B13" s="316">
        <v>0</v>
      </c>
      <c r="C13" s="288">
        <v>0</v>
      </c>
      <c r="D13" s="316">
        <v>0</v>
      </c>
      <c r="E13" s="288">
        <v>0</v>
      </c>
      <c r="F13" s="316">
        <v>11</v>
      </c>
      <c r="G13" s="288">
        <v>1.4705882352941176E-2</v>
      </c>
      <c r="H13" s="316">
        <v>9</v>
      </c>
      <c r="I13" s="317">
        <v>9.8360655737704927E-3</v>
      </c>
      <c r="J13" s="293">
        <v>56</v>
      </c>
      <c r="K13" s="317">
        <v>5.5226824457593686E-2</v>
      </c>
      <c r="L13" s="318">
        <v>52</v>
      </c>
      <c r="M13" s="288">
        <v>5.2953156822810592E-2</v>
      </c>
      <c r="N13" s="319">
        <v>44</v>
      </c>
      <c r="O13" s="317">
        <v>4.6858359957401494E-2</v>
      </c>
      <c r="P13" s="316">
        <v>51</v>
      </c>
      <c r="Q13" s="288">
        <v>5.9233449477351915E-2</v>
      </c>
      <c r="R13" s="316">
        <v>31</v>
      </c>
      <c r="S13" s="288">
        <v>4.1223404255319146E-2</v>
      </c>
      <c r="T13" s="316">
        <v>20</v>
      </c>
      <c r="U13" s="317">
        <v>2.8818443804034581E-2</v>
      </c>
      <c r="V13" s="320">
        <v>6</v>
      </c>
      <c r="W13" s="288">
        <v>1.1472275334608031E-2</v>
      </c>
      <c r="X13" s="294"/>
      <c r="Y13" s="317"/>
      <c r="Z13" s="321">
        <v>280</v>
      </c>
      <c r="AA13" s="322">
        <v>3.3832769453842435E-2</v>
      </c>
    </row>
    <row r="14" spans="1:27" ht="15" x14ac:dyDescent="0.25">
      <c r="A14" s="167" t="s">
        <v>50</v>
      </c>
      <c r="B14" s="316">
        <v>36</v>
      </c>
      <c r="C14" s="288">
        <v>8.4112149532710276E-2</v>
      </c>
      <c r="D14" s="316">
        <v>15</v>
      </c>
      <c r="E14" s="288">
        <v>3.6496350364963501E-2</v>
      </c>
      <c r="F14" s="316">
        <v>24</v>
      </c>
      <c r="G14" s="288">
        <v>3.2085561497326207E-2</v>
      </c>
      <c r="H14" s="316">
        <v>29</v>
      </c>
      <c r="I14" s="317">
        <v>3.169398907103825E-2</v>
      </c>
      <c r="J14" s="293">
        <v>18</v>
      </c>
      <c r="K14" s="317">
        <v>1.7751479289940829E-2</v>
      </c>
      <c r="L14" s="318">
        <v>24</v>
      </c>
      <c r="M14" s="288">
        <v>2.4439918533604887E-2</v>
      </c>
      <c r="N14" s="319">
        <v>20</v>
      </c>
      <c r="O14" s="317">
        <v>2.1299254526091587E-2</v>
      </c>
      <c r="P14" s="316">
        <v>20</v>
      </c>
      <c r="Q14" s="288">
        <v>2.3228803716608595E-2</v>
      </c>
      <c r="R14" s="316">
        <v>17</v>
      </c>
      <c r="S14" s="288">
        <v>2.2606382978723406E-2</v>
      </c>
      <c r="T14" s="316">
        <v>0</v>
      </c>
      <c r="U14" s="317">
        <v>0</v>
      </c>
      <c r="V14" s="320">
        <v>5</v>
      </c>
      <c r="W14" s="288">
        <v>9.5602294455066923E-3</v>
      </c>
      <c r="X14" s="294"/>
      <c r="Y14" s="317"/>
      <c r="Z14" s="321">
        <v>208</v>
      </c>
      <c r="AA14" s="322">
        <v>2.5132914451425809E-2</v>
      </c>
    </row>
    <row r="15" spans="1:27" ht="15" x14ac:dyDescent="0.25">
      <c r="A15" s="167" t="s">
        <v>51</v>
      </c>
      <c r="B15" s="316">
        <v>9</v>
      </c>
      <c r="C15" s="288">
        <v>2.1028037383177569E-2</v>
      </c>
      <c r="D15" s="316">
        <v>7</v>
      </c>
      <c r="E15" s="288">
        <v>1.7031630170316302E-2</v>
      </c>
      <c r="F15" s="316">
        <v>20</v>
      </c>
      <c r="G15" s="288">
        <v>2.6737967914438502E-2</v>
      </c>
      <c r="H15" s="316">
        <v>46</v>
      </c>
      <c r="I15" s="317">
        <v>5.0273224043715849E-2</v>
      </c>
      <c r="J15" s="293">
        <v>17</v>
      </c>
      <c r="K15" s="317">
        <v>1.6765285996055226E-2</v>
      </c>
      <c r="L15" s="318">
        <v>24</v>
      </c>
      <c r="M15" s="288">
        <v>2.4439918533604887E-2</v>
      </c>
      <c r="N15" s="319">
        <v>31</v>
      </c>
      <c r="O15" s="317">
        <v>3.301384451544196E-2</v>
      </c>
      <c r="P15" s="316">
        <v>19</v>
      </c>
      <c r="Q15" s="288">
        <v>2.2067363530778164E-2</v>
      </c>
      <c r="R15" s="316">
        <v>23</v>
      </c>
      <c r="S15" s="288">
        <v>3.0585106382978722E-2</v>
      </c>
      <c r="T15" s="316">
        <v>7</v>
      </c>
      <c r="U15" s="317">
        <v>1.0086455331412104E-2</v>
      </c>
      <c r="V15" s="320">
        <v>11</v>
      </c>
      <c r="W15" s="288">
        <v>2.1032504780114723E-2</v>
      </c>
      <c r="X15" s="294"/>
      <c r="Y15" s="317"/>
      <c r="Z15" s="321">
        <v>214</v>
      </c>
      <c r="AA15" s="322">
        <v>2.5857902368293863E-2</v>
      </c>
    </row>
    <row r="16" spans="1:27" ht="15" x14ac:dyDescent="0.25">
      <c r="A16" s="167" t="s">
        <v>52</v>
      </c>
      <c r="B16" s="316">
        <v>7</v>
      </c>
      <c r="C16" s="288">
        <v>1.6355140186915886E-2</v>
      </c>
      <c r="D16" s="316">
        <v>7</v>
      </c>
      <c r="E16" s="288">
        <v>1.7031630170316302E-2</v>
      </c>
      <c r="F16" s="316">
        <v>7</v>
      </c>
      <c r="G16" s="288">
        <v>9.3582887700534752E-3</v>
      </c>
      <c r="H16" s="316">
        <v>15</v>
      </c>
      <c r="I16" s="317">
        <v>1.6393442622950821E-2</v>
      </c>
      <c r="J16" s="293">
        <v>7</v>
      </c>
      <c r="K16" s="317">
        <v>6.9033530571992107E-3</v>
      </c>
      <c r="L16" s="318">
        <v>21</v>
      </c>
      <c r="M16" s="288">
        <v>2.1384928716904276E-2</v>
      </c>
      <c r="N16" s="319">
        <v>23</v>
      </c>
      <c r="O16" s="317">
        <v>2.4494142705005325E-2</v>
      </c>
      <c r="P16" s="316">
        <v>12</v>
      </c>
      <c r="Q16" s="288">
        <v>1.3937282229965157E-2</v>
      </c>
      <c r="R16" s="316">
        <v>13</v>
      </c>
      <c r="S16" s="288">
        <v>1.7287234042553192E-2</v>
      </c>
      <c r="T16" s="316">
        <v>15</v>
      </c>
      <c r="U16" s="317">
        <v>2.1613832853025938E-2</v>
      </c>
      <c r="V16" s="320">
        <v>18</v>
      </c>
      <c r="W16" s="288">
        <v>3.4416826003824091E-2</v>
      </c>
      <c r="X16" s="294"/>
      <c r="Y16" s="317"/>
      <c r="Z16" s="321">
        <v>145</v>
      </c>
      <c r="AA16" s="322">
        <v>1.7520541324311262E-2</v>
      </c>
    </row>
    <row r="17" spans="1:27" ht="15" x14ac:dyDescent="0.25">
      <c r="A17" s="167" t="s">
        <v>53</v>
      </c>
      <c r="B17" s="316">
        <v>3</v>
      </c>
      <c r="C17" s="288">
        <v>7.0093457943925233E-3</v>
      </c>
      <c r="D17" s="316">
        <v>2</v>
      </c>
      <c r="E17" s="288">
        <v>4.8661800486618006E-3</v>
      </c>
      <c r="F17" s="316">
        <v>15</v>
      </c>
      <c r="G17" s="288">
        <v>2.0053475935828877E-2</v>
      </c>
      <c r="H17" s="316">
        <v>17</v>
      </c>
      <c r="I17" s="317">
        <v>1.8579234972677595E-2</v>
      </c>
      <c r="J17" s="293">
        <v>16</v>
      </c>
      <c r="K17" s="317">
        <v>1.5779092702169626E-2</v>
      </c>
      <c r="L17" s="318">
        <v>16</v>
      </c>
      <c r="M17" s="288">
        <v>1.6293279022403257E-2</v>
      </c>
      <c r="N17" s="319">
        <v>15</v>
      </c>
      <c r="O17" s="317">
        <v>1.5974440894568689E-2</v>
      </c>
      <c r="P17" s="316">
        <v>18</v>
      </c>
      <c r="Q17" s="288">
        <v>2.0905923344947737E-2</v>
      </c>
      <c r="R17" s="316">
        <v>12</v>
      </c>
      <c r="S17" s="288">
        <v>1.5957446808510637E-2</v>
      </c>
      <c r="T17" s="316">
        <v>5</v>
      </c>
      <c r="U17" s="317">
        <v>7.2046109510086453E-3</v>
      </c>
      <c r="V17" s="320">
        <v>8</v>
      </c>
      <c r="W17" s="288">
        <v>1.5296367112810707E-2</v>
      </c>
      <c r="X17" s="294"/>
      <c r="Y17" s="317"/>
      <c r="Z17" s="321">
        <v>127</v>
      </c>
      <c r="AA17" s="322">
        <v>1.5345577573707105E-2</v>
      </c>
    </row>
    <row r="18" spans="1:27" ht="15" x14ac:dyDescent="0.25">
      <c r="A18" s="167" t="s">
        <v>54</v>
      </c>
      <c r="B18" s="316">
        <v>19</v>
      </c>
      <c r="C18" s="288">
        <v>4.4392523364485979E-2</v>
      </c>
      <c r="D18" s="316">
        <v>13</v>
      </c>
      <c r="E18" s="288">
        <v>3.1630170316301706E-2</v>
      </c>
      <c r="F18" s="316">
        <v>20</v>
      </c>
      <c r="G18" s="288">
        <v>2.6737967914438502E-2</v>
      </c>
      <c r="H18" s="316">
        <v>45</v>
      </c>
      <c r="I18" s="317">
        <v>4.9180327868852458E-2</v>
      </c>
      <c r="J18" s="293">
        <v>45</v>
      </c>
      <c r="K18" s="317">
        <v>4.4378698224852069E-2</v>
      </c>
      <c r="L18" s="318">
        <v>34</v>
      </c>
      <c r="M18" s="288">
        <v>3.4623217922606926E-2</v>
      </c>
      <c r="N18" s="319">
        <v>13</v>
      </c>
      <c r="O18" s="317">
        <v>1.3844515441959531E-2</v>
      </c>
      <c r="P18" s="316">
        <v>30</v>
      </c>
      <c r="Q18" s="288">
        <v>3.484320557491289E-2</v>
      </c>
      <c r="R18" s="316">
        <v>20</v>
      </c>
      <c r="S18" s="288">
        <v>2.6595744680851064E-2</v>
      </c>
      <c r="T18" s="316">
        <v>13</v>
      </c>
      <c r="U18" s="317">
        <v>1.8731988472622477E-2</v>
      </c>
      <c r="V18" s="320">
        <v>19</v>
      </c>
      <c r="W18" s="288">
        <v>3.6328871892925434E-2</v>
      </c>
      <c r="X18" s="294"/>
      <c r="Y18" s="317"/>
      <c r="Z18" s="321">
        <v>271</v>
      </c>
      <c r="AA18" s="322">
        <v>3.2745287578540359E-2</v>
      </c>
    </row>
    <row r="19" spans="1:27" ht="15" x14ac:dyDescent="0.25">
      <c r="A19" s="167" t="s">
        <v>0</v>
      </c>
      <c r="B19" s="316">
        <v>15</v>
      </c>
      <c r="C19" s="288">
        <v>3.5046728971962614E-2</v>
      </c>
      <c r="D19" s="316">
        <v>19</v>
      </c>
      <c r="E19" s="288">
        <v>4.6228710462287104E-2</v>
      </c>
      <c r="F19" s="316">
        <v>17</v>
      </c>
      <c r="G19" s="288">
        <v>2.2727272727272728E-2</v>
      </c>
      <c r="H19" s="316">
        <v>26</v>
      </c>
      <c r="I19" s="317">
        <v>2.8415300546448089E-2</v>
      </c>
      <c r="J19" s="293">
        <v>21</v>
      </c>
      <c r="K19" s="317">
        <v>2.0710059171597635E-2</v>
      </c>
      <c r="L19" s="318">
        <v>8</v>
      </c>
      <c r="M19" s="288">
        <v>8.1466395112016286E-3</v>
      </c>
      <c r="N19" s="319">
        <v>13</v>
      </c>
      <c r="O19" s="317">
        <v>1.3844515441959531E-2</v>
      </c>
      <c r="P19" s="316">
        <v>10</v>
      </c>
      <c r="Q19" s="288">
        <v>1.1614401858304297E-2</v>
      </c>
      <c r="R19" s="316">
        <v>12</v>
      </c>
      <c r="S19" s="288">
        <v>1.5957446808510637E-2</v>
      </c>
      <c r="T19" s="316">
        <v>12</v>
      </c>
      <c r="U19" s="317">
        <v>1.7291066282420751E-2</v>
      </c>
      <c r="V19" s="320">
        <v>5</v>
      </c>
      <c r="W19" s="288">
        <v>9.5602294455066923E-3</v>
      </c>
      <c r="X19" s="294"/>
      <c r="Y19" s="317"/>
      <c r="Z19" s="321">
        <v>158</v>
      </c>
      <c r="AA19" s="322">
        <v>1.9091348477525374E-2</v>
      </c>
    </row>
    <row r="20" spans="1:27" ht="15" x14ac:dyDescent="0.25">
      <c r="A20" s="167" t="s">
        <v>55</v>
      </c>
      <c r="B20" s="316">
        <v>0</v>
      </c>
      <c r="C20" s="288">
        <v>0</v>
      </c>
      <c r="D20" s="316">
        <v>0</v>
      </c>
      <c r="E20" s="288">
        <v>0</v>
      </c>
      <c r="F20" s="316">
        <v>2</v>
      </c>
      <c r="G20" s="288">
        <v>2.6737967914438501E-3</v>
      </c>
      <c r="H20" s="316">
        <v>7</v>
      </c>
      <c r="I20" s="317">
        <v>7.6502732240437158E-3</v>
      </c>
      <c r="J20" s="293">
        <v>3</v>
      </c>
      <c r="K20" s="317">
        <v>2.9585798816568047E-3</v>
      </c>
      <c r="L20" s="318">
        <v>2</v>
      </c>
      <c r="M20" s="288">
        <v>2.0366598778004071E-3</v>
      </c>
      <c r="N20" s="319">
        <v>3</v>
      </c>
      <c r="O20" s="317">
        <v>3.1948881789137379E-3</v>
      </c>
      <c r="P20" s="316">
        <v>0</v>
      </c>
      <c r="Q20" s="288">
        <v>0</v>
      </c>
      <c r="R20" s="316">
        <v>0</v>
      </c>
      <c r="S20" s="288">
        <v>0</v>
      </c>
      <c r="T20" s="316">
        <v>1</v>
      </c>
      <c r="U20" s="317">
        <v>1.440922190201729E-3</v>
      </c>
      <c r="V20" s="320">
        <v>10</v>
      </c>
      <c r="W20" s="288">
        <v>1.9120458891013385E-2</v>
      </c>
      <c r="X20" s="294"/>
      <c r="Y20" s="317"/>
      <c r="Z20" s="321">
        <v>62</v>
      </c>
      <c r="AA20" s="322">
        <v>7.4915418076365392E-3</v>
      </c>
    </row>
    <row r="21" spans="1:27" ht="15" x14ac:dyDescent="0.25">
      <c r="A21" s="167" t="s">
        <v>56</v>
      </c>
      <c r="B21" s="316">
        <v>1</v>
      </c>
      <c r="C21" s="288">
        <v>2.3364485981308409E-3</v>
      </c>
      <c r="D21" s="316">
        <v>0</v>
      </c>
      <c r="E21" s="288">
        <v>0</v>
      </c>
      <c r="F21" s="316">
        <v>2</v>
      </c>
      <c r="G21" s="288">
        <v>2.6737967914438501E-3</v>
      </c>
      <c r="H21" s="316">
        <v>1</v>
      </c>
      <c r="I21" s="317">
        <v>1.092896174863388E-3</v>
      </c>
      <c r="J21" s="293">
        <v>8</v>
      </c>
      <c r="K21" s="317">
        <v>7.889546351084813E-3</v>
      </c>
      <c r="L21" s="318">
        <v>4</v>
      </c>
      <c r="M21" s="288">
        <v>4.0733197556008143E-3</v>
      </c>
      <c r="N21" s="319">
        <v>7</v>
      </c>
      <c r="O21" s="317">
        <v>7.4547390841320556E-3</v>
      </c>
      <c r="P21" s="316">
        <v>12</v>
      </c>
      <c r="Q21" s="288">
        <v>1.3937282229965157E-2</v>
      </c>
      <c r="R21" s="316">
        <v>1</v>
      </c>
      <c r="S21" s="288">
        <v>1.3297872340425532E-3</v>
      </c>
      <c r="T21" s="316">
        <v>5</v>
      </c>
      <c r="U21" s="317">
        <v>7.2046109510086453E-3</v>
      </c>
      <c r="V21" s="320">
        <v>3</v>
      </c>
      <c r="W21" s="288">
        <v>5.7361376673040155E-3</v>
      </c>
      <c r="X21" s="294"/>
      <c r="Y21" s="317"/>
      <c r="Z21" s="321">
        <v>49</v>
      </c>
      <c r="AA21" s="322">
        <v>5.9207346544224264E-3</v>
      </c>
    </row>
    <row r="22" spans="1:27" ht="15" x14ac:dyDescent="0.25">
      <c r="A22" s="167" t="s">
        <v>57</v>
      </c>
      <c r="B22" s="316">
        <v>9</v>
      </c>
      <c r="C22" s="288">
        <v>2.1028037383177569E-2</v>
      </c>
      <c r="D22" s="316">
        <v>14</v>
      </c>
      <c r="E22" s="288">
        <v>3.4063260340632603E-2</v>
      </c>
      <c r="F22" s="316">
        <v>15</v>
      </c>
      <c r="G22" s="288">
        <v>2.0053475935828877E-2</v>
      </c>
      <c r="H22" s="316">
        <v>18</v>
      </c>
      <c r="I22" s="317">
        <v>1.9672131147540985E-2</v>
      </c>
      <c r="J22" s="293">
        <v>12</v>
      </c>
      <c r="K22" s="317">
        <v>1.1834319526627219E-2</v>
      </c>
      <c r="L22" s="318">
        <v>22</v>
      </c>
      <c r="M22" s="288">
        <v>2.2403258655804479E-2</v>
      </c>
      <c r="N22" s="319">
        <v>23</v>
      </c>
      <c r="O22" s="317">
        <v>2.4494142705005325E-2</v>
      </c>
      <c r="P22" s="316">
        <v>22</v>
      </c>
      <c r="Q22" s="288">
        <v>2.5551684088269456E-2</v>
      </c>
      <c r="R22" s="316">
        <v>20</v>
      </c>
      <c r="S22" s="288">
        <v>2.6595744680851064E-2</v>
      </c>
      <c r="T22" s="316">
        <v>29</v>
      </c>
      <c r="U22" s="317">
        <v>4.1786743515850142E-2</v>
      </c>
      <c r="V22" s="320"/>
      <c r="W22" s="288">
        <v>0</v>
      </c>
      <c r="X22" s="294"/>
      <c r="Y22" s="317"/>
      <c r="Z22" s="321">
        <v>184</v>
      </c>
      <c r="AA22" s="322">
        <v>2.2232962783953602E-2</v>
      </c>
    </row>
    <row r="23" spans="1:27" ht="15" x14ac:dyDescent="0.25">
      <c r="A23" s="167" t="s">
        <v>58</v>
      </c>
      <c r="B23" s="316">
        <v>0</v>
      </c>
      <c r="C23" s="288">
        <v>0</v>
      </c>
      <c r="D23" s="316">
        <v>0</v>
      </c>
      <c r="E23" s="288">
        <v>0</v>
      </c>
      <c r="F23" s="316">
        <v>14</v>
      </c>
      <c r="G23" s="288">
        <v>1.871657754010695E-2</v>
      </c>
      <c r="H23" s="316">
        <v>11</v>
      </c>
      <c r="I23" s="317">
        <v>1.2021857923497269E-2</v>
      </c>
      <c r="J23" s="293">
        <v>14</v>
      </c>
      <c r="K23" s="317">
        <v>1.3806706114398421E-2</v>
      </c>
      <c r="L23" s="318">
        <v>68</v>
      </c>
      <c r="M23" s="288">
        <v>6.9246435845213852E-2</v>
      </c>
      <c r="N23" s="319">
        <v>11</v>
      </c>
      <c r="O23" s="317">
        <v>1.1714589989350373E-2</v>
      </c>
      <c r="P23" s="316">
        <v>7</v>
      </c>
      <c r="Q23" s="288">
        <v>8.130081300813009E-3</v>
      </c>
      <c r="R23" s="316">
        <v>10</v>
      </c>
      <c r="S23" s="288">
        <v>1.3297872340425532E-2</v>
      </c>
      <c r="T23" s="316">
        <v>13</v>
      </c>
      <c r="U23" s="317">
        <v>1.8731988472622477E-2</v>
      </c>
      <c r="V23" s="320">
        <v>1</v>
      </c>
      <c r="W23" s="288">
        <v>1.9120458891013384E-3</v>
      </c>
      <c r="X23" s="294"/>
      <c r="Y23" s="317"/>
      <c r="Z23" s="321">
        <v>149</v>
      </c>
      <c r="AA23" s="322">
        <v>1.8003866602223296E-2</v>
      </c>
    </row>
    <row r="24" spans="1:27" ht="15" x14ac:dyDescent="0.25">
      <c r="A24" s="167" t="s">
        <v>161</v>
      </c>
      <c r="B24" s="316">
        <v>33</v>
      </c>
      <c r="C24" s="288">
        <v>7.7102803738317752E-2</v>
      </c>
      <c r="D24" s="316">
        <v>54</v>
      </c>
      <c r="E24" s="288">
        <v>0.13138686131386862</v>
      </c>
      <c r="F24" s="316">
        <v>66</v>
      </c>
      <c r="G24" s="288">
        <v>8.8235294117647065E-2</v>
      </c>
      <c r="H24" s="316">
        <v>53</v>
      </c>
      <c r="I24" s="317">
        <v>5.7923497267759562E-2</v>
      </c>
      <c r="J24" s="293">
        <v>64</v>
      </c>
      <c r="K24" s="317">
        <v>6.3116370808678504E-2</v>
      </c>
      <c r="L24" s="318">
        <v>43</v>
      </c>
      <c r="M24" s="288">
        <v>4.3788187372708759E-2</v>
      </c>
      <c r="N24" s="319">
        <v>60</v>
      </c>
      <c r="O24" s="317">
        <v>6.3897763578274758E-2</v>
      </c>
      <c r="P24" s="316">
        <v>57</v>
      </c>
      <c r="Q24" s="288">
        <v>6.6202090592334492E-2</v>
      </c>
      <c r="R24" s="316">
        <v>47</v>
      </c>
      <c r="S24" s="288">
        <v>6.25E-2</v>
      </c>
      <c r="T24" s="316">
        <v>61</v>
      </c>
      <c r="U24" s="317">
        <v>8.7896253602305477E-2</v>
      </c>
      <c r="V24" s="320">
        <v>56</v>
      </c>
      <c r="W24" s="288">
        <v>0.10707456978967496</v>
      </c>
      <c r="X24" s="294"/>
      <c r="Y24" s="317"/>
      <c r="Z24" s="321">
        <v>594</v>
      </c>
      <c r="AA24" s="322">
        <v>7.1773803769937167E-2</v>
      </c>
    </row>
    <row r="25" spans="1:27" ht="15" x14ac:dyDescent="0.25">
      <c r="A25" s="167" t="s">
        <v>59</v>
      </c>
      <c r="B25" s="316">
        <v>58</v>
      </c>
      <c r="C25" s="288">
        <v>0.13551401869158877</v>
      </c>
      <c r="D25" s="316">
        <v>48</v>
      </c>
      <c r="E25" s="288">
        <v>0.11678832116788321</v>
      </c>
      <c r="F25" s="316">
        <v>98</v>
      </c>
      <c r="G25" s="288">
        <v>0.13101604278074866</v>
      </c>
      <c r="H25" s="316">
        <v>110</v>
      </c>
      <c r="I25" s="317">
        <v>0.12021857923497267</v>
      </c>
      <c r="J25" s="293">
        <v>107</v>
      </c>
      <c r="K25" s="317">
        <v>0.10552268244575937</v>
      </c>
      <c r="L25" s="318">
        <v>96</v>
      </c>
      <c r="M25" s="288">
        <v>9.775967413441955E-2</v>
      </c>
      <c r="N25" s="319">
        <v>100</v>
      </c>
      <c r="O25" s="317">
        <v>0.10649627263045794</v>
      </c>
      <c r="P25" s="316">
        <v>95</v>
      </c>
      <c r="Q25" s="288">
        <v>0.11033681765389082</v>
      </c>
      <c r="R25" s="316">
        <v>89</v>
      </c>
      <c r="S25" s="288">
        <v>0.11835106382978723</v>
      </c>
      <c r="T25" s="316">
        <v>90</v>
      </c>
      <c r="U25" s="317">
        <v>0.12968299711815562</v>
      </c>
      <c r="V25" s="320">
        <v>60</v>
      </c>
      <c r="W25" s="288">
        <v>0.1147227533460803</v>
      </c>
      <c r="X25" s="294"/>
      <c r="Y25" s="317"/>
      <c r="Z25" s="321">
        <v>951</v>
      </c>
      <c r="AA25" s="322">
        <v>0.11491058482358628</v>
      </c>
    </row>
    <row r="26" spans="1:27" ht="15" x14ac:dyDescent="0.25">
      <c r="A26" s="167" t="s">
        <v>60</v>
      </c>
      <c r="B26" s="316">
        <v>5</v>
      </c>
      <c r="C26" s="288">
        <v>1.1682242990654205E-2</v>
      </c>
      <c r="D26" s="316">
        <v>1</v>
      </c>
      <c r="E26" s="288">
        <v>2.4330900243309003E-3</v>
      </c>
      <c r="F26" s="316">
        <v>6</v>
      </c>
      <c r="G26" s="288">
        <v>8.0213903743315516E-3</v>
      </c>
      <c r="H26" s="316">
        <v>13</v>
      </c>
      <c r="I26" s="317">
        <v>1.4207650273224045E-2</v>
      </c>
      <c r="J26" s="293">
        <v>9</v>
      </c>
      <c r="K26" s="317">
        <v>8.8757396449704144E-3</v>
      </c>
      <c r="L26" s="318">
        <v>15</v>
      </c>
      <c r="M26" s="288">
        <v>1.5274949083503055E-2</v>
      </c>
      <c r="N26" s="319">
        <v>2</v>
      </c>
      <c r="O26" s="317">
        <v>2.1299254526091589E-3</v>
      </c>
      <c r="P26" s="316">
        <v>5</v>
      </c>
      <c r="Q26" s="288">
        <v>5.8072009291521487E-3</v>
      </c>
      <c r="R26" s="316">
        <v>8</v>
      </c>
      <c r="S26" s="288">
        <v>1.0638297872340425E-2</v>
      </c>
      <c r="T26" s="316">
        <v>8</v>
      </c>
      <c r="U26" s="317">
        <v>1.1527377521613832E-2</v>
      </c>
      <c r="V26" s="320">
        <v>13</v>
      </c>
      <c r="W26" s="288">
        <v>2.4856596558317401E-2</v>
      </c>
      <c r="X26" s="294"/>
      <c r="Y26" s="317"/>
      <c r="Z26" s="321">
        <v>85</v>
      </c>
      <c r="AA26" s="322">
        <v>1.0270662155630739E-2</v>
      </c>
    </row>
    <row r="27" spans="1:27" ht="15" x14ac:dyDescent="0.25">
      <c r="A27" s="167" t="s">
        <v>61</v>
      </c>
      <c r="B27" s="316">
        <v>6</v>
      </c>
      <c r="C27" s="288">
        <v>1.4018691588785047E-2</v>
      </c>
      <c r="D27" s="316">
        <v>0</v>
      </c>
      <c r="E27" s="288">
        <v>0</v>
      </c>
      <c r="F27" s="316">
        <v>7</v>
      </c>
      <c r="G27" s="288">
        <v>9.3582887700534752E-3</v>
      </c>
      <c r="H27" s="316">
        <v>3</v>
      </c>
      <c r="I27" s="317">
        <v>3.2786885245901639E-3</v>
      </c>
      <c r="J27" s="293">
        <v>4</v>
      </c>
      <c r="K27" s="317">
        <v>3.9447731755424065E-3</v>
      </c>
      <c r="L27" s="318">
        <v>2</v>
      </c>
      <c r="M27" s="288">
        <v>2.0366598778004071E-3</v>
      </c>
      <c r="N27" s="319">
        <v>3</v>
      </c>
      <c r="O27" s="317">
        <v>3.1948881789137379E-3</v>
      </c>
      <c r="P27" s="316">
        <v>5</v>
      </c>
      <c r="Q27" s="288">
        <v>5.8072009291521487E-3</v>
      </c>
      <c r="R27" s="316">
        <v>4</v>
      </c>
      <c r="S27" s="288">
        <v>5.3191489361702126E-3</v>
      </c>
      <c r="T27" s="316">
        <v>4</v>
      </c>
      <c r="U27" s="317">
        <v>5.763688760806916E-3</v>
      </c>
      <c r="V27" s="320">
        <v>2</v>
      </c>
      <c r="W27" s="288">
        <v>3.8240917782026767E-3</v>
      </c>
      <c r="X27" s="294"/>
      <c r="Y27" s="317"/>
      <c r="Z27" s="321">
        <v>40</v>
      </c>
      <c r="AA27" s="322">
        <v>4.8332527791203478E-3</v>
      </c>
    </row>
    <row r="28" spans="1:27" ht="15" x14ac:dyDescent="0.25">
      <c r="A28" s="167" t="s">
        <v>62</v>
      </c>
      <c r="B28" s="316">
        <v>21</v>
      </c>
      <c r="C28" s="288">
        <v>4.9065420560747662E-2</v>
      </c>
      <c r="D28" s="316">
        <v>29</v>
      </c>
      <c r="E28" s="288">
        <v>7.0559610705596104E-2</v>
      </c>
      <c r="F28" s="316">
        <v>32</v>
      </c>
      <c r="G28" s="288">
        <v>4.2780748663101602E-2</v>
      </c>
      <c r="H28" s="316">
        <v>36</v>
      </c>
      <c r="I28" s="317">
        <v>3.9344262295081971E-2</v>
      </c>
      <c r="J28" s="293">
        <v>28</v>
      </c>
      <c r="K28" s="317">
        <v>2.7613412228796843E-2</v>
      </c>
      <c r="L28" s="318">
        <v>58</v>
      </c>
      <c r="M28" s="288">
        <v>5.9063136456211814E-2</v>
      </c>
      <c r="N28" s="319">
        <v>72</v>
      </c>
      <c r="O28" s="317">
        <v>7.6677316293929709E-2</v>
      </c>
      <c r="P28" s="316">
        <v>36</v>
      </c>
      <c r="Q28" s="288">
        <v>4.1811846689895474E-2</v>
      </c>
      <c r="R28" s="316">
        <v>26</v>
      </c>
      <c r="S28" s="288">
        <v>3.4574468085106384E-2</v>
      </c>
      <c r="T28" s="316">
        <v>27</v>
      </c>
      <c r="U28" s="317">
        <v>3.8904899135446688E-2</v>
      </c>
      <c r="V28" s="320">
        <v>23</v>
      </c>
      <c r="W28" s="288">
        <v>4.3977055449330782E-2</v>
      </c>
      <c r="X28" s="294"/>
      <c r="Y28" s="317"/>
      <c r="Z28" s="321">
        <v>388</v>
      </c>
      <c r="AA28" s="322">
        <v>4.6882551957467378E-2</v>
      </c>
    </row>
    <row r="29" spans="1:27" ht="15" x14ac:dyDescent="0.25">
      <c r="A29" s="167" t="s">
        <v>63</v>
      </c>
      <c r="B29" s="316">
        <v>5</v>
      </c>
      <c r="C29" s="288">
        <v>1.1682242990654205E-2</v>
      </c>
      <c r="D29" s="316">
        <v>11</v>
      </c>
      <c r="E29" s="288">
        <v>2.6763990267639901E-2</v>
      </c>
      <c r="F29" s="316">
        <v>14</v>
      </c>
      <c r="G29" s="288">
        <v>1.871657754010695E-2</v>
      </c>
      <c r="H29" s="316">
        <v>1</v>
      </c>
      <c r="I29" s="317">
        <v>1.092896174863388E-3</v>
      </c>
      <c r="J29" s="293">
        <v>31</v>
      </c>
      <c r="K29" s="317">
        <v>3.0571992110453649E-2</v>
      </c>
      <c r="L29" s="318">
        <v>11</v>
      </c>
      <c r="M29" s="288">
        <v>1.1201629327902239E-2</v>
      </c>
      <c r="N29" s="319">
        <v>2</v>
      </c>
      <c r="O29" s="317">
        <v>2.1299254526091589E-3</v>
      </c>
      <c r="P29" s="316">
        <v>8</v>
      </c>
      <c r="Q29" s="288">
        <v>9.2915214866434379E-3</v>
      </c>
      <c r="R29" s="316">
        <v>2</v>
      </c>
      <c r="S29" s="288">
        <v>2.6595744680851063E-3</v>
      </c>
      <c r="T29" s="316">
        <v>10</v>
      </c>
      <c r="U29" s="317">
        <v>1.4409221902017291E-2</v>
      </c>
      <c r="V29" s="320"/>
      <c r="W29" s="288">
        <v>0</v>
      </c>
      <c r="X29" s="294"/>
      <c r="Y29" s="317"/>
      <c r="Z29" s="321">
        <v>95</v>
      </c>
      <c r="AA29" s="322">
        <v>1.1478975350410826E-2</v>
      </c>
    </row>
    <row r="30" spans="1:27" ht="15" x14ac:dyDescent="0.25">
      <c r="A30" s="167" t="s">
        <v>64</v>
      </c>
      <c r="B30" s="316">
        <v>20</v>
      </c>
      <c r="C30" s="288">
        <v>4.6728971962616821E-2</v>
      </c>
      <c r="D30" s="316">
        <v>24</v>
      </c>
      <c r="E30" s="288">
        <v>5.8394160583941604E-2</v>
      </c>
      <c r="F30" s="316">
        <v>36</v>
      </c>
      <c r="G30" s="288">
        <v>4.8128342245989303E-2</v>
      </c>
      <c r="H30" s="316">
        <v>42</v>
      </c>
      <c r="I30" s="317">
        <v>4.5901639344262293E-2</v>
      </c>
      <c r="J30" s="293">
        <v>16</v>
      </c>
      <c r="K30" s="317">
        <v>1.5779092702169626E-2</v>
      </c>
      <c r="L30" s="318">
        <v>13</v>
      </c>
      <c r="M30" s="288">
        <v>1.3238289205702648E-2</v>
      </c>
      <c r="N30" s="319">
        <v>7</v>
      </c>
      <c r="O30" s="317">
        <v>7.4547390841320556E-3</v>
      </c>
      <c r="P30" s="316">
        <v>11</v>
      </c>
      <c r="Q30" s="288">
        <v>1.2775842044134728E-2</v>
      </c>
      <c r="R30" s="316">
        <v>27</v>
      </c>
      <c r="S30" s="288">
        <v>3.5904255319148939E-2</v>
      </c>
      <c r="T30" s="316">
        <v>33</v>
      </c>
      <c r="U30" s="317">
        <v>4.7550432276657062E-2</v>
      </c>
      <c r="V30" s="320">
        <v>21</v>
      </c>
      <c r="W30" s="288">
        <v>4.0152963671128104E-2</v>
      </c>
      <c r="X30" s="294"/>
      <c r="Y30" s="317"/>
      <c r="Z30" s="321">
        <v>250</v>
      </c>
      <c r="AA30" s="322">
        <v>3.0207829869502174E-2</v>
      </c>
    </row>
    <row r="31" spans="1:27" ht="15" x14ac:dyDescent="0.25">
      <c r="A31" s="167" t="s">
        <v>65</v>
      </c>
      <c r="B31" s="316">
        <v>1</v>
      </c>
      <c r="C31" s="288">
        <v>2.3364485981308409E-3</v>
      </c>
      <c r="D31" s="316">
        <v>0</v>
      </c>
      <c r="E31" s="288">
        <v>0</v>
      </c>
      <c r="F31" s="316">
        <v>8</v>
      </c>
      <c r="G31" s="288">
        <v>1.06951871657754E-2</v>
      </c>
      <c r="H31" s="316">
        <v>30</v>
      </c>
      <c r="I31" s="317">
        <v>3.2786885245901641E-2</v>
      </c>
      <c r="J31" s="293">
        <v>44</v>
      </c>
      <c r="K31" s="317">
        <v>4.3392504930966469E-2</v>
      </c>
      <c r="L31" s="318">
        <v>47</v>
      </c>
      <c r="M31" s="288">
        <v>4.7861507128309569E-2</v>
      </c>
      <c r="N31" s="319">
        <v>39</v>
      </c>
      <c r="O31" s="317">
        <v>4.1533546325878593E-2</v>
      </c>
      <c r="P31" s="316">
        <v>27</v>
      </c>
      <c r="Q31" s="288">
        <v>3.1358885017421602E-2</v>
      </c>
      <c r="R31" s="316">
        <v>28</v>
      </c>
      <c r="S31" s="288">
        <v>3.7234042553191488E-2</v>
      </c>
      <c r="T31" s="316">
        <v>29</v>
      </c>
      <c r="U31" s="317">
        <v>4.1786743515850142E-2</v>
      </c>
      <c r="V31" s="320">
        <v>14</v>
      </c>
      <c r="W31" s="288">
        <v>2.676864244741874E-2</v>
      </c>
      <c r="X31" s="294"/>
      <c r="Y31" s="317"/>
      <c r="Z31" s="321">
        <v>267</v>
      </c>
      <c r="AA31" s="322">
        <v>3.2261962300628326E-2</v>
      </c>
    </row>
    <row r="32" spans="1:27" ht="15" x14ac:dyDescent="0.25">
      <c r="A32" s="167" t="s">
        <v>66</v>
      </c>
      <c r="B32" s="316">
        <v>12</v>
      </c>
      <c r="C32" s="288">
        <v>2.8037383177570093E-2</v>
      </c>
      <c r="D32" s="316">
        <v>14</v>
      </c>
      <c r="E32" s="288">
        <v>3.4063260340632603E-2</v>
      </c>
      <c r="F32" s="316">
        <v>21</v>
      </c>
      <c r="G32" s="288">
        <v>2.8074866310160429E-2</v>
      </c>
      <c r="H32" s="316">
        <v>48</v>
      </c>
      <c r="I32" s="317">
        <v>5.2459016393442623E-2</v>
      </c>
      <c r="J32" s="293">
        <v>71</v>
      </c>
      <c r="K32" s="317">
        <v>7.0019723865877709E-2</v>
      </c>
      <c r="L32" s="318">
        <v>49</v>
      </c>
      <c r="M32" s="288">
        <v>4.9898167006109981E-2</v>
      </c>
      <c r="N32" s="319">
        <v>38</v>
      </c>
      <c r="O32" s="317">
        <v>4.0468583599574018E-2</v>
      </c>
      <c r="P32" s="316">
        <v>91</v>
      </c>
      <c r="Q32" s="288">
        <v>0.10569105691056911</v>
      </c>
      <c r="R32" s="316">
        <v>45</v>
      </c>
      <c r="S32" s="288">
        <v>5.9840425531914897E-2</v>
      </c>
      <c r="T32" s="316">
        <v>48</v>
      </c>
      <c r="U32" s="317">
        <v>6.9164265129683003E-2</v>
      </c>
      <c r="V32" s="320">
        <v>42</v>
      </c>
      <c r="W32" s="288">
        <v>8.0305927342256209E-2</v>
      </c>
      <c r="X32" s="294"/>
      <c r="Y32" s="317"/>
      <c r="Z32" s="321">
        <v>479</v>
      </c>
      <c r="AA32" s="322">
        <v>5.7878202029966165E-2</v>
      </c>
    </row>
    <row r="33" spans="1:27" ht="15" x14ac:dyDescent="0.25">
      <c r="A33" s="167" t="s">
        <v>67</v>
      </c>
      <c r="B33" s="316">
        <v>9</v>
      </c>
      <c r="C33" s="288">
        <v>2.1028037383177569E-2</v>
      </c>
      <c r="D33" s="316">
        <v>15</v>
      </c>
      <c r="E33" s="288">
        <v>3.6496350364963501E-2</v>
      </c>
      <c r="F33" s="316">
        <v>22</v>
      </c>
      <c r="G33" s="288">
        <v>2.9411764705882353E-2</v>
      </c>
      <c r="H33" s="316">
        <v>36</v>
      </c>
      <c r="I33" s="317">
        <v>3.9344262295081971E-2</v>
      </c>
      <c r="J33" s="293">
        <v>40</v>
      </c>
      <c r="K33" s="317">
        <v>3.9447731755424063E-2</v>
      </c>
      <c r="L33" s="318">
        <v>31</v>
      </c>
      <c r="M33" s="288">
        <v>3.1568228105906315E-2</v>
      </c>
      <c r="N33" s="319">
        <v>49</v>
      </c>
      <c r="O33" s="317">
        <v>5.2183173588924388E-2</v>
      </c>
      <c r="P33" s="316">
        <v>20</v>
      </c>
      <c r="Q33" s="288">
        <v>2.3228803716608595E-2</v>
      </c>
      <c r="R33" s="316">
        <v>16</v>
      </c>
      <c r="S33" s="288">
        <v>2.1276595744680851E-2</v>
      </c>
      <c r="T33" s="316">
        <v>22</v>
      </c>
      <c r="U33" s="317">
        <v>3.1700288184438041E-2</v>
      </c>
      <c r="V33" s="320">
        <v>9</v>
      </c>
      <c r="W33" s="288">
        <v>1.7208413001912046E-2</v>
      </c>
      <c r="X33" s="294"/>
      <c r="Y33" s="317"/>
      <c r="Z33" s="321">
        <v>279</v>
      </c>
      <c r="AA33" s="322">
        <v>3.3711938134364426E-2</v>
      </c>
    </row>
    <row r="34" spans="1:27" ht="15" x14ac:dyDescent="0.25">
      <c r="A34" s="167" t="s">
        <v>68</v>
      </c>
      <c r="B34" s="316">
        <v>0</v>
      </c>
      <c r="C34" s="288">
        <v>0</v>
      </c>
      <c r="D34" s="316">
        <v>6</v>
      </c>
      <c r="E34" s="288">
        <v>1.4598540145985401E-2</v>
      </c>
      <c r="F34" s="316">
        <v>16</v>
      </c>
      <c r="G34" s="288">
        <v>2.1390374331550801E-2</v>
      </c>
      <c r="H34" s="316">
        <v>16</v>
      </c>
      <c r="I34" s="317">
        <v>1.7486338797814208E-2</v>
      </c>
      <c r="J34" s="293">
        <v>10</v>
      </c>
      <c r="K34" s="317">
        <v>9.8619329388560158E-3</v>
      </c>
      <c r="L34" s="318">
        <v>8</v>
      </c>
      <c r="M34" s="288">
        <v>8.1466395112016286E-3</v>
      </c>
      <c r="N34" s="319">
        <v>19</v>
      </c>
      <c r="O34" s="317">
        <v>2.0234291799787009E-2</v>
      </c>
      <c r="P34" s="316">
        <v>31</v>
      </c>
      <c r="Q34" s="288">
        <v>3.6004645760743324E-2</v>
      </c>
      <c r="R34" s="316">
        <v>6</v>
      </c>
      <c r="S34" s="288">
        <v>7.9787234042553185E-3</v>
      </c>
      <c r="T34" s="316">
        <v>10</v>
      </c>
      <c r="U34" s="317">
        <v>1.4409221902017291E-2</v>
      </c>
      <c r="V34" s="320">
        <v>3</v>
      </c>
      <c r="W34" s="288">
        <v>5.7361376673040155E-3</v>
      </c>
      <c r="X34" s="294"/>
      <c r="Y34" s="317"/>
      <c r="Z34" s="321">
        <v>125</v>
      </c>
      <c r="AA34" s="322">
        <v>1.5103914934751087E-2</v>
      </c>
    </row>
    <row r="35" spans="1:27" ht="15" x14ac:dyDescent="0.25">
      <c r="A35" s="167" t="s">
        <v>69</v>
      </c>
      <c r="B35" s="316">
        <v>4</v>
      </c>
      <c r="C35" s="288">
        <v>9.3457943925233638E-3</v>
      </c>
      <c r="D35" s="316">
        <v>0</v>
      </c>
      <c r="E35" s="288">
        <v>0</v>
      </c>
      <c r="F35" s="316">
        <v>9</v>
      </c>
      <c r="G35" s="288">
        <v>1.2032085561497326E-2</v>
      </c>
      <c r="H35" s="316">
        <v>10</v>
      </c>
      <c r="I35" s="317">
        <v>1.092896174863388E-2</v>
      </c>
      <c r="J35" s="293">
        <v>33</v>
      </c>
      <c r="K35" s="317">
        <v>3.2544378698224852E-2</v>
      </c>
      <c r="L35" s="318">
        <v>3</v>
      </c>
      <c r="M35" s="288">
        <v>3.0549898167006109E-3</v>
      </c>
      <c r="N35" s="319">
        <v>7</v>
      </c>
      <c r="O35" s="317">
        <v>7.4547390841320556E-3</v>
      </c>
      <c r="P35" s="316">
        <v>12</v>
      </c>
      <c r="Q35" s="288">
        <v>1.3937282229965157E-2</v>
      </c>
      <c r="R35" s="316">
        <v>0</v>
      </c>
      <c r="S35" s="288">
        <v>0</v>
      </c>
      <c r="T35" s="316">
        <v>4</v>
      </c>
      <c r="U35" s="317">
        <v>5.763688760806916E-3</v>
      </c>
      <c r="V35" s="320">
        <v>3</v>
      </c>
      <c r="W35" s="288">
        <v>5.7361376673040155E-3</v>
      </c>
      <c r="X35" s="294"/>
      <c r="Y35" s="317"/>
      <c r="Z35" s="321">
        <v>85</v>
      </c>
      <c r="AA35" s="322">
        <v>1.0270662155630739E-2</v>
      </c>
    </row>
    <row r="36" spans="1:27" ht="15" x14ac:dyDescent="0.25">
      <c r="A36" s="167" t="s">
        <v>70</v>
      </c>
      <c r="B36" s="316">
        <v>1</v>
      </c>
      <c r="C36" s="288">
        <v>2.3364485981308409E-3</v>
      </c>
      <c r="D36" s="316">
        <v>2</v>
      </c>
      <c r="E36" s="288">
        <v>4.8661800486618006E-3</v>
      </c>
      <c r="F36" s="316">
        <v>7</v>
      </c>
      <c r="G36" s="288">
        <v>9.3582887700534752E-3</v>
      </c>
      <c r="H36" s="316">
        <v>19</v>
      </c>
      <c r="I36" s="317">
        <v>2.0765027322404372E-2</v>
      </c>
      <c r="J36" s="293">
        <v>19</v>
      </c>
      <c r="K36" s="317">
        <v>1.8737672583826429E-2</v>
      </c>
      <c r="L36" s="318">
        <v>16</v>
      </c>
      <c r="M36" s="288">
        <v>1.6293279022403257E-2</v>
      </c>
      <c r="N36" s="319">
        <v>14</v>
      </c>
      <c r="O36" s="317">
        <v>1.4909478168264111E-2</v>
      </c>
      <c r="P36" s="316">
        <v>17</v>
      </c>
      <c r="Q36" s="288">
        <v>1.9744483159117306E-2</v>
      </c>
      <c r="R36" s="316">
        <v>28</v>
      </c>
      <c r="S36" s="288">
        <v>3.7234042553191488E-2</v>
      </c>
      <c r="T36" s="316">
        <v>29</v>
      </c>
      <c r="U36" s="317">
        <v>4.1786743515850142E-2</v>
      </c>
      <c r="V36" s="320">
        <v>8</v>
      </c>
      <c r="W36" s="288">
        <v>1.5296367112810707E-2</v>
      </c>
      <c r="X36" s="294"/>
      <c r="Y36" s="317"/>
      <c r="Z36" s="321">
        <v>116</v>
      </c>
      <c r="AA36" s="322">
        <v>1.401643305944901E-2</v>
      </c>
    </row>
    <row r="37" spans="1:27" ht="15" x14ac:dyDescent="0.25">
      <c r="A37" s="167" t="s">
        <v>71</v>
      </c>
      <c r="B37" s="316">
        <v>9</v>
      </c>
      <c r="C37" s="288">
        <v>2.1028037383177569E-2</v>
      </c>
      <c r="D37" s="316">
        <v>3</v>
      </c>
      <c r="E37" s="288">
        <v>7.2992700729927005E-3</v>
      </c>
      <c r="F37" s="316">
        <v>8</v>
      </c>
      <c r="G37" s="288">
        <v>1.06951871657754E-2</v>
      </c>
      <c r="H37" s="316">
        <v>14</v>
      </c>
      <c r="I37" s="317">
        <v>1.5300546448087432E-2</v>
      </c>
      <c r="J37" s="293">
        <v>10</v>
      </c>
      <c r="K37" s="317">
        <v>9.8619329388560158E-3</v>
      </c>
      <c r="L37" s="318">
        <v>9</v>
      </c>
      <c r="M37" s="288">
        <v>9.1649694501018328E-3</v>
      </c>
      <c r="N37" s="319">
        <v>7</v>
      </c>
      <c r="O37" s="317">
        <v>7.4547390841320556E-3</v>
      </c>
      <c r="P37" s="316">
        <v>10</v>
      </c>
      <c r="Q37" s="288">
        <v>1.1614401858304297E-2</v>
      </c>
      <c r="R37" s="316">
        <v>12</v>
      </c>
      <c r="S37" s="288">
        <v>1.5957446808510637E-2</v>
      </c>
      <c r="T37" s="316">
        <v>10</v>
      </c>
      <c r="U37" s="317">
        <v>1.4409221902017291E-2</v>
      </c>
      <c r="V37" s="320">
        <v>3</v>
      </c>
      <c r="W37" s="288">
        <v>5.7361376673040155E-3</v>
      </c>
      <c r="X37" s="294"/>
      <c r="Y37" s="317"/>
      <c r="Z37" s="321">
        <v>95</v>
      </c>
      <c r="AA37" s="322">
        <v>1.1478975350410826E-2</v>
      </c>
    </row>
    <row r="38" spans="1:27" ht="15" x14ac:dyDescent="0.25">
      <c r="A38" s="167" t="s">
        <v>72</v>
      </c>
      <c r="B38" s="316">
        <v>10</v>
      </c>
      <c r="C38" s="288">
        <v>2.336448598130841E-2</v>
      </c>
      <c r="D38" s="316">
        <v>13</v>
      </c>
      <c r="E38" s="288">
        <v>3.1630170316301706E-2</v>
      </c>
      <c r="F38" s="316">
        <v>28</v>
      </c>
      <c r="G38" s="288">
        <v>3.7433155080213901E-2</v>
      </c>
      <c r="H38" s="316">
        <v>20</v>
      </c>
      <c r="I38" s="317">
        <v>2.185792349726776E-2</v>
      </c>
      <c r="J38" s="293">
        <v>19</v>
      </c>
      <c r="K38" s="317">
        <v>1.8737672583826429E-2</v>
      </c>
      <c r="L38" s="318">
        <v>40</v>
      </c>
      <c r="M38" s="288">
        <v>4.0733197556008148E-2</v>
      </c>
      <c r="N38" s="319">
        <v>37</v>
      </c>
      <c r="O38" s="317">
        <v>3.9403620873269436E-2</v>
      </c>
      <c r="P38" s="316">
        <v>13</v>
      </c>
      <c r="Q38" s="288">
        <v>1.5098722415795587E-2</v>
      </c>
      <c r="R38" s="316">
        <v>30</v>
      </c>
      <c r="S38" s="288">
        <v>3.9893617021276598E-2</v>
      </c>
      <c r="T38" s="316">
        <v>14</v>
      </c>
      <c r="U38" s="317">
        <v>2.0172910662824207E-2</v>
      </c>
      <c r="V38" s="320">
        <v>20</v>
      </c>
      <c r="W38" s="288">
        <v>3.8240917782026769E-2</v>
      </c>
      <c r="X38" s="294"/>
      <c r="Y38" s="317"/>
      <c r="Z38" s="321">
        <v>244</v>
      </c>
      <c r="AA38" s="322">
        <v>2.9482841952634124E-2</v>
      </c>
    </row>
    <row r="39" spans="1:27" ht="15" x14ac:dyDescent="0.25">
      <c r="A39" s="167" t="s">
        <v>73</v>
      </c>
      <c r="B39" s="316">
        <v>3</v>
      </c>
      <c r="C39" s="288">
        <v>7.0093457943925233E-3</v>
      </c>
      <c r="D39" s="316">
        <v>1</v>
      </c>
      <c r="E39" s="288">
        <v>2.4330900243309003E-3</v>
      </c>
      <c r="F39" s="316">
        <v>3</v>
      </c>
      <c r="G39" s="288">
        <v>4.0106951871657758E-3</v>
      </c>
      <c r="H39" s="316">
        <v>1</v>
      </c>
      <c r="I39" s="317">
        <v>1.092896174863388E-3</v>
      </c>
      <c r="J39" s="293">
        <v>6</v>
      </c>
      <c r="K39" s="317">
        <v>5.9171597633136093E-3</v>
      </c>
      <c r="L39" s="318">
        <v>12</v>
      </c>
      <c r="M39" s="288">
        <v>1.2219959266802444E-2</v>
      </c>
      <c r="N39" s="319">
        <v>5</v>
      </c>
      <c r="O39" s="317">
        <v>5.3248136315228968E-3</v>
      </c>
      <c r="P39" s="316">
        <v>2</v>
      </c>
      <c r="Q39" s="288">
        <v>2.3228803716608595E-3</v>
      </c>
      <c r="R39" s="316">
        <v>2</v>
      </c>
      <c r="S39" s="288">
        <v>2.6595744680851063E-3</v>
      </c>
      <c r="T39" s="316">
        <v>0</v>
      </c>
      <c r="U39" s="317">
        <v>0</v>
      </c>
      <c r="V39" s="320">
        <v>4</v>
      </c>
      <c r="W39" s="288">
        <v>7.6481835564053535E-3</v>
      </c>
      <c r="X39" s="294"/>
      <c r="Y39" s="317"/>
      <c r="Z39" s="321">
        <v>39</v>
      </c>
      <c r="AA39" s="322">
        <v>4.7124214596423394E-3</v>
      </c>
    </row>
    <row r="40" spans="1:27" ht="15" x14ac:dyDescent="0.25">
      <c r="A40" s="167" t="s">
        <v>74</v>
      </c>
      <c r="B40" s="316">
        <v>12</v>
      </c>
      <c r="C40" s="288">
        <v>2.8037383177570093E-2</v>
      </c>
      <c r="D40" s="316">
        <v>12</v>
      </c>
      <c r="E40" s="288">
        <v>2.9197080291970802E-2</v>
      </c>
      <c r="F40" s="316">
        <v>29</v>
      </c>
      <c r="G40" s="288">
        <v>3.8770053475935831E-2</v>
      </c>
      <c r="H40" s="316">
        <v>36</v>
      </c>
      <c r="I40" s="317">
        <v>3.9344262295081971E-2</v>
      </c>
      <c r="J40" s="293">
        <v>34</v>
      </c>
      <c r="K40" s="317">
        <v>3.3530571992110451E-2</v>
      </c>
      <c r="L40" s="318">
        <v>16</v>
      </c>
      <c r="M40" s="288">
        <v>1.6293279022403257E-2</v>
      </c>
      <c r="N40" s="319">
        <v>20</v>
      </c>
      <c r="O40" s="317">
        <v>2.1299254526091587E-2</v>
      </c>
      <c r="P40" s="316">
        <v>10</v>
      </c>
      <c r="Q40" s="288">
        <v>1.1614401858304297E-2</v>
      </c>
      <c r="R40" s="316">
        <v>18</v>
      </c>
      <c r="S40" s="288">
        <v>2.3936170212765957E-2</v>
      </c>
      <c r="T40" s="316">
        <v>22</v>
      </c>
      <c r="U40" s="317">
        <v>3.1700288184438041E-2</v>
      </c>
      <c r="V40" s="320">
        <v>9</v>
      </c>
      <c r="W40" s="288">
        <v>1.7208413001912046E-2</v>
      </c>
      <c r="X40" s="294"/>
      <c r="Y40" s="317"/>
      <c r="Z40" s="321">
        <v>218</v>
      </c>
      <c r="AA40" s="322">
        <v>2.6341227646205896E-2</v>
      </c>
    </row>
    <row r="41" spans="1:27" ht="15" x14ac:dyDescent="0.25">
      <c r="A41" s="167" t="s">
        <v>75</v>
      </c>
      <c r="B41" s="316">
        <v>10</v>
      </c>
      <c r="C41" s="288">
        <v>2.336448598130841E-2</v>
      </c>
      <c r="D41" s="316">
        <v>21</v>
      </c>
      <c r="E41" s="288">
        <v>5.1094890510948905E-2</v>
      </c>
      <c r="F41" s="316">
        <v>32</v>
      </c>
      <c r="G41" s="288">
        <v>4.2780748663101602E-2</v>
      </c>
      <c r="H41" s="316">
        <v>15</v>
      </c>
      <c r="I41" s="317">
        <v>1.6393442622950821E-2</v>
      </c>
      <c r="J41" s="293">
        <v>19</v>
      </c>
      <c r="K41" s="317">
        <v>1.8737672583826429E-2</v>
      </c>
      <c r="L41" s="318">
        <v>29</v>
      </c>
      <c r="M41" s="288">
        <v>2.9531568228105907E-2</v>
      </c>
      <c r="N41" s="319">
        <v>34</v>
      </c>
      <c r="O41" s="317">
        <v>3.6208732694355698E-2</v>
      </c>
      <c r="P41" s="316">
        <v>30</v>
      </c>
      <c r="Q41" s="288">
        <v>3.484320557491289E-2</v>
      </c>
      <c r="R41" s="316">
        <v>22</v>
      </c>
      <c r="S41" s="288">
        <v>2.9255319148936171E-2</v>
      </c>
      <c r="T41" s="316">
        <v>29</v>
      </c>
      <c r="U41" s="317">
        <v>4.1786743515850142E-2</v>
      </c>
      <c r="V41" s="320">
        <v>37</v>
      </c>
      <c r="W41" s="288">
        <v>7.0745697896749518E-2</v>
      </c>
      <c r="X41" s="294"/>
      <c r="Y41" s="317"/>
      <c r="Z41" s="321">
        <v>278</v>
      </c>
      <c r="AA41" s="322">
        <v>3.3591106814886418E-2</v>
      </c>
    </row>
    <row r="42" spans="1:27" ht="15" x14ac:dyDescent="0.25">
      <c r="A42" s="167" t="s">
        <v>76</v>
      </c>
      <c r="B42" s="316">
        <v>13</v>
      </c>
      <c r="C42" s="288">
        <v>3.0373831775700934E-2</v>
      </c>
      <c r="D42" s="316">
        <v>10</v>
      </c>
      <c r="E42" s="288">
        <v>2.4330900243309004E-2</v>
      </c>
      <c r="F42" s="316">
        <v>20</v>
      </c>
      <c r="G42" s="288">
        <v>2.6737967914438502E-2</v>
      </c>
      <c r="H42" s="316">
        <v>30</v>
      </c>
      <c r="I42" s="317">
        <v>3.2786885245901641E-2</v>
      </c>
      <c r="J42" s="293">
        <v>46</v>
      </c>
      <c r="K42" s="317">
        <v>4.5364891518737675E-2</v>
      </c>
      <c r="L42" s="318">
        <v>21</v>
      </c>
      <c r="M42" s="288">
        <v>2.1384928716904276E-2</v>
      </c>
      <c r="N42" s="319">
        <v>23</v>
      </c>
      <c r="O42" s="317">
        <v>2.4494142705005325E-2</v>
      </c>
      <c r="P42" s="316">
        <v>26</v>
      </c>
      <c r="Q42" s="288">
        <v>3.0197444831591175E-2</v>
      </c>
      <c r="R42" s="316">
        <v>25</v>
      </c>
      <c r="S42" s="288">
        <v>3.3244680851063829E-2</v>
      </c>
      <c r="T42" s="316">
        <v>20</v>
      </c>
      <c r="U42" s="317">
        <v>2.8818443804034581E-2</v>
      </c>
      <c r="V42" s="320">
        <v>11</v>
      </c>
      <c r="W42" s="288">
        <v>2.1032504780114723E-2</v>
      </c>
      <c r="X42" s="294"/>
      <c r="Y42" s="317"/>
      <c r="Z42" s="321">
        <v>245</v>
      </c>
      <c r="AA42" s="322">
        <v>2.9603673272112132E-2</v>
      </c>
    </row>
    <row r="43" spans="1:27" ht="15" x14ac:dyDescent="0.25">
      <c r="A43" s="167" t="s">
        <v>77</v>
      </c>
      <c r="B43" s="316">
        <v>12</v>
      </c>
      <c r="C43" s="288">
        <v>2.8037383177570093E-2</v>
      </c>
      <c r="D43" s="316">
        <v>21</v>
      </c>
      <c r="E43" s="288">
        <v>5.1094890510948905E-2</v>
      </c>
      <c r="F43" s="316">
        <v>28</v>
      </c>
      <c r="G43" s="288">
        <v>3.7433155080213901E-2</v>
      </c>
      <c r="H43" s="316">
        <v>40</v>
      </c>
      <c r="I43" s="317">
        <v>4.3715846994535519E-2</v>
      </c>
      <c r="J43" s="293">
        <v>47</v>
      </c>
      <c r="K43" s="317">
        <v>4.6351084812623275E-2</v>
      </c>
      <c r="L43" s="318">
        <v>43</v>
      </c>
      <c r="M43" s="288">
        <v>4.3788187372708759E-2</v>
      </c>
      <c r="N43" s="319">
        <v>30</v>
      </c>
      <c r="O43" s="317">
        <v>3.1948881789137379E-2</v>
      </c>
      <c r="P43" s="316">
        <v>17</v>
      </c>
      <c r="Q43" s="288">
        <v>1.9744483159117306E-2</v>
      </c>
      <c r="R43" s="316">
        <v>18</v>
      </c>
      <c r="S43" s="288">
        <v>2.3936170212765957E-2</v>
      </c>
      <c r="T43" s="316">
        <v>21</v>
      </c>
      <c r="U43" s="317">
        <v>3.0259365994236311E-2</v>
      </c>
      <c r="V43" s="320">
        <v>24</v>
      </c>
      <c r="W43" s="288">
        <v>4.5889101338432124E-2</v>
      </c>
      <c r="X43" s="294"/>
      <c r="Y43" s="317"/>
      <c r="Z43" s="321">
        <v>301</v>
      </c>
      <c r="AA43" s="322">
        <v>3.6370227162880617E-2</v>
      </c>
    </row>
    <row r="44" spans="1:27" ht="15" x14ac:dyDescent="0.25">
      <c r="A44" s="167" t="s">
        <v>78</v>
      </c>
      <c r="B44" s="324">
        <v>6</v>
      </c>
      <c r="C44" s="325">
        <v>1.4018691588785047E-2</v>
      </c>
      <c r="D44" s="324">
        <v>5</v>
      </c>
      <c r="E44" s="325">
        <v>1.2165450121654502E-2</v>
      </c>
      <c r="F44" s="324">
        <v>27</v>
      </c>
      <c r="G44" s="325">
        <v>3.6096256684491977E-2</v>
      </c>
      <c r="H44" s="324">
        <v>15</v>
      </c>
      <c r="I44" s="326">
        <v>1.6393442622950821E-2</v>
      </c>
      <c r="J44" s="327">
        <v>43</v>
      </c>
      <c r="K44" s="326">
        <v>4.2406311637080869E-2</v>
      </c>
      <c r="L44" s="328">
        <v>16</v>
      </c>
      <c r="M44" s="325">
        <v>1.6293279022403257E-2</v>
      </c>
      <c r="N44" s="329">
        <v>28</v>
      </c>
      <c r="O44" s="326">
        <v>2.9818956336528223E-2</v>
      </c>
      <c r="P44" s="316">
        <v>29</v>
      </c>
      <c r="Q44" s="325">
        <v>3.3681765389082463E-2</v>
      </c>
      <c r="R44" s="316">
        <v>26</v>
      </c>
      <c r="S44" s="325">
        <v>3.4574468085106384E-2</v>
      </c>
      <c r="T44" s="316">
        <v>14</v>
      </c>
      <c r="U44" s="326">
        <v>2.0172910662824207E-2</v>
      </c>
      <c r="V44" s="320">
        <v>6</v>
      </c>
      <c r="W44" s="325">
        <v>1.1472275334608031E-2</v>
      </c>
      <c r="X44" s="330"/>
      <c r="Y44" s="326"/>
      <c r="Z44" s="331">
        <v>215</v>
      </c>
      <c r="AA44" s="322">
        <v>2.5978733687771871E-2</v>
      </c>
    </row>
    <row r="45" spans="1:27" ht="15" x14ac:dyDescent="0.25">
      <c r="A45" s="99" t="s">
        <v>1</v>
      </c>
      <c r="B45" s="332">
        <v>428</v>
      </c>
      <c r="C45" s="333">
        <v>1</v>
      </c>
      <c r="D45" s="334">
        <v>411</v>
      </c>
      <c r="E45" s="333">
        <v>1</v>
      </c>
      <c r="F45" s="334">
        <v>748</v>
      </c>
      <c r="G45" s="333">
        <v>1</v>
      </c>
      <c r="H45" s="334">
        <v>915</v>
      </c>
      <c r="I45" s="333">
        <v>1</v>
      </c>
      <c r="J45" s="304">
        <v>1014</v>
      </c>
      <c r="K45" s="333">
        <v>1</v>
      </c>
      <c r="L45" s="335">
        <f>SUM(L6:L44)</f>
        <v>982</v>
      </c>
      <c r="M45" s="333">
        <v>1</v>
      </c>
      <c r="N45" s="336">
        <f>SUM(N6:N44)</f>
        <v>939</v>
      </c>
      <c r="O45" s="333">
        <v>1</v>
      </c>
      <c r="P45" s="337">
        <v>861</v>
      </c>
      <c r="Q45" s="333">
        <v>1</v>
      </c>
      <c r="R45" s="338">
        <v>752</v>
      </c>
      <c r="S45" s="333">
        <v>1</v>
      </c>
      <c r="T45" s="339">
        <v>694</v>
      </c>
      <c r="U45" s="333">
        <v>1</v>
      </c>
      <c r="V45" s="337">
        <v>523</v>
      </c>
      <c r="W45" s="333">
        <v>1</v>
      </c>
      <c r="X45" s="340"/>
      <c r="Y45" s="341"/>
      <c r="Z45" s="342">
        <v>8276</v>
      </c>
      <c r="AA45" s="301">
        <v>1.0000000000000004</v>
      </c>
    </row>
    <row r="47" spans="1:27" ht="15" x14ac:dyDescent="0.25">
      <c r="A47" s="345"/>
      <c r="B47" s="571">
        <v>2019</v>
      </c>
      <c r="C47" s="569"/>
      <c r="D47" s="569"/>
      <c r="E47" s="569"/>
      <c r="F47" s="569"/>
      <c r="G47" s="569"/>
      <c r="H47" s="569"/>
      <c r="I47" s="569"/>
      <c r="J47" s="569"/>
      <c r="K47" s="569"/>
      <c r="L47" s="569"/>
      <c r="M47" s="569"/>
      <c r="N47" s="569"/>
      <c r="O47" s="569"/>
      <c r="P47" s="569"/>
      <c r="Q47" s="569"/>
      <c r="R47" s="569"/>
      <c r="S47" s="569"/>
      <c r="T47" s="569"/>
      <c r="U47" s="569"/>
      <c r="V47" s="569"/>
      <c r="W47" s="569"/>
      <c r="X47" s="569"/>
      <c r="Y47" s="569"/>
      <c r="Z47" s="569"/>
      <c r="AA47" s="572"/>
    </row>
    <row r="48" spans="1:27" ht="15" x14ac:dyDescent="0.25">
      <c r="A48" s="345"/>
      <c r="B48" s="571" t="s">
        <v>7</v>
      </c>
      <c r="C48" s="569"/>
      <c r="D48" s="573" t="s">
        <v>8</v>
      </c>
      <c r="E48" s="569"/>
      <c r="F48" s="571" t="s">
        <v>9</v>
      </c>
      <c r="G48" s="569"/>
      <c r="H48" s="573" t="s">
        <v>10</v>
      </c>
      <c r="I48" s="569"/>
      <c r="J48" s="571" t="s">
        <v>11</v>
      </c>
      <c r="K48" s="569"/>
      <c r="L48" s="573" t="s">
        <v>12</v>
      </c>
      <c r="M48" s="569"/>
      <c r="N48" s="571" t="s">
        <v>13</v>
      </c>
      <c r="O48" s="569"/>
      <c r="P48" s="571" t="s">
        <v>14</v>
      </c>
      <c r="Q48" s="569"/>
      <c r="R48" s="573" t="s">
        <v>15</v>
      </c>
      <c r="S48" s="569"/>
      <c r="T48" s="571" t="s">
        <v>16</v>
      </c>
      <c r="U48" s="569"/>
      <c r="V48" s="573" t="s">
        <v>17</v>
      </c>
      <c r="W48" s="569"/>
      <c r="X48" s="571" t="s">
        <v>18</v>
      </c>
      <c r="Y48" s="569"/>
      <c r="Z48" s="571" t="s">
        <v>156</v>
      </c>
      <c r="AA48" s="572"/>
    </row>
    <row r="49" spans="1:27" ht="41.25" customHeight="1" x14ac:dyDescent="0.2">
      <c r="A49" s="344" t="s">
        <v>155</v>
      </c>
      <c r="B49" s="75" t="s">
        <v>267</v>
      </c>
      <c r="C49" s="76" t="s">
        <v>157</v>
      </c>
      <c r="D49" s="75" t="s">
        <v>267</v>
      </c>
      <c r="E49" s="76" t="s">
        <v>157</v>
      </c>
      <c r="F49" s="75" t="s">
        <v>267</v>
      </c>
      <c r="G49" s="76" t="s">
        <v>157</v>
      </c>
      <c r="H49" s="75" t="s">
        <v>267</v>
      </c>
      <c r="I49" s="76" t="s">
        <v>157</v>
      </c>
      <c r="J49" s="75" t="s">
        <v>267</v>
      </c>
      <c r="K49" s="76" t="s">
        <v>157</v>
      </c>
      <c r="L49" s="75" t="s">
        <v>267</v>
      </c>
      <c r="M49" s="76" t="s">
        <v>157</v>
      </c>
      <c r="N49" s="75" t="s">
        <v>267</v>
      </c>
      <c r="O49" s="76" t="s">
        <v>157</v>
      </c>
      <c r="P49" s="75" t="s">
        <v>267</v>
      </c>
      <c r="Q49" s="76" t="s">
        <v>157</v>
      </c>
      <c r="R49" s="75" t="s">
        <v>267</v>
      </c>
      <c r="S49" s="76" t="s">
        <v>157</v>
      </c>
      <c r="T49" s="75" t="s">
        <v>267</v>
      </c>
      <c r="U49" s="76" t="s">
        <v>157</v>
      </c>
      <c r="V49" s="75" t="s">
        <v>267</v>
      </c>
      <c r="W49" s="76" t="s">
        <v>157</v>
      </c>
      <c r="X49" s="75" t="s">
        <v>267</v>
      </c>
      <c r="Y49" s="76" t="s">
        <v>157</v>
      </c>
      <c r="Z49" s="284" t="s">
        <v>40</v>
      </c>
      <c r="AA49" s="283" t="s">
        <v>41</v>
      </c>
    </row>
    <row r="50" spans="1:27" ht="15" x14ac:dyDescent="0.25">
      <c r="A50" s="167" t="s">
        <v>42</v>
      </c>
      <c r="B50" s="287">
        <v>0</v>
      </c>
      <c r="C50" s="308">
        <v>0</v>
      </c>
      <c r="D50" s="287">
        <v>0</v>
      </c>
      <c r="E50" s="308">
        <v>0</v>
      </c>
      <c r="F50" s="287">
        <v>0</v>
      </c>
      <c r="G50" s="308">
        <v>0</v>
      </c>
      <c r="H50" s="287">
        <v>0</v>
      </c>
      <c r="I50" s="308">
        <v>0</v>
      </c>
      <c r="J50" s="287">
        <v>0</v>
      </c>
      <c r="K50" s="308">
        <v>0</v>
      </c>
      <c r="L50" s="287">
        <v>2</v>
      </c>
      <c r="M50" s="308">
        <v>3.766478342749529E-3</v>
      </c>
      <c r="N50" s="287">
        <v>15</v>
      </c>
      <c r="O50" s="308">
        <v>2.6132404181184669E-2</v>
      </c>
      <c r="P50" s="287">
        <v>16</v>
      </c>
      <c r="Q50" s="308">
        <v>2.4205748865355523E-2</v>
      </c>
      <c r="R50" s="287">
        <v>16</v>
      </c>
      <c r="S50" s="308">
        <v>2.3529411764705882E-2</v>
      </c>
      <c r="T50" s="287">
        <v>20</v>
      </c>
      <c r="U50" s="308">
        <v>2.8530670470756064E-2</v>
      </c>
      <c r="V50" s="287">
        <v>12</v>
      </c>
      <c r="W50" s="308">
        <v>1.9169329073482427E-2</v>
      </c>
      <c r="X50" s="287">
        <v>23</v>
      </c>
      <c r="Y50" s="308">
        <v>4.0350877192982457E-2</v>
      </c>
      <c r="Z50" s="290">
        <v>104</v>
      </c>
      <c r="AA50" s="315">
        <v>1.4525139664804469</v>
      </c>
    </row>
    <row r="51" spans="1:27" ht="15" x14ac:dyDescent="0.25">
      <c r="A51" s="167" t="s">
        <v>43</v>
      </c>
      <c r="B51" s="293">
        <v>5</v>
      </c>
      <c r="C51" s="288">
        <v>8.9445438282647581E-3</v>
      </c>
      <c r="D51" s="293">
        <v>8</v>
      </c>
      <c r="E51" s="288">
        <v>1.5065913370998116E-2</v>
      </c>
      <c r="F51" s="293">
        <v>11</v>
      </c>
      <c r="G51" s="288">
        <v>1.6034985422740525E-2</v>
      </c>
      <c r="H51" s="293">
        <v>9</v>
      </c>
      <c r="I51" s="288">
        <v>2.0454545454545454E-2</v>
      </c>
      <c r="J51" s="293">
        <v>4</v>
      </c>
      <c r="K51" s="288">
        <v>6.6555740432612314E-3</v>
      </c>
      <c r="L51" s="293">
        <v>4</v>
      </c>
      <c r="M51" s="288">
        <v>7.5329566854990581E-3</v>
      </c>
      <c r="N51" s="293">
        <v>11</v>
      </c>
      <c r="O51" s="288">
        <v>1.9163763066202089E-2</v>
      </c>
      <c r="P51" s="293">
        <v>25</v>
      </c>
      <c r="Q51" s="288">
        <v>3.7821482602118005E-2</v>
      </c>
      <c r="R51" s="293">
        <v>20</v>
      </c>
      <c r="S51" s="288">
        <v>2.9411764705882353E-2</v>
      </c>
      <c r="T51" s="293">
        <v>9</v>
      </c>
      <c r="U51" s="288">
        <v>1.2838801711840228E-2</v>
      </c>
      <c r="V51" s="293">
        <v>19</v>
      </c>
      <c r="W51" s="288">
        <v>3.035143769968051E-2</v>
      </c>
      <c r="X51" s="293">
        <v>8</v>
      </c>
      <c r="Y51" s="288">
        <v>1.4035087719298246E-2</v>
      </c>
      <c r="Z51" s="295">
        <v>133</v>
      </c>
      <c r="AA51" s="323">
        <v>1.8575418994413408</v>
      </c>
    </row>
    <row r="52" spans="1:27" ht="15" x14ac:dyDescent="0.25">
      <c r="A52" s="167" t="s">
        <v>44</v>
      </c>
      <c r="B52" s="293">
        <v>4</v>
      </c>
      <c r="C52" s="288">
        <v>7.1556350626118068E-3</v>
      </c>
      <c r="D52" s="293">
        <v>2</v>
      </c>
      <c r="E52" s="288">
        <v>3.766478342749529E-3</v>
      </c>
      <c r="F52" s="293">
        <v>21</v>
      </c>
      <c r="G52" s="288">
        <v>3.0612244897959183E-2</v>
      </c>
      <c r="H52" s="293">
        <v>19</v>
      </c>
      <c r="I52" s="288">
        <v>4.3181818181818182E-2</v>
      </c>
      <c r="J52" s="293">
        <v>6</v>
      </c>
      <c r="K52" s="288">
        <v>9.9833610648918467E-3</v>
      </c>
      <c r="L52" s="293">
        <v>2</v>
      </c>
      <c r="M52" s="288">
        <v>3.766478342749529E-3</v>
      </c>
      <c r="N52" s="293">
        <v>4</v>
      </c>
      <c r="O52" s="288">
        <v>6.9686411149825784E-3</v>
      </c>
      <c r="P52" s="293">
        <v>12</v>
      </c>
      <c r="Q52" s="288">
        <v>1.8154311649016642E-2</v>
      </c>
      <c r="R52" s="293">
        <v>0</v>
      </c>
      <c r="S52" s="288">
        <v>0</v>
      </c>
      <c r="T52" s="293">
        <v>2</v>
      </c>
      <c r="U52" s="288">
        <v>2.8530670470756064E-3</v>
      </c>
      <c r="V52" s="293">
        <v>0</v>
      </c>
      <c r="W52" s="288">
        <v>0</v>
      </c>
      <c r="X52" s="293">
        <v>1</v>
      </c>
      <c r="Y52" s="288">
        <v>1.7543859649122807E-3</v>
      </c>
      <c r="Z52" s="295">
        <v>73</v>
      </c>
      <c r="AA52" s="323">
        <v>1.0195530726256983</v>
      </c>
    </row>
    <row r="53" spans="1:27" ht="15" x14ac:dyDescent="0.25">
      <c r="A53" s="167" t="s">
        <v>45</v>
      </c>
      <c r="B53" s="293">
        <v>6</v>
      </c>
      <c r="C53" s="288">
        <v>1.0733452593917709E-2</v>
      </c>
      <c r="D53" s="293">
        <v>2</v>
      </c>
      <c r="E53" s="288">
        <v>3.766478342749529E-3</v>
      </c>
      <c r="F53" s="293">
        <v>8</v>
      </c>
      <c r="G53" s="288">
        <v>1.1661807580174927E-2</v>
      </c>
      <c r="H53" s="293">
        <v>5</v>
      </c>
      <c r="I53" s="288">
        <v>1.1363636363636364E-2</v>
      </c>
      <c r="J53" s="293">
        <v>11</v>
      </c>
      <c r="K53" s="288">
        <v>1.8302828618968387E-2</v>
      </c>
      <c r="L53" s="293">
        <v>8</v>
      </c>
      <c r="M53" s="288">
        <v>1.5065913370998116E-2</v>
      </c>
      <c r="N53" s="293">
        <v>27</v>
      </c>
      <c r="O53" s="288">
        <v>4.7038327526132406E-2</v>
      </c>
      <c r="P53" s="293">
        <v>6</v>
      </c>
      <c r="Q53" s="288">
        <v>9.0771558245083209E-3</v>
      </c>
      <c r="R53" s="293">
        <v>10</v>
      </c>
      <c r="S53" s="288">
        <v>1.4705882352941176E-2</v>
      </c>
      <c r="T53" s="293">
        <v>13</v>
      </c>
      <c r="U53" s="288">
        <v>1.8544935805991442E-2</v>
      </c>
      <c r="V53" s="293">
        <v>13</v>
      </c>
      <c r="W53" s="288">
        <v>2.0766773162939296E-2</v>
      </c>
      <c r="X53" s="293">
        <v>4</v>
      </c>
      <c r="Y53" s="288">
        <v>7.0175438596491229E-3</v>
      </c>
      <c r="Z53" s="295">
        <v>113</v>
      </c>
      <c r="AA53" s="323">
        <v>1.5782122905027933</v>
      </c>
    </row>
    <row r="54" spans="1:27" ht="15" x14ac:dyDescent="0.25">
      <c r="A54" s="167" t="s">
        <v>46</v>
      </c>
      <c r="B54" s="293">
        <v>4</v>
      </c>
      <c r="C54" s="288">
        <v>7.1556350626118068E-3</v>
      </c>
      <c r="D54" s="293">
        <v>0</v>
      </c>
      <c r="E54" s="288">
        <v>0</v>
      </c>
      <c r="F54" s="293">
        <v>1</v>
      </c>
      <c r="G54" s="288">
        <v>1.4577259475218659E-3</v>
      </c>
      <c r="H54" s="293">
        <v>0</v>
      </c>
      <c r="I54" s="288">
        <v>0</v>
      </c>
      <c r="J54" s="293">
        <v>1</v>
      </c>
      <c r="K54" s="288">
        <v>1.6638935108153079E-3</v>
      </c>
      <c r="L54" s="293">
        <v>0</v>
      </c>
      <c r="M54" s="288">
        <v>0</v>
      </c>
      <c r="N54" s="293">
        <v>0</v>
      </c>
      <c r="O54" s="288">
        <v>0</v>
      </c>
      <c r="P54" s="293">
        <v>10</v>
      </c>
      <c r="Q54" s="288">
        <v>1.5128593040847202E-2</v>
      </c>
      <c r="R54" s="293">
        <v>0</v>
      </c>
      <c r="S54" s="288">
        <v>0</v>
      </c>
      <c r="T54" s="293">
        <v>0</v>
      </c>
      <c r="U54" s="288">
        <v>0</v>
      </c>
      <c r="V54" s="293">
        <v>9</v>
      </c>
      <c r="W54" s="288">
        <v>1.437699680511182E-2</v>
      </c>
      <c r="X54" s="293">
        <v>3</v>
      </c>
      <c r="Y54" s="288">
        <v>5.263157894736842E-3</v>
      </c>
      <c r="Z54" s="295">
        <v>28</v>
      </c>
      <c r="AA54" s="323">
        <v>0.39106145251396646</v>
      </c>
    </row>
    <row r="55" spans="1:27" ht="15" x14ac:dyDescent="0.25">
      <c r="A55" s="167" t="s">
        <v>47</v>
      </c>
      <c r="B55" s="293">
        <v>10</v>
      </c>
      <c r="C55" s="288">
        <v>1.7889087656529516E-2</v>
      </c>
      <c r="D55" s="293">
        <v>0</v>
      </c>
      <c r="E55" s="288">
        <v>0</v>
      </c>
      <c r="F55" s="293">
        <v>6</v>
      </c>
      <c r="G55" s="288">
        <v>8.7463556851311956E-3</v>
      </c>
      <c r="H55" s="293">
        <v>8</v>
      </c>
      <c r="I55" s="288">
        <v>1.8181818181818181E-2</v>
      </c>
      <c r="J55" s="293">
        <v>0</v>
      </c>
      <c r="K55" s="288">
        <v>0</v>
      </c>
      <c r="L55" s="293">
        <v>7</v>
      </c>
      <c r="M55" s="288">
        <v>1.3182674199623353E-2</v>
      </c>
      <c r="N55" s="293">
        <v>1</v>
      </c>
      <c r="O55" s="288">
        <v>1.7421602787456446E-3</v>
      </c>
      <c r="P55" s="293">
        <v>7</v>
      </c>
      <c r="Q55" s="288">
        <v>1.059001512859304E-2</v>
      </c>
      <c r="R55" s="293">
        <v>6</v>
      </c>
      <c r="S55" s="288">
        <v>8.8235294117647058E-3</v>
      </c>
      <c r="T55" s="293">
        <v>8</v>
      </c>
      <c r="U55" s="288">
        <v>1.1412268188302425E-2</v>
      </c>
      <c r="V55" s="293">
        <v>1</v>
      </c>
      <c r="W55" s="288">
        <v>1.5974440894568689E-3</v>
      </c>
      <c r="X55" s="293">
        <v>6</v>
      </c>
      <c r="Y55" s="288">
        <v>1.0526315789473684E-2</v>
      </c>
      <c r="Z55" s="295">
        <v>60</v>
      </c>
      <c r="AA55" s="323">
        <v>0.83798882681564246</v>
      </c>
    </row>
    <row r="56" spans="1:27" ht="15" x14ac:dyDescent="0.25">
      <c r="A56" s="167" t="s">
        <v>48</v>
      </c>
      <c r="B56" s="293">
        <v>15</v>
      </c>
      <c r="C56" s="288">
        <v>2.6833631484794274E-2</v>
      </c>
      <c r="D56" s="293">
        <v>23</v>
      </c>
      <c r="E56" s="288">
        <v>4.3314500941619587E-2</v>
      </c>
      <c r="F56" s="293">
        <v>24</v>
      </c>
      <c r="G56" s="288">
        <v>3.4985422740524783E-2</v>
      </c>
      <c r="H56" s="293">
        <v>16</v>
      </c>
      <c r="I56" s="288">
        <v>3.6363636363636362E-2</v>
      </c>
      <c r="J56" s="293">
        <v>39</v>
      </c>
      <c r="K56" s="288">
        <v>6.4891846921797003E-2</v>
      </c>
      <c r="L56" s="293">
        <v>18</v>
      </c>
      <c r="M56" s="288">
        <v>3.3898305084745763E-2</v>
      </c>
      <c r="N56" s="293">
        <v>28</v>
      </c>
      <c r="O56" s="288">
        <v>4.878048780487805E-2</v>
      </c>
      <c r="P56" s="293">
        <v>15</v>
      </c>
      <c r="Q56" s="288">
        <v>2.2692889561270801E-2</v>
      </c>
      <c r="R56" s="293">
        <v>38</v>
      </c>
      <c r="S56" s="288">
        <v>5.5882352941176473E-2</v>
      </c>
      <c r="T56" s="293">
        <v>37</v>
      </c>
      <c r="U56" s="288">
        <v>5.2781740370898715E-2</v>
      </c>
      <c r="V56" s="293">
        <v>27</v>
      </c>
      <c r="W56" s="288">
        <v>4.3130990415335461E-2</v>
      </c>
      <c r="X56" s="293">
        <v>16</v>
      </c>
      <c r="Y56" s="288">
        <v>2.8070175438596492E-2</v>
      </c>
      <c r="Z56" s="295">
        <v>296</v>
      </c>
      <c r="AA56" s="323">
        <v>4.1340782122905031</v>
      </c>
    </row>
    <row r="57" spans="1:27" ht="15" x14ac:dyDescent="0.25">
      <c r="A57" s="167" t="s">
        <v>49</v>
      </c>
      <c r="B57" s="293">
        <v>3</v>
      </c>
      <c r="C57" s="288">
        <v>5.3667262969588547E-3</v>
      </c>
      <c r="D57" s="293">
        <v>0</v>
      </c>
      <c r="E57" s="288">
        <v>0</v>
      </c>
      <c r="F57" s="293">
        <v>1</v>
      </c>
      <c r="G57" s="288">
        <v>1.4577259475218659E-3</v>
      </c>
      <c r="H57" s="293">
        <v>3</v>
      </c>
      <c r="I57" s="288">
        <v>6.8181818181818179E-3</v>
      </c>
      <c r="J57" s="293">
        <v>4</v>
      </c>
      <c r="K57" s="288">
        <v>6.6555740432612314E-3</v>
      </c>
      <c r="L57" s="293">
        <v>0</v>
      </c>
      <c r="M57" s="288">
        <v>0</v>
      </c>
      <c r="N57" s="293">
        <v>11</v>
      </c>
      <c r="O57" s="288">
        <v>1.9163763066202089E-2</v>
      </c>
      <c r="P57" s="293">
        <v>39</v>
      </c>
      <c r="Q57" s="288">
        <v>5.9001512859304085E-2</v>
      </c>
      <c r="R57" s="293">
        <v>0</v>
      </c>
      <c r="S57" s="288">
        <v>0</v>
      </c>
      <c r="T57" s="293">
        <v>10</v>
      </c>
      <c r="U57" s="288">
        <v>1.4265335235378032E-2</v>
      </c>
      <c r="V57" s="293">
        <v>10</v>
      </c>
      <c r="W57" s="288">
        <v>1.5974440894568689E-2</v>
      </c>
      <c r="X57" s="293">
        <v>8</v>
      </c>
      <c r="Y57" s="288">
        <v>1.4035087719298246E-2</v>
      </c>
      <c r="Z57" s="295">
        <v>89</v>
      </c>
      <c r="AA57" s="323">
        <v>1.2430167597765363</v>
      </c>
    </row>
    <row r="58" spans="1:27" ht="15" x14ac:dyDescent="0.25">
      <c r="A58" s="167" t="s">
        <v>50</v>
      </c>
      <c r="B58" s="293">
        <v>2</v>
      </c>
      <c r="C58" s="288">
        <v>3.5778175313059034E-3</v>
      </c>
      <c r="D58" s="293">
        <v>0</v>
      </c>
      <c r="E58" s="288">
        <v>0</v>
      </c>
      <c r="F58" s="293">
        <v>6</v>
      </c>
      <c r="G58" s="288">
        <v>8.7463556851311956E-3</v>
      </c>
      <c r="H58" s="293">
        <v>5</v>
      </c>
      <c r="I58" s="288">
        <v>1.1363636363636364E-2</v>
      </c>
      <c r="J58" s="293">
        <v>1</v>
      </c>
      <c r="K58" s="288">
        <v>1.6638935108153079E-3</v>
      </c>
      <c r="L58" s="293">
        <v>2</v>
      </c>
      <c r="M58" s="288">
        <v>3.766478342749529E-3</v>
      </c>
      <c r="N58" s="293">
        <v>1</v>
      </c>
      <c r="O58" s="288">
        <v>1.7421602787456446E-3</v>
      </c>
      <c r="P58" s="293">
        <v>2</v>
      </c>
      <c r="Q58" s="288">
        <v>3.0257186081694403E-3</v>
      </c>
      <c r="R58" s="293">
        <v>1</v>
      </c>
      <c r="S58" s="288">
        <v>1.4705882352941176E-3</v>
      </c>
      <c r="T58" s="293">
        <v>0</v>
      </c>
      <c r="U58" s="288">
        <v>0</v>
      </c>
      <c r="V58" s="293">
        <v>2</v>
      </c>
      <c r="W58" s="288">
        <v>3.1948881789137379E-3</v>
      </c>
      <c r="X58" s="293">
        <v>2</v>
      </c>
      <c r="Y58" s="288">
        <v>3.5087719298245615E-3</v>
      </c>
      <c r="Z58" s="295">
        <v>24</v>
      </c>
      <c r="AA58" s="323">
        <v>0.33519553072625696</v>
      </c>
    </row>
    <row r="59" spans="1:27" ht="15" x14ac:dyDescent="0.25">
      <c r="A59" s="167" t="s">
        <v>51</v>
      </c>
      <c r="B59" s="293">
        <v>10</v>
      </c>
      <c r="C59" s="288">
        <v>1.7889087656529516E-2</v>
      </c>
      <c r="D59" s="293">
        <v>17</v>
      </c>
      <c r="E59" s="288">
        <v>3.2015065913370999E-2</v>
      </c>
      <c r="F59" s="293">
        <v>9</v>
      </c>
      <c r="G59" s="288">
        <v>1.3119533527696793E-2</v>
      </c>
      <c r="H59" s="293">
        <v>8</v>
      </c>
      <c r="I59" s="288">
        <v>1.8181818181818181E-2</v>
      </c>
      <c r="J59" s="293">
        <v>8</v>
      </c>
      <c r="K59" s="288">
        <v>1.3311148086522463E-2</v>
      </c>
      <c r="L59" s="293">
        <v>16</v>
      </c>
      <c r="M59" s="288">
        <v>3.0131826741996232E-2</v>
      </c>
      <c r="N59" s="293">
        <v>14</v>
      </c>
      <c r="O59" s="288">
        <v>2.4390243902439025E-2</v>
      </c>
      <c r="P59" s="293">
        <v>27</v>
      </c>
      <c r="Q59" s="288">
        <v>4.084720121028744E-2</v>
      </c>
      <c r="R59" s="293">
        <v>16</v>
      </c>
      <c r="S59" s="288">
        <v>2.3529411764705882E-2</v>
      </c>
      <c r="T59" s="293">
        <v>30</v>
      </c>
      <c r="U59" s="288">
        <v>4.2796005706134094E-2</v>
      </c>
      <c r="V59" s="293">
        <v>20</v>
      </c>
      <c r="W59" s="288">
        <v>3.1948881789137379E-2</v>
      </c>
      <c r="X59" s="293">
        <v>37</v>
      </c>
      <c r="Y59" s="288">
        <v>6.491228070175438E-2</v>
      </c>
      <c r="Z59" s="295">
        <v>212</v>
      </c>
      <c r="AA59" s="323">
        <v>2.9608938547486034</v>
      </c>
    </row>
    <row r="60" spans="1:27" ht="15" x14ac:dyDescent="0.25">
      <c r="A60" s="167" t="s">
        <v>52</v>
      </c>
      <c r="B60" s="293">
        <v>11</v>
      </c>
      <c r="C60" s="288">
        <v>1.9677996422182469E-2</v>
      </c>
      <c r="D60" s="293">
        <v>15</v>
      </c>
      <c r="E60" s="288">
        <v>2.8248587570621469E-2</v>
      </c>
      <c r="F60" s="293">
        <v>15</v>
      </c>
      <c r="G60" s="288">
        <v>2.1865889212827987E-2</v>
      </c>
      <c r="H60" s="293">
        <v>16</v>
      </c>
      <c r="I60" s="288">
        <v>3.6363636363636362E-2</v>
      </c>
      <c r="J60" s="293">
        <v>12</v>
      </c>
      <c r="K60" s="288">
        <v>1.9966722129783693E-2</v>
      </c>
      <c r="L60" s="293">
        <v>7</v>
      </c>
      <c r="M60" s="288">
        <v>1.3182674199623353E-2</v>
      </c>
      <c r="N60" s="293">
        <v>12</v>
      </c>
      <c r="O60" s="288">
        <v>2.0905923344947737E-2</v>
      </c>
      <c r="P60" s="293">
        <v>10</v>
      </c>
      <c r="Q60" s="288">
        <v>1.5128593040847202E-2</v>
      </c>
      <c r="R60" s="293">
        <v>19</v>
      </c>
      <c r="S60" s="288">
        <v>2.7941176470588237E-2</v>
      </c>
      <c r="T60" s="293">
        <v>23</v>
      </c>
      <c r="U60" s="288">
        <v>3.2810271041369472E-2</v>
      </c>
      <c r="V60" s="293">
        <v>15</v>
      </c>
      <c r="W60" s="288">
        <v>2.3961661341853034E-2</v>
      </c>
      <c r="X60" s="293">
        <v>10</v>
      </c>
      <c r="Y60" s="288">
        <v>1.7543859649122806E-2</v>
      </c>
      <c r="Z60" s="295">
        <v>165</v>
      </c>
      <c r="AA60" s="323">
        <v>2.3044692737430168</v>
      </c>
    </row>
    <row r="61" spans="1:27" ht="15" x14ac:dyDescent="0.25">
      <c r="A61" s="167" t="s">
        <v>53</v>
      </c>
      <c r="B61" s="293">
        <v>6</v>
      </c>
      <c r="C61" s="288">
        <v>1.0733452593917709E-2</v>
      </c>
      <c r="D61" s="293">
        <v>0</v>
      </c>
      <c r="E61" s="288">
        <v>0</v>
      </c>
      <c r="F61" s="293">
        <v>4</v>
      </c>
      <c r="G61" s="288">
        <v>5.8309037900874635E-3</v>
      </c>
      <c r="H61" s="293">
        <v>5</v>
      </c>
      <c r="I61" s="288">
        <v>1.1363636363636364E-2</v>
      </c>
      <c r="J61" s="293">
        <v>1</v>
      </c>
      <c r="K61" s="288">
        <v>1.6638935108153079E-3</v>
      </c>
      <c r="L61" s="293">
        <v>1</v>
      </c>
      <c r="M61" s="288">
        <v>1.8832391713747645E-3</v>
      </c>
      <c r="N61" s="293">
        <v>2</v>
      </c>
      <c r="O61" s="288">
        <v>3.4843205574912892E-3</v>
      </c>
      <c r="P61" s="293">
        <v>5</v>
      </c>
      <c r="Q61" s="288">
        <v>7.5642965204236008E-3</v>
      </c>
      <c r="R61" s="293">
        <v>3</v>
      </c>
      <c r="S61" s="288">
        <v>4.4117647058823529E-3</v>
      </c>
      <c r="T61" s="293">
        <v>14</v>
      </c>
      <c r="U61" s="288">
        <v>1.9971469329529243E-2</v>
      </c>
      <c r="V61" s="293">
        <v>1</v>
      </c>
      <c r="W61" s="288">
        <v>1.5974440894568689E-3</v>
      </c>
      <c r="X61" s="293">
        <v>7</v>
      </c>
      <c r="Y61" s="288">
        <v>1.2280701754385965E-2</v>
      </c>
      <c r="Z61" s="295">
        <v>49</v>
      </c>
      <c r="AA61" s="323">
        <v>0.68435754189944131</v>
      </c>
    </row>
    <row r="62" spans="1:27" ht="15" x14ac:dyDescent="0.25">
      <c r="A62" s="167" t="s">
        <v>54</v>
      </c>
      <c r="B62" s="293">
        <v>15</v>
      </c>
      <c r="C62" s="288">
        <v>2.6833631484794274E-2</v>
      </c>
      <c r="D62" s="293">
        <v>29</v>
      </c>
      <c r="E62" s="288">
        <v>5.4613935969868174E-2</v>
      </c>
      <c r="F62" s="293">
        <v>12</v>
      </c>
      <c r="G62" s="288">
        <v>1.7492711370262391E-2</v>
      </c>
      <c r="H62" s="293">
        <v>6</v>
      </c>
      <c r="I62" s="288">
        <v>1.3636363636363636E-2</v>
      </c>
      <c r="J62" s="293">
        <v>13</v>
      </c>
      <c r="K62" s="288">
        <v>2.1630615640599003E-2</v>
      </c>
      <c r="L62" s="293">
        <v>5</v>
      </c>
      <c r="M62" s="288">
        <v>9.4161958568738224E-3</v>
      </c>
      <c r="N62" s="293">
        <v>23</v>
      </c>
      <c r="O62" s="288">
        <v>4.0069686411149823E-2</v>
      </c>
      <c r="P62" s="293">
        <v>7</v>
      </c>
      <c r="Q62" s="288">
        <v>1.059001512859304E-2</v>
      </c>
      <c r="R62" s="293">
        <v>16</v>
      </c>
      <c r="S62" s="288">
        <v>2.3529411764705882E-2</v>
      </c>
      <c r="T62" s="293">
        <v>37</v>
      </c>
      <c r="U62" s="288">
        <v>5.2781740370898715E-2</v>
      </c>
      <c r="V62" s="293">
        <v>20</v>
      </c>
      <c r="W62" s="288">
        <v>3.1948881789137379E-2</v>
      </c>
      <c r="X62" s="293">
        <v>10</v>
      </c>
      <c r="Y62" s="288">
        <v>1.7543859649122806E-2</v>
      </c>
      <c r="Z62" s="295">
        <v>193</v>
      </c>
      <c r="AA62" s="323">
        <v>2.6955307262569832</v>
      </c>
    </row>
    <row r="63" spans="1:27" ht="15" x14ac:dyDescent="0.25">
      <c r="A63" s="167" t="s">
        <v>0</v>
      </c>
      <c r="B63" s="293">
        <v>7</v>
      </c>
      <c r="C63" s="288">
        <v>1.2522361359570662E-2</v>
      </c>
      <c r="D63" s="293">
        <v>2</v>
      </c>
      <c r="E63" s="288">
        <v>3.766478342749529E-3</v>
      </c>
      <c r="F63" s="293">
        <v>1</v>
      </c>
      <c r="G63" s="288">
        <v>1.4577259475218659E-3</v>
      </c>
      <c r="H63" s="293">
        <v>2</v>
      </c>
      <c r="I63" s="288">
        <v>4.5454545454545452E-3</v>
      </c>
      <c r="J63" s="293">
        <v>1</v>
      </c>
      <c r="K63" s="288">
        <v>1.6638935108153079E-3</v>
      </c>
      <c r="L63" s="293">
        <v>5</v>
      </c>
      <c r="M63" s="288">
        <v>9.4161958568738224E-3</v>
      </c>
      <c r="N63" s="293">
        <v>1</v>
      </c>
      <c r="O63" s="288">
        <v>1.7421602787456446E-3</v>
      </c>
      <c r="P63" s="293">
        <v>7</v>
      </c>
      <c r="Q63" s="288">
        <v>1.059001512859304E-2</v>
      </c>
      <c r="R63" s="293">
        <v>6</v>
      </c>
      <c r="S63" s="288">
        <v>8.8235294117647058E-3</v>
      </c>
      <c r="T63" s="293">
        <v>8</v>
      </c>
      <c r="U63" s="288">
        <v>1.1412268188302425E-2</v>
      </c>
      <c r="V63" s="293">
        <v>4</v>
      </c>
      <c r="W63" s="288">
        <v>6.3897763578274758E-3</v>
      </c>
      <c r="X63" s="293">
        <v>4</v>
      </c>
      <c r="Y63" s="288">
        <v>7.0175438596491229E-3</v>
      </c>
      <c r="Z63" s="295">
        <v>48</v>
      </c>
      <c r="AA63" s="323">
        <v>0.67039106145251393</v>
      </c>
    </row>
    <row r="64" spans="1:27" ht="15" x14ac:dyDescent="0.25">
      <c r="A64" s="167" t="s">
        <v>55</v>
      </c>
      <c r="B64" s="293">
        <v>8</v>
      </c>
      <c r="C64" s="288">
        <v>1.4311270125223614E-2</v>
      </c>
      <c r="D64" s="293">
        <v>8</v>
      </c>
      <c r="E64" s="288">
        <v>1.5065913370998116E-2</v>
      </c>
      <c r="F64" s="293">
        <v>20</v>
      </c>
      <c r="G64" s="288">
        <v>2.9154518950437316E-2</v>
      </c>
      <c r="H64" s="293">
        <v>4</v>
      </c>
      <c r="I64" s="288">
        <v>9.0909090909090905E-3</v>
      </c>
      <c r="J64" s="293">
        <v>22</v>
      </c>
      <c r="K64" s="288">
        <v>3.6605657237936774E-2</v>
      </c>
      <c r="L64" s="293">
        <v>24</v>
      </c>
      <c r="M64" s="288">
        <v>4.519774011299435E-2</v>
      </c>
      <c r="N64" s="293">
        <v>1</v>
      </c>
      <c r="O64" s="288">
        <v>1.7421602787456446E-3</v>
      </c>
      <c r="P64" s="293">
        <v>1</v>
      </c>
      <c r="Q64" s="288">
        <v>1.5128593040847202E-3</v>
      </c>
      <c r="R64" s="293">
        <v>1</v>
      </c>
      <c r="S64" s="288">
        <v>1.4705882352941176E-3</v>
      </c>
      <c r="T64" s="293">
        <v>2</v>
      </c>
      <c r="U64" s="288">
        <v>2.8530670470756064E-3</v>
      </c>
      <c r="V64" s="293">
        <v>0</v>
      </c>
      <c r="W64" s="288">
        <v>0</v>
      </c>
      <c r="X64" s="293">
        <v>0</v>
      </c>
      <c r="Y64" s="288">
        <v>0</v>
      </c>
      <c r="Z64" s="295">
        <v>91</v>
      </c>
      <c r="AA64" s="323">
        <v>1.270949720670391</v>
      </c>
    </row>
    <row r="65" spans="1:27" ht="15" x14ac:dyDescent="0.25">
      <c r="A65" s="167" t="s">
        <v>56</v>
      </c>
      <c r="B65" s="293">
        <v>0</v>
      </c>
      <c r="C65" s="288">
        <v>0</v>
      </c>
      <c r="D65" s="293">
        <v>4</v>
      </c>
      <c r="E65" s="288">
        <v>7.5329566854990581E-3</v>
      </c>
      <c r="F65" s="293">
        <v>8</v>
      </c>
      <c r="G65" s="288">
        <v>1.1661807580174927E-2</v>
      </c>
      <c r="H65" s="293">
        <v>1</v>
      </c>
      <c r="I65" s="288">
        <v>2.2727272727272726E-3</v>
      </c>
      <c r="J65" s="293">
        <v>6</v>
      </c>
      <c r="K65" s="288">
        <v>9.9833610648918467E-3</v>
      </c>
      <c r="L65" s="293">
        <v>8</v>
      </c>
      <c r="M65" s="288">
        <v>1.5065913370998116E-2</v>
      </c>
      <c r="N65" s="293">
        <v>1</v>
      </c>
      <c r="O65" s="288">
        <v>1.7421602787456446E-3</v>
      </c>
      <c r="P65" s="293">
        <v>2</v>
      </c>
      <c r="Q65" s="288">
        <v>3.0257186081694403E-3</v>
      </c>
      <c r="R65" s="293">
        <v>1</v>
      </c>
      <c r="S65" s="288">
        <v>1.4705882352941176E-3</v>
      </c>
      <c r="T65" s="293">
        <v>10</v>
      </c>
      <c r="U65" s="288">
        <v>1.4265335235378032E-2</v>
      </c>
      <c r="V65" s="293">
        <v>3</v>
      </c>
      <c r="W65" s="288">
        <v>4.7923322683706068E-3</v>
      </c>
      <c r="X65" s="293">
        <v>5</v>
      </c>
      <c r="Y65" s="288">
        <v>8.771929824561403E-3</v>
      </c>
      <c r="Z65" s="295">
        <v>49</v>
      </c>
      <c r="AA65" s="323">
        <v>0.68435754189944131</v>
      </c>
    </row>
    <row r="66" spans="1:27" ht="15" x14ac:dyDescent="0.25">
      <c r="A66" s="167" t="s">
        <v>57</v>
      </c>
      <c r="B66" s="293">
        <v>1</v>
      </c>
      <c r="C66" s="288">
        <v>1.7889087656529517E-3</v>
      </c>
      <c r="D66" s="293">
        <v>2</v>
      </c>
      <c r="E66" s="288">
        <v>3.766478342749529E-3</v>
      </c>
      <c r="F66" s="293">
        <v>14</v>
      </c>
      <c r="G66" s="288">
        <v>2.0408163265306121E-2</v>
      </c>
      <c r="H66" s="293">
        <v>3</v>
      </c>
      <c r="I66" s="288">
        <v>6.8181818181818179E-3</v>
      </c>
      <c r="J66" s="293">
        <v>0</v>
      </c>
      <c r="K66" s="288">
        <v>0</v>
      </c>
      <c r="L66" s="293">
        <v>0</v>
      </c>
      <c r="M66" s="288">
        <v>0</v>
      </c>
      <c r="N66" s="293">
        <v>5</v>
      </c>
      <c r="O66" s="288">
        <v>8.7108013937282226E-3</v>
      </c>
      <c r="P66" s="293">
        <v>76</v>
      </c>
      <c r="Q66" s="288">
        <v>0.11497730711043873</v>
      </c>
      <c r="R66" s="293">
        <v>64</v>
      </c>
      <c r="S66" s="288">
        <v>9.4117647058823528E-2</v>
      </c>
      <c r="T66" s="293">
        <v>54</v>
      </c>
      <c r="U66" s="288">
        <v>7.7032810271041363E-2</v>
      </c>
      <c r="V66" s="293">
        <v>57</v>
      </c>
      <c r="W66" s="288">
        <v>9.1054313099041537E-2</v>
      </c>
      <c r="X66" s="293">
        <v>57</v>
      </c>
      <c r="Y66" s="288">
        <v>0.1</v>
      </c>
      <c r="Z66" s="295">
        <v>333</v>
      </c>
      <c r="AA66" s="323">
        <v>4.6508379888268152</v>
      </c>
    </row>
    <row r="67" spans="1:27" ht="15" x14ac:dyDescent="0.25">
      <c r="A67" s="167" t="s">
        <v>58</v>
      </c>
      <c r="B67" s="293">
        <v>5</v>
      </c>
      <c r="C67" s="288">
        <v>8.9445438282647581E-3</v>
      </c>
      <c r="D67" s="293">
        <v>0</v>
      </c>
      <c r="E67" s="288">
        <v>0</v>
      </c>
      <c r="F67" s="293">
        <v>5</v>
      </c>
      <c r="G67" s="288">
        <v>7.2886297376093291E-3</v>
      </c>
      <c r="H67" s="293">
        <v>3</v>
      </c>
      <c r="I67" s="288">
        <v>6.8181818181818179E-3</v>
      </c>
      <c r="J67" s="293">
        <v>6</v>
      </c>
      <c r="K67" s="288">
        <v>9.9833610648918467E-3</v>
      </c>
      <c r="L67" s="293">
        <v>0</v>
      </c>
      <c r="M67" s="288">
        <v>0</v>
      </c>
      <c r="N67" s="293">
        <v>1</v>
      </c>
      <c r="O67" s="288">
        <v>1.7421602787456446E-3</v>
      </c>
      <c r="P67" s="293">
        <v>5</v>
      </c>
      <c r="Q67" s="288">
        <v>7.5642965204236008E-3</v>
      </c>
      <c r="R67" s="293">
        <v>7</v>
      </c>
      <c r="S67" s="288">
        <v>1.0294117647058823E-2</v>
      </c>
      <c r="T67" s="293">
        <v>5</v>
      </c>
      <c r="U67" s="288">
        <v>7.1326676176890159E-3</v>
      </c>
      <c r="V67" s="293">
        <v>9</v>
      </c>
      <c r="W67" s="288">
        <v>1.437699680511182E-2</v>
      </c>
      <c r="X67" s="293">
        <v>1</v>
      </c>
      <c r="Y67" s="288">
        <v>1.7543859649122807E-3</v>
      </c>
      <c r="Z67" s="295">
        <v>47</v>
      </c>
      <c r="AA67" s="323">
        <v>0.65642458100558654</v>
      </c>
    </row>
    <row r="68" spans="1:27" ht="15" x14ac:dyDescent="0.25">
      <c r="A68" s="167" t="s">
        <v>161</v>
      </c>
      <c r="B68" s="293">
        <v>62</v>
      </c>
      <c r="C68" s="288">
        <v>0.11091234347048301</v>
      </c>
      <c r="D68" s="293">
        <v>63</v>
      </c>
      <c r="E68" s="288">
        <v>0.11864406779661017</v>
      </c>
      <c r="F68" s="293">
        <v>69</v>
      </c>
      <c r="G68" s="288">
        <v>0.10058309037900874</v>
      </c>
      <c r="H68" s="293">
        <v>30</v>
      </c>
      <c r="I68" s="288">
        <v>6.8181818181818177E-2</v>
      </c>
      <c r="J68" s="293">
        <v>58</v>
      </c>
      <c r="K68" s="288">
        <v>9.6505823627287851E-2</v>
      </c>
      <c r="L68" s="293">
        <v>42</v>
      </c>
      <c r="M68" s="288">
        <v>7.909604519774012E-2</v>
      </c>
      <c r="N68" s="293">
        <v>50</v>
      </c>
      <c r="O68" s="288">
        <v>8.7108013937282236E-2</v>
      </c>
      <c r="P68" s="293">
        <v>50</v>
      </c>
      <c r="Q68" s="288">
        <v>7.564296520423601E-2</v>
      </c>
      <c r="R68" s="293">
        <v>22</v>
      </c>
      <c r="S68" s="288">
        <v>3.2352941176470591E-2</v>
      </c>
      <c r="T68" s="293">
        <v>35</v>
      </c>
      <c r="U68" s="288">
        <v>4.9928673323823107E-2</v>
      </c>
      <c r="V68" s="293">
        <v>46</v>
      </c>
      <c r="W68" s="288">
        <v>7.3482428115015971E-2</v>
      </c>
      <c r="X68" s="293">
        <v>28</v>
      </c>
      <c r="Y68" s="288">
        <v>4.912280701754386E-2</v>
      </c>
      <c r="Z68" s="295">
        <v>555</v>
      </c>
      <c r="AA68" s="323">
        <v>7.7513966480446923</v>
      </c>
    </row>
    <row r="69" spans="1:27" ht="15" x14ac:dyDescent="0.25">
      <c r="A69" s="167" t="s">
        <v>59</v>
      </c>
      <c r="B69" s="293">
        <v>52</v>
      </c>
      <c r="C69" s="288">
        <v>9.3023255813953487E-2</v>
      </c>
      <c r="D69" s="293">
        <v>56</v>
      </c>
      <c r="E69" s="288">
        <v>0.10546139359698682</v>
      </c>
      <c r="F69" s="293">
        <v>83</v>
      </c>
      <c r="G69" s="288">
        <v>0.12099125364431487</v>
      </c>
      <c r="H69" s="293">
        <v>34</v>
      </c>
      <c r="I69" s="288">
        <v>7.7272727272727271E-2</v>
      </c>
      <c r="J69" s="293">
        <v>99</v>
      </c>
      <c r="K69" s="288">
        <v>0.16472545757071547</v>
      </c>
      <c r="L69" s="293">
        <v>68</v>
      </c>
      <c r="M69" s="288">
        <v>0.128060263653484</v>
      </c>
      <c r="N69" s="293">
        <v>75</v>
      </c>
      <c r="O69" s="288">
        <v>0.13066202090592335</v>
      </c>
      <c r="P69" s="293">
        <v>71</v>
      </c>
      <c r="Q69" s="288">
        <v>0.10741301059001512</v>
      </c>
      <c r="R69" s="293">
        <v>62</v>
      </c>
      <c r="S69" s="288">
        <v>9.1176470588235289E-2</v>
      </c>
      <c r="T69" s="293">
        <v>61</v>
      </c>
      <c r="U69" s="288">
        <v>8.7018544935805991E-2</v>
      </c>
      <c r="V69" s="293">
        <v>81</v>
      </c>
      <c r="W69" s="288">
        <v>0.12939297124600638</v>
      </c>
      <c r="X69" s="293">
        <v>92</v>
      </c>
      <c r="Y69" s="288">
        <v>0.16140350877192983</v>
      </c>
      <c r="Z69" s="295">
        <v>834</v>
      </c>
      <c r="AA69" s="323">
        <v>11.648044692737431</v>
      </c>
    </row>
    <row r="70" spans="1:27" ht="15" x14ac:dyDescent="0.25">
      <c r="A70" s="167" t="s">
        <v>60</v>
      </c>
      <c r="B70" s="293">
        <v>8</v>
      </c>
      <c r="C70" s="288">
        <v>1.4311270125223614E-2</v>
      </c>
      <c r="D70" s="293">
        <v>9</v>
      </c>
      <c r="E70" s="288">
        <v>1.6949152542372881E-2</v>
      </c>
      <c r="F70" s="293">
        <v>17</v>
      </c>
      <c r="G70" s="288">
        <v>2.478134110787172E-2</v>
      </c>
      <c r="H70" s="293">
        <v>5</v>
      </c>
      <c r="I70" s="288">
        <v>1.1363636363636364E-2</v>
      </c>
      <c r="J70" s="293">
        <v>11</v>
      </c>
      <c r="K70" s="288">
        <v>1.8302828618968387E-2</v>
      </c>
      <c r="L70" s="293">
        <v>3</v>
      </c>
      <c r="M70" s="288">
        <v>5.6497175141242938E-3</v>
      </c>
      <c r="N70" s="293">
        <v>4</v>
      </c>
      <c r="O70" s="288">
        <v>6.9686411149825784E-3</v>
      </c>
      <c r="P70" s="293">
        <v>0</v>
      </c>
      <c r="Q70" s="288">
        <v>0</v>
      </c>
      <c r="R70" s="293">
        <v>13</v>
      </c>
      <c r="S70" s="288">
        <v>1.9117647058823531E-2</v>
      </c>
      <c r="T70" s="293">
        <v>2</v>
      </c>
      <c r="U70" s="288">
        <v>2.8530670470756064E-3</v>
      </c>
      <c r="V70" s="293">
        <v>2</v>
      </c>
      <c r="W70" s="288">
        <v>3.1948881789137379E-3</v>
      </c>
      <c r="X70" s="293">
        <v>3</v>
      </c>
      <c r="Y70" s="288">
        <v>5.263157894736842E-3</v>
      </c>
      <c r="Z70" s="295">
        <v>77</v>
      </c>
      <c r="AA70" s="323">
        <v>1.0754189944134078</v>
      </c>
    </row>
    <row r="71" spans="1:27" ht="15" x14ac:dyDescent="0.25">
      <c r="A71" s="167" t="s">
        <v>61</v>
      </c>
      <c r="B71" s="293">
        <v>0</v>
      </c>
      <c r="C71" s="288">
        <v>0</v>
      </c>
      <c r="D71" s="293">
        <v>9</v>
      </c>
      <c r="E71" s="288">
        <v>1.6949152542372881E-2</v>
      </c>
      <c r="F71" s="293">
        <v>18</v>
      </c>
      <c r="G71" s="288">
        <v>2.6239067055393587E-2</v>
      </c>
      <c r="H71" s="293">
        <v>3</v>
      </c>
      <c r="I71" s="288">
        <v>6.8181818181818179E-3</v>
      </c>
      <c r="J71" s="293">
        <v>0</v>
      </c>
      <c r="K71" s="288">
        <v>0</v>
      </c>
      <c r="L71" s="293">
        <v>5</v>
      </c>
      <c r="M71" s="288">
        <v>9.4161958568738224E-3</v>
      </c>
      <c r="N71" s="293">
        <v>5</v>
      </c>
      <c r="O71" s="288">
        <v>8.7108013937282226E-3</v>
      </c>
      <c r="P71" s="293">
        <v>5</v>
      </c>
      <c r="Q71" s="288">
        <v>7.5642965204236008E-3</v>
      </c>
      <c r="R71" s="293">
        <v>0</v>
      </c>
      <c r="S71" s="288">
        <v>0</v>
      </c>
      <c r="T71" s="293">
        <v>5</v>
      </c>
      <c r="U71" s="288">
        <v>7.1326676176890159E-3</v>
      </c>
      <c r="V71" s="293">
        <v>3</v>
      </c>
      <c r="W71" s="288">
        <v>4.7923322683706068E-3</v>
      </c>
      <c r="X71" s="293">
        <v>0</v>
      </c>
      <c r="Y71" s="288">
        <v>0</v>
      </c>
      <c r="Z71" s="295">
        <v>53</v>
      </c>
      <c r="AA71" s="323">
        <v>0.74022346368715086</v>
      </c>
    </row>
    <row r="72" spans="1:27" ht="15" x14ac:dyDescent="0.25">
      <c r="A72" s="167" t="s">
        <v>62</v>
      </c>
      <c r="B72" s="293">
        <v>30</v>
      </c>
      <c r="C72" s="288">
        <v>5.3667262969588549E-2</v>
      </c>
      <c r="D72" s="293">
        <v>22</v>
      </c>
      <c r="E72" s="288">
        <v>4.1431261770244823E-2</v>
      </c>
      <c r="F72" s="293">
        <v>16</v>
      </c>
      <c r="G72" s="288">
        <v>2.3323615160349854E-2</v>
      </c>
      <c r="H72" s="293">
        <v>12</v>
      </c>
      <c r="I72" s="288">
        <v>2.7272727272727271E-2</v>
      </c>
      <c r="J72" s="293">
        <v>26</v>
      </c>
      <c r="K72" s="288">
        <v>4.3261231281198007E-2</v>
      </c>
      <c r="L72" s="293">
        <v>29</v>
      </c>
      <c r="M72" s="288">
        <v>5.4613935969868174E-2</v>
      </c>
      <c r="N72" s="293">
        <v>31</v>
      </c>
      <c r="O72" s="288">
        <v>5.4006968641114983E-2</v>
      </c>
      <c r="P72" s="293">
        <v>23</v>
      </c>
      <c r="Q72" s="288">
        <v>3.4795763993948563E-2</v>
      </c>
      <c r="R72" s="293">
        <v>40</v>
      </c>
      <c r="S72" s="288">
        <v>5.8823529411764705E-2</v>
      </c>
      <c r="T72" s="293">
        <v>32</v>
      </c>
      <c r="U72" s="288">
        <v>4.5649072753209702E-2</v>
      </c>
      <c r="V72" s="293">
        <v>29</v>
      </c>
      <c r="W72" s="288">
        <v>4.6325878594249199E-2</v>
      </c>
      <c r="X72" s="293">
        <v>40</v>
      </c>
      <c r="Y72" s="288">
        <v>7.0175438596491224E-2</v>
      </c>
      <c r="Z72" s="295">
        <v>330</v>
      </c>
      <c r="AA72" s="323">
        <v>4.6089385474860336</v>
      </c>
    </row>
    <row r="73" spans="1:27" ht="15" x14ac:dyDescent="0.25">
      <c r="A73" s="167" t="s">
        <v>63</v>
      </c>
      <c r="B73" s="293">
        <v>12</v>
      </c>
      <c r="C73" s="288">
        <v>2.1466905187835419E-2</v>
      </c>
      <c r="D73" s="293">
        <v>14</v>
      </c>
      <c r="E73" s="288">
        <v>2.6365348399246705E-2</v>
      </c>
      <c r="F73" s="293">
        <v>5</v>
      </c>
      <c r="G73" s="288">
        <v>7.2886297376093291E-3</v>
      </c>
      <c r="H73" s="293">
        <v>4</v>
      </c>
      <c r="I73" s="288">
        <v>9.0909090909090905E-3</v>
      </c>
      <c r="J73" s="293">
        <v>5</v>
      </c>
      <c r="K73" s="288">
        <v>8.3194675540765387E-3</v>
      </c>
      <c r="L73" s="293">
        <v>9</v>
      </c>
      <c r="M73" s="288">
        <v>1.6949152542372881E-2</v>
      </c>
      <c r="N73" s="293">
        <v>1</v>
      </c>
      <c r="O73" s="288">
        <v>1.7421602787456446E-3</v>
      </c>
      <c r="P73" s="293">
        <v>0</v>
      </c>
      <c r="Q73" s="288">
        <v>0</v>
      </c>
      <c r="R73" s="293">
        <v>12</v>
      </c>
      <c r="S73" s="288">
        <v>1.7647058823529412E-2</v>
      </c>
      <c r="T73" s="293">
        <v>5</v>
      </c>
      <c r="U73" s="288">
        <v>7.1326676176890159E-3</v>
      </c>
      <c r="V73" s="293">
        <v>6</v>
      </c>
      <c r="W73" s="288">
        <v>9.5846645367412137E-3</v>
      </c>
      <c r="X73" s="293">
        <v>11</v>
      </c>
      <c r="Y73" s="288">
        <v>1.9298245614035089E-2</v>
      </c>
      <c r="Z73" s="295">
        <v>84</v>
      </c>
      <c r="AA73" s="323">
        <v>1.1731843575418994</v>
      </c>
    </row>
    <row r="74" spans="1:27" ht="15" x14ac:dyDescent="0.25">
      <c r="A74" s="167" t="s">
        <v>64</v>
      </c>
      <c r="B74" s="293">
        <v>21</v>
      </c>
      <c r="C74" s="288">
        <v>3.7567084078711989E-2</v>
      </c>
      <c r="D74" s="293">
        <v>18</v>
      </c>
      <c r="E74" s="288">
        <v>3.3898305084745763E-2</v>
      </c>
      <c r="F74" s="293">
        <v>28</v>
      </c>
      <c r="G74" s="288">
        <v>4.0816326530612242E-2</v>
      </c>
      <c r="H74" s="293">
        <v>25</v>
      </c>
      <c r="I74" s="288">
        <v>5.6818181818181816E-2</v>
      </c>
      <c r="J74" s="293">
        <v>29</v>
      </c>
      <c r="K74" s="288">
        <v>4.8252911813643926E-2</v>
      </c>
      <c r="L74" s="293">
        <v>28</v>
      </c>
      <c r="M74" s="288">
        <v>5.2730696798493411E-2</v>
      </c>
      <c r="N74" s="293">
        <v>29</v>
      </c>
      <c r="O74" s="288">
        <v>5.0522648083623695E-2</v>
      </c>
      <c r="P74" s="293">
        <v>32</v>
      </c>
      <c r="Q74" s="288">
        <v>4.8411497730711045E-2</v>
      </c>
      <c r="R74" s="293">
        <v>22</v>
      </c>
      <c r="S74" s="288">
        <v>3.2352941176470591E-2</v>
      </c>
      <c r="T74" s="293">
        <v>25</v>
      </c>
      <c r="U74" s="288">
        <v>3.566333808844508E-2</v>
      </c>
      <c r="V74" s="293">
        <v>15</v>
      </c>
      <c r="W74" s="288">
        <v>2.3961661341853034E-2</v>
      </c>
      <c r="X74" s="293">
        <v>16</v>
      </c>
      <c r="Y74" s="288">
        <v>2.8070175438596492E-2</v>
      </c>
      <c r="Z74" s="295">
        <v>288</v>
      </c>
      <c r="AA74" s="323">
        <v>4.022346368715084</v>
      </c>
    </row>
    <row r="75" spans="1:27" ht="15" x14ac:dyDescent="0.25">
      <c r="A75" s="167" t="s">
        <v>65</v>
      </c>
      <c r="B75" s="293">
        <v>10</v>
      </c>
      <c r="C75" s="288">
        <v>1.7889087656529516E-2</v>
      </c>
      <c r="D75" s="293">
        <v>19</v>
      </c>
      <c r="E75" s="288">
        <v>3.5781544256120526E-2</v>
      </c>
      <c r="F75" s="293">
        <v>1</v>
      </c>
      <c r="G75" s="288">
        <v>1.4577259475218659E-3</v>
      </c>
      <c r="H75" s="293">
        <v>5</v>
      </c>
      <c r="I75" s="288">
        <v>1.1363636363636364E-2</v>
      </c>
      <c r="J75" s="293">
        <v>0</v>
      </c>
      <c r="K75" s="288">
        <v>0</v>
      </c>
      <c r="L75" s="293">
        <v>0</v>
      </c>
      <c r="M75" s="288">
        <v>0</v>
      </c>
      <c r="N75" s="293">
        <v>5</v>
      </c>
      <c r="O75" s="288">
        <v>8.7108013937282226E-3</v>
      </c>
      <c r="P75" s="293">
        <v>10</v>
      </c>
      <c r="Q75" s="288">
        <v>1.5128593040847202E-2</v>
      </c>
      <c r="R75" s="293">
        <v>8</v>
      </c>
      <c r="S75" s="288">
        <v>1.1764705882352941E-2</v>
      </c>
      <c r="T75" s="293">
        <v>16</v>
      </c>
      <c r="U75" s="288">
        <v>2.2824536376604851E-2</v>
      </c>
      <c r="V75" s="293">
        <v>20</v>
      </c>
      <c r="W75" s="288">
        <v>3.1948881789137379E-2</v>
      </c>
      <c r="X75" s="293">
        <v>13</v>
      </c>
      <c r="Y75" s="288">
        <v>2.2807017543859651E-2</v>
      </c>
      <c r="Z75" s="295">
        <v>107</v>
      </c>
      <c r="AA75" s="323">
        <v>1.494413407821229</v>
      </c>
    </row>
    <row r="76" spans="1:27" ht="15" x14ac:dyDescent="0.25">
      <c r="A76" s="167" t="s">
        <v>66</v>
      </c>
      <c r="B76" s="293">
        <v>44</v>
      </c>
      <c r="C76" s="288">
        <v>7.8711985688729877E-2</v>
      </c>
      <c r="D76" s="293">
        <v>40</v>
      </c>
      <c r="E76" s="288">
        <v>7.5329566854990579E-2</v>
      </c>
      <c r="F76" s="293">
        <v>42</v>
      </c>
      <c r="G76" s="288">
        <v>6.1224489795918366E-2</v>
      </c>
      <c r="H76" s="293">
        <v>47</v>
      </c>
      <c r="I76" s="288">
        <v>0.10681818181818181</v>
      </c>
      <c r="J76" s="293">
        <v>42</v>
      </c>
      <c r="K76" s="288">
        <v>6.9883527454242922E-2</v>
      </c>
      <c r="L76" s="293">
        <v>52</v>
      </c>
      <c r="M76" s="288">
        <v>9.7928436911487754E-2</v>
      </c>
      <c r="N76" s="293">
        <v>47</v>
      </c>
      <c r="O76" s="288">
        <v>8.188153310104529E-2</v>
      </c>
      <c r="P76" s="293">
        <v>23</v>
      </c>
      <c r="Q76" s="288">
        <v>3.4795763993948563E-2</v>
      </c>
      <c r="R76" s="293">
        <v>80</v>
      </c>
      <c r="S76" s="288">
        <v>0.11764705882352941</v>
      </c>
      <c r="T76" s="293">
        <v>52</v>
      </c>
      <c r="U76" s="288">
        <v>7.4179743223965769E-2</v>
      </c>
      <c r="V76" s="293">
        <v>44</v>
      </c>
      <c r="W76" s="288">
        <v>7.0287539936102233E-2</v>
      </c>
      <c r="X76" s="293">
        <v>34</v>
      </c>
      <c r="Y76" s="288">
        <v>5.9649122807017542E-2</v>
      </c>
      <c r="Z76" s="295">
        <v>547</v>
      </c>
      <c r="AA76" s="323">
        <v>7.6396648044692741</v>
      </c>
    </row>
    <row r="77" spans="1:27" ht="15" x14ac:dyDescent="0.25">
      <c r="A77" s="167" t="s">
        <v>67</v>
      </c>
      <c r="B77" s="293">
        <v>31</v>
      </c>
      <c r="C77" s="288">
        <v>5.5456171735241505E-2</v>
      </c>
      <c r="D77" s="293">
        <v>28</v>
      </c>
      <c r="E77" s="288">
        <v>5.2730696798493411E-2</v>
      </c>
      <c r="F77" s="293">
        <v>22</v>
      </c>
      <c r="G77" s="288">
        <v>3.2069970845481049E-2</v>
      </c>
      <c r="H77" s="293">
        <v>15</v>
      </c>
      <c r="I77" s="288">
        <v>3.4090909090909088E-2</v>
      </c>
      <c r="J77" s="293">
        <v>21</v>
      </c>
      <c r="K77" s="288">
        <v>3.4941763727121461E-2</v>
      </c>
      <c r="L77" s="293">
        <v>29</v>
      </c>
      <c r="M77" s="288">
        <v>5.4613935969868174E-2</v>
      </c>
      <c r="N77" s="293">
        <v>25</v>
      </c>
      <c r="O77" s="288">
        <v>4.3554006968641118E-2</v>
      </c>
      <c r="P77" s="293">
        <v>33</v>
      </c>
      <c r="Q77" s="288">
        <v>4.9924357034795766E-2</v>
      </c>
      <c r="R77" s="293">
        <v>19</v>
      </c>
      <c r="S77" s="288">
        <v>2.7941176470588237E-2</v>
      </c>
      <c r="T77" s="293">
        <v>22</v>
      </c>
      <c r="U77" s="288">
        <v>3.1383737517831668E-2</v>
      </c>
      <c r="V77" s="293">
        <v>18</v>
      </c>
      <c r="W77" s="288">
        <v>2.8753993610223641E-2</v>
      </c>
      <c r="X77" s="293">
        <v>22</v>
      </c>
      <c r="Y77" s="288">
        <v>3.8596491228070177E-2</v>
      </c>
      <c r="Z77" s="295">
        <v>285</v>
      </c>
      <c r="AA77" s="323">
        <v>3.9804469273743015</v>
      </c>
    </row>
    <row r="78" spans="1:27" ht="15" x14ac:dyDescent="0.25">
      <c r="A78" s="167" t="s">
        <v>68</v>
      </c>
      <c r="B78" s="293">
        <v>13</v>
      </c>
      <c r="C78" s="288">
        <v>2.3255813953488372E-2</v>
      </c>
      <c r="D78" s="293">
        <v>8</v>
      </c>
      <c r="E78" s="288">
        <v>1.5065913370998116E-2</v>
      </c>
      <c r="F78" s="293">
        <v>10</v>
      </c>
      <c r="G78" s="288">
        <v>1.4577259475218658E-2</v>
      </c>
      <c r="H78" s="293">
        <v>8</v>
      </c>
      <c r="I78" s="288">
        <v>1.8181818181818181E-2</v>
      </c>
      <c r="J78" s="293">
        <v>9</v>
      </c>
      <c r="K78" s="288">
        <v>1.4975041597337771E-2</v>
      </c>
      <c r="L78" s="293">
        <v>6</v>
      </c>
      <c r="M78" s="288">
        <v>1.1299435028248588E-2</v>
      </c>
      <c r="N78" s="293">
        <v>10</v>
      </c>
      <c r="O78" s="288">
        <v>1.7421602787456445E-2</v>
      </c>
      <c r="P78" s="293">
        <v>32</v>
      </c>
      <c r="Q78" s="288">
        <v>4.8411497730711045E-2</v>
      </c>
      <c r="R78" s="293">
        <v>3</v>
      </c>
      <c r="S78" s="288">
        <v>4.4117647058823529E-3</v>
      </c>
      <c r="T78" s="293">
        <v>6</v>
      </c>
      <c r="U78" s="288">
        <v>8.5592011412268191E-3</v>
      </c>
      <c r="V78" s="293">
        <v>11</v>
      </c>
      <c r="W78" s="288">
        <v>1.7571884984025558E-2</v>
      </c>
      <c r="X78" s="293">
        <v>5</v>
      </c>
      <c r="Y78" s="288">
        <v>8.771929824561403E-3</v>
      </c>
      <c r="Z78" s="295">
        <v>121</v>
      </c>
      <c r="AA78" s="323">
        <v>1.6899441340782122</v>
      </c>
    </row>
    <row r="79" spans="1:27" ht="15" x14ac:dyDescent="0.25">
      <c r="A79" s="167" t="s">
        <v>69</v>
      </c>
      <c r="B79" s="293">
        <v>5</v>
      </c>
      <c r="C79" s="288">
        <v>8.9445438282647581E-3</v>
      </c>
      <c r="D79" s="293">
        <v>4</v>
      </c>
      <c r="E79" s="288">
        <v>7.5329566854990581E-3</v>
      </c>
      <c r="F79" s="293">
        <v>5</v>
      </c>
      <c r="G79" s="288">
        <v>7.2886297376093291E-3</v>
      </c>
      <c r="H79" s="293">
        <v>0</v>
      </c>
      <c r="I79" s="288">
        <v>0</v>
      </c>
      <c r="J79" s="293">
        <v>2</v>
      </c>
      <c r="K79" s="288">
        <v>3.3277870216306157E-3</v>
      </c>
      <c r="L79" s="293">
        <v>0</v>
      </c>
      <c r="M79" s="288">
        <v>0</v>
      </c>
      <c r="N79" s="293">
        <v>6</v>
      </c>
      <c r="O79" s="288">
        <v>1.0452961672473868E-2</v>
      </c>
      <c r="P79" s="293">
        <v>0</v>
      </c>
      <c r="Q79" s="288">
        <v>0</v>
      </c>
      <c r="R79" s="293">
        <v>6</v>
      </c>
      <c r="S79" s="288">
        <v>8.8235294117647058E-3</v>
      </c>
      <c r="T79" s="293">
        <v>9</v>
      </c>
      <c r="U79" s="288">
        <v>1.2838801711840228E-2</v>
      </c>
      <c r="V79" s="293">
        <v>0</v>
      </c>
      <c r="W79" s="288">
        <v>0</v>
      </c>
      <c r="X79" s="293">
        <v>4</v>
      </c>
      <c r="Y79" s="288">
        <v>7.0175438596491229E-3</v>
      </c>
      <c r="Z79" s="295">
        <v>41</v>
      </c>
      <c r="AA79" s="323">
        <v>0.57262569832402233</v>
      </c>
    </row>
    <row r="80" spans="1:27" ht="15" x14ac:dyDescent="0.25">
      <c r="A80" s="167" t="s">
        <v>70</v>
      </c>
      <c r="B80" s="293">
        <v>7</v>
      </c>
      <c r="C80" s="288">
        <v>1.2522361359570662E-2</v>
      </c>
      <c r="D80" s="293">
        <v>5</v>
      </c>
      <c r="E80" s="288">
        <v>9.4161958568738224E-3</v>
      </c>
      <c r="F80" s="293">
        <v>4</v>
      </c>
      <c r="G80" s="288">
        <v>5.8309037900874635E-3</v>
      </c>
      <c r="H80" s="293">
        <v>0</v>
      </c>
      <c r="I80" s="288">
        <v>0</v>
      </c>
      <c r="J80" s="293">
        <v>5</v>
      </c>
      <c r="K80" s="288">
        <v>8.3194675540765387E-3</v>
      </c>
      <c r="L80" s="293">
        <v>6</v>
      </c>
      <c r="M80" s="288">
        <v>1.1299435028248588E-2</v>
      </c>
      <c r="N80" s="293">
        <v>0</v>
      </c>
      <c r="O80" s="288">
        <v>0</v>
      </c>
      <c r="P80" s="293">
        <v>2</v>
      </c>
      <c r="Q80" s="288">
        <v>3.0257186081694403E-3</v>
      </c>
      <c r="R80" s="293">
        <v>0</v>
      </c>
      <c r="S80" s="288">
        <v>0</v>
      </c>
      <c r="T80" s="293">
        <v>0</v>
      </c>
      <c r="U80" s="288">
        <v>0</v>
      </c>
      <c r="V80" s="293">
        <v>0</v>
      </c>
      <c r="W80" s="288">
        <v>0</v>
      </c>
      <c r="X80" s="293">
        <v>2</v>
      </c>
      <c r="Y80" s="288">
        <v>3.5087719298245615E-3</v>
      </c>
      <c r="Z80" s="295">
        <v>31</v>
      </c>
      <c r="AA80" s="323">
        <v>0.43296089385474862</v>
      </c>
    </row>
    <row r="81" spans="1:27" ht="15" x14ac:dyDescent="0.25">
      <c r="A81" s="167" t="s">
        <v>71</v>
      </c>
      <c r="B81" s="293">
        <v>4</v>
      </c>
      <c r="C81" s="288">
        <v>7.1556350626118068E-3</v>
      </c>
      <c r="D81" s="293">
        <v>4</v>
      </c>
      <c r="E81" s="288">
        <v>7.5329566854990581E-3</v>
      </c>
      <c r="F81" s="293">
        <v>4</v>
      </c>
      <c r="G81" s="288">
        <v>5.8309037900874635E-3</v>
      </c>
      <c r="H81" s="293">
        <v>2</v>
      </c>
      <c r="I81" s="288">
        <v>4.5454545454545452E-3</v>
      </c>
      <c r="J81" s="293">
        <v>14</v>
      </c>
      <c r="K81" s="288">
        <v>2.329450915141431E-2</v>
      </c>
      <c r="L81" s="293">
        <v>11</v>
      </c>
      <c r="M81" s="288">
        <v>2.0715630885122412E-2</v>
      </c>
      <c r="N81" s="293">
        <v>6</v>
      </c>
      <c r="O81" s="288">
        <v>1.0452961672473868E-2</v>
      </c>
      <c r="P81" s="293">
        <v>3</v>
      </c>
      <c r="Q81" s="288">
        <v>4.5385779122541605E-3</v>
      </c>
      <c r="R81" s="293">
        <v>17</v>
      </c>
      <c r="S81" s="288">
        <v>2.5000000000000001E-2</v>
      </c>
      <c r="T81" s="293">
        <v>18</v>
      </c>
      <c r="U81" s="288">
        <v>2.5677603423680456E-2</v>
      </c>
      <c r="V81" s="293">
        <v>13</v>
      </c>
      <c r="W81" s="288">
        <v>2.0766773162939296E-2</v>
      </c>
      <c r="X81" s="293">
        <v>4</v>
      </c>
      <c r="Y81" s="288">
        <v>7.0175438596491229E-3</v>
      </c>
      <c r="Z81" s="295">
        <v>100</v>
      </c>
      <c r="AA81" s="323">
        <v>1.3966480446927374</v>
      </c>
    </row>
    <row r="82" spans="1:27" ht="15" x14ac:dyDescent="0.25">
      <c r="A82" s="167" t="s">
        <v>72</v>
      </c>
      <c r="B82" s="293">
        <v>29</v>
      </c>
      <c r="C82" s="288">
        <v>5.1878354203935599E-2</v>
      </c>
      <c r="D82" s="293">
        <v>27</v>
      </c>
      <c r="E82" s="288">
        <v>5.0847457627118647E-2</v>
      </c>
      <c r="F82" s="293">
        <v>52</v>
      </c>
      <c r="G82" s="288">
        <v>7.5801749271137031E-2</v>
      </c>
      <c r="H82" s="293">
        <v>29</v>
      </c>
      <c r="I82" s="288">
        <v>6.5909090909090903E-2</v>
      </c>
      <c r="J82" s="293">
        <v>15</v>
      </c>
      <c r="K82" s="288">
        <v>2.4958402662229616E-2</v>
      </c>
      <c r="L82" s="293">
        <v>24</v>
      </c>
      <c r="M82" s="288">
        <v>4.519774011299435E-2</v>
      </c>
      <c r="N82" s="293">
        <v>18</v>
      </c>
      <c r="O82" s="288">
        <v>3.1358885017421602E-2</v>
      </c>
      <c r="P82" s="293">
        <v>12</v>
      </c>
      <c r="Q82" s="288">
        <v>1.8154311649016642E-2</v>
      </c>
      <c r="R82" s="293">
        <v>16</v>
      </c>
      <c r="S82" s="288">
        <v>2.3529411764705882E-2</v>
      </c>
      <c r="T82" s="293">
        <v>4</v>
      </c>
      <c r="U82" s="288">
        <v>5.7061340941512127E-3</v>
      </c>
      <c r="V82" s="293">
        <v>24</v>
      </c>
      <c r="W82" s="288">
        <v>3.8338658146964855E-2</v>
      </c>
      <c r="X82" s="293">
        <v>14</v>
      </c>
      <c r="Y82" s="288">
        <v>2.456140350877193E-2</v>
      </c>
      <c r="Z82" s="295">
        <v>264</v>
      </c>
      <c r="AA82" s="323">
        <v>3.6871508379888267</v>
      </c>
    </row>
    <row r="83" spans="1:27" ht="15" x14ac:dyDescent="0.25">
      <c r="A83" s="167" t="s">
        <v>73</v>
      </c>
      <c r="B83" s="293">
        <v>4</v>
      </c>
      <c r="C83" s="288">
        <v>7.1556350626118068E-3</v>
      </c>
      <c r="D83" s="293">
        <v>4</v>
      </c>
      <c r="E83" s="288">
        <v>7.5329566854990581E-3</v>
      </c>
      <c r="F83" s="293">
        <v>2</v>
      </c>
      <c r="G83" s="288">
        <v>2.9154518950437317E-3</v>
      </c>
      <c r="H83" s="293">
        <v>5</v>
      </c>
      <c r="I83" s="288">
        <v>1.1363636363636364E-2</v>
      </c>
      <c r="J83" s="293">
        <v>7</v>
      </c>
      <c r="K83" s="288">
        <v>1.1647254575707155E-2</v>
      </c>
      <c r="L83" s="293">
        <v>14</v>
      </c>
      <c r="M83" s="288">
        <v>2.6365348399246705E-2</v>
      </c>
      <c r="N83" s="293">
        <v>6</v>
      </c>
      <c r="O83" s="288">
        <v>1.0452961672473868E-2</v>
      </c>
      <c r="P83" s="293">
        <v>5</v>
      </c>
      <c r="Q83" s="288">
        <v>7.5642965204236008E-3</v>
      </c>
      <c r="R83" s="293">
        <v>7</v>
      </c>
      <c r="S83" s="288">
        <v>1.0294117647058823E-2</v>
      </c>
      <c r="T83" s="293">
        <v>5</v>
      </c>
      <c r="U83" s="288">
        <v>7.1326676176890159E-3</v>
      </c>
      <c r="V83" s="293">
        <v>3</v>
      </c>
      <c r="W83" s="288">
        <v>4.7923322683706068E-3</v>
      </c>
      <c r="X83" s="293">
        <v>3</v>
      </c>
      <c r="Y83" s="288">
        <v>5.263157894736842E-3</v>
      </c>
      <c r="Z83" s="295">
        <v>65</v>
      </c>
      <c r="AA83" s="323">
        <v>0.90782122905027929</v>
      </c>
    </row>
    <row r="84" spans="1:27" ht="15" x14ac:dyDescent="0.25">
      <c r="A84" s="167" t="s">
        <v>74</v>
      </c>
      <c r="B84" s="293">
        <v>16</v>
      </c>
      <c r="C84" s="288">
        <v>2.8622540250447227E-2</v>
      </c>
      <c r="D84" s="293">
        <v>12</v>
      </c>
      <c r="E84" s="288">
        <v>2.2598870056497175E-2</v>
      </c>
      <c r="F84" s="293">
        <v>17</v>
      </c>
      <c r="G84" s="288">
        <v>2.478134110787172E-2</v>
      </c>
      <c r="H84" s="293">
        <v>2</v>
      </c>
      <c r="I84" s="288">
        <v>4.5454545454545452E-3</v>
      </c>
      <c r="J84" s="293">
        <v>26</v>
      </c>
      <c r="K84" s="288">
        <v>4.3261231281198007E-2</v>
      </c>
      <c r="L84" s="293">
        <v>4</v>
      </c>
      <c r="M84" s="288">
        <v>7.5329566854990581E-3</v>
      </c>
      <c r="N84" s="293">
        <v>19</v>
      </c>
      <c r="O84" s="288">
        <v>3.3101045296167246E-2</v>
      </c>
      <c r="P84" s="293">
        <v>7</v>
      </c>
      <c r="Q84" s="288">
        <v>1.059001512859304E-2</v>
      </c>
      <c r="R84" s="293">
        <v>8</v>
      </c>
      <c r="S84" s="288">
        <v>1.1764705882352941E-2</v>
      </c>
      <c r="T84" s="293">
        <v>9</v>
      </c>
      <c r="U84" s="288">
        <v>1.2838801711840228E-2</v>
      </c>
      <c r="V84" s="293">
        <v>18</v>
      </c>
      <c r="W84" s="288">
        <v>2.8753993610223641E-2</v>
      </c>
      <c r="X84" s="293">
        <v>4</v>
      </c>
      <c r="Y84" s="288">
        <v>7.0175438596491229E-3</v>
      </c>
      <c r="Z84" s="295">
        <v>142</v>
      </c>
      <c r="AA84" s="323">
        <v>1.9832402234636872</v>
      </c>
    </row>
    <row r="85" spans="1:27" ht="15" x14ac:dyDescent="0.25">
      <c r="A85" s="167" t="s">
        <v>75</v>
      </c>
      <c r="B85" s="293">
        <v>19</v>
      </c>
      <c r="C85" s="288">
        <v>3.3989266547406083E-2</v>
      </c>
      <c r="D85" s="293">
        <v>16</v>
      </c>
      <c r="E85" s="288">
        <v>3.0131826741996232E-2</v>
      </c>
      <c r="F85" s="293">
        <v>17</v>
      </c>
      <c r="G85" s="288">
        <v>2.478134110787172E-2</v>
      </c>
      <c r="H85" s="293">
        <v>28</v>
      </c>
      <c r="I85" s="288">
        <v>6.363636363636363E-2</v>
      </c>
      <c r="J85" s="293">
        <v>21</v>
      </c>
      <c r="K85" s="288">
        <v>3.4941763727121461E-2</v>
      </c>
      <c r="L85" s="293">
        <v>28</v>
      </c>
      <c r="M85" s="288">
        <v>5.2730696798493411E-2</v>
      </c>
      <c r="N85" s="293">
        <v>7</v>
      </c>
      <c r="O85" s="288">
        <v>1.2195121951219513E-2</v>
      </c>
      <c r="P85" s="293">
        <v>17</v>
      </c>
      <c r="Q85" s="288">
        <v>2.5718608169440244E-2</v>
      </c>
      <c r="R85" s="293">
        <v>27</v>
      </c>
      <c r="S85" s="288">
        <v>3.9705882352941174E-2</v>
      </c>
      <c r="T85" s="293">
        <v>21</v>
      </c>
      <c r="U85" s="288">
        <v>2.9957203994293864E-2</v>
      </c>
      <c r="V85" s="293">
        <v>11</v>
      </c>
      <c r="W85" s="288">
        <v>1.7571884984025558E-2</v>
      </c>
      <c r="X85" s="293">
        <v>16</v>
      </c>
      <c r="Y85" s="288">
        <v>2.8070175438596492E-2</v>
      </c>
      <c r="Z85" s="295">
        <v>228</v>
      </c>
      <c r="AA85" s="323">
        <v>3.1843575418994412</v>
      </c>
    </row>
    <row r="86" spans="1:27" ht="15" x14ac:dyDescent="0.25">
      <c r="A86" s="167" t="s">
        <v>76</v>
      </c>
      <c r="B86" s="293">
        <v>29</v>
      </c>
      <c r="C86" s="288">
        <v>5.1878354203935599E-2</v>
      </c>
      <c r="D86" s="293">
        <v>19</v>
      </c>
      <c r="E86" s="288">
        <v>3.5781544256120526E-2</v>
      </c>
      <c r="F86" s="293">
        <v>39</v>
      </c>
      <c r="G86" s="288">
        <v>5.6851311953352766E-2</v>
      </c>
      <c r="H86" s="293">
        <v>34</v>
      </c>
      <c r="I86" s="288">
        <v>7.7272727272727271E-2</v>
      </c>
      <c r="J86" s="293">
        <v>40</v>
      </c>
      <c r="K86" s="288">
        <v>6.6555740432612309E-2</v>
      </c>
      <c r="L86" s="293">
        <v>27</v>
      </c>
      <c r="M86" s="288">
        <v>5.0847457627118647E-2</v>
      </c>
      <c r="N86" s="293">
        <v>25</v>
      </c>
      <c r="O86" s="288">
        <v>4.3554006968641118E-2</v>
      </c>
      <c r="P86" s="293">
        <v>27</v>
      </c>
      <c r="Q86" s="288">
        <v>4.084720121028744E-2</v>
      </c>
      <c r="R86" s="293">
        <v>42</v>
      </c>
      <c r="S86" s="288">
        <v>6.1764705882352944E-2</v>
      </c>
      <c r="T86" s="293">
        <v>42</v>
      </c>
      <c r="U86" s="288">
        <v>5.9914407988587728E-2</v>
      </c>
      <c r="V86" s="293">
        <v>23</v>
      </c>
      <c r="W86" s="288">
        <v>3.6741214057507986E-2</v>
      </c>
      <c r="X86" s="293">
        <v>19</v>
      </c>
      <c r="Y86" s="288">
        <v>3.3333333333333333E-2</v>
      </c>
      <c r="Z86" s="295">
        <v>366</v>
      </c>
      <c r="AA86" s="323">
        <v>5.1117318435754191</v>
      </c>
    </row>
    <row r="87" spans="1:27" ht="15" x14ac:dyDescent="0.25">
      <c r="A87" s="167" t="s">
        <v>77</v>
      </c>
      <c r="B87" s="293">
        <v>35</v>
      </c>
      <c r="C87" s="288">
        <v>6.2611806797853303E-2</v>
      </c>
      <c r="D87" s="293">
        <v>31</v>
      </c>
      <c r="E87" s="288">
        <v>5.8380414312617701E-2</v>
      </c>
      <c r="F87" s="293">
        <v>48</v>
      </c>
      <c r="G87" s="288">
        <v>6.9970845481049565E-2</v>
      </c>
      <c r="H87" s="293">
        <v>29</v>
      </c>
      <c r="I87" s="288">
        <v>6.5909090909090903E-2</v>
      </c>
      <c r="J87" s="293">
        <v>25</v>
      </c>
      <c r="K87" s="288">
        <v>4.1597337770382693E-2</v>
      </c>
      <c r="L87" s="293">
        <v>16</v>
      </c>
      <c r="M87" s="288">
        <v>3.0131826741996232E-2</v>
      </c>
      <c r="N87" s="293">
        <v>33</v>
      </c>
      <c r="O87" s="288">
        <v>5.7491289198606271E-2</v>
      </c>
      <c r="P87" s="293">
        <v>27</v>
      </c>
      <c r="Q87" s="288">
        <v>4.084720121028744E-2</v>
      </c>
      <c r="R87" s="293">
        <v>35</v>
      </c>
      <c r="S87" s="288">
        <v>5.1470588235294115E-2</v>
      </c>
      <c r="T87" s="293">
        <v>36</v>
      </c>
      <c r="U87" s="288">
        <v>5.1355206847360911E-2</v>
      </c>
      <c r="V87" s="293">
        <v>27</v>
      </c>
      <c r="W87" s="288">
        <v>4.3130990415335461E-2</v>
      </c>
      <c r="X87" s="293">
        <v>28</v>
      </c>
      <c r="Y87" s="288">
        <v>4.912280701754386E-2</v>
      </c>
      <c r="Z87" s="295">
        <v>370</v>
      </c>
      <c r="AA87" s="323">
        <v>5.1675977653631282</v>
      </c>
    </row>
    <row r="88" spans="1:27" ht="15" x14ac:dyDescent="0.25">
      <c r="A88" s="167" t="s">
        <v>78</v>
      </c>
      <c r="B88" s="293">
        <v>16</v>
      </c>
      <c r="C88" s="288">
        <v>2.8622540250447227E-2</v>
      </c>
      <c r="D88" s="293">
        <v>11</v>
      </c>
      <c r="E88" s="288">
        <v>2.0715630885122412E-2</v>
      </c>
      <c r="F88" s="293">
        <v>21</v>
      </c>
      <c r="G88" s="288">
        <v>3.0612244897959183E-2</v>
      </c>
      <c r="H88" s="293">
        <v>10</v>
      </c>
      <c r="I88" s="288">
        <v>2.2727272727272728E-2</v>
      </c>
      <c r="J88" s="293">
        <v>11</v>
      </c>
      <c r="K88" s="288">
        <v>1.8302828618968387E-2</v>
      </c>
      <c r="L88" s="293">
        <v>21</v>
      </c>
      <c r="M88" s="288">
        <v>3.954802259887006E-2</v>
      </c>
      <c r="N88" s="293">
        <v>14</v>
      </c>
      <c r="O88" s="288">
        <v>2.4390243902439025E-2</v>
      </c>
      <c r="P88" s="293">
        <v>10</v>
      </c>
      <c r="Q88" s="288">
        <v>1.5128593040847202E-2</v>
      </c>
      <c r="R88" s="293">
        <v>17</v>
      </c>
      <c r="S88" s="288">
        <v>2.5000000000000001E-2</v>
      </c>
      <c r="T88" s="293">
        <v>14</v>
      </c>
      <c r="U88" s="288">
        <v>1.9971469329529243E-2</v>
      </c>
      <c r="V88" s="293">
        <v>10</v>
      </c>
      <c r="W88" s="288">
        <v>1.5974440894568689E-2</v>
      </c>
      <c r="X88" s="293">
        <v>10</v>
      </c>
      <c r="Y88" s="288">
        <v>1.7543859649122806E-2</v>
      </c>
      <c r="Z88" s="295">
        <v>165</v>
      </c>
      <c r="AA88" s="323">
        <v>2.3044692737430168</v>
      </c>
    </row>
    <row r="89" spans="1:27" ht="15" x14ac:dyDescent="0.2">
      <c r="A89" s="283" t="s">
        <v>1</v>
      </c>
      <c r="B89" s="343">
        <v>559</v>
      </c>
      <c r="C89" s="301">
        <v>1</v>
      </c>
      <c r="D89" s="343">
        <v>531</v>
      </c>
      <c r="E89" s="301">
        <v>1</v>
      </c>
      <c r="F89" s="343">
        <v>686</v>
      </c>
      <c r="G89" s="301">
        <v>1</v>
      </c>
      <c r="H89" s="343">
        <v>440</v>
      </c>
      <c r="I89" s="301">
        <v>1</v>
      </c>
      <c r="J89" s="343">
        <v>601</v>
      </c>
      <c r="K89" s="301">
        <v>1</v>
      </c>
      <c r="L89" s="343">
        <v>531</v>
      </c>
      <c r="M89" s="301">
        <v>1</v>
      </c>
      <c r="N89" s="343">
        <v>574</v>
      </c>
      <c r="O89" s="301">
        <v>1</v>
      </c>
      <c r="P89" s="343">
        <v>661</v>
      </c>
      <c r="Q89" s="301">
        <v>1</v>
      </c>
      <c r="R89" s="343">
        <v>680</v>
      </c>
      <c r="S89" s="301">
        <v>1</v>
      </c>
      <c r="T89" s="343">
        <v>701</v>
      </c>
      <c r="U89" s="301">
        <v>1</v>
      </c>
      <c r="V89" s="343">
        <v>626</v>
      </c>
      <c r="W89" s="301">
        <v>1</v>
      </c>
      <c r="X89" s="343">
        <v>570</v>
      </c>
      <c r="Y89" s="301">
        <v>1</v>
      </c>
      <c r="Z89" s="343">
        <v>7160</v>
      </c>
      <c r="AA89" s="301">
        <v>1</v>
      </c>
    </row>
    <row r="92" spans="1:27" x14ac:dyDescent="0.2">
      <c r="A92" s="104" t="s">
        <v>297</v>
      </c>
    </row>
  </sheetData>
  <mergeCells count="30">
    <mergeCell ref="B2:AA2"/>
    <mergeCell ref="B3:AA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Z4:AA4"/>
    <mergeCell ref="T4:U4"/>
    <mergeCell ref="V4:W4"/>
    <mergeCell ref="X4:Y4"/>
    <mergeCell ref="A4:A5"/>
    <mergeCell ref="B47:AA47"/>
    <mergeCell ref="B48:C48"/>
    <mergeCell ref="D48:E48"/>
    <mergeCell ref="F48:G48"/>
    <mergeCell ref="H48:I48"/>
    <mergeCell ref="J48:K48"/>
    <mergeCell ref="L48:M48"/>
    <mergeCell ref="N48:O48"/>
    <mergeCell ref="P48:Q48"/>
    <mergeCell ref="R48:S48"/>
    <mergeCell ref="T48:U48"/>
    <mergeCell ref="V48:W48"/>
    <mergeCell ref="X48:Y48"/>
    <mergeCell ref="Z48:AA48"/>
  </mergeCell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92"/>
  <sheetViews>
    <sheetView zoomScale="80" zoomScaleNormal="80" workbookViewId="0"/>
  </sheetViews>
  <sheetFormatPr defaultColWidth="9.140625" defaultRowHeight="14.25" x14ac:dyDescent="0.2"/>
  <cols>
    <col min="1" max="1" width="19.42578125" style="35" customWidth="1"/>
    <col min="2" max="25" width="15.28515625" style="35" customWidth="1"/>
    <col min="26" max="27" width="15.5703125" style="35" customWidth="1"/>
    <col min="28" max="16384" width="9.140625" style="35"/>
  </cols>
  <sheetData>
    <row r="2" spans="1:27" ht="15" x14ac:dyDescent="0.2">
      <c r="A2" s="163"/>
      <c r="B2" s="565" t="s">
        <v>269</v>
      </c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5"/>
      <c r="P2" s="565"/>
      <c r="Q2" s="565"/>
      <c r="R2" s="565"/>
      <c r="S2" s="565"/>
      <c r="T2" s="565"/>
      <c r="U2" s="565"/>
      <c r="V2" s="565"/>
      <c r="W2" s="565"/>
      <c r="X2" s="565"/>
      <c r="Y2" s="565"/>
      <c r="Z2" s="565"/>
      <c r="AA2" s="565"/>
    </row>
    <row r="3" spans="1:27" ht="15" x14ac:dyDescent="0.25">
      <c r="A3" s="164"/>
      <c r="B3" s="571">
        <v>2020</v>
      </c>
      <c r="C3" s="569"/>
      <c r="D3" s="569"/>
      <c r="E3" s="569"/>
      <c r="F3" s="569"/>
      <c r="G3" s="569"/>
      <c r="H3" s="569"/>
      <c r="I3" s="569"/>
      <c r="J3" s="569"/>
      <c r="K3" s="569"/>
      <c r="L3" s="569"/>
      <c r="M3" s="569"/>
      <c r="N3" s="569"/>
      <c r="O3" s="569"/>
      <c r="P3" s="569"/>
      <c r="Q3" s="569"/>
      <c r="R3" s="569"/>
      <c r="S3" s="569"/>
      <c r="T3" s="569"/>
      <c r="U3" s="569"/>
      <c r="V3" s="569"/>
      <c r="W3" s="569"/>
      <c r="X3" s="569"/>
      <c r="Y3" s="569"/>
      <c r="Z3" s="569"/>
      <c r="AA3" s="572"/>
    </row>
    <row r="4" spans="1:27" ht="13.9" customHeight="1" x14ac:dyDescent="0.2">
      <c r="A4" s="575" t="s">
        <v>155</v>
      </c>
      <c r="B4" s="568" t="s">
        <v>7</v>
      </c>
      <c r="C4" s="567"/>
      <c r="D4" s="568" t="s">
        <v>8</v>
      </c>
      <c r="E4" s="567"/>
      <c r="F4" s="568" t="s">
        <v>9</v>
      </c>
      <c r="G4" s="567"/>
      <c r="H4" s="568" t="s">
        <v>10</v>
      </c>
      <c r="I4" s="567"/>
      <c r="J4" s="568" t="s">
        <v>11</v>
      </c>
      <c r="K4" s="567"/>
      <c r="L4" s="568" t="s">
        <v>12</v>
      </c>
      <c r="M4" s="567"/>
      <c r="N4" s="568" t="s">
        <v>13</v>
      </c>
      <c r="O4" s="567"/>
      <c r="P4" s="568" t="s">
        <v>14</v>
      </c>
      <c r="Q4" s="567"/>
      <c r="R4" s="568" t="s">
        <v>15</v>
      </c>
      <c r="S4" s="567"/>
      <c r="T4" s="568" t="s">
        <v>16</v>
      </c>
      <c r="U4" s="567"/>
      <c r="V4" s="568" t="s">
        <v>17</v>
      </c>
      <c r="W4" s="567"/>
      <c r="X4" s="568" t="s">
        <v>18</v>
      </c>
      <c r="Y4" s="567"/>
      <c r="Z4" s="568" t="s">
        <v>156</v>
      </c>
      <c r="AA4" s="567"/>
    </row>
    <row r="5" spans="1:27" ht="43.5" customHeight="1" x14ac:dyDescent="0.2">
      <c r="A5" s="576"/>
      <c r="B5" s="77" t="s">
        <v>158</v>
      </c>
      <c r="C5" s="78" t="s">
        <v>160</v>
      </c>
      <c r="D5" s="77" t="s">
        <v>158</v>
      </c>
      <c r="E5" s="78" t="s">
        <v>160</v>
      </c>
      <c r="F5" s="77" t="s">
        <v>158</v>
      </c>
      <c r="G5" s="78" t="s">
        <v>160</v>
      </c>
      <c r="H5" s="77" t="s">
        <v>158</v>
      </c>
      <c r="I5" s="78" t="s">
        <v>160</v>
      </c>
      <c r="J5" s="77" t="s">
        <v>158</v>
      </c>
      <c r="K5" s="78" t="s">
        <v>160</v>
      </c>
      <c r="L5" s="77" t="s">
        <v>158</v>
      </c>
      <c r="M5" s="78" t="s">
        <v>160</v>
      </c>
      <c r="N5" s="77" t="s">
        <v>158</v>
      </c>
      <c r="O5" s="78" t="s">
        <v>160</v>
      </c>
      <c r="P5" s="77" t="s">
        <v>158</v>
      </c>
      <c r="Q5" s="78" t="s">
        <v>160</v>
      </c>
      <c r="R5" s="77" t="s">
        <v>158</v>
      </c>
      <c r="S5" s="78" t="s">
        <v>160</v>
      </c>
      <c r="T5" s="77" t="s">
        <v>158</v>
      </c>
      <c r="U5" s="78" t="s">
        <v>160</v>
      </c>
      <c r="V5" s="77" t="s">
        <v>158</v>
      </c>
      <c r="W5" s="78" t="s">
        <v>160</v>
      </c>
      <c r="X5" s="77" t="s">
        <v>158</v>
      </c>
      <c r="Y5" s="78" t="s">
        <v>160</v>
      </c>
      <c r="Z5" s="284" t="s">
        <v>158</v>
      </c>
      <c r="AA5" s="283" t="s">
        <v>159</v>
      </c>
    </row>
    <row r="6" spans="1:27" ht="15" x14ac:dyDescent="0.25">
      <c r="A6" s="167" t="s">
        <v>42</v>
      </c>
      <c r="B6" s="285">
        <v>1024.3752105085887</v>
      </c>
      <c r="C6" s="286">
        <v>6.0626473560121252E-3</v>
      </c>
      <c r="D6" s="285">
        <v>827.45862540482187</v>
      </c>
      <c r="E6" s="286">
        <v>5.7574667146455556E-3</v>
      </c>
      <c r="F6" s="285">
        <v>872.03819095477388</v>
      </c>
      <c r="G6" s="286">
        <v>6.030150753768844E-3</v>
      </c>
      <c r="H6" s="285">
        <v>754.52411575562712</v>
      </c>
      <c r="I6" s="286">
        <v>9.6463022508038593E-3</v>
      </c>
      <c r="J6" s="287">
        <v>969.99048050770625</v>
      </c>
      <c r="K6" s="288">
        <v>8.6128739800543971E-3</v>
      </c>
      <c r="L6" s="13">
        <v>1416.1898277933519</v>
      </c>
      <c r="M6" s="288">
        <v>7.2086503804565478E-3</v>
      </c>
      <c r="N6" s="13">
        <v>1473.1848837209302</v>
      </c>
      <c r="O6" s="288">
        <v>7.3643410852713177E-3</v>
      </c>
      <c r="P6" s="13">
        <v>1556.5651214128036</v>
      </c>
      <c r="Q6" s="288">
        <v>7.7262693156732896E-3</v>
      </c>
      <c r="R6" s="13">
        <v>1498.4953445065178</v>
      </c>
      <c r="S6" s="288">
        <v>7.4487895716945996E-3</v>
      </c>
      <c r="T6" s="13">
        <v>1619.4292734292735</v>
      </c>
      <c r="U6" s="288">
        <v>8.0730080730080731E-3</v>
      </c>
      <c r="V6" s="13">
        <v>1424.6504472271915</v>
      </c>
      <c r="W6" s="288">
        <v>8.2289803220035786E-3</v>
      </c>
      <c r="X6" s="289"/>
      <c r="Y6" s="288"/>
      <c r="Z6" s="290">
        <v>13436.901521221587</v>
      </c>
      <c r="AA6" s="291">
        <v>213</v>
      </c>
    </row>
    <row r="7" spans="1:27" ht="15" x14ac:dyDescent="0.25">
      <c r="A7" s="167" t="s">
        <v>43</v>
      </c>
      <c r="B7" s="292">
        <v>2219.4796227686093</v>
      </c>
      <c r="C7" s="286">
        <v>1.3135735938026272E-2</v>
      </c>
      <c r="D7" s="292">
        <v>1913.4980712486506</v>
      </c>
      <c r="E7" s="286">
        <v>1.3314141777617848E-2</v>
      </c>
      <c r="F7" s="292">
        <v>1986.3092127303182</v>
      </c>
      <c r="G7" s="286">
        <v>1.373534338358459E-2</v>
      </c>
      <c r="H7" s="292">
        <v>1257.5401929260449</v>
      </c>
      <c r="I7" s="286">
        <v>1.607717041800643E-2</v>
      </c>
      <c r="J7" s="293">
        <v>1684.7203082502267</v>
      </c>
      <c r="K7" s="288">
        <v>1.4959202175883953E-2</v>
      </c>
      <c r="L7" s="15">
        <v>3147.088506207449</v>
      </c>
      <c r="M7" s="288">
        <v>1.6019223067681217E-2</v>
      </c>
      <c r="N7" s="15">
        <v>3256.513953488372</v>
      </c>
      <c r="O7" s="288">
        <v>1.627906976744186E-2</v>
      </c>
      <c r="P7" s="15">
        <v>3187.2523914643116</v>
      </c>
      <c r="Q7" s="288">
        <v>1.582045621780721E-2</v>
      </c>
      <c r="R7" s="15">
        <v>3221.7649906890133</v>
      </c>
      <c r="S7" s="288">
        <v>1.601489757914339E-2</v>
      </c>
      <c r="T7" s="15">
        <v>3450.088452088452</v>
      </c>
      <c r="U7" s="288">
        <v>1.7199017199017199E-2</v>
      </c>
      <c r="V7" s="15">
        <v>3035.1248658318423</v>
      </c>
      <c r="W7" s="288">
        <v>1.7531305903398926E-2</v>
      </c>
      <c r="X7" s="294"/>
      <c r="Y7" s="288"/>
      <c r="Z7" s="295">
        <v>28359.38056769329</v>
      </c>
      <c r="AA7" s="296">
        <v>446</v>
      </c>
    </row>
    <row r="8" spans="1:27" ht="15" x14ac:dyDescent="0.25">
      <c r="A8" s="167" t="s">
        <v>44</v>
      </c>
      <c r="B8" s="292">
        <v>1138.1946783428764</v>
      </c>
      <c r="C8" s="286">
        <v>6.7362748400134724E-3</v>
      </c>
      <c r="D8" s="292">
        <v>1034.3232817560274</v>
      </c>
      <c r="E8" s="286">
        <v>7.1968333933069449E-3</v>
      </c>
      <c r="F8" s="292">
        <v>968.93132328308207</v>
      </c>
      <c r="G8" s="286">
        <v>6.7001675041876048E-3</v>
      </c>
      <c r="H8" s="292">
        <v>838.36012861736333</v>
      </c>
      <c r="I8" s="286">
        <v>1.0718113612004287E-2</v>
      </c>
      <c r="J8" s="293">
        <v>1021.0426110607434</v>
      </c>
      <c r="K8" s="288">
        <v>9.0661831368993653E-3</v>
      </c>
      <c r="L8" s="15">
        <v>2045.6075290348419</v>
      </c>
      <c r="M8" s="288">
        <v>1.0412494993992792E-2</v>
      </c>
      <c r="N8" s="15">
        <v>1550.7209302325582</v>
      </c>
      <c r="O8" s="288">
        <v>7.7519379844961239E-3</v>
      </c>
      <c r="P8" s="15">
        <v>1482.4429727740985</v>
      </c>
      <c r="Q8" s="288">
        <v>7.3583517292126564E-3</v>
      </c>
      <c r="R8" s="15">
        <v>1498.4953445065178</v>
      </c>
      <c r="S8" s="288">
        <v>7.4487895716945996E-3</v>
      </c>
      <c r="T8" s="15">
        <v>1408.1993681993683</v>
      </c>
      <c r="U8" s="288">
        <v>7.0200070200070203E-3</v>
      </c>
      <c r="V8" s="15">
        <v>1238.8264758497317</v>
      </c>
      <c r="W8" s="288">
        <v>7.1556350626118068E-3</v>
      </c>
      <c r="X8" s="294"/>
      <c r="Y8" s="288"/>
      <c r="Z8" s="295">
        <v>14225.14464365721</v>
      </c>
      <c r="AA8" s="296">
        <v>226</v>
      </c>
    </row>
    <row r="9" spans="1:27" ht="15" x14ac:dyDescent="0.25">
      <c r="A9" s="167" t="s">
        <v>45</v>
      </c>
      <c r="B9" s="292">
        <v>3869.8619063657798</v>
      </c>
      <c r="C9" s="286">
        <v>2.2903334456045806E-2</v>
      </c>
      <c r="D9" s="292">
        <v>3206.4021734436847</v>
      </c>
      <c r="E9" s="286">
        <v>2.2310183519251528E-2</v>
      </c>
      <c r="F9" s="292">
        <v>3294.3664991624792</v>
      </c>
      <c r="G9" s="286">
        <v>2.2780569514237858E-2</v>
      </c>
      <c r="H9" s="292">
        <v>83.836012861736336</v>
      </c>
      <c r="I9" s="286">
        <v>1.0718113612004287E-3</v>
      </c>
      <c r="J9" s="293">
        <v>3318.3884859474165</v>
      </c>
      <c r="K9" s="288">
        <v>2.9465095194922939E-2</v>
      </c>
      <c r="L9" s="15">
        <v>2281.6391670004004</v>
      </c>
      <c r="M9" s="288">
        <v>1.1613936724068883E-2</v>
      </c>
      <c r="N9" s="15">
        <v>2791.2976744186044</v>
      </c>
      <c r="O9" s="288">
        <v>1.3953488372093023E-2</v>
      </c>
      <c r="P9" s="15">
        <v>2668.3973509933776</v>
      </c>
      <c r="Q9" s="288">
        <v>1.3245033112582781E-2</v>
      </c>
      <c r="R9" s="15">
        <v>2697.2916201117318</v>
      </c>
      <c r="S9" s="288">
        <v>1.3407821229050279E-2</v>
      </c>
      <c r="T9" s="15">
        <v>1901.069147069147</v>
      </c>
      <c r="U9" s="288">
        <v>9.4770094770094768E-3</v>
      </c>
      <c r="V9" s="15">
        <v>1672.4157423971378</v>
      </c>
      <c r="W9" s="288">
        <v>9.6601073345259393E-3</v>
      </c>
      <c r="X9" s="294"/>
      <c r="Y9" s="288"/>
      <c r="Z9" s="295">
        <v>27784.965779771497</v>
      </c>
      <c r="AA9" s="296">
        <v>456</v>
      </c>
    </row>
    <row r="10" spans="1:27" ht="15" x14ac:dyDescent="0.25">
      <c r="A10" s="167" t="s">
        <v>46</v>
      </c>
      <c r="B10" s="292">
        <v>4609.6884472886495</v>
      </c>
      <c r="C10" s="286">
        <v>2.7281913102054564E-2</v>
      </c>
      <c r="D10" s="292">
        <v>4189.0092911119109</v>
      </c>
      <c r="E10" s="286">
        <v>2.9147175242893127E-2</v>
      </c>
      <c r="F10" s="292">
        <v>3924.1718592964821</v>
      </c>
      <c r="G10" s="286">
        <v>2.7135678391959798E-2</v>
      </c>
      <c r="H10" s="292">
        <v>1299.4581993569132</v>
      </c>
      <c r="I10" s="286">
        <v>1.6613076098606645E-2</v>
      </c>
      <c r="J10" s="293">
        <v>1531.5639165911152</v>
      </c>
      <c r="K10" s="288">
        <v>1.3599274705349048E-2</v>
      </c>
      <c r="L10" s="15">
        <v>3225.7657188626349</v>
      </c>
      <c r="M10" s="288">
        <v>1.6419703644373247E-2</v>
      </c>
      <c r="N10" s="15">
        <v>3721.7302325581395</v>
      </c>
      <c r="O10" s="288">
        <v>1.8604651162790697E-2</v>
      </c>
      <c r="P10" s="15">
        <v>3557.8631346578368</v>
      </c>
      <c r="Q10" s="288">
        <v>1.7660044150110375E-2</v>
      </c>
      <c r="R10" s="15">
        <v>5993.9813780260711</v>
      </c>
      <c r="S10" s="288">
        <v>2.9795158286778398E-2</v>
      </c>
      <c r="T10" s="15">
        <v>5632.7974727974733</v>
      </c>
      <c r="U10" s="288">
        <v>2.8080028080028081E-2</v>
      </c>
      <c r="V10" s="15">
        <v>3468.7141323792489</v>
      </c>
      <c r="W10" s="288">
        <v>2.003577817531306E-2</v>
      </c>
      <c r="X10" s="294"/>
      <c r="Y10" s="288"/>
      <c r="Z10" s="295">
        <v>41154.743782926475</v>
      </c>
      <c r="AA10" s="296">
        <v>657</v>
      </c>
    </row>
    <row r="11" spans="1:27" ht="15" x14ac:dyDescent="0.25">
      <c r="A11" s="167" t="s">
        <v>47</v>
      </c>
      <c r="B11" s="292">
        <v>6658.438868305826</v>
      </c>
      <c r="C11" s="286">
        <v>3.9407207814078811E-2</v>
      </c>
      <c r="D11" s="292">
        <v>5326.7649010435407</v>
      </c>
      <c r="E11" s="286">
        <v>3.7063691975530763E-2</v>
      </c>
      <c r="F11" s="292">
        <v>5668.2482412060308</v>
      </c>
      <c r="G11" s="286">
        <v>3.9195979899497489E-2</v>
      </c>
      <c r="H11" s="292">
        <v>2305.490353697749</v>
      </c>
      <c r="I11" s="286">
        <v>2.9474812433011789E-2</v>
      </c>
      <c r="J11" s="293">
        <v>3931.0140525838619</v>
      </c>
      <c r="K11" s="288">
        <v>3.4904805077062555E-2</v>
      </c>
      <c r="L11" s="15">
        <v>5114.0188225871043</v>
      </c>
      <c r="M11" s="288">
        <v>2.6031237484981977E-2</v>
      </c>
      <c r="N11" s="15">
        <v>5349.9872093023259</v>
      </c>
      <c r="O11" s="288">
        <v>2.6744186046511628E-2</v>
      </c>
      <c r="P11" s="15">
        <v>5781.5275938189843</v>
      </c>
      <c r="Q11" s="288">
        <v>2.8697571743929361E-2</v>
      </c>
      <c r="R11" s="15">
        <v>6368.6052141527007</v>
      </c>
      <c r="S11" s="288">
        <v>3.165735567970205E-2</v>
      </c>
      <c r="T11" s="15">
        <v>5984.8473148473149</v>
      </c>
      <c r="U11" s="288">
        <v>2.9835029835029836E-2</v>
      </c>
      <c r="V11" s="15">
        <v>5265.0125223613595</v>
      </c>
      <c r="W11" s="288">
        <v>3.041144901610018E-2</v>
      </c>
      <c r="X11" s="294"/>
      <c r="Y11" s="288"/>
      <c r="Z11" s="295">
        <v>57753.955093906799</v>
      </c>
      <c r="AA11" s="296">
        <v>936</v>
      </c>
    </row>
    <row r="12" spans="1:27" ht="15" x14ac:dyDescent="0.25">
      <c r="A12" s="167" t="s">
        <v>48</v>
      </c>
      <c r="B12" s="292">
        <v>6772.2583361401139</v>
      </c>
      <c r="C12" s="286">
        <v>4.008083529808016E-2</v>
      </c>
      <c r="D12" s="292">
        <v>4913.0355883411294</v>
      </c>
      <c r="E12" s="286">
        <v>3.4184958618207986E-2</v>
      </c>
      <c r="F12" s="292">
        <v>5765.1413735343385</v>
      </c>
      <c r="G12" s="286">
        <v>3.9865996649916247E-2</v>
      </c>
      <c r="H12" s="292">
        <v>2431.2443729903539</v>
      </c>
      <c r="I12" s="286">
        <v>3.1082529474812434E-2</v>
      </c>
      <c r="J12" s="293">
        <v>4084.1704442429736</v>
      </c>
      <c r="K12" s="288">
        <v>3.6264732547597461E-2</v>
      </c>
      <c r="L12" s="15">
        <v>7159.626351621946</v>
      </c>
      <c r="M12" s="288">
        <v>3.6443732478974769E-2</v>
      </c>
      <c r="N12" s="15">
        <v>6978.2441860465115</v>
      </c>
      <c r="O12" s="288">
        <v>3.4883720930232558E-2</v>
      </c>
      <c r="P12" s="15">
        <v>6670.9933774834444</v>
      </c>
      <c r="Q12" s="288">
        <v>3.3112582781456956E-2</v>
      </c>
      <c r="R12" s="15">
        <v>8241.7243947858478</v>
      </c>
      <c r="S12" s="288">
        <v>4.0968342644320296E-2</v>
      </c>
      <c r="T12" s="15">
        <v>12814.614250614251</v>
      </c>
      <c r="U12" s="288">
        <v>6.3882063882063883E-2</v>
      </c>
      <c r="V12" s="15">
        <v>11025.555635062612</v>
      </c>
      <c r="W12" s="288">
        <v>6.3685152057245079E-2</v>
      </c>
      <c r="X12" s="294"/>
      <c r="Y12" s="288"/>
      <c r="Z12" s="295">
        <v>76856.608310863521</v>
      </c>
      <c r="AA12" s="296">
        <v>1212</v>
      </c>
    </row>
    <row r="13" spans="1:27" ht="15" x14ac:dyDescent="0.25">
      <c r="A13" s="167" t="s">
        <v>49</v>
      </c>
      <c r="B13" s="292">
        <v>7056.8070057258337</v>
      </c>
      <c r="C13" s="286">
        <v>4.1764904008083532E-2</v>
      </c>
      <c r="D13" s="292">
        <v>5999.075034184958</v>
      </c>
      <c r="E13" s="286">
        <v>4.1741633681180279E-2</v>
      </c>
      <c r="F13" s="292">
        <v>6007.3742043551092</v>
      </c>
      <c r="G13" s="286">
        <v>4.154103852596315E-2</v>
      </c>
      <c r="H13" s="292">
        <v>2515.0803858520899</v>
      </c>
      <c r="I13" s="286">
        <v>3.215434083601286E-2</v>
      </c>
      <c r="J13" s="293">
        <v>4084.1704442429736</v>
      </c>
      <c r="K13" s="288">
        <v>3.6264732547597461E-2</v>
      </c>
      <c r="L13" s="15">
        <v>6294.1770124148979</v>
      </c>
      <c r="M13" s="288">
        <v>3.2038446135362435E-2</v>
      </c>
      <c r="N13" s="15">
        <v>7288.3883720930235</v>
      </c>
      <c r="O13" s="288">
        <v>3.6434108527131782E-2</v>
      </c>
      <c r="P13" s="15">
        <v>6967.4819720382638</v>
      </c>
      <c r="Q13" s="288">
        <v>3.4584253127299486E-2</v>
      </c>
      <c r="R13" s="15">
        <v>5993.9813780260711</v>
      </c>
      <c r="S13" s="288">
        <v>2.9795158286778398E-2</v>
      </c>
      <c r="T13" s="15">
        <v>5632.7974727974733</v>
      </c>
      <c r="U13" s="288">
        <v>2.8080028080028081E-2</v>
      </c>
      <c r="V13" s="15">
        <v>4955.3059033989266</v>
      </c>
      <c r="W13" s="288">
        <v>2.8622540250447227E-2</v>
      </c>
      <c r="X13" s="294"/>
      <c r="Y13" s="288"/>
      <c r="Z13" s="295">
        <v>62794.639185129621</v>
      </c>
      <c r="AA13" s="296">
        <v>1012</v>
      </c>
    </row>
    <row r="14" spans="1:27" ht="15" x14ac:dyDescent="0.25">
      <c r="A14" s="167" t="s">
        <v>50</v>
      </c>
      <c r="B14" s="292">
        <v>5292.6052542943744</v>
      </c>
      <c r="C14" s="286">
        <v>3.1323678006062644E-2</v>
      </c>
      <c r="D14" s="292">
        <v>4499.3062756387189</v>
      </c>
      <c r="E14" s="286">
        <v>3.1306225260885209E-2</v>
      </c>
      <c r="F14" s="292">
        <v>4505.5306532663317</v>
      </c>
      <c r="G14" s="286">
        <v>3.1155778894472363E-2</v>
      </c>
      <c r="H14" s="292">
        <v>1425.2122186495178</v>
      </c>
      <c r="I14" s="286">
        <v>1.8220793140407289E-2</v>
      </c>
      <c r="J14" s="293">
        <v>2807.8671804170444</v>
      </c>
      <c r="K14" s="288">
        <v>2.4932003626473256E-2</v>
      </c>
      <c r="L14" s="15">
        <v>4720.6327593111737</v>
      </c>
      <c r="M14" s="288">
        <v>2.4028834601521828E-2</v>
      </c>
      <c r="N14" s="15">
        <v>4652.1627906976746</v>
      </c>
      <c r="O14" s="288">
        <v>2.3255813953488372E-2</v>
      </c>
      <c r="P14" s="15">
        <v>5929.771891096394</v>
      </c>
      <c r="Q14" s="288">
        <v>2.9433406916850625E-2</v>
      </c>
      <c r="R14" s="15">
        <v>7492.4767225325886</v>
      </c>
      <c r="S14" s="288">
        <v>3.7243947858473E-2</v>
      </c>
      <c r="T14" s="15">
        <v>7040.9968409968405</v>
      </c>
      <c r="U14" s="288">
        <v>3.51000351000351E-2</v>
      </c>
      <c r="V14" s="15">
        <v>6194.1323792486583</v>
      </c>
      <c r="W14" s="288">
        <v>3.5778175313059032E-2</v>
      </c>
      <c r="X14" s="294"/>
      <c r="Y14" s="288"/>
      <c r="Z14" s="295">
        <v>54560.69496614932</v>
      </c>
      <c r="AA14" s="296">
        <v>862</v>
      </c>
    </row>
    <row r="15" spans="1:27" ht="15" x14ac:dyDescent="0.25">
      <c r="A15" s="167" t="s">
        <v>51</v>
      </c>
      <c r="B15" s="292">
        <v>3528.4035028629169</v>
      </c>
      <c r="C15" s="286">
        <v>2.0882452004041766E-2</v>
      </c>
      <c r="D15" s="292">
        <v>2896.1051889168766</v>
      </c>
      <c r="E15" s="286">
        <v>2.0151133501259445E-2</v>
      </c>
      <c r="F15" s="292">
        <v>3003.6871021775546</v>
      </c>
      <c r="G15" s="286">
        <v>2.0770519262981575E-2</v>
      </c>
      <c r="H15" s="292">
        <v>1425.2122186495178</v>
      </c>
      <c r="I15" s="286">
        <v>1.8220793140407289E-2</v>
      </c>
      <c r="J15" s="293">
        <v>2042.0852221214868</v>
      </c>
      <c r="K15" s="288">
        <v>1.8132366273798731E-2</v>
      </c>
      <c r="L15" s="15">
        <v>4248.5694833800562</v>
      </c>
      <c r="M15" s="288">
        <v>2.1625951141369643E-2</v>
      </c>
      <c r="N15" s="15">
        <v>3721.7302325581395</v>
      </c>
      <c r="O15" s="288">
        <v>1.8604651162790697E-2</v>
      </c>
      <c r="P15" s="15">
        <v>4521.4510669610008</v>
      </c>
      <c r="Q15" s="288">
        <v>2.2442972774098603E-2</v>
      </c>
      <c r="R15" s="15">
        <v>3596.388826815642</v>
      </c>
      <c r="S15" s="288">
        <v>1.7877094972067038E-2</v>
      </c>
      <c r="T15" s="15">
        <v>3379.6784836784836</v>
      </c>
      <c r="U15" s="288">
        <v>1.6848016848016848E-2</v>
      </c>
      <c r="V15" s="15">
        <v>2973.1835420393559</v>
      </c>
      <c r="W15" s="288">
        <v>1.7173524150268335E-2</v>
      </c>
      <c r="X15" s="294"/>
      <c r="Y15" s="288"/>
      <c r="Z15" s="295">
        <v>35336.494870161026</v>
      </c>
      <c r="AA15" s="296">
        <v>561</v>
      </c>
    </row>
    <row r="16" spans="1:27" ht="15" x14ac:dyDescent="0.25">
      <c r="A16" s="167" t="s">
        <v>52</v>
      </c>
      <c r="B16" s="292">
        <v>2390.2088245200403</v>
      </c>
      <c r="C16" s="286">
        <v>1.4146177164028292E-2</v>
      </c>
      <c r="D16" s="292">
        <v>2068.6465635120549</v>
      </c>
      <c r="E16" s="286">
        <v>1.439366678661389E-2</v>
      </c>
      <c r="F16" s="292">
        <v>2131.6489112227805</v>
      </c>
      <c r="G16" s="286">
        <v>1.4740368509212729E-2</v>
      </c>
      <c r="H16" s="292">
        <v>1550.966237942122</v>
      </c>
      <c r="I16" s="286">
        <v>1.982851018220793E-2</v>
      </c>
      <c r="J16" s="293">
        <v>2093.1373526745242</v>
      </c>
      <c r="K16" s="288">
        <v>1.8585675430643701E-2</v>
      </c>
      <c r="L16" s="15">
        <v>3776.5062074489388</v>
      </c>
      <c r="M16" s="288">
        <v>1.9223067681217461E-2</v>
      </c>
      <c r="N16" s="15">
        <v>3954.3383720930233</v>
      </c>
      <c r="O16" s="288">
        <v>1.9767441860465116E-2</v>
      </c>
      <c r="P16" s="15">
        <v>4002.5960264900664</v>
      </c>
      <c r="Q16" s="288">
        <v>1.9867549668874173E-2</v>
      </c>
      <c r="R16" s="15">
        <v>3896.0878957169462</v>
      </c>
      <c r="S16" s="288">
        <v>1.9366852886405959E-2</v>
      </c>
      <c r="T16" s="15">
        <v>3661.3183573183574</v>
      </c>
      <c r="U16" s="288">
        <v>1.8252018252018252E-2</v>
      </c>
      <c r="V16" s="15">
        <v>3220.9488372093024</v>
      </c>
      <c r="W16" s="288">
        <v>1.8604651162790697E-2</v>
      </c>
      <c r="X16" s="294"/>
      <c r="Y16" s="288"/>
      <c r="Z16" s="295">
        <v>32746.403586148153</v>
      </c>
      <c r="AA16" s="296">
        <v>513</v>
      </c>
    </row>
    <row r="17" spans="1:27" ht="15" x14ac:dyDescent="0.25">
      <c r="A17" s="167" t="s">
        <v>53</v>
      </c>
      <c r="B17" s="292">
        <v>1593.472549680027</v>
      </c>
      <c r="C17" s="286">
        <v>9.4307847760188614E-3</v>
      </c>
      <c r="D17" s="292">
        <v>1448.0525944584383</v>
      </c>
      <c r="E17" s="286">
        <v>1.0075566750629723E-2</v>
      </c>
      <c r="F17" s="292">
        <v>1356.5038525963148</v>
      </c>
      <c r="G17" s="286">
        <v>9.3802345058626464E-3</v>
      </c>
      <c r="H17" s="292">
        <v>1047.9501607717043</v>
      </c>
      <c r="I17" s="286">
        <v>1.3397642015005359E-2</v>
      </c>
      <c r="J17" s="293">
        <v>1276.3032638259292</v>
      </c>
      <c r="K17" s="288">
        <v>1.1332728921124207E-2</v>
      </c>
      <c r="L17" s="15">
        <v>2360.3163796555868</v>
      </c>
      <c r="M17" s="288">
        <v>1.2014417300760914E-2</v>
      </c>
      <c r="N17" s="15">
        <v>2326.0813953488373</v>
      </c>
      <c r="O17" s="288">
        <v>1.1627906976744186E-2</v>
      </c>
      <c r="P17" s="15">
        <v>2223.664459161148</v>
      </c>
      <c r="Q17" s="288">
        <v>1.1037527593818985E-2</v>
      </c>
      <c r="R17" s="15">
        <v>2247.7430167597768</v>
      </c>
      <c r="S17" s="288">
        <v>1.11731843575419E-2</v>
      </c>
      <c r="T17" s="15">
        <v>2112.2990522990522</v>
      </c>
      <c r="U17" s="288">
        <v>1.053001053001053E-2</v>
      </c>
      <c r="V17" s="15">
        <v>1858.2397137745972</v>
      </c>
      <c r="W17" s="288">
        <v>1.0733452593917709E-2</v>
      </c>
      <c r="X17" s="294"/>
      <c r="Y17" s="288"/>
      <c r="Z17" s="295">
        <v>19850.626438331412</v>
      </c>
      <c r="AA17" s="296">
        <v>314</v>
      </c>
    </row>
    <row r="18" spans="1:27" ht="15" x14ac:dyDescent="0.25">
      <c r="A18" s="167" t="s">
        <v>54</v>
      </c>
      <c r="B18" s="292">
        <v>12292.502526103066</v>
      </c>
      <c r="C18" s="286">
        <v>7.2751768272145509E-2</v>
      </c>
      <c r="D18" s="292">
        <v>10136.368161209068</v>
      </c>
      <c r="E18" s="286">
        <v>7.0528967254408062E-2</v>
      </c>
      <c r="F18" s="292">
        <v>10464.458291457286</v>
      </c>
      <c r="G18" s="286">
        <v>7.2361809045226128E-2</v>
      </c>
      <c r="H18" s="292">
        <v>4149.8826366559488</v>
      </c>
      <c r="I18" s="286">
        <v>5.3054662379421219E-2</v>
      </c>
      <c r="J18" s="293">
        <v>7351.5067996373527</v>
      </c>
      <c r="K18" s="288">
        <v>6.527651858567543E-2</v>
      </c>
      <c r="L18" s="15">
        <v>12903.06287545054</v>
      </c>
      <c r="M18" s="288">
        <v>6.5678814577492986E-2</v>
      </c>
      <c r="N18" s="15">
        <v>8528.9651162790688</v>
      </c>
      <c r="O18" s="288">
        <v>4.2635658914728682E-2</v>
      </c>
      <c r="P18" s="15">
        <v>9858.245768947756</v>
      </c>
      <c r="Q18" s="288">
        <v>4.8933038999264163E-2</v>
      </c>
      <c r="R18" s="15">
        <v>8241.7243947858478</v>
      </c>
      <c r="S18" s="288">
        <v>4.0968342644320296E-2</v>
      </c>
      <c r="T18" s="15">
        <v>9153.2958932958936</v>
      </c>
      <c r="U18" s="288">
        <v>4.5630045630045628E-2</v>
      </c>
      <c r="V18" s="15">
        <v>8052.3720930232557</v>
      </c>
      <c r="W18" s="288">
        <v>4.6511627906976744E-2</v>
      </c>
      <c r="X18" s="294"/>
      <c r="Y18" s="288"/>
      <c r="Z18" s="295">
        <v>101132.38455684511</v>
      </c>
      <c r="AA18" s="296">
        <v>1648</v>
      </c>
    </row>
    <row r="19" spans="1:27" ht="15" x14ac:dyDescent="0.25">
      <c r="A19" s="167" t="s">
        <v>0</v>
      </c>
      <c r="B19" s="292">
        <v>1422.7433479285955</v>
      </c>
      <c r="C19" s="286">
        <v>8.4203435500168414E-3</v>
      </c>
      <c r="D19" s="292">
        <v>1292.9041021950343</v>
      </c>
      <c r="E19" s="286">
        <v>8.9960417416336813E-3</v>
      </c>
      <c r="F19" s="292">
        <v>1211.1641541038525</v>
      </c>
      <c r="G19" s="286">
        <v>8.3752093802345051E-3</v>
      </c>
      <c r="H19" s="292">
        <v>1383.2942122186496</v>
      </c>
      <c r="I19" s="286">
        <v>1.7684887459807074E-2</v>
      </c>
      <c r="J19" s="293">
        <v>1429.4596554850407</v>
      </c>
      <c r="K19" s="288">
        <v>1.2692656391659111E-2</v>
      </c>
      <c r="L19" s="15">
        <v>2360.3163796555868</v>
      </c>
      <c r="M19" s="288">
        <v>1.2014417300760914E-2</v>
      </c>
      <c r="N19" s="15">
        <v>2326.0813953488373</v>
      </c>
      <c r="O19" s="288">
        <v>1.1627906976744186E-2</v>
      </c>
      <c r="P19" s="15">
        <v>2223.664459161148</v>
      </c>
      <c r="Q19" s="288">
        <v>1.1037527593818985E-2</v>
      </c>
      <c r="R19" s="15">
        <v>2247.7430167597768</v>
      </c>
      <c r="S19" s="288">
        <v>1.11731843575419E-2</v>
      </c>
      <c r="T19" s="15">
        <v>2112.2990522990522</v>
      </c>
      <c r="U19" s="288">
        <v>1.053001053001053E-2</v>
      </c>
      <c r="V19" s="15">
        <v>1858.2397137745972</v>
      </c>
      <c r="W19" s="288">
        <v>1.0733452593917709E-2</v>
      </c>
      <c r="X19" s="294"/>
      <c r="Y19" s="288"/>
      <c r="Z19" s="295">
        <v>19867.90948893017</v>
      </c>
      <c r="AA19" s="296">
        <v>316</v>
      </c>
    </row>
    <row r="20" spans="1:27" ht="15" x14ac:dyDescent="0.25">
      <c r="A20" s="167" t="s">
        <v>55</v>
      </c>
      <c r="B20" s="292">
        <v>284.5486695857191</v>
      </c>
      <c r="C20" s="286">
        <v>1.6840687100033681E-3</v>
      </c>
      <c r="D20" s="292">
        <v>258.58082043900686</v>
      </c>
      <c r="E20" s="286">
        <v>1.7992083483267362E-3</v>
      </c>
      <c r="F20" s="292">
        <v>242.23283082077052</v>
      </c>
      <c r="G20" s="286">
        <v>1.6750418760469012E-3</v>
      </c>
      <c r="H20" s="292">
        <v>209.59003215434083</v>
      </c>
      <c r="I20" s="286">
        <v>2.6795284030010718E-3</v>
      </c>
      <c r="J20" s="293">
        <v>255.26065276518585</v>
      </c>
      <c r="K20" s="288">
        <v>2.2665457842248413E-3</v>
      </c>
      <c r="L20" s="15">
        <v>393.38606327593112</v>
      </c>
      <c r="M20" s="288">
        <v>2.0024028834601522E-3</v>
      </c>
      <c r="N20" s="15">
        <v>387.68023255813955</v>
      </c>
      <c r="O20" s="288">
        <v>1.937984496124031E-3</v>
      </c>
      <c r="P20" s="15">
        <v>370.61074319352463</v>
      </c>
      <c r="Q20" s="288">
        <v>1.8395879323031641E-3</v>
      </c>
      <c r="R20" s="15">
        <v>374.62383612662944</v>
      </c>
      <c r="S20" s="288">
        <v>1.8621973929236499E-3</v>
      </c>
      <c r="T20" s="15">
        <v>352.04984204984208</v>
      </c>
      <c r="U20" s="288">
        <v>1.7550017550017551E-3</v>
      </c>
      <c r="V20" s="15">
        <v>309.70661896243291</v>
      </c>
      <c r="W20" s="288">
        <v>1.7889087656529517E-3</v>
      </c>
      <c r="X20" s="294"/>
      <c r="Y20" s="288"/>
      <c r="Z20" s="295">
        <v>3438.270341931523</v>
      </c>
      <c r="AA20" s="296">
        <v>55</v>
      </c>
    </row>
    <row r="21" spans="1:27" ht="15" x14ac:dyDescent="0.25">
      <c r="A21" s="167" t="s">
        <v>56</v>
      </c>
      <c r="B21" s="292">
        <v>2219.4796227686093</v>
      </c>
      <c r="C21" s="286">
        <v>1.3135735938026272E-2</v>
      </c>
      <c r="D21" s="292">
        <v>1913.4980712486506</v>
      </c>
      <c r="E21" s="286">
        <v>1.3314141777617848E-2</v>
      </c>
      <c r="F21" s="292">
        <v>1937.8626465661641</v>
      </c>
      <c r="G21" s="286">
        <v>1.340033500837521E-2</v>
      </c>
      <c r="H21" s="292">
        <v>1257.5401929260449</v>
      </c>
      <c r="I21" s="286">
        <v>1.607717041800643E-2</v>
      </c>
      <c r="J21" s="293">
        <v>1735.7724388032639</v>
      </c>
      <c r="K21" s="288">
        <v>1.5412511332728921E-2</v>
      </c>
      <c r="L21" s="15">
        <v>3540.47456948338</v>
      </c>
      <c r="M21" s="288">
        <v>1.802162595114137E-2</v>
      </c>
      <c r="N21" s="15">
        <v>3489.1220930232557</v>
      </c>
      <c r="O21" s="288">
        <v>1.7441860465116279E-2</v>
      </c>
      <c r="P21" s="15">
        <v>0</v>
      </c>
      <c r="Q21" s="288">
        <v>0</v>
      </c>
      <c r="R21" s="15">
        <v>3071.915456238361</v>
      </c>
      <c r="S21" s="288">
        <v>1.5270018621973929E-2</v>
      </c>
      <c r="T21" s="15">
        <v>3450.088452088452</v>
      </c>
      <c r="U21" s="288">
        <v>1.7199017199017199E-2</v>
      </c>
      <c r="V21" s="15">
        <v>3035.1248658318423</v>
      </c>
      <c r="W21" s="288">
        <v>1.7531305903398926E-2</v>
      </c>
      <c r="X21" s="294"/>
      <c r="Y21" s="288"/>
      <c r="Z21" s="295">
        <v>25650.878408978024</v>
      </c>
      <c r="AA21" s="296">
        <v>409</v>
      </c>
    </row>
    <row r="22" spans="1:27" ht="15" x14ac:dyDescent="0.25">
      <c r="A22" s="167" t="s">
        <v>57</v>
      </c>
      <c r="B22" s="292">
        <v>2959.3061636914786</v>
      </c>
      <c r="C22" s="286">
        <v>1.7514314584035028E-2</v>
      </c>
      <c r="D22" s="292">
        <v>2482.3758762144657</v>
      </c>
      <c r="E22" s="286">
        <v>1.7272400143936668E-2</v>
      </c>
      <c r="F22" s="292">
        <v>2519.2214405360132</v>
      </c>
      <c r="G22" s="286">
        <v>1.7420435510887771E-2</v>
      </c>
      <c r="H22" s="292">
        <v>2012.0643086816719</v>
      </c>
      <c r="I22" s="286">
        <v>2.5723472668810289E-2</v>
      </c>
      <c r="J22" s="293">
        <v>3165.2320942883048</v>
      </c>
      <c r="K22" s="288">
        <v>2.8105167724388033E-2</v>
      </c>
      <c r="L22" s="15">
        <v>4720.6327593111737</v>
      </c>
      <c r="M22" s="288">
        <v>2.4028834601521828E-2</v>
      </c>
      <c r="N22" s="15">
        <v>4807.2348837209302</v>
      </c>
      <c r="O22" s="288">
        <v>2.4031007751937984E-2</v>
      </c>
      <c r="P22" s="15">
        <v>4595.5732155997057</v>
      </c>
      <c r="Q22" s="288">
        <v>2.2810890360559236E-2</v>
      </c>
      <c r="R22" s="15">
        <v>5993.9813780260711</v>
      </c>
      <c r="S22" s="288">
        <v>2.9795158286778398E-2</v>
      </c>
      <c r="T22" s="15">
        <v>5632.7974727974733</v>
      </c>
      <c r="U22" s="288">
        <v>2.8080028080028081E-2</v>
      </c>
      <c r="V22" s="15">
        <v>4955.3059033989266</v>
      </c>
      <c r="W22" s="288">
        <v>2.8622540250447227E-2</v>
      </c>
      <c r="X22" s="294"/>
      <c r="Y22" s="288"/>
      <c r="Z22" s="295">
        <v>43843.725496266212</v>
      </c>
      <c r="AA22" s="296">
        <v>686</v>
      </c>
    </row>
    <row r="23" spans="1:27" ht="15" x14ac:dyDescent="0.25">
      <c r="A23" s="167" t="s">
        <v>58</v>
      </c>
      <c r="B23" s="292">
        <v>1934.9309531828899</v>
      </c>
      <c r="C23" s="286">
        <v>1.1451667228022903E-2</v>
      </c>
      <c r="D23" s="292">
        <v>1551.4849226340409</v>
      </c>
      <c r="E23" s="286">
        <v>1.0795250089960417E-2</v>
      </c>
      <c r="F23" s="292">
        <v>1647.1832495812396</v>
      </c>
      <c r="G23" s="286">
        <v>1.1390284757118929E-2</v>
      </c>
      <c r="H23" s="292">
        <v>1173.7041800643087</v>
      </c>
      <c r="I23" s="286">
        <v>1.5005359056806002E-2</v>
      </c>
      <c r="J23" s="293">
        <v>1531.5639165911152</v>
      </c>
      <c r="K23" s="288">
        <v>1.3599274705349048E-2</v>
      </c>
      <c r="L23" s="15">
        <v>4641.9555466559868</v>
      </c>
      <c r="M23" s="288">
        <v>2.3628354024829795E-2</v>
      </c>
      <c r="N23" s="15">
        <v>3799.2662790697673</v>
      </c>
      <c r="O23" s="288">
        <v>1.8992248062015504E-2</v>
      </c>
      <c r="P23" s="15">
        <v>8894.657836644592</v>
      </c>
      <c r="Q23" s="288">
        <v>4.4150110375275942E-2</v>
      </c>
      <c r="R23" s="15">
        <v>4570.4108007448795</v>
      </c>
      <c r="S23" s="288">
        <v>2.2718808193668529E-2</v>
      </c>
      <c r="T23" s="15">
        <v>4295.0080730080726</v>
      </c>
      <c r="U23" s="288">
        <v>2.141102141102141E-2</v>
      </c>
      <c r="V23" s="15">
        <v>3778.4207513416814</v>
      </c>
      <c r="W23" s="288">
        <v>2.1824686940966009E-2</v>
      </c>
      <c r="X23" s="294"/>
      <c r="Y23" s="288"/>
      <c r="Z23" s="295">
        <v>37818.58650951858</v>
      </c>
      <c r="AA23" s="296">
        <v>567</v>
      </c>
    </row>
    <row r="24" spans="1:27" ht="15" x14ac:dyDescent="0.25">
      <c r="A24" s="167" t="s">
        <v>161</v>
      </c>
      <c r="B24" s="292">
        <v>14113.614011451667</v>
      </c>
      <c r="C24" s="286">
        <v>8.3529808016167065E-2</v>
      </c>
      <c r="D24" s="292">
        <v>9412.3418639798492</v>
      </c>
      <c r="E24" s="286">
        <v>6.5491183879093195E-2</v>
      </c>
      <c r="F24" s="292">
        <v>9011.0613065326634</v>
      </c>
      <c r="G24" s="286">
        <v>6.2311557788944726E-2</v>
      </c>
      <c r="H24" s="292">
        <v>5155.9147909967842</v>
      </c>
      <c r="I24" s="286">
        <v>6.591639871382636E-2</v>
      </c>
      <c r="J24" s="293">
        <v>7300.4546690843154</v>
      </c>
      <c r="K24" s="288">
        <v>6.4823209428830464E-2</v>
      </c>
      <c r="L24" s="15">
        <v>11486.873047657187</v>
      </c>
      <c r="M24" s="288">
        <v>5.8470164197036441E-2</v>
      </c>
      <c r="N24" s="15">
        <v>9847.077906976745</v>
      </c>
      <c r="O24" s="288">
        <v>4.922480620155039E-2</v>
      </c>
      <c r="P24" s="15">
        <v>9413.5128771155269</v>
      </c>
      <c r="Q24" s="288">
        <v>4.6725533480500368E-2</v>
      </c>
      <c r="R24" s="15">
        <v>9515.4454376163867</v>
      </c>
      <c r="S24" s="288">
        <v>4.7299813780260706E-2</v>
      </c>
      <c r="T24" s="15">
        <v>8942.0659880659878</v>
      </c>
      <c r="U24" s="288">
        <v>4.4577044577044575E-2</v>
      </c>
      <c r="V24" s="15">
        <v>7866.5481216457965</v>
      </c>
      <c r="W24" s="288">
        <v>4.5438282647584975E-2</v>
      </c>
      <c r="X24" s="294"/>
      <c r="Y24" s="288"/>
      <c r="Z24" s="295">
        <v>102064.91002112291</v>
      </c>
      <c r="AA24" s="296">
        <v>1663</v>
      </c>
    </row>
    <row r="25" spans="1:27" ht="15" x14ac:dyDescent="0.25">
      <c r="A25" s="167" t="s">
        <v>59</v>
      </c>
      <c r="B25" s="292">
        <v>11723.405186931626</v>
      </c>
      <c r="C25" s="286">
        <v>6.9383630852138764E-2</v>
      </c>
      <c r="D25" s="292">
        <v>10653.529802087081</v>
      </c>
      <c r="E25" s="286">
        <v>7.4127383951061526E-2</v>
      </c>
      <c r="F25" s="292">
        <v>9979.9926298157461</v>
      </c>
      <c r="G25" s="286">
        <v>6.9011725293132334E-2</v>
      </c>
      <c r="H25" s="292">
        <v>4191.8006430868172</v>
      </c>
      <c r="I25" s="286">
        <v>5.3590568060021437E-2</v>
      </c>
      <c r="J25" s="293">
        <v>9699.9048050770634</v>
      </c>
      <c r="K25" s="288">
        <v>8.6128739800543974E-2</v>
      </c>
      <c r="L25" s="15">
        <v>13611.157789347217</v>
      </c>
      <c r="M25" s="288">
        <v>6.9283139767721269E-2</v>
      </c>
      <c r="N25" s="15">
        <v>15817.353488372093</v>
      </c>
      <c r="O25" s="288">
        <v>7.9069767441860464E-2</v>
      </c>
      <c r="P25" s="15">
        <v>15120.918322295805</v>
      </c>
      <c r="Q25" s="288">
        <v>7.505518763796909E-2</v>
      </c>
      <c r="R25" s="15">
        <v>15284.652513966481</v>
      </c>
      <c r="S25" s="288">
        <v>7.5977653631284919E-2</v>
      </c>
      <c r="T25" s="15">
        <v>14363.633555633556</v>
      </c>
      <c r="U25" s="288">
        <v>7.1604071604071604E-2</v>
      </c>
      <c r="V25" s="15">
        <v>12636.030053667262</v>
      </c>
      <c r="W25" s="288">
        <v>7.2987477638640427E-2</v>
      </c>
      <c r="X25" s="294"/>
      <c r="Y25" s="288"/>
      <c r="Z25" s="295">
        <v>133082.37879028075</v>
      </c>
      <c r="AA25" s="296">
        <v>2101</v>
      </c>
    </row>
    <row r="26" spans="1:27" ht="15" x14ac:dyDescent="0.25">
      <c r="A26" s="167" t="s">
        <v>60</v>
      </c>
      <c r="B26" s="292">
        <v>5690.9733917143822</v>
      </c>
      <c r="C26" s="286">
        <v>3.3681374200067365E-2</v>
      </c>
      <c r="D26" s="292">
        <v>5171.6164087801371</v>
      </c>
      <c r="E26" s="286">
        <v>3.5984166966534725E-2</v>
      </c>
      <c r="F26" s="292">
        <v>4844.6566164154101</v>
      </c>
      <c r="G26" s="286">
        <v>3.350083752093802E-2</v>
      </c>
      <c r="H26" s="292">
        <v>2095.9003215434086</v>
      </c>
      <c r="I26" s="286">
        <v>2.6795284030010719E-2</v>
      </c>
      <c r="J26" s="293">
        <v>1174.1990027198549</v>
      </c>
      <c r="K26" s="288">
        <v>1.042611060743427E-2</v>
      </c>
      <c r="L26" s="15">
        <v>4327.2466960352422</v>
      </c>
      <c r="M26" s="288">
        <v>2.2026431718061675E-2</v>
      </c>
      <c r="N26" s="15">
        <v>4729.6988372093019</v>
      </c>
      <c r="O26" s="288">
        <v>2.3643410852713178E-2</v>
      </c>
      <c r="P26" s="15">
        <v>4521.4510669610008</v>
      </c>
      <c r="Q26" s="288">
        <v>2.2442972774098603E-2</v>
      </c>
      <c r="R26" s="15">
        <v>4570.4108007448795</v>
      </c>
      <c r="S26" s="288">
        <v>2.2718808193668529E-2</v>
      </c>
      <c r="T26" s="15">
        <v>4295.0080730080726</v>
      </c>
      <c r="U26" s="288">
        <v>2.141102141102141E-2</v>
      </c>
      <c r="V26" s="15">
        <v>3778.4207513416814</v>
      </c>
      <c r="W26" s="288">
        <v>2.1824686940966009E-2</v>
      </c>
      <c r="X26" s="294"/>
      <c r="Y26" s="288"/>
      <c r="Z26" s="295">
        <v>45199.581966473379</v>
      </c>
      <c r="AA26" s="296">
        <v>733</v>
      </c>
    </row>
    <row r="27" spans="1:27" ht="15" x14ac:dyDescent="0.25">
      <c r="A27" s="167" t="s">
        <v>61</v>
      </c>
      <c r="B27" s="292">
        <v>1252.0141461771641</v>
      </c>
      <c r="C27" s="286">
        <v>7.4099023240148196E-3</v>
      </c>
      <c r="D27" s="292">
        <v>1654.9172508096437</v>
      </c>
      <c r="E27" s="286">
        <v>1.1514933429291111E-2</v>
      </c>
      <c r="F27" s="292">
        <v>1065.8244556113902</v>
      </c>
      <c r="G27" s="286">
        <v>7.3701842546063647E-3</v>
      </c>
      <c r="H27" s="292">
        <v>1047.9501607717043</v>
      </c>
      <c r="I27" s="286">
        <v>1.3397642015005359E-2</v>
      </c>
      <c r="J27" s="293">
        <v>1021.0426110607434</v>
      </c>
      <c r="K27" s="288">
        <v>9.0661831368993653E-3</v>
      </c>
      <c r="L27" s="15">
        <v>1573.5442531037245</v>
      </c>
      <c r="M27" s="288">
        <v>8.0096115338406087E-3</v>
      </c>
      <c r="N27" s="15">
        <v>1550.7209302325582</v>
      </c>
      <c r="O27" s="288">
        <v>7.7519379844961239E-3</v>
      </c>
      <c r="P27" s="15">
        <v>1482.4429727740985</v>
      </c>
      <c r="Q27" s="288">
        <v>7.3583517292126564E-3</v>
      </c>
      <c r="R27" s="15">
        <v>1498.4953445065178</v>
      </c>
      <c r="S27" s="288">
        <v>7.4487895716945996E-3</v>
      </c>
      <c r="T27" s="15">
        <v>1408.1993681993683</v>
      </c>
      <c r="U27" s="288">
        <v>7.0200070200070203E-3</v>
      </c>
      <c r="V27" s="15">
        <v>1238.8264758497317</v>
      </c>
      <c r="W27" s="288">
        <v>7.1556350626118068E-3</v>
      </c>
      <c r="X27" s="294"/>
      <c r="Y27" s="288"/>
      <c r="Z27" s="295">
        <v>14793.977969096646</v>
      </c>
      <c r="AA27" s="296">
        <v>241</v>
      </c>
    </row>
    <row r="28" spans="1:27" ht="15" x14ac:dyDescent="0.25">
      <c r="A28" s="167" t="s">
        <v>62</v>
      </c>
      <c r="B28" s="292">
        <v>7398.2654092286966</v>
      </c>
      <c r="C28" s="286">
        <v>4.3785786460087572E-2</v>
      </c>
      <c r="D28" s="292">
        <v>6205.9396905361637</v>
      </c>
      <c r="E28" s="286">
        <v>4.3181000359841668E-2</v>
      </c>
      <c r="F28" s="292">
        <v>6782.5192629815738</v>
      </c>
      <c r="G28" s="286">
        <v>4.690117252931323E-2</v>
      </c>
      <c r="H28" s="292">
        <v>4610.980707395498</v>
      </c>
      <c r="I28" s="286">
        <v>5.8949624866023578E-2</v>
      </c>
      <c r="J28" s="293">
        <v>5973.0992747053488</v>
      </c>
      <c r="K28" s="288">
        <v>5.3037171350861285E-2</v>
      </c>
      <c r="L28" s="15">
        <v>10070.683219863837</v>
      </c>
      <c r="M28" s="288">
        <v>5.1261513816579896E-2</v>
      </c>
      <c r="N28" s="15">
        <v>11397.798837209302</v>
      </c>
      <c r="O28" s="288">
        <v>5.6976744186046514E-2</v>
      </c>
      <c r="P28" s="15">
        <v>10970.07799852833</v>
      </c>
      <c r="Q28" s="288">
        <v>5.4451802796173655E-2</v>
      </c>
      <c r="R28" s="15">
        <v>10564.39217877095</v>
      </c>
      <c r="S28" s="288">
        <v>5.2513966480446927E-2</v>
      </c>
      <c r="T28" s="15">
        <v>10279.855387855387</v>
      </c>
      <c r="U28" s="288">
        <v>5.1246051246051243E-2</v>
      </c>
      <c r="V28" s="15">
        <v>9043.43327370304</v>
      </c>
      <c r="W28" s="288">
        <v>5.2236135957066186E-2</v>
      </c>
      <c r="X28" s="294"/>
      <c r="Y28" s="288"/>
      <c r="Z28" s="295">
        <v>93297.045240778127</v>
      </c>
      <c r="AA28" s="296">
        <v>1473</v>
      </c>
    </row>
    <row r="29" spans="1:27" ht="15" x14ac:dyDescent="0.25">
      <c r="A29" s="167" t="s">
        <v>63</v>
      </c>
      <c r="B29" s="292">
        <v>3528.4035028629169</v>
      </c>
      <c r="C29" s="286">
        <v>2.0882452004041766E-2</v>
      </c>
      <c r="D29" s="292">
        <v>4137.2931270241097</v>
      </c>
      <c r="E29" s="286">
        <v>2.8787333573227779E-2</v>
      </c>
      <c r="F29" s="292">
        <v>4505.5306532663317</v>
      </c>
      <c r="G29" s="286">
        <v>3.1155778894472363E-2</v>
      </c>
      <c r="H29" s="292">
        <v>1718.6382636655949</v>
      </c>
      <c r="I29" s="286">
        <v>2.1972132904608789E-2</v>
      </c>
      <c r="J29" s="293">
        <v>3624.7012692656394</v>
      </c>
      <c r="K29" s="288">
        <v>3.2184950135992749E-2</v>
      </c>
      <c r="L29" s="15">
        <v>6530.2086503804567</v>
      </c>
      <c r="M29" s="288">
        <v>3.3239887865438529E-2</v>
      </c>
      <c r="N29" s="15">
        <v>6668.0999999999995</v>
      </c>
      <c r="O29" s="288">
        <v>3.3333333333333333E-2</v>
      </c>
      <c r="P29" s="15">
        <v>6374.5047829286232</v>
      </c>
      <c r="Q29" s="288">
        <v>3.164091243561442E-2</v>
      </c>
      <c r="R29" s="15">
        <v>6443.5299813780266</v>
      </c>
      <c r="S29" s="288">
        <v>3.2029795158286779E-2</v>
      </c>
      <c r="T29" s="15">
        <v>6055.2572832572832</v>
      </c>
      <c r="U29" s="288">
        <v>3.0186030186030187E-2</v>
      </c>
      <c r="V29" s="15">
        <v>3716.4794275491945</v>
      </c>
      <c r="W29" s="288">
        <v>2.1466905187835419E-2</v>
      </c>
      <c r="X29" s="294"/>
      <c r="Y29" s="288"/>
      <c r="Z29" s="295">
        <v>53302.646941578176</v>
      </c>
      <c r="AA29" s="296">
        <v>834</v>
      </c>
    </row>
    <row r="30" spans="1:27" ht="15" x14ac:dyDescent="0.25">
      <c r="A30" s="167" t="s">
        <v>64</v>
      </c>
      <c r="B30" s="292">
        <v>5634.0636577972382</v>
      </c>
      <c r="C30" s="286">
        <v>3.3344560458066691E-2</v>
      </c>
      <c r="D30" s="292">
        <v>5016.4679165167327</v>
      </c>
      <c r="E30" s="286">
        <v>3.490464195753868E-2</v>
      </c>
      <c r="F30" s="292">
        <v>4941.5497487437187</v>
      </c>
      <c r="G30" s="286">
        <v>3.4170854271356785E-2</v>
      </c>
      <c r="H30" s="292">
        <v>3060.014469453376</v>
      </c>
      <c r="I30" s="286">
        <v>3.9121114683815648E-2</v>
      </c>
      <c r="J30" s="293">
        <v>4033.1183136899367</v>
      </c>
      <c r="K30" s="288">
        <v>3.5811423390752495E-2</v>
      </c>
      <c r="L30" s="15">
        <v>6923.5947136563882</v>
      </c>
      <c r="M30" s="288">
        <v>3.5242290748898682E-2</v>
      </c>
      <c r="N30" s="15">
        <v>7598.5325581395346</v>
      </c>
      <c r="O30" s="288">
        <v>3.7984496124031007E-2</v>
      </c>
      <c r="P30" s="15">
        <v>7486.3370125091978</v>
      </c>
      <c r="Q30" s="288">
        <v>3.7159676232523912E-2</v>
      </c>
      <c r="R30" s="15">
        <v>7342.6271880819377</v>
      </c>
      <c r="S30" s="288">
        <v>3.6499068901303541E-2</v>
      </c>
      <c r="T30" s="15">
        <v>7111.4068094068098</v>
      </c>
      <c r="U30" s="288">
        <v>3.5451035451035451E-2</v>
      </c>
      <c r="V30" s="15">
        <v>6256.0737030411456</v>
      </c>
      <c r="W30" s="288">
        <v>3.6135957066189626E-2</v>
      </c>
      <c r="X30" s="294"/>
      <c r="Y30" s="288"/>
      <c r="Z30" s="295">
        <v>65403.786091036025</v>
      </c>
      <c r="AA30" s="296">
        <v>1037</v>
      </c>
    </row>
    <row r="31" spans="1:27" ht="15" x14ac:dyDescent="0.25">
      <c r="A31" s="167" t="s">
        <v>65</v>
      </c>
      <c r="B31" s="292">
        <v>5292.6052542943744</v>
      </c>
      <c r="C31" s="286">
        <v>3.1323678006062644E-2</v>
      </c>
      <c r="D31" s="292">
        <v>4499.3062756387189</v>
      </c>
      <c r="E31" s="286">
        <v>3.1306225260885209E-2</v>
      </c>
      <c r="F31" s="292">
        <v>4505.5306532663317</v>
      </c>
      <c r="G31" s="286">
        <v>3.1155778894472363E-2</v>
      </c>
      <c r="H31" s="292">
        <v>3143.8504823151125</v>
      </c>
      <c r="I31" s="286">
        <v>4.0192926045016078E-2</v>
      </c>
      <c r="J31" s="293">
        <v>4441.5353581142344</v>
      </c>
      <c r="K31" s="288">
        <v>3.9437896645512241E-2</v>
      </c>
      <c r="L31" s="15">
        <v>8103.7529034841809</v>
      </c>
      <c r="M31" s="288">
        <v>4.1249499399279133E-2</v>
      </c>
      <c r="N31" s="15">
        <v>7753.604651162791</v>
      </c>
      <c r="O31" s="288">
        <v>3.875968992248062E-2</v>
      </c>
      <c r="P31" s="15">
        <v>7412.214863870493</v>
      </c>
      <c r="Q31" s="288">
        <v>3.679175864606328E-2</v>
      </c>
      <c r="R31" s="15">
        <v>7492.4767225325886</v>
      </c>
      <c r="S31" s="288">
        <v>3.7243947858473E-2</v>
      </c>
      <c r="T31" s="15">
        <v>7393.046683046683</v>
      </c>
      <c r="U31" s="288">
        <v>3.6855036855036855E-2</v>
      </c>
      <c r="V31" s="15">
        <v>6503.8389982110921</v>
      </c>
      <c r="W31" s="288">
        <v>3.7567084078711989E-2</v>
      </c>
      <c r="X31" s="294"/>
      <c r="Y31" s="288"/>
      <c r="Z31" s="295">
        <v>66541.76284593661</v>
      </c>
      <c r="AA31" s="296">
        <v>1048</v>
      </c>
    </row>
    <row r="32" spans="1:27" ht="15" x14ac:dyDescent="0.25">
      <c r="A32" s="167" t="s">
        <v>66</v>
      </c>
      <c r="B32" s="292">
        <v>5634.0636577972382</v>
      </c>
      <c r="C32" s="286">
        <v>3.3344560458066691E-2</v>
      </c>
      <c r="D32" s="292">
        <v>5016.4679165167327</v>
      </c>
      <c r="E32" s="286">
        <v>3.490464195753868E-2</v>
      </c>
      <c r="F32" s="292">
        <v>4941.5497487437187</v>
      </c>
      <c r="G32" s="286">
        <v>3.4170854271356785E-2</v>
      </c>
      <c r="H32" s="292">
        <v>3060.014469453376</v>
      </c>
      <c r="I32" s="286">
        <v>3.9121114683815648E-2</v>
      </c>
      <c r="J32" s="293">
        <v>4033.1183136899367</v>
      </c>
      <c r="K32" s="288">
        <v>3.5811423390752495E-2</v>
      </c>
      <c r="L32" s="15">
        <v>6923.5947136563882</v>
      </c>
      <c r="M32" s="288">
        <v>3.5242290748898682E-2</v>
      </c>
      <c r="N32" s="15">
        <v>7908.6767441860466</v>
      </c>
      <c r="O32" s="288">
        <v>3.9534883720930232E-2</v>
      </c>
      <c r="P32" s="15">
        <v>7486.3370125091978</v>
      </c>
      <c r="Q32" s="288">
        <v>3.7159676232523912E-2</v>
      </c>
      <c r="R32" s="15">
        <v>7342.6271880819377</v>
      </c>
      <c r="S32" s="288">
        <v>3.6499068901303541E-2</v>
      </c>
      <c r="T32" s="15">
        <v>7111.4068094068098</v>
      </c>
      <c r="U32" s="288">
        <v>3.5451035451035451E-2</v>
      </c>
      <c r="V32" s="15">
        <v>6256.0737030411456</v>
      </c>
      <c r="W32" s="288">
        <v>3.6135957066189626E-2</v>
      </c>
      <c r="X32" s="294"/>
      <c r="Y32" s="288"/>
      <c r="Z32" s="295">
        <v>65713.930277082531</v>
      </c>
      <c r="AA32" s="296">
        <v>1041</v>
      </c>
    </row>
    <row r="33" spans="1:27" ht="15" x14ac:dyDescent="0.25">
      <c r="A33" s="167" t="s">
        <v>67</v>
      </c>
      <c r="B33" s="292">
        <v>5634.0636577972382</v>
      </c>
      <c r="C33" s="286">
        <v>3.3344560458066691E-2</v>
      </c>
      <c r="D33" s="292">
        <v>5016.4679165167327</v>
      </c>
      <c r="E33" s="286">
        <v>3.490464195753868E-2</v>
      </c>
      <c r="F33" s="292">
        <v>4941.5497487437187</v>
      </c>
      <c r="G33" s="286">
        <v>3.4170854271356785E-2</v>
      </c>
      <c r="H33" s="292">
        <v>3060.014469453376</v>
      </c>
      <c r="I33" s="286">
        <v>3.9121114683815648E-2</v>
      </c>
      <c r="J33" s="293">
        <v>4033.1183136899367</v>
      </c>
      <c r="K33" s="288">
        <v>3.5811423390752495E-2</v>
      </c>
      <c r="L33" s="15">
        <v>6923.5947136563882</v>
      </c>
      <c r="M33" s="288">
        <v>3.5242290748898682E-2</v>
      </c>
      <c r="N33" s="15">
        <v>7831.1406976744192</v>
      </c>
      <c r="O33" s="288">
        <v>3.9147286821705429E-2</v>
      </c>
      <c r="P33" s="15">
        <v>7634.5813097866076</v>
      </c>
      <c r="Q33" s="288">
        <v>3.7895511405445177E-2</v>
      </c>
      <c r="R33" s="15">
        <v>7417.5519553072627</v>
      </c>
      <c r="S33" s="288">
        <v>3.6871508379888271E-2</v>
      </c>
      <c r="T33" s="15">
        <v>7252.2267462267464</v>
      </c>
      <c r="U33" s="288">
        <v>3.6153036153036153E-2</v>
      </c>
      <c r="V33" s="15">
        <v>6379.9563506261184</v>
      </c>
      <c r="W33" s="288">
        <v>3.6851520572450808E-2</v>
      </c>
      <c r="X33" s="294"/>
      <c r="Y33" s="288"/>
      <c r="Z33" s="295">
        <v>66124.265879478553</v>
      </c>
      <c r="AA33" s="296">
        <v>1047</v>
      </c>
    </row>
    <row r="34" spans="1:27" ht="15" x14ac:dyDescent="0.25">
      <c r="A34" s="167" t="s">
        <v>68</v>
      </c>
      <c r="B34" s="292">
        <v>2219.4796227686093</v>
      </c>
      <c r="C34" s="286">
        <v>1.3135735938026272E-2</v>
      </c>
      <c r="D34" s="292">
        <v>1810.065743073048</v>
      </c>
      <c r="E34" s="286">
        <v>1.2594458438287154E-2</v>
      </c>
      <c r="F34" s="292">
        <v>2131.6489112227805</v>
      </c>
      <c r="G34" s="286">
        <v>1.4740368509212729E-2</v>
      </c>
      <c r="H34" s="292">
        <v>1299.4581993569132</v>
      </c>
      <c r="I34" s="286">
        <v>1.6613076098606645E-2</v>
      </c>
      <c r="J34" s="293">
        <v>1735.7724388032639</v>
      </c>
      <c r="K34" s="288">
        <v>1.5412511332728921E-2</v>
      </c>
      <c r="L34" s="15">
        <v>3540.47456948338</v>
      </c>
      <c r="M34" s="288">
        <v>1.802162595114137E-2</v>
      </c>
      <c r="N34" s="15">
        <v>4342.0186046511626</v>
      </c>
      <c r="O34" s="288">
        <v>2.1705426356589147E-2</v>
      </c>
      <c r="P34" s="15">
        <v>4521.4510669610008</v>
      </c>
      <c r="Q34" s="288">
        <v>2.2442972774098603E-2</v>
      </c>
      <c r="R34" s="15">
        <v>3971.0126629422721</v>
      </c>
      <c r="S34" s="288">
        <v>1.9739292364990689E-2</v>
      </c>
      <c r="T34" s="15">
        <v>3802.138294138294</v>
      </c>
      <c r="U34" s="288">
        <v>1.8954018954018954E-2</v>
      </c>
      <c r="V34" s="15">
        <v>3344.8314847942756</v>
      </c>
      <c r="W34" s="288">
        <v>1.9320214669051879E-2</v>
      </c>
      <c r="X34" s="294"/>
      <c r="Y34" s="288"/>
      <c r="Z34" s="295">
        <v>32718.351598195</v>
      </c>
      <c r="AA34" s="296">
        <v>506</v>
      </c>
    </row>
    <row r="35" spans="1:27" ht="15" x14ac:dyDescent="0.25">
      <c r="A35" s="167" t="s">
        <v>69</v>
      </c>
      <c r="B35" s="292">
        <v>1764.2017514314584</v>
      </c>
      <c r="C35" s="286">
        <v>1.0441226002020883E-2</v>
      </c>
      <c r="D35" s="292">
        <v>1448.0525944584383</v>
      </c>
      <c r="E35" s="286">
        <v>1.0075566750629723E-2</v>
      </c>
      <c r="F35" s="292">
        <v>1501.8435510887773</v>
      </c>
      <c r="G35" s="286">
        <v>1.0385259631490788E-2</v>
      </c>
      <c r="H35" s="292">
        <v>922.19614147909977</v>
      </c>
      <c r="I35" s="286">
        <v>1.1789924973204717E-2</v>
      </c>
      <c r="J35" s="293">
        <v>1327.3553943789664</v>
      </c>
      <c r="K35" s="288">
        <v>1.1786038077969175E-2</v>
      </c>
      <c r="L35" s="15">
        <v>2360.3163796555868</v>
      </c>
      <c r="M35" s="288">
        <v>1.2014417300760914E-2</v>
      </c>
      <c r="N35" s="15">
        <v>2403.6174418604651</v>
      </c>
      <c r="O35" s="288">
        <v>1.2015503875968992E-2</v>
      </c>
      <c r="P35" s="15">
        <v>2223.664459161148</v>
      </c>
      <c r="Q35" s="288">
        <v>1.1037527593818985E-2</v>
      </c>
      <c r="R35" s="15">
        <v>2322.6677839851022</v>
      </c>
      <c r="S35" s="288">
        <v>1.1545623836126629E-2</v>
      </c>
      <c r="T35" s="15">
        <v>2182.7090207090205</v>
      </c>
      <c r="U35" s="288">
        <v>1.0881010881010881E-2</v>
      </c>
      <c r="V35" s="15">
        <v>1920.1810375670839</v>
      </c>
      <c r="W35" s="288">
        <v>1.10912343470483E-2</v>
      </c>
      <c r="X35" s="294"/>
      <c r="Y35" s="288"/>
      <c r="Z35" s="295">
        <v>20376.805555775143</v>
      </c>
      <c r="AA35" s="296">
        <v>322</v>
      </c>
    </row>
    <row r="36" spans="1:27" ht="15" x14ac:dyDescent="0.25">
      <c r="A36" s="167" t="s">
        <v>70</v>
      </c>
      <c r="B36" s="292">
        <v>284.5486695857191</v>
      </c>
      <c r="C36" s="286">
        <v>1.6840687100033681E-3</v>
      </c>
      <c r="D36" s="292">
        <v>258.58082043900686</v>
      </c>
      <c r="E36" s="286">
        <v>1.7992083483267362E-3</v>
      </c>
      <c r="F36" s="292">
        <v>242.23283082077052</v>
      </c>
      <c r="G36" s="286">
        <v>1.6750418760469012E-3</v>
      </c>
      <c r="H36" s="292">
        <v>209.59003215434083</v>
      </c>
      <c r="I36" s="286">
        <v>2.6795284030010718E-3</v>
      </c>
      <c r="J36" s="293">
        <v>255.26065276518585</v>
      </c>
      <c r="K36" s="288">
        <v>2.2665457842248413E-3</v>
      </c>
      <c r="L36" s="15">
        <v>393.38606327593112</v>
      </c>
      <c r="M36" s="288">
        <v>2.0024028834601522E-3</v>
      </c>
      <c r="N36" s="15">
        <v>387.68023255813955</v>
      </c>
      <c r="O36" s="288">
        <v>1.937984496124031E-3</v>
      </c>
      <c r="P36" s="15">
        <v>370.61074319352463</v>
      </c>
      <c r="Q36" s="288">
        <v>1.8395879323031641E-3</v>
      </c>
      <c r="R36" s="15">
        <v>374.62383612662944</v>
      </c>
      <c r="S36" s="288">
        <v>1.8621973929236499E-3</v>
      </c>
      <c r="T36" s="15">
        <v>352.04984204984208</v>
      </c>
      <c r="U36" s="288">
        <v>1.7550017550017551E-3</v>
      </c>
      <c r="V36" s="15">
        <v>309.70661896243291</v>
      </c>
      <c r="W36" s="288">
        <v>1.7889087656529517E-3</v>
      </c>
      <c r="X36" s="294"/>
      <c r="Y36" s="288"/>
      <c r="Z36" s="295">
        <v>3438.270341931523</v>
      </c>
      <c r="AA36" s="296">
        <v>55</v>
      </c>
    </row>
    <row r="37" spans="1:27" ht="15" x14ac:dyDescent="0.25">
      <c r="A37" s="167" t="s">
        <v>71</v>
      </c>
      <c r="B37" s="292">
        <v>1365.8336140114516</v>
      </c>
      <c r="C37" s="286">
        <v>8.0835298080161669E-3</v>
      </c>
      <c r="D37" s="292">
        <v>1137.7556099316303</v>
      </c>
      <c r="E37" s="286">
        <v>7.91651673263764E-3</v>
      </c>
      <c r="F37" s="292">
        <v>1356.5038525963148</v>
      </c>
      <c r="G37" s="286">
        <v>9.3802345058626464E-3</v>
      </c>
      <c r="H37" s="292">
        <v>754.52411575562712</v>
      </c>
      <c r="I37" s="286">
        <v>9.6463022508038593E-3</v>
      </c>
      <c r="J37" s="293">
        <v>1072.0947416137806</v>
      </c>
      <c r="K37" s="288">
        <v>9.5194922937443336E-3</v>
      </c>
      <c r="L37" s="15">
        <v>2517.6708049659592</v>
      </c>
      <c r="M37" s="288">
        <v>1.2815378454144974E-2</v>
      </c>
      <c r="N37" s="15">
        <v>2791.2976744186044</v>
      </c>
      <c r="O37" s="288">
        <v>1.3953488372093023E-2</v>
      </c>
      <c r="P37" s="15">
        <v>2816.6416482707873</v>
      </c>
      <c r="Q37" s="288">
        <v>1.3980868285504048E-2</v>
      </c>
      <c r="R37" s="15">
        <v>2697.2916201117318</v>
      </c>
      <c r="S37" s="288">
        <v>1.3407821229050279E-2</v>
      </c>
      <c r="T37" s="15">
        <v>2675.5787995787996</v>
      </c>
      <c r="U37" s="288">
        <v>1.3338013338013339E-2</v>
      </c>
      <c r="V37" s="15">
        <v>2353.77030411449</v>
      </c>
      <c r="W37" s="288">
        <v>1.3595706618962432E-2</v>
      </c>
      <c r="X37" s="294"/>
      <c r="Y37" s="288"/>
      <c r="Z37" s="295">
        <v>21538.962785369175</v>
      </c>
      <c r="AA37" s="296">
        <v>331</v>
      </c>
    </row>
    <row r="38" spans="1:27" ht="15" x14ac:dyDescent="0.25">
      <c r="A38" s="167" t="s">
        <v>72</v>
      </c>
      <c r="B38" s="292">
        <v>5690.9733917143822</v>
      </c>
      <c r="C38" s="286">
        <v>3.3681374200067365E-2</v>
      </c>
      <c r="D38" s="292">
        <v>5171.6164087801371</v>
      </c>
      <c r="E38" s="286">
        <v>3.5984166966534725E-2</v>
      </c>
      <c r="F38" s="292">
        <v>4844.6566164154101</v>
      </c>
      <c r="G38" s="286">
        <v>3.350083752093802E-2</v>
      </c>
      <c r="H38" s="292">
        <v>3060.014469453376</v>
      </c>
      <c r="I38" s="286">
        <v>3.9121114683815648E-2</v>
      </c>
      <c r="J38" s="293">
        <v>1225.251133272892</v>
      </c>
      <c r="K38" s="288">
        <v>1.0879419764279238E-2</v>
      </c>
      <c r="L38" s="15">
        <v>2360.3163796555868</v>
      </c>
      <c r="M38" s="288">
        <v>1.2014417300760914E-2</v>
      </c>
      <c r="N38" s="15">
        <v>2403.6174418604651</v>
      </c>
      <c r="O38" s="288">
        <v>1.2015503875968992E-2</v>
      </c>
      <c r="P38" s="15">
        <v>2297.7866077998528</v>
      </c>
      <c r="Q38" s="288">
        <v>1.1405445180279618E-2</v>
      </c>
      <c r="R38" s="15">
        <v>2322.6677839851022</v>
      </c>
      <c r="S38" s="288">
        <v>1.1545623836126629E-2</v>
      </c>
      <c r="T38" s="15">
        <v>2182.7090207090205</v>
      </c>
      <c r="U38" s="288">
        <v>1.0881010881010881E-2</v>
      </c>
      <c r="V38" s="15">
        <v>1920.1810375670839</v>
      </c>
      <c r="W38" s="288">
        <v>1.10912343470483E-2</v>
      </c>
      <c r="X38" s="294"/>
      <c r="Y38" s="288"/>
      <c r="Z38" s="295">
        <v>33479.790291213307</v>
      </c>
      <c r="AA38" s="296">
        <v>582</v>
      </c>
    </row>
    <row r="39" spans="1:27" ht="15" x14ac:dyDescent="0.25">
      <c r="A39" s="167" t="s">
        <v>73</v>
      </c>
      <c r="B39" s="292">
        <v>512.18760525429434</v>
      </c>
      <c r="C39" s="286">
        <v>3.0313236780060626E-3</v>
      </c>
      <c r="D39" s="292">
        <v>413.72931270241094</v>
      </c>
      <c r="E39" s="286">
        <v>2.8787333573227778E-3</v>
      </c>
      <c r="F39" s="292">
        <v>436.01909547738694</v>
      </c>
      <c r="G39" s="286">
        <v>3.015075376884422E-3</v>
      </c>
      <c r="H39" s="292">
        <v>293.42604501607718</v>
      </c>
      <c r="I39" s="286">
        <v>3.7513397642015005E-3</v>
      </c>
      <c r="J39" s="293">
        <v>408.41704442429739</v>
      </c>
      <c r="K39" s="288">
        <v>3.6264732547597461E-3</v>
      </c>
      <c r="L39" s="15">
        <v>1180.1581898277934</v>
      </c>
      <c r="M39" s="288">
        <v>6.0072086503804569E-3</v>
      </c>
      <c r="N39" s="15">
        <v>1318.1127906976744</v>
      </c>
      <c r="O39" s="288">
        <v>6.5891472868217053E-3</v>
      </c>
      <c r="P39" s="15">
        <v>1408.3208241353937</v>
      </c>
      <c r="Q39" s="288">
        <v>6.990434142752024E-3</v>
      </c>
      <c r="R39" s="15">
        <v>1648.3448789571694</v>
      </c>
      <c r="S39" s="288">
        <v>8.1936685288640596E-3</v>
      </c>
      <c r="T39" s="15">
        <v>1549.019305019305</v>
      </c>
      <c r="U39" s="288">
        <v>7.7220077220077222E-3</v>
      </c>
      <c r="V39" s="15">
        <v>1362.7091234347049</v>
      </c>
      <c r="W39" s="288">
        <v>7.871198568872988E-3</v>
      </c>
      <c r="X39" s="294"/>
      <c r="Y39" s="288"/>
      <c r="Z39" s="295">
        <v>10530.444214946509</v>
      </c>
      <c r="AA39" s="296">
        <v>158</v>
      </c>
    </row>
    <row r="40" spans="1:27" ht="15" x14ac:dyDescent="0.25">
      <c r="A40" s="167" t="s">
        <v>74</v>
      </c>
      <c r="B40" s="292">
        <v>4154.4105759514987</v>
      </c>
      <c r="C40" s="286">
        <v>2.4587403166049175E-2</v>
      </c>
      <c r="D40" s="292">
        <v>3464.982993882692</v>
      </c>
      <c r="E40" s="286">
        <v>2.4109391867578267E-2</v>
      </c>
      <c r="F40" s="292">
        <v>3536.5993299832498</v>
      </c>
      <c r="G40" s="286">
        <v>2.4455611390284758E-2</v>
      </c>
      <c r="H40" s="292">
        <v>2808.5064308681672</v>
      </c>
      <c r="I40" s="286">
        <v>3.590568060021436E-2</v>
      </c>
      <c r="J40" s="293">
        <v>3573.6491387126025</v>
      </c>
      <c r="K40" s="288">
        <v>3.1731640979147782E-2</v>
      </c>
      <c r="L40" s="15">
        <v>6294.1770124148979</v>
      </c>
      <c r="M40" s="288">
        <v>3.2038446135362435E-2</v>
      </c>
      <c r="N40" s="15">
        <v>7210.8523255813961</v>
      </c>
      <c r="O40" s="288">
        <v>3.604651162790698E-2</v>
      </c>
      <c r="P40" s="15">
        <v>6893.359823399559</v>
      </c>
      <c r="Q40" s="288">
        <v>3.4216335540838853E-2</v>
      </c>
      <c r="R40" s="15">
        <v>6968.0033519553072</v>
      </c>
      <c r="S40" s="288">
        <v>3.4636871508379886E-2</v>
      </c>
      <c r="T40" s="15">
        <v>6548.1270621270623</v>
      </c>
      <c r="U40" s="288">
        <v>3.2643032643032643E-2</v>
      </c>
      <c r="V40" s="15">
        <v>5760.5431127012525</v>
      </c>
      <c r="W40" s="288">
        <v>3.3273703041144902E-2</v>
      </c>
      <c r="X40" s="294"/>
      <c r="Y40" s="288"/>
      <c r="Z40" s="295">
        <v>57213.21115757768</v>
      </c>
      <c r="AA40" s="296">
        <v>895</v>
      </c>
    </row>
    <row r="41" spans="1:27" ht="15" x14ac:dyDescent="0.25">
      <c r="A41" s="167" t="s">
        <v>75</v>
      </c>
      <c r="B41" s="292">
        <v>1365.8336140114516</v>
      </c>
      <c r="C41" s="286">
        <v>8.0835298080161669E-3</v>
      </c>
      <c r="D41" s="292">
        <v>1137.7556099316303</v>
      </c>
      <c r="E41" s="286">
        <v>7.91651673263764E-3</v>
      </c>
      <c r="F41" s="292">
        <v>1211.1641541038525</v>
      </c>
      <c r="G41" s="286">
        <v>8.3752093802345051E-3</v>
      </c>
      <c r="H41" s="292">
        <v>838.36012861736333</v>
      </c>
      <c r="I41" s="286">
        <v>1.0718113612004287E-2</v>
      </c>
      <c r="J41" s="293">
        <v>1225.251133272892</v>
      </c>
      <c r="K41" s="288">
        <v>1.0879419764279238E-2</v>
      </c>
      <c r="L41" s="15">
        <v>2517.6708049659592</v>
      </c>
      <c r="M41" s="288">
        <v>1.2815378454144974E-2</v>
      </c>
      <c r="N41" s="15">
        <v>2636.2255813953489</v>
      </c>
      <c r="O41" s="288">
        <v>1.3178294573643411E-2</v>
      </c>
      <c r="P41" s="15">
        <v>2446.0309050772626</v>
      </c>
      <c r="Q41" s="288">
        <v>1.2141280353200883E-2</v>
      </c>
      <c r="R41" s="15">
        <v>2622.3668528864059</v>
      </c>
      <c r="S41" s="288">
        <v>1.3035381750465549E-2</v>
      </c>
      <c r="T41" s="15">
        <v>2745.9887679887684</v>
      </c>
      <c r="U41" s="288">
        <v>1.368901368901369E-2</v>
      </c>
      <c r="V41" s="15">
        <v>2415.7116279069769</v>
      </c>
      <c r="W41" s="288">
        <v>1.3953488372093023E-2</v>
      </c>
      <c r="X41" s="294"/>
      <c r="Y41" s="288"/>
      <c r="Z41" s="295">
        <v>21162.35918015791</v>
      </c>
      <c r="AA41" s="296">
        <v>327</v>
      </c>
    </row>
    <row r="42" spans="1:27" ht="15" x14ac:dyDescent="0.25">
      <c r="A42" s="167" t="s">
        <v>76</v>
      </c>
      <c r="B42" s="292">
        <v>5634.0636577972382</v>
      </c>
      <c r="C42" s="286">
        <v>3.3344560458066691E-2</v>
      </c>
      <c r="D42" s="292">
        <v>5016.4679165167327</v>
      </c>
      <c r="E42" s="286">
        <v>3.490464195753868E-2</v>
      </c>
      <c r="F42" s="292">
        <v>4941.5497487437187</v>
      </c>
      <c r="G42" s="286">
        <v>3.4170854271356785E-2</v>
      </c>
      <c r="H42" s="292">
        <v>3479.1945337620577</v>
      </c>
      <c r="I42" s="286">
        <v>4.4480171489817789E-2</v>
      </c>
      <c r="J42" s="293">
        <v>4441.5353581142344</v>
      </c>
      <c r="K42" s="288">
        <v>3.9437896645512241E-2</v>
      </c>
      <c r="L42" s="15">
        <v>8654.4933920704843</v>
      </c>
      <c r="M42" s="288">
        <v>4.405286343612335E-2</v>
      </c>
      <c r="N42" s="15">
        <v>10002.150000000001</v>
      </c>
      <c r="O42" s="288">
        <v>0.05</v>
      </c>
      <c r="P42" s="15">
        <v>10080.612214863871</v>
      </c>
      <c r="Q42" s="288">
        <v>5.0036791758646067E-2</v>
      </c>
      <c r="R42" s="15">
        <v>9815.1445065176904</v>
      </c>
      <c r="S42" s="288">
        <v>4.8789571694599625E-2</v>
      </c>
      <c r="T42" s="15">
        <v>9857.3955773955768</v>
      </c>
      <c r="U42" s="288">
        <v>4.9140049140049137E-2</v>
      </c>
      <c r="V42" s="15">
        <v>8671.7853309481216</v>
      </c>
      <c r="W42" s="288">
        <v>5.008944543828265E-2</v>
      </c>
      <c r="X42" s="294"/>
      <c r="Y42" s="288"/>
      <c r="Z42" s="295">
        <v>80594.392236729735</v>
      </c>
      <c r="AA42" s="296">
        <v>1254</v>
      </c>
    </row>
    <row r="43" spans="1:27" ht="15" x14ac:dyDescent="0.25">
      <c r="A43" s="167" t="s">
        <v>77</v>
      </c>
      <c r="B43" s="292">
        <v>7398.2654092286966</v>
      </c>
      <c r="C43" s="286">
        <v>4.3785786460087572E-2</v>
      </c>
      <c r="D43" s="292">
        <v>6205.9396905361637</v>
      </c>
      <c r="E43" s="286">
        <v>4.3181000359841668E-2</v>
      </c>
      <c r="F43" s="292">
        <v>6782.5192629815738</v>
      </c>
      <c r="G43" s="286">
        <v>4.690117252931323E-2</v>
      </c>
      <c r="H43" s="292">
        <v>4401.3906752411576</v>
      </c>
      <c r="I43" s="286">
        <v>5.6270096463022508E-2</v>
      </c>
      <c r="J43" s="293">
        <v>5717.8386219401627</v>
      </c>
      <c r="K43" s="288">
        <v>5.0770625566636446E-2</v>
      </c>
      <c r="L43" s="15">
        <v>11014.809771726072</v>
      </c>
      <c r="M43" s="288">
        <v>5.6067280736884259E-2</v>
      </c>
      <c r="N43" s="15">
        <v>11165.190697674418</v>
      </c>
      <c r="O43" s="288">
        <v>5.5813953488372092E-2</v>
      </c>
      <c r="P43" s="15">
        <v>11192.444444444443</v>
      </c>
      <c r="Q43" s="288">
        <v>5.5555555555555552E-2</v>
      </c>
      <c r="R43" s="15">
        <v>9964.9940409683441</v>
      </c>
      <c r="S43" s="288">
        <v>4.9534450651769091E-2</v>
      </c>
      <c r="T43" s="15">
        <v>10209.445419445419</v>
      </c>
      <c r="U43" s="288">
        <v>5.0895050895050892E-2</v>
      </c>
      <c r="V43" s="15">
        <v>8981.4919499105545</v>
      </c>
      <c r="W43" s="288">
        <v>5.1878354203935599E-2</v>
      </c>
      <c r="X43" s="294"/>
      <c r="Y43" s="288"/>
      <c r="Z43" s="295">
        <v>93034.329984096999</v>
      </c>
      <c r="AA43" s="296">
        <v>1465</v>
      </c>
    </row>
    <row r="44" spans="1:27" ht="15" x14ac:dyDescent="0.25">
      <c r="A44" s="167" t="s">
        <v>78</v>
      </c>
      <c r="B44" s="292">
        <v>5406.4247221286623</v>
      </c>
      <c r="C44" s="286">
        <v>3.1997305490063993E-2</v>
      </c>
      <c r="D44" s="292">
        <v>4913.0355883411294</v>
      </c>
      <c r="E44" s="286">
        <v>3.4184958618207986E-2</v>
      </c>
      <c r="F44" s="292">
        <v>4602.4237855946403</v>
      </c>
      <c r="G44" s="286">
        <v>3.1825795644891124E-2</v>
      </c>
      <c r="H44" s="292">
        <v>1886.3102893890673</v>
      </c>
      <c r="I44" s="286">
        <v>2.4115755627009645E-2</v>
      </c>
      <c r="J44" s="293">
        <v>1991.0330915684499</v>
      </c>
      <c r="K44" s="288">
        <v>1.7679057116953764E-2</v>
      </c>
      <c r="L44" s="15">
        <v>4799.3099719663596</v>
      </c>
      <c r="M44" s="288">
        <v>2.4429315178213857E-2</v>
      </c>
      <c r="N44" s="15">
        <v>3876.8023255813955</v>
      </c>
      <c r="O44" s="288">
        <v>1.937984496124031E-2</v>
      </c>
      <c r="P44" s="15">
        <v>4817.9396615158203</v>
      </c>
      <c r="Q44" s="288">
        <v>2.3914643119941133E-2</v>
      </c>
      <c r="R44" s="15">
        <v>3746.2383612662943</v>
      </c>
      <c r="S44" s="288">
        <v>1.86219739292365E-2</v>
      </c>
      <c r="T44" s="15">
        <v>4647.0579150579151</v>
      </c>
      <c r="U44" s="288">
        <v>2.3166023166023165E-2</v>
      </c>
      <c r="V44" s="15">
        <v>4088.1273703041143</v>
      </c>
      <c r="W44" s="288">
        <v>2.3613595706618962E-2</v>
      </c>
      <c r="X44" s="294"/>
      <c r="Y44" s="288"/>
      <c r="Z44" s="297">
        <v>44774.703082713851</v>
      </c>
      <c r="AA44" s="298">
        <v>727</v>
      </c>
    </row>
    <row r="45" spans="1:27" ht="15" x14ac:dyDescent="0.2">
      <c r="A45" s="99" t="s">
        <v>1</v>
      </c>
      <c r="B45" s="299">
        <v>168965</v>
      </c>
      <c r="C45" s="301">
        <v>1</v>
      </c>
      <c r="D45" s="299">
        <v>143719.22</v>
      </c>
      <c r="E45" s="301">
        <v>1</v>
      </c>
      <c r="F45" s="299">
        <v>144613</v>
      </c>
      <c r="G45" s="301">
        <v>1</v>
      </c>
      <c r="H45" s="299">
        <v>78219</v>
      </c>
      <c r="I45" s="301">
        <v>1</v>
      </c>
      <c r="J45" s="299">
        <v>112621</v>
      </c>
      <c r="K45" s="301">
        <v>1</v>
      </c>
      <c r="L45" s="16">
        <v>196457</v>
      </c>
      <c r="M45" s="301">
        <v>1</v>
      </c>
      <c r="N45" s="16">
        <v>200043</v>
      </c>
      <c r="O45" s="301">
        <v>1</v>
      </c>
      <c r="P45" s="16">
        <v>201464</v>
      </c>
      <c r="Q45" s="301">
        <v>1</v>
      </c>
      <c r="R45" s="16">
        <v>201173</v>
      </c>
      <c r="S45" s="301">
        <v>1</v>
      </c>
      <c r="T45" s="16">
        <v>200598</v>
      </c>
      <c r="U45" s="301">
        <v>1</v>
      </c>
      <c r="V45" s="16">
        <v>173126</v>
      </c>
      <c r="W45" s="301">
        <v>1</v>
      </c>
      <c r="X45" s="302"/>
      <c r="Y45" s="301">
        <v>1</v>
      </c>
      <c r="Z45" s="304">
        <v>1820998.22</v>
      </c>
      <c r="AA45" s="305">
        <v>28929</v>
      </c>
    </row>
    <row r="47" spans="1:27" ht="15" x14ac:dyDescent="0.25">
      <c r="A47" s="345"/>
      <c r="B47" s="571">
        <v>2019</v>
      </c>
      <c r="C47" s="569"/>
      <c r="D47" s="569"/>
      <c r="E47" s="569"/>
      <c r="F47" s="569"/>
      <c r="G47" s="569"/>
      <c r="H47" s="569"/>
      <c r="I47" s="569"/>
      <c r="J47" s="569"/>
      <c r="K47" s="569"/>
      <c r="L47" s="569"/>
      <c r="M47" s="569"/>
      <c r="N47" s="569"/>
      <c r="O47" s="569"/>
      <c r="P47" s="569"/>
      <c r="Q47" s="569"/>
      <c r="R47" s="569"/>
      <c r="S47" s="569"/>
      <c r="T47" s="569"/>
      <c r="U47" s="569"/>
      <c r="V47" s="569"/>
      <c r="W47" s="569"/>
      <c r="X47" s="569"/>
      <c r="Y47" s="569"/>
      <c r="Z47" s="569"/>
      <c r="AA47" s="572"/>
    </row>
    <row r="48" spans="1:27" ht="15" x14ac:dyDescent="0.2">
      <c r="A48" s="575" t="s">
        <v>155</v>
      </c>
      <c r="B48" s="568" t="s">
        <v>7</v>
      </c>
      <c r="C48" s="567"/>
      <c r="D48" s="568" t="s">
        <v>8</v>
      </c>
      <c r="E48" s="567"/>
      <c r="F48" s="568" t="s">
        <v>9</v>
      </c>
      <c r="G48" s="567"/>
      <c r="H48" s="568" t="s">
        <v>10</v>
      </c>
      <c r="I48" s="567"/>
      <c r="J48" s="568" t="s">
        <v>11</v>
      </c>
      <c r="K48" s="567"/>
      <c r="L48" s="568" t="s">
        <v>12</v>
      </c>
      <c r="M48" s="567"/>
      <c r="N48" s="568" t="s">
        <v>13</v>
      </c>
      <c r="O48" s="567"/>
      <c r="P48" s="568" t="s">
        <v>14</v>
      </c>
      <c r="Q48" s="567"/>
      <c r="R48" s="568" t="s">
        <v>15</v>
      </c>
      <c r="S48" s="567"/>
      <c r="T48" s="568" t="s">
        <v>16</v>
      </c>
      <c r="U48" s="567"/>
      <c r="V48" s="568" t="s">
        <v>17</v>
      </c>
      <c r="W48" s="567"/>
      <c r="X48" s="568" t="s">
        <v>18</v>
      </c>
      <c r="Y48" s="567"/>
      <c r="Z48" s="568" t="s">
        <v>156</v>
      </c>
      <c r="AA48" s="567"/>
    </row>
    <row r="49" spans="1:27" ht="30" x14ac:dyDescent="0.2">
      <c r="A49" s="576"/>
      <c r="B49" s="77" t="s">
        <v>158</v>
      </c>
      <c r="C49" s="78" t="s">
        <v>160</v>
      </c>
      <c r="D49" s="77" t="s">
        <v>158</v>
      </c>
      <c r="E49" s="78" t="s">
        <v>160</v>
      </c>
      <c r="F49" s="77" t="s">
        <v>158</v>
      </c>
      <c r="G49" s="78" t="s">
        <v>160</v>
      </c>
      <c r="H49" s="77" t="s">
        <v>158</v>
      </c>
      <c r="I49" s="78" t="s">
        <v>160</v>
      </c>
      <c r="J49" s="77" t="s">
        <v>158</v>
      </c>
      <c r="K49" s="78" t="s">
        <v>160</v>
      </c>
      <c r="L49" s="77" t="s">
        <v>158</v>
      </c>
      <c r="M49" s="78" t="s">
        <v>160</v>
      </c>
      <c r="N49" s="77" t="s">
        <v>158</v>
      </c>
      <c r="O49" s="78" t="s">
        <v>160</v>
      </c>
      <c r="P49" s="77" t="s">
        <v>158</v>
      </c>
      <c r="Q49" s="78" t="s">
        <v>160</v>
      </c>
      <c r="R49" s="77" t="s">
        <v>158</v>
      </c>
      <c r="S49" s="78" t="s">
        <v>160</v>
      </c>
      <c r="T49" s="77" t="s">
        <v>158</v>
      </c>
      <c r="U49" s="78" t="s">
        <v>160</v>
      </c>
      <c r="V49" s="77" t="s">
        <v>158</v>
      </c>
      <c r="W49" s="78" t="s">
        <v>160</v>
      </c>
      <c r="X49" s="77" t="s">
        <v>158</v>
      </c>
      <c r="Y49" s="78" t="s">
        <v>160</v>
      </c>
      <c r="Z49" s="284" t="s">
        <v>158</v>
      </c>
      <c r="AA49" s="283" t="s">
        <v>159</v>
      </c>
    </row>
    <row r="50" spans="1:27" ht="15" x14ac:dyDescent="0.25">
      <c r="A50" s="167" t="s">
        <v>42</v>
      </c>
      <c r="B50" s="287">
        <v>0</v>
      </c>
      <c r="C50" s="288">
        <v>0</v>
      </c>
      <c r="D50" s="287">
        <v>0</v>
      </c>
      <c r="E50" s="288">
        <v>0</v>
      </c>
      <c r="F50" s="287">
        <v>0</v>
      </c>
      <c r="G50" s="288">
        <v>0</v>
      </c>
      <c r="H50" s="287">
        <v>0</v>
      </c>
      <c r="I50" s="288">
        <v>0</v>
      </c>
      <c r="J50" s="287">
        <v>0</v>
      </c>
      <c r="K50" s="288">
        <v>0</v>
      </c>
      <c r="L50" s="287">
        <v>109.78540195089136</v>
      </c>
      <c r="M50" s="288">
        <v>6.7272115708039018E-4</v>
      </c>
      <c r="N50" s="287">
        <v>405.30405405405406</v>
      </c>
      <c r="O50" s="288">
        <v>2.2522522522522522E-3</v>
      </c>
      <c r="P50" s="287">
        <v>604.1296358169061</v>
      </c>
      <c r="Q50" s="288">
        <v>3.341129301703976E-3</v>
      </c>
      <c r="R50" s="287">
        <v>685.30258302583024</v>
      </c>
      <c r="S50" s="288">
        <v>3.6900369003690036E-3</v>
      </c>
      <c r="T50" s="287">
        <v>1149.560621242485</v>
      </c>
      <c r="U50" s="288">
        <v>5.5110220440881767E-3</v>
      </c>
      <c r="V50" s="287">
        <v>682.19182389937112</v>
      </c>
      <c r="W50" s="288">
        <v>3.6687631027253671E-3</v>
      </c>
      <c r="X50" s="287">
        <v>1319.0162601626018</v>
      </c>
      <c r="Y50" s="288">
        <v>8.130081300813009E-3</v>
      </c>
      <c r="Z50" s="290">
        <v>4955.2903801521397</v>
      </c>
      <c r="AA50" s="291">
        <v>59</v>
      </c>
    </row>
    <row r="51" spans="1:27" ht="15" x14ac:dyDescent="0.25">
      <c r="A51" s="167" t="s">
        <v>43</v>
      </c>
      <c r="B51" s="293">
        <v>0</v>
      </c>
      <c r="C51" s="288">
        <v>0</v>
      </c>
      <c r="D51" s="293">
        <v>0</v>
      </c>
      <c r="E51" s="288">
        <v>0</v>
      </c>
      <c r="F51" s="293">
        <v>0</v>
      </c>
      <c r="G51" s="288">
        <v>0</v>
      </c>
      <c r="H51" s="293">
        <v>0</v>
      </c>
      <c r="I51" s="288">
        <v>0</v>
      </c>
      <c r="J51" s="293">
        <v>0</v>
      </c>
      <c r="K51" s="288">
        <v>0</v>
      </c>
      <c r="L51" s="293">
        <v>0</v>
      </c>
      <c r="M51" s="288">
        <v>0</v>
      </c>
      <c r="N51" s="293">
        <v>0</v>
      </c>
      <c r="O51" s="288">
        <v>0</v>
      </c>
      <c r="P51" s="293">
        <v>0</v>
      </c>
      <c r="Q51" s="288">
        <v>0</v>
      </c>
      <c r="R51" s="293">
        <v>0</v>
      </c>
      <c r="S51" s="288">
        <v>0</v>
      </c>
      <c r="T51" s="293">
        <v>0</v>
      </c>
      <c r="U51" s="288">
        <v>0</v>
      </c>
      <c r="V51" s="293">
        <v>0</v>
      </c>
      <c r="W51" s="288">
        <v>0</v>
      </c>
      <c r="X51" s="293">
        <v>0</v>
      </c>
      <c r="Y51" s="288">
        <v>0</v>
      </c>
      <c r="Z51" s="295">
        <v>0</v>
      </c>
      <c r="AA51" s="296">
        <v>0</v>
      </c>
    </row>
    <row r="52" spans="1:27" ht="15" x14ac:dyDescent="0.25">
      <c r="A52" s="167" t="s">
        <v>44</v>
      </c>
      <c r="B52" s="293">
        <v>1688.5899903753609</v>
      </c>
      <c r="C52" s="288">
        <v>9.9454603785691376E-3</v>
      </c>
      <c r="D52" s="293">
        <v>1462.9404714342788</v>
      </c>
      <c r="E52" s="288">
        <v>1.0787055533359968E-2</v>
      </c>
      <c r="F52" s="293">
        <v>1474.3660685154975</v>
      </c>
      <c r="G52" s="288">
        <v>1.0114192495921697E-2</v>
      </c>
      <c r="H52" s="293">
        <v>1468.487619676461</v>
      </c>
      <c r="I52" s="288">
        <v>9.5741168702542095E-3</v>
      </c>
      <c r="J52" s="293">
        <v>1533.6410828025478</v>
      </c>
      <c r="K52" s="288">
        <v>9.8726114649681524E-3</v>
      </c>
      <c r="L52" s="293">
        <v>1646.7810292633703</v>
      </c>
      <c r="M52" s="288">
        <v>1.0090817356205853E-2</v>
      </c>
      <c r="N52" s="293">
        <v>1794.9179536679537</v>
      </c>
      <c r="O52" s="288">
        <v>9.974259974259974E-3</v>
      </c>
      <c r="P52" s="293">
        <v>1751.9759438690276</v>
      </c>
      <c r="Q52" s="288">
        <v>9.6892749749415297E-3</v>
      </c>
      <c r="R52" s="293">
        <v>0</v>
      </c>
      <c r="S52" s="288">
        <v>0</v>
      </c>
      <c r="T52" s="293">
        <v>0</v>
      </c>
      <c r="U52" s="288">
        <v>0</v>
      </c>
      <c r="V52" s="293">
        <v>0</v>
      </c>
      <c r="W52" s="288">
        <v>0</v>
      </c>
      <c r="X52" s="293">
        <v>0</v>
      </c>
      <c r="Y52" s="288">
        <v>0</v>
      </c>
      <c r="Z52" s="295">
        <v>11133.110169229136</v>
      </c>
      <c r="AA52" s="296">
        <v>239</v>
      </c>
    </row>
    <row r="53" spans="1:27" ht="15" x14ac:dyDescent="0.25">
      <c r="A53" s="167" t="s">
        <v>45</v>
      </c>
      <c r="B53" s="293">
        <v>5065.769971126083</v>
      </c>
      <c r="C53" s="288">
        <v>2.9836381135707413E-2</v>
      </c>
      <c r="D53" s="293">
        <v>3413.5277666799843</v>
      </c>
      <c r="E53" s="288">
        <v>2.5169796244506593E-2</v>
      </c>
      <c r="F53" s="293">
        <v>4185.2972267536707</v>
      </c>
      <c r="G53" s="288">
        <v>2.871125611745514E-2</v>
      </c>
      <c r="H53" s="293">
        <v>4557.3753714097065</v>
      </c>
      <c r="I53" s="288">
        <v>2.9712776493892375E-2</v>
      </c>
      <c r="J53" s="293">
        <v>4600.9232484076438</v>
      </c>
      <c r="K53" s="288">
        <v>2.9617834394904459E-2</v>
      </c>
      <c r="L53" s="293">
        <v>4940.343087790111</v>
      </c>
      <c r="M53" s="288">
        <v>3.0272452068617558E-2</v>
      </c>
      <c r="N53" s="293">
        <v>5384.7538610038609</v>
      </c>
      <c r="O53" s="288">
        <v>2.9922779922779922E-2</v>
      </c>
      <c r="P53" s="293">
        <v>5618.4056130972267</v>
      </c>
      <c r="Q53" s="288">
        <v>3.1072502505846977E-2</v>
      </c>
      <c r="R53" s="293">
        <v>8811.0332103321034</v>
      </c>
      <c r="S53" s="288">
        <v>4.7443331576172906E-2</v>
      </c>
      <c r="T53" s="293">
        <v>9719.0125250501005</v>
      </c>
      <c r="U53" s="288">
        <v>4.6593186372745489E-2</v>
      </c>
      <c r="V53" s="293">
        <v>8771.0377358490568</v>
      </c>
      <c r="W53" s="288">
        <v>4.716981132075472E-2</v>
      </c>
      <c r="X53" s="293">
        <v>8177.9008130081302</v>
      </c>
      <c r="Y53" s="288">
        <v>5.0406504065040651E-2</v>
      </c>
      <c r="Z53" s="295">
        <v>73245.380430507677</v>
      </c>
      <c r="AA53" s="296">
        <v>1069</v>
      </c>
    </row>
    <row r="54" spans="1:27" ht="15" x14ac:dyDescent="0.25">
      <c r="A54" s="167" t="s">
        <v>46</v>
      </c>
      <c r="B54" s="293">
        <v>0</v>
      </c>
      <c r="C54" s="288">
        <v>0</v>
      </c>
      <c r="D54" s="293">
        <v>0</v>
      </c>
      <c r="E54" s="288">
        <v>0</v>
      </c>
      <c r="F54" s="293">
        <v>0</v>
      </c>
      <c r="G54" s="288">
        <v>0</v>
      </c>
      <c r="H54" s="293">
        <v>0</v>
      </c>
      <c r="I54" s="288">
        <v>0</v>
      </c>
      <c r="J54" s="293">
        <v>0</v>
      </c>
      <c r="K54" s="288">
        <v>0</v>
      </c>
      <c r="L54" s="293">
        <v>0</v>
      </c>
      <c r="M54" s="288">
        <v>0</v>
      </c>
      <c r="N54" s="293">
        <v>0</v>
      </c>
      <c r="O54" s="288">
        <v>0</v>
      </c>
      <c r="P54" s="293">
        <v>0</v>
      </c>
      <c r="Q54" s="288">
        <v>0</v>
      </c>
      <c r="R54" s="293">
        <v>0</v>
      </c>
      <c r="S54" s="288">
        <v>0</v>
      </c>
      <c r="T54" s="293">
        <v>0</v>
      </c>
      <c r="U54" s="288">
        <v>0</v>
      </c>
      <c r="V54" s="293">
        <v>0</v>
      </c>
      <c r="W54" s="288">
        <v>0</v>
      </c>
      <c r="X54" s="293">
        <v>0</v>
      </c>
      <c r="Y54" s="288">
        <v>0</v>
      </c>
      <c r="Z54" s="295">
        <v>0</v>
      </c>
      <c r="AA54" s="296">
        <v>0</v>
      </c>
    </row>
    <row r="55" spans="1:27" ht="15" x14ac:dyDescent="0.25">
      <c r="A55" s="167" t="s">
        <v>47</v>
      </c>
      <c r="B55" s="293">
        <v>8442.9499518768043</v>
      </c>
      <c r="C55" s="288">
        <v>4.9727301892845688E-2</v>
      </c>
      <c r="D55" s="293">
        <v>1896.4043148222133</v>
      </c>
      <c r="E55" s="288">
        <v>1.3983220135836995E-2</v>
      </c>
      <c r="F55" s="293">
        <v>6135.2652528548124</v>
      </c>
      <c r="G55" s="288">
        <v>4.2088091353996736E-2</v>
      </c>
      <c r="H55" s="293">
        <v>7595.6256190161766</v>
      </c>
      <c r="I55" s="288">
        <v>4.9521294156487289E-2</v>
      </c>
      <c r="J55" s="293">
        <v>7668.2054140127393</v>
      </c>
      <c r="K55" s="288">
        <v>4.9363057324840767E-2</v>
      </c>
      <c r="L55" s="293">
        <v>8233.9051463168526</v>
      </c>
      <c r="M55" s="288">
        <v>5.0454086781029264E-2</v>
      </c>
      <c r="N55" s="293">
        <v>8974.5897683397689</v>
      </c>
      <c r="O55" s="288">
        <v>4.9871299871299873E-2</v>
      </c>
      <c r="P55" s="293">
        <v>9364.0093551620448</v>
      </c>
      <c r="Q55" s="288">
        <v>5.1787504176411626E-2</v>
      </c>
      <c r="R55" s="293">
        <v>14685.055350553504</v>
      </c>
      <c r="S55" s="288">
        <v>7.9072219293621501E-2</v>
      </c>
      <c r="T55" s="293">
        <v>16198.354208416833</v>
      </c>
      <c r="U55" s="288">
        <v>7.7655310621242479E-2</v>
      </c>
      <c r="V55" s="293">
        <v>15203.132075471698</v>
      </c>
      <c r="W55" s="288">
        <v>8.1761006289308172E-2</v>
      </c>
      <c r="X55" s="293">
        <v>13629.834688346884</v>
      </c>
      <c r="Y55" s="288">
        <v>8.4010840108401083E-2</v>
      </c>
      <c r="Z55" s="295">
        <v>118027.33114519034</v>
      </c>
      <c r="AA55" s="296">
        <v>1700</v>
      </c>
    </row>
    <row r="56" spans="1:27" ht="15" x14ac:dyDescent="0.25">
      <c r="A56" s="167" t="s">
        <v>48</v>
      </c>
      <c r="B56" s="293">
        <v>11874.600577478344</v>
      </c>
      <c r="C56" s="288">
        <v>6.9939043952518445E-2</v>
      </c>
      <c r="D56" s="293">
        <v>6068.4938074310821</v>
      </c>
      <c r="E56" s="288">
        <v>4.4746304434678384E-2</v>
      </c>
      <c r="F56" s="293">
        <v>9369.3585644371942</v>
      </c>
      <c r="G56" s="288">
        <v>6.4274061990212072E-2</v>
      </c>
      <c r="H56" s="293">
        <v>10633.875866622648</v>
      </c>
      <c r="I56" s="288">
        <v>6.932981181908221E-2</v>
      </c>
      <c r="J56" s="293">
        <v>10735.487579617835</v>
      </c>
      <c r="K56" s="288">
        <v>6.9108280254777069E-2</v>
      </c>
      <c r="L56" s="293">
        <v>11527.467204843591</v>
      </c>
      <c r="M56" s="288">
        <v>7.0635721493440967E-2</v>
      </c>
      <c r="N56" s="293">
        <v>12564.425675675675</v>
      </c>
      <c r="O56" s="288">
        <v>6.9819819819819814E-2</v>
      </c>
      <c r="P56" s="293">
        <v>13109.613097226862</v>
      </c>
      <c r="Q56" s="288">
        <v>7.2502505846976276E-2</v>
      </c>
      <c r="R56" s="293">
        <v>20559.077490774907</v>
      </c>
      <c r="S56" s="288">
        <v>0.11070110701107011</v>
      </c>
      <c r="T56" s="293">
        <v>22782.201402805611</v>
      </c>
      <c r="U56" s="288">
        <v>0.10921843687374749</v>
      </c>
      <c r="V56" s="293">
        <v>20465.754716981133</v>
      </c>
      <c r="W56" s="288">
        <v>0.11006289308176101</v>
      </c>
      <c r="X56" s="293">
        <v>19081.768563685637</v>
      </c>
      <c r="Y56" s="288">
        <v>0.11761517615176152</v>
      </c>
      <c r="Z56" s="295">
        <v>168772.12454758052</v>
      </c>
      <c r="AA56" s="296">
        <v>2453</v>
      </c>
    </row>
    <row r="57" spans="1:27" ht="15" x14ac:dyDescent="0.25">
      <c r="A57" s="167" t="s">
        <v>49</v>
      </c>
      <c r="B57" s="293">
        <v>6754.3599615014436</v>
      </c>
      <c r="C57" s="288">
        <v>3.978184151427655E-2</v>
      </c>
      <c r="D57" s="293">
        <v>2654.9660407510987</v>
      </c>
      <c r="E57" s="288">
        <v>1.9576508190171794E-2</v>
      </c>
      <c r="F57" s="293">
        <v>5184.0613376835236</v>
      </c>
      <c r="G57" s="288">
        <v>3.5562805872756932E-2</v>
      </c>
      <c r="H57" s="293">
        <v>6076.5004952129411</v>
      </c>
      <c r="I57" s="288">
        <v>3.9617035325189828E-2</v>
      </c>
      <c r="J57" s="293">
        <v>6134.5643312101911</v>
      </c>
      <c r="K57" s="288">
        <v>3.949044585987261E-2</v>
      </c>
      <c r="L57" s="293">
        <v>6587.1241170534813</v>
      </c>
      <c r="M57" s="288">
        <v>4.0363269424823413E-2</v>
      </c>
      <c r="N57" s="293">
        <v>7179.6718146718149</v>
      </c>
      <c r="O57" s="288">
        <v>3.9897039897039896E-2</v>
      </c>
      <c r="P57" s="293">
        <v>7491.2074841296353</v>
      </c>
      <c r="Q57" s="288">
        <v>4.1430003341129298E-2</v>
      </c>
      <c r="R57" s="293">
        <v>11748.044280442804</v>
      </c>
      <c r="S57" s="288">
        <v>6.3257775434897204E-2</v>
      </c>
      <c r="T57" s="293">
        <v>13063.18887775551</v>
      </c>
      <c r="U57" s="288">
        <v>6.2625250501001997E-2</v>
      </c>
      <c r="V57" s="293">
        <v>11694.716981132075</v>
      </c>
      <c r="W57" s="288">
        <v>6.2893081761006289E-2</v>
      </c>
      <c r="X57" s="293">
        <v>10903.867750677506</v>
      </c>
      <c r="Y57" s="288">
        <v>6.7208672086720864E-2</v>
      </c>
      <c r="Z57" s="295">
        <v>95472.273472222034</v>
      </c>
      <c r="AA57" s="296">
        <v>1383</v>
      </c>
    </row>
    <row r="58" spans="1:27" ht="15" x14ac:dyDescent="0.25">
      <c r="A58" s="167" t="s">
        <v>50</v>
      </c>
      <c r="B58" s="293">
        <v>0</v>
      </c>
      <c r="C58" s="288">
        <v>0</v>
      </c>
      <c r="D58" s="293">
        <v>0</v>
      </c>
      <c r="E58" s="288">
        <v>0</v>
      </c>
      <c r="F58" s="293">
        <v>0</v>
      </c>
      <c r="G58" s="288">
        <v>0</v>
      </c>
      <c r="H58" s="293">
        <v>0</v>
      </c>
      <c r="I58" s="288">
        <v>0</v>
      </c>
      <c r="J58" s="293">
        <v>0</v>
      </c>
      <c r="K58" s="288">
        <v>0</v>
      </c>
      <c r="L58" s="293">
        <v>0</v>
      </c>
      <c r="M58" s="288">
        <v>0</v>
      </c>
      <c r="N58" s="293">
        <v>0</v>
      </c>
      <c r="O58" s="288">
        <v>0</v>
      </c>
      <c r="P58" s="293">
        <v>0</v>
      </c>
      <c r="Q58" s="288">
        <v>0</v>
      </c>
      <c r="R58" s="293">
        <v>0</v>
      </c>
      <c r="S58" s="288">
        <v>0</v>
      </c>
      <c r="T58" s="293">
        <v>0</v>
      </c>
      <c r="U58" s="288">
        <v>0</v>
      </c>
      <c r="V58" s="293">
        <v>0</v>
      </c>
      <c r="W58" s="288">
        <v>0</v>
      </c>
      <c r="X58" s="293">
        <v>0</v>
      </c>
      <c r="Y58" s="288">
        <v>0</v>
      </c>
      <c r="Z58" s="295">
        <v>0</v>
      </c>
      <c r="AA58" s="296">
        <v>0</v>
      </c>
    </row>
    <row r="59" spans="1:27" ht="15" x14ac:dyDescent="0.25">
      <c r="A59" s="167" t="s">
        <v>51</v>
      </c>
      <c r="B59" s="293">
        <v>5065.769971126083</v>
      </c>
      <c r="C59" s="288">
        <v>2.9836381135707413E-2</v>
      </c>
      <c r="D59" s="293">
        <v>4551.3703555733118</v>
      </c>
      <c r="E59" s="288">
        <v>3.3559728326008786E-2</v>
      </c>
      <c r="F59" s="293">
        <v>4423.0982055464929</v>
      </c>
      <c r="G59" s="288">
        <v>3.0342577487765091E-2</v>
      </c>
      <c r="H59" s="293">
        <v>4608.0128755364804</v>
      </c>
      <c r="I59" s="288">
        <v>3.0042918454935622E-2</v>
      </c>
      <c r="J59" s="293">
        <v>4600.9232484076438</v>
      </c>
      <c r="K59" s="288">
        <v>2.9617834394904459E-2</v>
      </c>
      <c r="L59" s="293">
        <v>4940.343087790111</v>
      </c>
      <c r="M59" s="288">
        <v>3.0272452068617558E-2</v>
      </c>
      <c r="N59" s="293">
        <v>5384.7538610038609</v>
      </c>
      <c r="O59" s="288">
        <v>2.9922779922779922E-2</v>
      </c>
      <c r="P59" s="293">
        <v>5678.8185766789175</v>
      </c>
      <c r="Q59" s="288">
        <v>3.1406615436017374E-2</v>
      </c>
      <c r="R59" s="293">
        <v>8811.0332103321034</v>
      </c>
      <c r="S59" s="288">
        <v>4.7443331576172906E-2</v>
      </c>
      <c r="T59" s="293">
        <v>9823.5180360721442</v>
      </c>
      <c r="U59" s="288">
        <v>4.7094188376753505E-2</v>
      </c>
      <c r="V59" s="293">
        <v>8868.4937106918242</v>
      </c>
      <c r="W59" s="288">
        <v>4.7693920335429768E-2</v>
      </c>
      <c r="X59" s="293">
        <v>5451.9338753387528</v>
      </c>
      <c r="Y59" s="288">
        <v>3.3604336043360432E-2</v>
      </c>
      <c r="Z59" s="295">
        <v>72208.069014097724</v>
      </c>
      <c r="AA59" s="296">
        <v>1068</v>
      </c>
    </row>
    <row r="60" spans="1:27" ht="15" x14ac:dyDescent="0.25">
      <c r="A60" s="167" t="s">
        <v>52</v>
      </c>
      <c r="B60" s="293">
        <v>3377.1799807507218</v>
      </c>
      <c r="C60" s="288">
        <v>1.9890920757138275E-2</v>
      </c>
      <c r="D60" s="293">
        <v>3034.2469037155411</v>
      </c>
      <c r="E60" s="288">
        <v>2.2373152217339192E-2</v>
      </c>
      <c r="F60" s="293">
        <v>2948.7321370309951</v>
      </c>
      <c r="G60" s="288">
        <v>2.0228384991843394E-2</v>
      </c>
      <c r="H60" s="293">
        <v>3038.2502476064706</v>
      </c>
      <c r="I60" s="288">
        <v>1.9808517662594914E-2</v>
      </c>
      <c r="J60" s="293">
        <v>3017.8098726114649</v>
      </c>
      <c r="K60" s="288">
        <v>1.9426751592356687E-2</v>
      </c>
      <c r="L60" s="293">
        <v>2964.2058526740666</v>
      </c>
      <c r="M60" s="288">
        <v>1.8163471241170535E-2</v>
      </c>
      <c r="N60" s="293">
        <v>2779.2277992277991</v>
      </c>
      <c r="O60" s="288">
        <v>1.5444015444015444E-2</v>
      </c>
      <c r="P60" s="293">
        <v>1751.9759438690276</v>
      </c>
      <c r="Q60" s="288">
        <v>9.6892749749415297E-3</v>
      </c>
      <c r="R60" s="293">
        <v>0</v>
      </c>
      <c r="S60" s="288">
        <v>0</v>
      </c>
      <c r="T60" s="293">
        <v>0</v>
      </c>
      <c r="U60" s="288">
        <v>0</v>
      </c>
      <c r="V60" s="293">
        <v>0</v>
      </c>
      <c r="W60" s="288">
        <v>0</v>
      </c>
      <c r="X60" s="293">
        <v>0</v>
      </c>
      <c r="Y60" s="288">
        <v>0</v>
      </c>
      <c r="Z60" s="295">
        <v>22911.628737486088</v>
      </c>
      <c r="AA60" s="296">
        <v>432</v>
      </c>
    </row>
    <row r="61" spans="1:27" ht="15" x14ac:dyDescent="0.25">
      <c r="A61" s="167" t="s">
        <v>53</v>
      </c>
      <c r="B61" s="293">
        <v>0</v>
      </c>
      <c r="C61" s="288">
        <v>0</v>
      </c>
      <c r="D61" s="293">
        <v>0</v>
      </c>
      <c r="E61" s="288">
        <v>0</v>
      </c>
      <c r="F61" s="293">
        <v>0</v>
      </c>
      <c r="G61" s="288">
        <v>0</v>
      </c>
      <c r="H61" s="293">
        <v>0</v>
      </c>
      <c r="I61" s="288">
        <v>0</v>
      </c>
      <c r="J61" s="293">
        <v>0</v>
      </c>
      <c r="K61" s="288">
        <v>0</v>
      </c>
      <c r="L61" s="293">
        <v>0</v>
      </c>
      <c r="M61" s="288">
        <v>0</v>
      </c>
      <c r="N61" s="293">
        <v>0</v>
      </c>
      <c r="O61" s="288">
        <v>0</v>
      </c>
      <c r="P61" s="293">
        <v>0</v>
      </c>
      <c r="Q61" s="288">
        <v>0</v>
      </c>
      <c r="R61" s="293">
        <v>0</v>
      </c>
      <c r="S61" s="288">
        <v>0</v>
      </c>
      <c r="T61" s="293">
        <v>0</v>
      </c>
      <c r="U61" s="288">
        <v>0</v>
      </c>
      <c r="V61" s="293">
        <v>0</v>
      </c>
      <c r="W61" s="288">
        <v>0</v>
      </c>
      <c r="X61" s="293">
        <v>0</v>
      </c>
      <c r="Y61" s="288">
        <v>0</v>
      </c>
      <c r="Z61" s="295">
        <v>0</v>
      </c>
      <c r="AA61" s="296">
        <v>0</v>
      </c>
    </row>
    <row r="62" spans="1:27" ht="15" x14ac:dyDescent="0.25">
      <c r="A62" s="167" t="s">
        <v>54</v>
      </c>
      <c r="B62" s="293">
        <v>11820.129932627528</v>
      </c>
      <c r="C62" s="288">
        <v>6.9618222649983963E-2</v>
      </c>
      <c r="D62" s="293">
        <v>10619.864163004395</v>
      </c>
      <c r="E62" s="288">
        <v>7.8306032760687178E-2</v>
      </c>
      <c r="F62" s="293">
        <v>10320.562479608483</v>
      </c>
      <c r="G62" s="288">
        <v>7.0799347471451876E-2</v>
      </c>
      <c r="H62" s="293">
        <v>10633.875866622648</v>
      </c>
      <c r="I62" s="288">
        <v>6.932981181908221E-2</v>
      </c>
      <c r="J62" s="293">
        <v>10735.487579617835</v>
      </c>
      <c r="K62" s="288">
        <v>6.9108280254777069E-2</v>
      </c>
      <c r="L62" s="293">
        <v>11527.467204843591</v>
      </c>
      <c r="M62" s="288">
        <v>7.0635721493440967E-2</v>
      </c>
      <c r="N62" s="293">
        <v>12506.525096525096</v>
      </c>
      <c r="O62" s="288">
        <v>6.9498069498069498E-2</v>
      </c>
      <c r="P62" s="293">
        <v>13109.613097226862</v>
      </c>
      <c r="Q62" s="288">
        <v>7.2502505846976276E-2</v>
      </c>
      <c r="R62" s="293">
        <v>20559.077490774907</v>
      </c>
      <c r="S62" s="288">
        <v>0.11070110701107011</v>
      </c>
      <c r="T62" s="293">
        <v>23200.223446893786</v>
      </c>
      <c r="U62" s="288">
        <v>0.11122244488977956</v>
      </c>
      <c r="V62" s="293">
        <v>20758.122641509435</v>
      </c>
      <c r="W62" s="288">
        <v>0.11163522012578617</v>
      </c>
      <c r="X62" s="293">
        <v>19081.768563685637</v>
      </c>
      <c r="Y62" s="288">
        <v>0.11761517615176152</v>
      </c>
      <c r="Z62" s="295">
        <v>174872.71756294023</v>
      </c>
      <c r="AA62" s="296">
        <v>2562</v>
      </c>
    </row>
    <row r="63" spans="1:27" ht="15" x14ac:dyDescent="0.25">
      <c r="A63" s="167" t="s">
        <v>0</v>
      </c>
      <c r="B63" s="293">
        <v>0</v>
      </c>
      <c r="C63" s="288">
        <v>0</v>
      </c>
      <c r="D63" s="293">
        <v>0</v>
      </c>
      <c r="E63" s="288">
        <v>0</v>
      </c>
      <c r="F63" s="293">
        <v>0</v>
      </c>
      <c r="G63" s="288">
        <v>0</v>
      </c>
      <c r="H63" s="293">
        <v>0</v>
      </c>
      <c r="I63" s="288">
        <v>0</v>
      </c>
      <c r="J63" s="293">
        <v>0</v>
      </c>
      <c r="K63" s="288">
        <v>0</v>
      </c>
      <c r="L63" s="293">
        <v>0</v>
      </c>
      <c r="M63" s="288">
        <v>0</v>
      </c>
      <c r="N63" s="293">
        <v>0</v>
      </c>
      <c r="O63" s="288">
        <v>0</v>
      </c>
      <c r="P63" s="293">
        <v>0</v>
      </c>
      <c r="Q63" s="288">
        <v>0</v>
      </c>
      <c r="R63" s="293">
        <v>0</v>
      </c>
      <c r="S63" s="288">
        <v>0</v>
      </c>
      <c r="T63" s="293">
        <v>0</v>
      </c>
      <c r="U63" s="288">
        <v>0</v>
      </c>
      <c r="V63" s="293">
        <v>0</v>
      </c>
      <c r="W63" s="288">
        <v>0</v>
      </c>
      <c r="X63" s="293">
        <v>0</v>
      </c>
      <c r="Y63" s="288">
        <v>0</v>
      </c>
      <c r="Z63" s="295">
        <v>0</v>
      </c>
      <c r="AA63" s="296">
        <v>0</v>
      </c>
    </row>
    <row r="64" spans="1:27" ht="15" x14ac:dyDescent="0.25">
      <c r="A64" s="167" t="s">
        <v>55</v>
      </c>
      <c r="B64" s="293">
        <v>0</v>
      </c>
      <c r="C64" s="288">
        <v>0</v>
      </c>
      <c r="D64" s="293">
        <v>0</v>
      </c>
      <c r="E64" s="288">
        <v>0</v>
      </c>
      <c r="F64" s="293">
        <v>0</v>
      </c>
      <c r="G64" s="288">
        <v>0</v>
      </c>
      <c r="H64" s="293">
        <v>0</v>
      </c>
      <c r="I64" s="288">
        <v>0</v>
      </c>
      <c r="J64" s="293">
        <v>0</v>
      </c>
      <c r="K64" s="288">
        <v>0</v>
      </c>
      <c r="L64" s="293">
        <v>0</v>
      </c>
      <c r="M64" s="288">
        <v>0</v>
      </c>
      <c r="N64" s="293">
        <v>0</v>
      </c>
      <c r="O64" s="288">
        <v>0</v>
      </c>
      <c r="P64" s="293">
        <v>0</v>
      </c>
      <c r="Q64" s="288">
        <v>0</v>
      </c>
      <c r="R64" s="293">
        <v>0</v>
      </c>
      <c r="S64" s="288">
        <v>0</v>
      </c>
      <c r="T64" s="293">
        <v>0</v>
      </c>
      <c r="U64" s="288">
        <v>0</v>
      </c>
      <c r="V64" s="293">
        <v>0</v>
      </c>
      <c r="W64" s="288">
        <v>0</v>
      </c>
      <c r="X64" s="293">
        <v>0</v>
      </c>
      <c r="Y64" s="288">
        <v>0</v>
      </c>
      <c r="Z64" s="295">
        <v>0</v>
      </c>
      <c r="AA64" s="296">
        <v>0</v>
      </c>
    </row>
    <row r="65" spans="1:27" ht="15" x14ac:dyDescent="0.25">
      <c r="A65" s="167" t="s">
        <v>56</v>
      </c>
      <c r="B65" s="293">
        <v>0</v>
      </c>
      <c r="C65" s="288">
        <v>0</v>
      </c>
      <c r="D65" s="293">
        <v>0</v>
      </c>
      <c r="E65" s="288">
        <v>0</v>
      </c>
      <c r="F65" s="293">
        <v>0</v>
      </c>
      <c r="G65" s="288">
        <v>0</v>
      </c>
      <c r="H65" s="293">
        <v>0</v>
      </c>
      <c r="I65" s="288">
        <v>0</v>
      </c>
      <c r="J65" s="293">
        <v>0</v>
      </c>
      <c r="K65" s="288">
        <v>0</v>
      </c>
      <c r="L65" s="293">
        <v>0</v>
      </c>
      <c r="M65" s="288">
        <v>0</v>
      </c>
      <c r="N65" s="293">
        <v>0</v>
      </c>
      <c r="O65" s="288">
        <v>0</v>
      </c>
      <c r="P65" s="293">
        <v>0</v>
      </c>
      <c r="Q65" s="288">
        <v>0</v>
      </c>
      <c r="R65" s="293">
        <v>0</v>
      </c>
      <c r="S65" s="288">
        <v>0</v>
      </c>
      <c r="T65" s="293">
        <v>0</v>
      </c>
      <c r="U65" s="288">
        <v>0</v>
      </c>
      <c r="V65" s="293">
        <v>0</v>
      </c>
      <c r="W65" s="288">
        <v>0</v>
      </c>
      <c r="X65" s="293">
        <v>0</v>
      </c>
      <c r="Y65" s="288">
        <v>0</v>
      </c>
      <c r="Z65" s="295">
        <v>0</v>
      </c>
      <c r="AA65" s="296">
        <v>0</v>
      </c>
    </row>
    <row r="66" spans="1:27" ht="15" x14ac:dyDescent="0.25">
      <c r="A66" s="167" t="s">
        <v>57</v>
      </c>
      <c r="B66" s="293">
        <v>3377.1799807507218</v>
      </c>
      <c r="C66" s="288">
        <v>1.9890920757138275E-2</v>
      </c>
      <c r="D66" s="293">
        <v>3034.2469037155411</v>
      </c>
      <c r="E66" s="288">
        <v>2.2373152217339192E-2</v>
      </c>
      <c r="F66" s="293">
        <v>2948.7321370309951</v>
      </c>
      <c r="G66" s="288">
        <v>2.0228384991843394E-2</v>
      </c>
      <c r="H66" s="293">
        <v>3038.2502476064706</v>
      </c>
      <c r="I66" s="288">
        <v>1.9808517662594914E-2</v>
      </c>
      <c r="J66" s="293">
        <v>3067.2821656050955</v>
      </c>
      <c r="K66" s="288">
        <v>1.9745222929936305E-2</v>
      </c>
      <c r="L66" s="293">
        <v>3293.5620585267407</v>
      </c>
      <c r="M66" s="288">
        <v>2.0181634712411706E-2</v>
      </c>
      <c r="N66" s="293">
        <v>3589.8359073359075</v>
      </c>
      <c r="O66" s="288">
        <v>1.9948519948519948E-2</v>
      </c>
      <c r="P66" s="293">
        <v>3745.6037420648177</v>
      </c>
      <c r="Q66" s="288">
        <v>2.0715001670564649E-2</v>
      </c>
      <c r="R66" s="293">
        <v>5874.022140221402</v>
      </c>
      <c r="S66" s="288">
        <v>3.1628887717448602E-2</v>
      </c>
      <c r="T66" s="293">
        <v>6688.3527054108208</v>
      </c>
      <c r="U66" s="288">
        <v>3.2064128256513023E-2</v>
      </c>
      <c r="V66" s="293">
        <v>5847.3584905660373</v>
      </c>
      <c r="W66" s="288">
        <v>3.1446540880503145E-2</v>
      </c>
      <c r="X66" s="293">
        <v>0</v>
      </c>
      <c r="Y66" s="288">
        <v>0</v>
      </c>
      <c r="Z66" s="295">
        <v>44504.426478834546</v>
      </c>
      <c r="AA66" s="296">
        <v>670</v>
      </c>
    </row>
    <row r="67" spans="1:27" ht="15" x14ac:dyDescent="0.25">
      <c r="A67" s="167" t="s">
        <v>58</v>
      </c>
      <c r="B67" s="293">
        <v>3377.1799807507218</v>
      </c>
      <c r="C67" s="288">
        <v>1.9890920757138275E-2</v>
      </c>
      <c r="D67" s="293">
        <v>3034.2469037155411</v>
      </c>
      <c r="E67" s="288">
        <v>2.2373152217339192E-2</v>
      </c>
      <c r="F67" s="293">
        <v>2948.7321370309951</v>
      </c>
      <c r="G67" s="288">
        <v>2.0228384991843394E-2</v>
      </c>
      <c r="H67" s="293">
        <v>3038.2502476064706</v>
      </c>
      <c r="I67" s="288">
        <v>1.9808517662594914E-2</v>
      </c>
      <c r="J67" s="293">
        <v>3067.2821656050955</v>
      </c>
      <c r="K67" s="288">
        <v>1.9745222929936305E-2</v>
      </c>
      <c r="L67" s="293">
        <v>3293.5620585267407</v>
      </c>
      <c r="M67" s="288">
        <v>2.0181634712411706E-2</v>
      </c>
      <c r="N67" s="293">
        <v>3589.8359073359075</v>
      </c>
      <c r="O67" s="288">
        <v>1.9948519948519948E-2</v>
      </c>
      <c r="P67" s="293">
        <v>3745.6037420648177</v>
      </c>
      <c r="Q67" s="288">
        <v>2.0715001670564649E-2</v>
      </c>
      <c r="R67" s="293">
        <v>5874.022140221402</v>
      </c>
      <c r="S67" s="288">
        <v>3.1628887717448602E-2</v>
      </c>
      <c r="T67" s="293">
        <v>6479.3416833667334</v>
      </c>
      <c r="U67" s="288">
        <v>3.1062124248496994E-2</v>
      </c>
      <c r="V67" s="293">
        <v>5847.3584905660373</v>
      </c>
      <c r="W67" s="288">
        <v>3.1446540880503145E-2</v>
      </c>
      <c r="X67" s="293">
        <v>5451.9338753387528</v>
      </c>
      <c r="Y67" s="288">
        <v>3.3604336043360432E-2</v>
      </c>
      <c r="Z67" s="295">
        <v>49747.349332129219</v>
      </c>
      <c r="AA67" s="296">
        <v>730</v>
      </c>
    </row>
    <row r="68" spans="1:27" ht="15" x14ac:dyDescent="0.25">
      <c r="A68" s="167" t="s">
        <v>161</v>
      </c>
      <c r="B68" s="293">
        <v>10131.539942252166</v>
      </c>
      <c r="C68" s="288">
        <v>5.9672762271414825E-2</v>
      </c>
      <c r="D68" s="293">
        <v>7964.8981222532966</v>
      </c>
      <c r="E68" s="288">
        <v>5.8729524570515383E-2</v>
      </c>
      <c r="F68" s="293">
        <v>8608.3954323001635</v>
      </c>
      <c r="G68" s="288">
        <v>5.9053833605220228E-2</v>
      </c>
      <c r="H68" s="293">
        <v>9064.1132386926383</v>
      </c>
      <c r="I68" s="288">
        <v>5.9095411026741498E-2</v>
      </c>
      <c r="J68" s="293">
        <v>9201.8464968152875</v>
      </c>
      <c r="K68" s="288">
        <v>5.9235668789808918E-2</v>
      </c>
      <c r="L68" s="293">
        <v>9880.686175580222</v>
      </c>
      <c r="M68" s="288">
        <v>6.0544904137235116E-2</v>
      </c>
      <c r="N68" s="293">
        <v>10769.507722007722</v>
      </c>
      <c r="O68" s="288">
        <v>5.9845559845559844E-2</v>
      </c>
      <c r="P68" s="293">
        <v>11236.811226194453</v>
      </c>
      <c r="Q68" s="288">
        <v>6.2145005011693955E-2</v>
      </c>
      <c r="R68" s="293">
        <v>17622.066420664207</v>
      </c>
      <c r="S68" s="288">
        <v>9.4886663152345813E-2</v>
      </c>
      <c r="T68" s="293">
        <v>20169.563627254509</v>
      </c>
      <c r="U68" s="288">
        <v>9.6693386773547094E-2</v>
      </c>
      <c r="V68" s="293">
        <v>17542.075471698114</v>
      </c>
      <c r="W68" s="288">
        <v>9.4339622641509441E-2</v>
      </c>
      <c r="X68" s="293">
        <v>21807.735501355011</v>
      </c>
      <c r="Y68" s="288">
        <v>0.13441734417344173</v>
      </c>
      <c r="Z68" s="295">
        <v>153999.23937706777</v>
      </c>
      <c r="AA68" s="296">
        <v>2232</v>
      </c>
    </row>
    <row r="69" spans="1:27" ht="15" x14ac:dyDescent="0.25">
      <c r="A69" s="167" t="s">
        <v>59</v>
      </c>
      <c r="B69" s="293">
        <v>20263.079884504332</v>
      </c>
      <c r="C69" s="288">
        <v>0.11934552454282965</v>
      </c>
      <c r="D69" s="293">
        <v>18205.481422293247</v>
      </c>
      <c r="E69" s="288">
        <v>0.13423891330403515</v>
      </c>
      <c r="F69" s="293">
        <v>17692.392822185971</v>
      </c>
      <c r="G69" s="288">
        <v>0.12137030995106037</v>
      </c>
      <c r="H69" s="293">
        <v>18330.776493892372</v>
      </c>
      <c r="I69" s="288">
        <v>0.11951138989765599</v>
      </c>
      <c r="J69" s="293">
        <v>18403.692993630575</v>
      </c>
      <c r="K69" s="288">
        <v>0.11847133757961784</v>
      </c>
      <c r="L69" s="293">
        <v>19761.372351160444</v>
      </c>
      <c r="M69" s="288">
        <v>0.12108980827447023</v>
      </c>
      <c r="N69" s="293">
        <v>21539.015444015444</v>
      </c>
      <c r="O69" s="288">
        <v>0.11969111969111969</v>
      </c>
      <c r="P69" s="293">
        <v>22473.622452388907</v>
      </c>
      <c r="Q69" s="288">
        <v>0.12429001002338791</v>
      </c>
      <c r="R69" s="293">
        <v>35244.132841328414</v>
      </c>
      <c r="S69" s="288">
        <v>0.18977332630469163</v>
      </c>
      <c r="T69" s="293">
        <v>39921.105210420843</v>
      </c>
      <c r="U69" s="288">
        <v>0.19138276553106212</v>
      </c>
      <c r="V69" s="293">
        <v>35181.606918238991</v>
      </c>
      <c r="W69" s="288">
        <v>0.18920335429769392</v>
      </c>
      <c r="X69" s="293">
        <v>32711.603252032521</v>
      </c>
      <c r="Y69" s="288">
        <v>0.2016260162601626</v>
      </c>
      <c r="Z69" s="295">
        <v>299727.88208609208</v>
      </c>
      <c r="AA69" s="296">
        <v>4393</v>
      </c>
    </row>
    <row r="70" spans="1:27" ht="15" x14ac:dyDescent="0.25">
      <c r="A70" s="167" t="s">
        <v>60</v>
      </c>
      <c r="B70" s="293">
        <v>0</v>
      </c>
      <c r="C70" s="288">
        <v>0</v>
      </c>
      <c r="D70" s="293">
        <v>0</v>
      </c>
      <c r="E70" s="288">
        <v>0</v>
      </c>
      <c r="F70" s="293">
        <v>0</v>
      </c>
      <c r="G70" s="288">
        <v>0</v>
      </c>
      <c r="H70" s="293">
        <v>0</v>
      </c>
      <c r="I70" s="288">
        <v>0</v>
      </c>
      <c r="J70" s="293">
        <v>0</v>
      </c>
      <c r="K70" s="288">
        <v>0</v>
      </c>
      <c r="L70" s="293">
        <v>0</v>
      </c>
      <c r="M70" s="288">
        <v>0</v>
      </c>
      <c r="N70" s="293">
        <v>0</v>
      </c>
      <c r="O70" s="288">
        <v>0</v>
      </c>
      <c r="P70" s="293">
        <v>0</v>
      </c>
      <c r="Q70" s="288">
        <v>0</v>
      </c>
      <c r="R70" s="293">
        <v>0</v>
      </c>
      <c r="S70" s="288">
        <v>0</v>
      </c>
      <c r="T70" s="293">
        <v>0</v>
      </c>
      <c r="U70" s="288">
        <v>0</v>
      </c>
      <c r="V70" s="293">
        <v>0</v>
      </c>
      <c r="W70" s="288">
        <v>0</v>
      </c>
      <c r="X70" s="293">
        <v>0</v>
      </c>
      <c r="Y70" s="288">
        <v>0</v>
      </c>
      <c r="Z70" s="295">
        <v>0</v>
      </c>
      <c r="AA70" s="296">
        <v>0</v>
      </c>
    </row>
    <row r="71" spans="1:27" ht="15" x14ac:dyDescent="0.25">
      <c r="A71" s="167" t="s">
        <v>61</v>
      </c>
      <c r="B71" s="293">
        <v>0</v>
      </c>
      <c r="C71" s="288">
        <v>0</v>
      </c>
      <c r="D71" s="293">
        <v>0</v>
      </c>
      <c r="E71" s="288">
        <v>0</v>
      </c>
      <c r="F71" s="293">
        <v>0</v>
      </c>
      <c r="G71" s="288">
        <v>0</v>
      </c>
      <c r="H71" s="293">
        <v>0</v>
      </c>
      <c r="I71" s="288">
        <v>0</v>
      </c>
      <c r="J71" s="293">
        <v>0</v>
      </c>
      <c r="K71" s="288">
        <v>0</v>
      </c>
      <c r="L71" s="293">
        <v>0</v>
      </c>
      <c r="M71" s="288">
        <v>0</v>
      </c>
      <c r="N71" s="293">
        <v>0</v>
      </c>
      <c r="O71" s="288">
        <v>0</v>
      </c>
      <c r="P71" s="293">
        <v>0</v>
      </c>
      <c r="Q71" s="288">
        <v>0</v>
      </c>
      <c r="R71" s="293">
        <v>0</v>
      </c>
      <c r="S71" s="288">
        <v>0</v>
      </c>
      <c r="T71" s="293">
        <v>0</v>
      </c>
      <c r="U71" s="288">
        <v>0</v>
      </c>
      <c r="V71" s="293">
        <v>0</v>
      </c>
      <c r="W71" s="288">
        <v>0</v>
      </c>
      <c r="X71" s="293">
        <v>0</v>
      </c>
      <c r="Y71" s="288">
        <v>0</v>
      </c>
      <c r="Z71" s="295">
        <v>0</v>
      </c>
      <c r="AA71" s="296">
        <v>0</v>
      </c>
    </row>
    <row r="72" spans="1:27" ht="15" x14ac:dyDescent="0.25">
      <c r="A72" s="167" t="s">
        <v>62</v>
      </c>
      <c r="B72" s="293">
        <v>3377.1799807507218</v>
      </c>
      <c r="C72" s="288">
        <v>1.9890920757138275E-2</v>
      </c>
      <c r="D72" s="293">
        <v>3034.2469037155411</v>
      </c>
      <c r="E72" s="288">
        <v>2.2373152217339192E-2</v>
      </c>
      <c r="F72" s="293">
        <v>2806.0515497553019</v>
      </c>
      <c r="G72" s="288">
        <v>1.9249592169657423E-2</v>
      </c>
      <c r="H72" s="293">
        <v>2936.975239352922</v>
      </c>
      <c r="I72" s="288">
        <v>1.9148233740508419E-2</v>
      </c>
      <c r="J72" s="293">
        <v>3017.8098726114649</v>
      </c>
      <c r="K72" s="288">
        <v>1.9426751592356687E-2</v>
      </c>
      <c r="L72" s="293">
        <v>3293.5620585267407</v>
      </c>
      <c r="M72" s="288">
        <v>2.0181634712411706E-2</v>
      </c>
      <c r="N72" s="293">
        <v>3589.8359073359075</v>
      </c>
      <c r="O72" s="288">
        <v>1.9948519948519948E-2</v>
      </c>
      <c r="P72" s="293">
        <v>3624.7778149014366</v>
      </c>
      <c r="Q72" s="288">
        <v>2.0046775810223856E-2</v>
      </c>
      <c r="R72" s="293">
        <v>0</v>
      </c>
      <c r="S72" s="288">
        <v>0</v>
      </c>
      <c r="T72" s="293">
        <v>0</v>
      </c>
      <c r="U72" s="288">
        <v>0</v>
      </c>
      <c r="V72" s="293">
        <v>0</v>
      </c>
      <c r="W72" s="288">
        <v>0</v>
      </c>
      <c r="X72" s="293">
        <v>0</v>
      </c>
      <c r="Y72" s="288">
        <v>0</v>
      </c>
      <c r="Z72" s="295">
        <v>25680.439326950036</v>
      </c>
      <c r="AA72" s="296">
        <v>478</v>
      </c>
    </row>
    <row r="73" spans="1:27" ht="15" x14ac:dyDescent="0.25">
      <c r="A73" s="167" t="s">
        <v>63</v>
      </c>
      <c r="B73" s="293">
        <v>1688.5899903753609</v>
      </c>
      <c r="C73" s="288">
        <v>9.9454603785691376E-3</v>
      </c>
      <c r="D73" s="293">
        <v>1517.1234518577705</v>
      </c>
      <c r="E73" s="288">
        <v>1.1186576108669596E-2</v>
      </c>
      <c r="F73" s="293">
        <v>1474.3660685154975</v>
      </c>
      <c r="G73" s="288">
        <v>1.0114192495921697E-2</v>
      </c>
      <c r="H73" s="293">
        <v>1519.1251238032353</v>
      </c>
      <c r="I73" s="288">
        <v>9.9042588312974571E-3</v>
      </c>
      <c r="J73" s="293">
        <v>1533.6410828025478</v>
      </c>
      <c r="K73" s="288">
        <v>9.8726114649681524E-3</v>
      </c>
      <c r="L73" s="293">
        <v>1646.7810292633703</v>
      </c>
      <c r="M73" s="288">
        <v>1.0090817356205853E-2</v>
      </c>
      <c r="N73" s="293">
        <v>1794.9179536679537</v>
      </c>
      <c r="O73" s="288">
        <v>9.974259974259974E-3</v>
      </c>
      <c r="P73" s="293">
        <v>1872.8018710324088</v>
      </c>
      <c r="Q73" s="288">
        <v>1.0357500835282325E-2</v>
      </c>
      <c r="R73" s="293">
        <v>2937.011070110701</v>
      </c>
      <c r="S73" s="288">
        <v>1.5814443858724301E-2</v>
      </c>
      <c r="T73" s="293">
        <v>3239.6708416833667</v>
      </c>
      <c r="U73" s="288">
        <v>1.5531062124248497E-2</v>
      </c>
      <c r="V73" s="293">
        <v>2923.6792452830186</v>
      </c>
      <c r="W73" s="288">
        <v>1.5723270440251572E-2</v>
      </c>
      <c r="X73" s="293">
        <v>5451.9338753387528</v>
      </c>
      <c r="Y73" s="288">
        <v>3.3604336043360432E-2</v>
      </c>
      <c r="Z73" s="295">
        <v>27599.641603733984</v>
      </c>
      <c r="AA73" s="296">
        <v>396</v>
      </c>
    </row>
    <row r="74" spans="1:27" ht="15" x14ac:dyDescent="0.25">
      <c r="A74" s="167" t="s">
        <v>64</v>
      </c>
      <c r="B74" s="293">
        <v>1688.5899903753609</v>
      </c>
      <c r="C74" s="288">
        <v>9.9454603785691376E-3</v>
      </c>
      <c r="D74" s="293">
        <v>1517.1234518577705</v>
      </c>
      <c r="E74" s="288">
        <v>1.1186576108669596E-2</v>
      </c>
      <c r="F74" s="293">
        <v>1426.805872756933</v>
      </c>
      <c r="G74" s="288">
        <v>9.7879282218597055E-3</v>
      </c>
      <c r="H74" s="293">
        <v>1468.487619676461</v>
      </c>
      <c r="I74" s="288">
        <v>9.5741168702542095E-3</v>
      </c>
      <c r="J74" s="293">
        <v>1533.6410828025478</v>
      </c>
      <c r="K74" s="288">
        <v>9.8726114649681524E-3</v>
      </c>
      <c r="L74" s="293">
        <v>1482.1029263370333</v>
      </c>
      <c r="M74" s="288">
        <v>9.0817356205852677E-3</v>
      </c>
      <c r="N74" s="293">
        <v>1794.9179536679537</v>
      </c>
      <c r="O74" s="288">
        <v>9.974259974259974E-3</v>
      </c>
      <c r="P74" s="293">
        <v>1872.8018710324088</v>
      </c>
      <c r="Q74" s="288">
        <v>1.0357500835282325E-2</v>
      </c>
      <c r="R74" s="293">
        <v>0</v>
      </c>
      <c r="S74" s="288">
        <v>0</v>
      </c>
      <c r="T74" s="293">
        <v>0</v>
      </c>
      <c r="U74" s="288">
        <v>0</v>
      </c>
      <c r="V74" s="293">
        <v>0</v>
      </c>
      <c r="W74" s="288">
        <v>0</v>
      </c>
      <c r="X74" s="293">
        <v>0</v>
      </c>
      <c r="Y74" s="288">
        <v>0</v>
      </c>
      <c r="Z74" s="295">
        <v>12784.470768506468</v>
      </c>
      <c r="AA74" s="296">
        <v>238</v>
      </c>
    </row>
    <row r="75" spans="1:27" ht="15" x14ac:dyDescent="0.25">
      <c r="A75" s="167" t="s">
        <v>65</v>
      </c>
      <c r="B75" s="293">
        <v>5065.769971126083</v>
      </c>
      <c r="C75" s="288">
        <v>2.9836381135707413E-2</v>
      </c>
      <c r="D75" s="293">
        <v>3413.5277666799843</v>
      </c>
      <c r="E75" s="288">
        <v>2.5169796244506593E-2</v>
      </c>
      <c r="F75" s="293">
        <v>4185.2972267536707</v>
      </c>
      <c r="G75" s="288">
        <v>2.871125611745514E-2</v>
      </c>
      <c r="H75" s="293">
        <v>4557.3753714097065</v>
      </c>
      <c r="I75" s="288">
        <v>2.9712776493892375E-2</v>
      </c>
      <c r="J75" s="293">
        <v>4600.9232484076438</v>
      </c>
      <c r="K75" s="288">
        <v>2.9617834394904459E-2</v>
      </c>
      <c r="L75" s="293">
        <v>4940.343087790111</v>
      </c>
      <c r="M75" s="288">
        <v>3.0272452068617558E-2</v>
      </c>
      <c r="N75" s="293">
        <v>5384.7538610038609</v>
      </c>
      <c r="O75" s="288">
        <v>2.9922779922779922E-2</v>
      </c>
      <c r="P75" s="293">
        <v>5618.4056130972267</v>
      </c>
      <c r="Q75" s="288">
        <v>3.1072502505846977E-2</v>
      </c>
      <c r="R75" s="293">
        <v>8811.0332103321034</v>
      </c>
      <c r="S75" s="288">
        <v>4.7443331576172906E-2</v>
      </c>
      <c r="T75" s="293">
        <v>9719.0125250501005</v>
      </c>
      <c r="U75" s="288">
        <v>4.6593186372745489E-2</v>
      </c>
      <c r="V75" s="293">
        <v>8771.0377358490568</v>
      </c>
      <c r="W75" s="288">
        <v>4.716981132075472E-2</v>
      </c>
      <c r="X75" s="293">
        <v>8177.9008130081302</v>
      </c>
      <c r="Y75" s="288">
        <v>5.0406504065040651E-2</v>
      </c>
      <c r="Z75" s="295">
        <v>73245.380430507677</v>
      </c>
      <c r="AA75" s="296">
        <v>1069</v>
      </c>
    </row>
    <row r="76" spans="1:27" ht="15" x14ac:dyDescent="0.25">
      <c r="A76" s="167" t="s">
        <v>66</v>
      </c>
      <c r="B76" s="293">
        <v>8116.1260827718961</v>
      </c>
      <c r="C76" s="288">
        <v>4.7802374077638758E-2</v>
      </c>
      <c r="D76" s="293">
        <v>7693.9832201358377</v>
      </c>
      <c r="E76" s="288">
        <v>5.6731921693967242E-2</v>
      </c>
      <c r="F76" s="293">
        <v>10368.122675367047</v>
      </c>
      <c r="G76" s="288">
        <v>7.1125611745513864E-2</v>
      </c>
      <c r="H76" s="293">
        <v>10836.425883129747</v>
      </c>
      <c r="I76" s="288">
        <v>7.06503796632552E-2</v>
      </c>
      <c r="J76" s="293">
        <v>11823.878025477707</v>
      </c>
      <c r="K76" s="288">
        <v>7.6114649681528659E-2</v>
      </c>
      <c r="L76" s="293">
        <v>10155.149680457451</v>
      </c>
      <c r="M76" s="288">
        <v>6.2226707029936094E-2</v>
      </c>
      <c r="N76" s="293">
        <v>12274.922779922779</v>
      </c>
      <c r="O76" s="288">
        <v>6.8211068211068204E-2</v>
      </c>
      <c r="P76" s="293">
        <v>14257.459405278985</v>
      </c>
      <c r="Q76" s="288">
        <v>7.8850651520213838E-2</v>
      </c>
      <c r="R76" s="293">
        <v>0</v>
      </c>
      <c r="S76" s="288">
        <v>0</v>
      </c>
      <c r="T76" s="293">
        <v>0</v>
      </c>
      <c r="U76" s="288">
        <v>0</v>
      </c>
      <c r="V76" s="293">
        <v>0</v>
      </c>
      <c r="W76" s="288">
        <v>0</v>
      </c>
      <c r="X76" s="293">
        <v>0</v>
      </c>
      <c r="Y76" s="288">
        <v>0</v>
      </c>
      <c r="Z76" s="295">
        <v>85526.06775254145</v>
      </c>
      <c r="AA76" s="296">
        <v>1595</v>
      </c>
    </row>
    <row r="77" spans="1:27" ht="15" x14ac:dyDescent="0.25">
      <c r="A77" s="167" t="s">
        <v>67</v>
      </c>
      <c r="B77" s="293">
        <v>3377.1799807507218</v>
      </c>
      <c r="C77" s="288">
        <v>1.9890920757138275E-2</v>
      </c>
      <c r="D77" s="293">
        <v>3467.7107471034756</v>
      </c>
      <c r="E77" s="288">
        <v>2.556931681981622E-2</v>
      </c>
      <c r="F77" s="293">
        <v>4375.5380097879279</v>
      </c>
      <c r="G77" s="288">
        <v>3.00163132137031E-2</v>
      </c>
      <c r="H77" s="293">
        <v>4253.5503466490591</v>
      </c>
      <c r="I77" s="288">
        <v>2.7731924727632883E-2</v>
      </c>
      <c r="J77" s="293">
        <v>4600.9232484076438</v>
      </c>
      <c r="K77" s="288">
        <v>2.9617834394904459E-2</v>
      </c>
      <c r="L77" s="293">
        <v>4940.343087790111</v>
      </c>
      <c r="M77" s="288">
        <v>3.0272452068617558E-2</v>
      </c>
      <c r="N77" s="293">
        <v>5500.5550193050194</v>
      </c>
      <c r="O77" s="288">
        <v>3.0566280566280565E-2</v>
      </c>
      <c r="P77" s="293">
        <v>5618.4056130972267</v>
      </c>
      <c r="Q77" s="288">
        <v>3.1072502505846977E-2</v>
      </c>
      <c r="R77" s="293">
        <v>0</v>
      </c>
      <c r="S77" s="288">
        <v>0</v>
      </c>
      <c r="T77" s="293">
        <v>0</v>
      </c>
      <c r="U77" s="288">
        <v>0</v>
      </c>
      <c r="V77" s="293">
        <v>0</v>
      </c>
      <c r="W77" s="288">
        <v>0</v>
      </c>
      <c r="X77" s="293">
        <v>0</v>
      </c>
      <c r="Y77" s="288">
        <v>0</v>
      </c>
      <c r="Z77" s="295">
        <v>36134.206052891182</v>
      </c>
      <c r="AA77" s="296">
        <v>673</v>
      </c>
    </row>
    <row r="78" spans="1:27" ht="15" x14ac:dyDescent="0.25">
      <c r="A78" s="167" t="s">
        <v>68</v>
      </c>
      <c r="B78" s="293">
        <v>0</v>
      </c>
      <c r="C78" s="288">
        <v>0</v>
      </c>
      <c r="D78" s="293">
        <v>0</v>
      </c>
      <c r="E78" s="288">
        <v>0</v>
      </c>
      <c r="F78" s="293">
        <v>0</v>
      </c>
      <c r="G78" s="288">
        <v>0</v>
      </c>
      <c r="H78" s="293">
        <v>0</v>
      </c>
      <c r="I78" s="288">
        <v>0</v>
      </c>
      <c r="J78" s="293">
        <v>0</v>
      </c>
      <c r="K78" s="288">
        <v>0</v>
      </c>
      <c r="L78" s="293">
        <v>0</v>
      </c>
      <c r="M78" s="288">
        <v>0</v>
      </c>
      <c r="N78" s="293">
        <v>0</v>
      </c>
      <c r="O78" s="288">
        <v>0</v>
      </c>
      <c r="P78" s="293">
        <v>0</v>
      </c>
      <c r="Q78" s="288">
        <v>0</v>
      </c>
      <c r="R78" s="293">
        <v>0</v>
      </c>
      <c r="S78" s="288">
        <v>0</v>
      </c>
      <c r="T78" s="293">
        <v>0</v>
      </c>
      <c r="U78" s="288">
        <v>0</v>
      </c>
      <c r="V78" s="293">
        <v>0</v>
      </c>
      <c r="W78" s="288">
        <v>0</v>
      </c>
      <c r="X78" s="293">
        <v>0</v>
      </c>
      <c r="Y78" s="288">
        <v>0</v>
      </c>
      <c r="Z78" s="295">
        <v>0</v>
      </c>
      <c r="AA78" s="296">
        <v>0</v>
      </c>
    </row>
    <row r="79" spans="1:27" ht="15" x14ac:dyDescent="0.25">
      <c r="A79" s="167" t="s">
        <v>69</v>
      </c>
      <c r="B79" s="293">
        <v>3377.1799807507218</v>
      </c>
      <c r="C79" s="288">
        <v>1.9890920757138275E-2</v>
      </c>
      <c r="D79" s="293">
        <v>3034.2469037155411</v>
      </c>
      <c r="E79" s="288">
        <v>2.2373152217339192E-2</v>
      </c>
      <c r="F79" s="293">
        <v>2948.7321370309951</v>
      </c>
      <c r="G79" s="288">
        <v>2.0228384991843394E-2</v>
      </c>
      <c r="H79" s="293">
        <v>3038.2502476064706</v>
      </c>
      <c r="I79" s="288">
        <v>1.9808517662594914E-2</v>
      </c>
      <c r="J79" s="293">
        <v>3067.2821656050955</v>
      </c>
      <c r="K79" s="288">
        <v>1.9745222929936305E-2</v>
      </c>
      <c r="L79" s="293">
        <v>3293.5620585267407</v>
      </c>
      <c r="M79" s="288">
        <v>2.0181634712411706E-2</v>
      </c>
      <c r="N79" s="293">
        <v>3589.8359073359075</v>
      </c>
      <c r="O79" s="288">
        <v>1.9948519948519948E-2</v>
      </c>
      <c r="P79" s="293">
        <v>3745.6037420648177</v>
      </c>
      <c r="Q79" s="288">
        <v>2.0715001670564649E-2</v>
      </c>
      <c r="R79" s="293">
        <v>5874.022140221402</v>
      </c>
      <c r="S79" s="288">
        <v>3.1628887717448602E-2</v>
      </c>
      <c r="T79" s="293">
        <v>6583.8471943887771</v>
      </c>
      <c r="U79" s="288">
        <v>3.1563126252505007E-2</v>
      </c>
      <c r="V79" s="293">
        <v>5847.3584905660373</v>
      </c>
      <c r="W79" s="288">
        <v>3.1446540880503145E-2</v>
      </c>
      <c r="X79" s="293">
        <v>2813.9013550135501</v>
      </c>
      <c r="Y79" s="288">
        <v>1.7344173441734417E-2</v>
      </c>
      <c r="Z79" s="295">
        <v>47213.822322826054</v>
      </c>
      <c r="AA79" s="296">
        <v>701</v>
      </c>
    </row>
    <row r="80" spans="1:27" ht="15" x14ac:dyDescent="0.25">
      <c r="A80" s="167" t="s">
        <v>70</v>
      </c>
      <c r="B80" s="293">
        <v>0</v>
      </c>
      <c r="C80" s="288">
        <v>0</v>
      </c>
      <c r="D80" s="293">
        <v>0</v>
      </c>
      <c r="E80" s="288">
        <v>0</v>
      </c>
      <c r="F80" s="293">
        <v>0</v>
      </c>
      <c r="G80" s="288">
        <v>0</v>
      </c>
      <c r="H80" s="293">
        <v>0</v>
      </c>
      <c r="I80" s="288">
        <v>0</v>
      </c>
      <c r="J80" s="293">
        <v>0</v>
      </c>
      <c r="K80" s="288">
        <v>0</v>
      </c>
      <c r="L80" s="293">
        <v>0</v>
      </c>
      <c r="M80" s="288">
        <v>0</v>
      </c>
      <c r="N80" s="293">
        <v>0</v>
      </c>
      <c r="O80" s="288">
        <v>0</v>
      </c>
      <c r="P80" s="293">
        <v>0</v>
      </c>
      <c r="Q80" s="288">
        <v>0</v>
      </c>
      <c r="R80" s="293">
        <v>0</v>
      </c>
      <c r="S80" s="288">
        <v>0</v>
      </c>
      <c r="T80" s="293">
        <v>0</v>
      </c>
      <c r="U80" s="288">
        <v>0</v>
      </c>
      <c r="V80" s="293">
        <v>0</v>
      </c>
      <c r="W80" s="288">
        <v>0</v>
      </c>
      <c r="X80" s="293">
        <v>0</v>
      </c>
      <c r="Y80" s="288">
        <v>0</v>
      </c>
      <c r="Z80" s="295">
        <v>0</v>
      </c>
      <c r="AA80" s="296">
        <v>0</v>
      </c>
    </row>
    <row r="81" spans="1:27" ht="15" x14ac:dyDescent="0.25">
      <c r="A81" s="167" t="s">
        <v>71</v>
      </c>
      <c r="B81" s="293">
        <v>0</v>
      </c>
      <c r="C81" s="288">
        <v>0</v>
      </c>
      <c r="D81" s="293">
        <v>0</v>
      </c>
      <c r="E81" s="288">
        <v>0</v>
      </c>
      <c r="F81" s="293">
        <v>0</v>
      </c>
      <c r="G81" s="288">
        <v>0</v>
      </c>
      <c r="H81" s="293">
        <v>0</v>
      </c>
      <c r="I81" s="288">
        <v>0</v>
      </c>
      <c r="J81" s="293">
        <v>0</v>
      </c>
      <c r="K81" s="288">
        <v>0</v>
      </c>
      <c r="L81" s="293">
        <v>0</v>
      </c>
      <c r="M81" s="288">
        <v>0</v>
      </c>
      <c r="N81" s="293">
        <v>0</v>
      </c>
      <c r="O81" s="288">
        <v>0</v>
      </c>
      <c r="P81" s="293">
        <v>0</v>
      </c>
      <c r="Q81" s="288">
        <v>0</v>
      </c>
      <c r="R81" s="293">
        <v>0</v>
      </c>
      <c r="S81" s="288">
        <v>0</v>
      </c>
      <c r="T81" s="293">
        <v>0</v>
      </c>
      <c r="U81" s="288">
        <v>0</v>
      </c>
      <c r="V81" s="293">
        <v>0</v>
      </c>
      <c r="W81" s="288">
        <v>0</v>
      </c>
      <c r="X81" s="293">
        <v>0</v>
      </c>
      <c r="Y81" s="288">
        <v>0</v>
      </c>
      <c r="Z81" s="295">
        <v>0</v>
      </c>
      <c r="AA81" s="296">
        <v>0</v>
      </c>
    </row>
    <row r="82" spans="1:27" ht="15" x14ac:dyDescent="0.25">
      <c r="A82" s="167" t="s">
        <v>72</v>
      </c>
      <c r="B82" s="293">
        <v>0</v>
      </c>
      <c r="C82" s="288">
        <v>0</v>
      </c>
      <c r="D82" s="293">
        <v>0</v>
      </c>
      <c r="E82" s="288">
        <v>0</v>
      </c>
      <c r="F82" s="293">
        <v>0</v>
      </c>
      <c r="G82" s="288">
        <v>0</v>
      </c>
      <c r="H82" s="293">
        <v>0</v>
      </c>
      <c r="I82" s="288">
        <v>0</v>
      </c>
      <c r="J82" s="293">
        <v>0</v>
      </c>
      <c r="K82" s="288">
        <v>0</v>
      </c>
      <c r="L82" s="293">
        <v>0</v>
      </c>
      <c r="M82" s="288">
        <v>0</v>
      </c>
      <c r="N82" s="293">
        <v>0</v>
      </c>
      <c r="O82" s="288">
        <v>0</v>
      </c>
      <c r="P82" s="293">
        <v>0</v>
      </c>
      <c r="Q82" s="288">
        <v>0</v>
      </c>
      <c r="R82" s="293">
        <v>0</v>
      </c>
      <c r="S82" s="288">
        <v>0</v>
      </c>
      <c r="T82" s="293">
        <v>0</v>
      </c>
      <c r="U82" s="288">
        <v>0</v>
      </c>
      <c r="V82" s="293">
        <v>0</v>
      </c>
      <c r="W82" s="288">
        <v>0</v>
      </c>
      <c r="X82" s="293">
        <v>0</v>
      </c>
      <c r="Y82" s="288">
        <v>0</v>
      </c>
      <c r="Z82" s="295">
        <v>0</v>
      </c>
      <c r="AA82" s="296">
        <v>0</v>
      </c>
    </row>
    <row r="83" spans="1:27" ht="15" x14ac:dyDescent="0.25">
      <c r="A83" s="167" t="s">
        <v>73</v>
      </c>
      <c r="B83" s="293">
        <v>3377.1799807507218</v>
      </c>
      <c r="C83" s="288">
        <v>1.9890920757138275E-2</v>
      </c>
      <c r="D83" s="293">
        <v>3088.4298841390332</v>
      </c>
      <c r="E83" s="288">
        <v>2.2772672792648822E-2</v>
      </c>
      <c r="F83" s="293">
        <v>2948.7321370309951</v>
      </c>
      <c r="G83" s="288">
        <v>2.0228384991843394E-2</v>
      </c>
      <c r="H83" s="293">
        <v>3038.2502476064706</v>
      </c>
      <c r="I83" s="288">
        <v>1.9808517662594914E-2</v>
      </c>
      <c r="J83" s="293">
        <v>3067.2821656050955</v>
      </c>
      <c r="K83" s="288">
        <v>1.9745222929936305E-2</v>
      </c>
      <c r="L83" s="293">
        <v>3293.5620585267407</v>
      </c>
      <c r="M83" s="288">
        <v>2.0181634712411706E-2</v>
      </c>
      <c r="N83" s="293">
        <v>3589.8359073359075</v>
      </c>
      <c r="O83" s="288">
        <v>1.9948519948519948E-2</v>
      </c>
      <c r="P83" s="293">
        <v>3443.5389241563648</v>
      </c>
      <c r="Q83" s="288">
        <v>1.9044437019712663E-2</v>
      </c>
      <c r="R83" s="293">
        <v>0</v>
      </c>
      <c r="S83" s="288">
        <v>0</v>
      </c>
      <c r="T83" s="293">
        <v>0</v>
      </c>
      <c r="U83" s="288">
        <v>0</v>
      </c>
      <c r="V83" s="293">
        <v>0</v>
      </c>
      <c r="W83" s="288">
        <v>0</v>
      </c>
      <c r="X83" s="293">
        <v>0</v>
      </c>
      <c r="Y83" s="288">
        <v>0</v>
      </c>
      <c r="Z83" s="295">
        <v>25846.811305151328</v>
      </c>
      <c r="AA83" s="296">
        <v>482</v>
      </c>
    </row>
    <row r="84" spans="1:27" ht="15" x14ac:dyDescent="0.25">
      <c r="A84" s="167" t="s">
        <v>74</v>
      </c>
      <c r="B84" s="293">
        <v>8442.9499518768043</v>
      </c>
      <c r="C84" s="288">
        <v>4.9727301892845688E-2</v>
      </c>
      <c r="D84" s="293">
        <v>7585.6172592888533</v>
      </c>
      <c r="E84" s="288">
        <v>5.5932880543347982E-2</v>
      </c>
      <c r="F84" s="293">
        <v>7371.8303425774875</v>
      </c>
      <c r="G84" s="288">
        <v>5.0570962479608482E-2</v>
      </c>
      <c r="H84" s="293">
        <v>7595.6256190161766</v>
      </c>
      <c r="I84" s="288">
        <v>4.9521294156487289E-2</v>
      </c>
      <c r="J84" s="293">
        <v>7668.2054140127393</v>
      </c>
      <c r="K84" s="288">
        <v>4.9363057324840767E-2</v>
      </c>
      <c r="L84" s="293">
        <v>8233.9051463168526</v>
      </c>
      <c r="M84" s="288">
        <v>5.0454086781029264E-2</v>
      </c>
      <c r="N84" s="293">
        <v>8974.5897683397689</v>
      </c>
      <c r="O84" s="288">
        <v>4.9871299871299873E-2</v>
      </c>
      <c r="P84" s="293">
        <v>9364.0093551620448</v>
      </c>
      <c r="Q84" s="288">
        <v>5.1787504176411626E-2</v>
      </c>
      <c r="R84" s="293">
        <v>14685.055350553504</v>
      </c>
      <c r="S84" s="288">
        <v>7.9072219293621501E-2</v>
      </c>
      <c r="T84" s="293">
        <v>16616.376252505008</v>
      </c>
      <c r="U84" s="288">
        <v>7.9659318637274545E-2</v>
      </c>
      <c r="V84" s="293">
        <v>14618.396226415094</v>
      </c>
      <c r="W84" s="288">
        <v>7.8616352201257858E-2</v>
      </c>
      <c r="X84" s="293">
        <v>8177.9008130081302</v>
      </c>
      <c r="Y84" s="288">
        <v>5.0406504065040651E-2</v>
      </c>
      <c r="Z84" s="295">
        <v>119334.46149907247</v>
      </c>
      <c r="AA84" s="296">
        <v>1767</v>
      </c>
    </row>
    <row r="85" spans="1:27" ht="15" x14ac:dyDescent="0.25">
      <c r="A85" s="167" t="s">
        <v>75</v>
      </c>
      <c r="B85" s="293">
        <v>1688.5899903753609</v>
      </c>
      <c r="C85" s="288">
        <v>9.9454603785691376E-3</v>
      </c>
      <c r="D85" s="293">
        <v>1517.1234518577705</v>
      </c>
      <c r="E85" s="288">
        <v>1.1186576108669596E-2</v>
      </c>
      <c r="F85" s="293">
        <v>1426.805872756933</v>
      </c>
      <c r="G85" s="288">
        <v>9.7879282218597055E-3</v>
      </c>
      <c r="H85" s="293">
        <v>1417.8501155496863</v>
      </c>
      <c r="I85" s="288">
        <v>9.2439749092109603E-3</v>
      </c>
      <c r="J85" s="293">
        <v>1533.6410828025478</v>
      </c>
      <c r="K85" s="288">
        <v>9.8726114649681524E-3</v>
      </c>
      <c r="L85" s="293">
        <v>1646.7810292633703</v>
      </c>
      <c r="M85" s="288">
        <v>1.0090817356205853E-2</v>
      </c>
      <c r="N85" s="293">
        <v>1737.0173745173745</v>
      </c>
      <c r="O85" s="288">
        <v>9.6525096525096523E-3</v>
      </c>
      <c r="P85" s="293">
        <v>1933.2148346140996</v>
      </c>
      <c r="Q85" s="288">
        <v>1.0691613765452723E-2</v>
      </c>
      <c r="R85" s="293">
        <v>0</v>
      </c>
      <c r="S85" s="288">
        <v>0</v>
      </c>
      <c r="T85" s="293">
        <v>0</v>
      </c>
      <c r="U85" s="288">
        <v>0</v>
      </c>
      <c r="V85" s="293">
        <v>0</v>
      </c>
      <c r="W85" s="288">
        <v>0</v>
      </c>
      <c r="X85" s="293">
        <v>0</v>
      </c>
      <c r="Y85" s="288">
        <v>0</v>
      </c>
      <c r="Z85" s="295">
        <v>12901.023751737142</v>
      </c>
      <c r="AA85" s="296">
        <v>240</v>
      </c>
    </row>
    <row r="86" spans="1:27" ht="15" x14ac:dyDescent="0.25">
      <c r="A86" s="167" t="s">
        <v>76</v>
      </c>
      <c r="B86" s="293">
        <v>28215.79403272377</v>
      </c>
      <c r="C86" s="288">
        <v>0.16618543471286493</v>
      </c>
      <c r="D86" s="293">
        <v>24653.256092688771</v>
      </c>
      <c r="E86" s="288">
        <v>0.18178186176588093</v>
      </c>
      <c r="F86" s="293">
        <v>21354.527895595431</v>
      </c>
      <c r="G86" s="288">
        <v>0.1464926590538336</v>
      </c>
      <c r="H86" s="293">
        <v>21571.576758005944</v>
      </c>
      <c r="I86" s="288">
        <v>0.1406404754044239</v>
      </c>
      <c r="J86" s="293">
        <v>20976.252229299364</v>
      </c>
      <c r="K86" s="288">
        <v>0.13503184713375796</v>
      </c>
      <c r="L86" s="293">
        <v>21847.294988227382</v>
      </c>
      <c r="M86" s="288">
        <v>0.13387151025899766</v>
      </c>
      <c r="N86" s="293">
        <v>24434.044401544401</v>
      </c>
      <c r="O86" s="288">
        <v>0.13577863577863578</v>
      </c>
      <c r="P86" s="293">
        <v>18788.431673905779</v>
      </c>
      <c r="Q86" s="288">
        <v>0.10390912128299365</v>
      </c>
      <c r="R86" s="293">
        <v>0</v>
      </c>
      <c r="S86" s="288">
        <v>0</v>
      </c>
      <c r="T86" s="293">
        <v>0</v>
      </c>
      <c r="U86" s="288">
        <v>0</v>
      </c>
      <c r="V86" s="293">
        <v>0</v>
      </c>
      <c r="W86" s="288">
        <v>0</v>
      </c>
      <c r="X86" s="293">
        <v>0</v>
      </c>
      <c r="Y86" s="288">
        <v>0</v>
      </c>
      <c r="Z86" s="295">
        <v>181841.17807199084</v>
      </c>
      <c r="AA86" s="296">
        <v>3403</v>
      </c>
    </row>
    <row r="87" spans="1:27" ht="15" x14ac:dyDescent="0.25">
      <c r="A87" s="167" t="s">
        <v>77</v>
      </c>
      <c r="B87" s="293">
        <v>8442.9499518768043</v>
      </c>
      <c r="C87" s="288">
        <v>4.9727301892845688E-2</v>
      </c>
      <c r="D87" s="293">
        <v>7639.8002397123446</v>
      </c>
      <c r="E87" s="288">
        <v>5.6332401118657609E-2</v>
      </c>
      <c r="F87" s="293">
        <v>7371.8303425774875</v>
      </c>
      <c r="G87" s="288">
        <v>5.0570962479608482E-2</v>
      </c>
      <c r="H87" s="293">
        <v>7544.9881148894019</v>
      </c>
      <c r="I87" s="288">
        <v>4.9191152195444038E-2</v>
      </c>
      <c r="J87" s="293">
        <v>7618.7331210191087</v>
      </c>
      <c r="K87" s="288">
        <v>4.9044585987261149E-2</v>
      </c>
      <c r="L87" s="293">
        <v>8069.2270433905142</v>
      </c>
      <c r="M87" s="288">
        <v>4.9445005045408677E-2</v>
      </c>
      <c r="N87" s="293">
        <v>9032.4903474903476</v>
      </c>
      <c r="O87" s="288">
        <v>5.019305019305019E-2</v>
      </c>
      <c r="P87" s="293">
        <v>9122.3575008352836</v>
      </c>
      <c r="Q87" s="288">
        <v>5.045105245573004E-2</v>
      </c>
      <c r="R87" s="293">
        <v>0</v>
      </c>
      <c r="S87" s="288">
        <v>0</v>
      </c>
      <c r="T87" s="293">
        <v>0</v>
      </c>
      <c r="U87" s="288">
        <v>0</v>
      </c>
      <c r="V87" s="293">
        <v>0</v>
      </c>
      <c r="W87" s="288">
        <v>0</v>
      </c>
      <c r="X87" s="293">
        <v>0</v>
      </c>
      <c r="Y87" s="288">
        <v>0</v>
      </c>
      <c r="Z87" s="295">
        <v>64842.376661791292</v>
      </c>
      <c r="AA87" s="296">
        <v>1208</v>
      </c>
    </row>
    <row r="88" spans="1:27" ht="15" x14ac:dyDescent="0.25">
      <c r="A88" s="167" t="s">
        <v>78</v>
      </c>
      <c r="B88" s="293">
        <v>1688.5899903753609</v>
      </c>
      <c r="C88" s="288">
        <v>9.9454603785691376E-3</v>
      </c>
      <c r="D88" s="293">
        <v>1517.1234518577705</v>
      </c>
      <c r="E88" s="288">
        <v>1.1186576108669596E-2</v>
      </c>
      <c r="F88" s="293">
        <v>1474.3660685154975</v>
      </c>
      <c r="G88" s="288">
        <v>1.0114192495921697E-2</v>
      </c>
      <c r="H88" s="293">
        <v>1519.1251238032353</v>
      </c>
      <c r="I88" s="288">
        <v>9.9042588312974571E-3</v>
      </c>
      <c r="J88" s="293">
        <v>1533.6410828025478</v>
      </c>
      <c r="K88" s="288">
        <v>9.8726114649681524E-3</v>
      </c>
      <c r="L88" s="293">
        <v>1646.7810292633703</v>
      </c>
      <c r="M88" s="288">
        <v>1.0090817356205853E-2</v>
      </c>
      <c r="N88" s="293">
        <v>1794.9179536679537</v>
      </c>
      <c r="O88" s="288">
        <v>9.974259974259974E-3</v>
      </c>
      <c r="P88" s="293">
        <v>1872.8018710324088</v>
      </c>
      <c r="Q88" s="288">
        <v>1.0357500835282325E-2</v>
      </c>
      <c r="R88" s="293">
        <v>2937.011070110701</v>
      </c>
      <c r="S88" s="288">
        <v>1.5814443858724301E-2</v>
      </c>
      <c r="T88" s="293">
        <v>3239.6708416833667</v>
      </c>
      <c r="U88" s="288">
        <v>1.5531062124248497E-2</v>
      </c>
      <c r="V88" s="293">
        <v>2923.6792452830186</v>
      </c>
      <c r="W88" s="288">
        <v>1.5723270440251572E-2</v>
      </c>
      <c r="X88" s="293">
        <v>0</v>
      </c>
      <c r="Y88" s="288">
        <v>0</v>
      </c>
      <c r="Z88" s="295">
        <v>22147.707728395231</v>
      </c>
      <c r="AA88" s="296">
        <v>334</v>
      </c>
    </row>
    <row r="89" spans="1:27" ht="15" x14ac:dyDescent="0.2">
      <c r="A89" s="283" t="s">
        <v>1</v>
      </c>
      <c r="B89" s="299">
        <v>169785</v>
      </c>
      <c r="C89" s="301">
        <v>1</v>
      </c>
      <c r="D89" s="299">
        <v>135620</v>
      </c>
      <c r="E89" s="301">
        <v>1</v>
      </c>
      <c r="F89" s="299">
        <v>145772</v>
      </c>
      <c r="G89" s="301">
        <v>1</v>
      </c>
      <c r="H89" s="299">
        <v>153381</v>
      </c>
      <c r="I89" s="301">
        <v>1</v>
      </c>
      <c r="J89" s="299">
        <v>155343</v>
      </c>
      <c r="K89" s="301">
        <v>1</v>
      </c>
      <c r="L89" s="299">
        <v>163196</v>
      </c>
      <c r="M89" s="301">
        <v>1</v>
      </c>
      <c r="N89" s="299">
        <v>179955</v>
      </c>
      <c r="O89" s="301">
        <v>1</v>
      </c>
      <c r="P89" s="299">
        <v>180816</v>
      </c>
      <c r="Q89" s="301">
        <v>1</v>
      </c>
      <c r="R89" s="299">
        <v>185717</v>
      </c>
      <c r="S89" s="301">
        <v>1</v>
      </c>
      <c r="T89" s="299">
        <v>208593</v>
      </c>
      <c r="U89" s="301">
        <v>1</v>
      </c>
      <c r="V89" s="299">
        <v>185946</v>
      </c>
      <c r="W89" s="301">
        <v>1</v>
      </c>
      <c r="X89" s="299">
        <v>162239</v>
      </c>
      <c r="Y89" s="301">
        <v>1</v>
      </c>
      <c r="Z89" s="299">
        <v>2024674.4100096247</v>
      </c>
      <c r="AA89" s="306">
        <v>31574</v>
      </c>
    </row>
    <row r="92" spans="1:27" x14ac:dyDescent="0.2">
      <c r="A92" s="104" t="s">
        <v>297</v>
      </c>
    </row>
  </sheetData>
  <mergeCells count="31">
    <mergeCell ref="A4:A5"/>
    <mergeCell ref="B3:AA3"/>
    <mergeCell ref="J4:K4"/>
    <mergeCell ref="Z4:AA4"/>
    <mergeCell ref="B2:AA2"/>
    <mergeCell ref="L4:M4"/>
    <mergeCell ref="N4:O4"/>
    <mergeCell ref="B4:C4"/>
    <mergeCell ref="D4:E4"/>
    <mergeCell ref="F4:G4"/>
    <mergeCell ref="H4:I4"/>
    <mergeCell ref="P4:Q4"/>
    <mergeCell ref="R4:S4"/>
    <mergeCell ref="T4:U4"/>
    <mergeCell ref="V4:W4"/>
    <mergeCell ref="X4:Y4"/>
    <mergeCell ref="A48:A49"/>
    <mergeCell ref="B47:AA47"/>
    <mergeCell ref="B48:C48"/>
    <mergeCell ref="D48:E48"/>
    <mergeCell ref="F48:G48"/>
    <mergeCell ref="H48:I48"/>
    <mergeCell ref="J48:K48"/>
    <mergeCell ref="L48:M48"/>
    <mergeCell ref="N48:O48"/>
    <mergeCell ref="P48:Q48"/>
    <mergeCell ref="R48:S48"/>
    <mergeCell ref="T48:U48"/>
    <mergeCell ref="V48:W48"/>
    <mergeCell ref="X48:Y48"/>
    <mergeCell ref="Z48:AA48"/>
  </mergeCell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92"/>
  <sheetViews>
    <sheetView zoomScale="80" zoomScaleNormal="80" workbookViewId="0"/>
  </sheetViews>
  <sheetFormatPr defaultColWidth="9.140625" defaultRowHeight="14.25" x14ac:dyDescent="0.2"/>
  <cols>
    <col min="1" max="1" width="19.42578125" style="35" customWidth="1"/>
    <col min="2" max="25" width="15.28515625" style="35" customWidth="1"/>
    <col min="26" max="27" width="15.5703125" style="35" customWidth="1"/>
    <col min="28" max="16384" width="9.140625" style="35"/>
  </cols>
  <sheetData>
    <row r="2" spans="1:27" ht="15" x14ac:dyDescent="0.2">
      <c r="A2" s="163"/>
      <c r="B2" s="565" t="s">
        <v>268</v>
      </c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5"/>
      <c r="P2" s="565"/>
      <c r="Q2" s="565"/>
      <c r="R2" s="565"/>
      <c r="S2" s="565"/>
      <c r="T2" s="565"/>
      <c r="U2" s="565"/>
      <c r="V2" s="565"/>
      <c r="W2" s="565"/>
      <c r="X2" s="565"/>
      <c r="Y2" s="565"/>
      <c r="Z2" s="565"/>
      <c r="AA2" s="565"/>
    </row>
    <row r="3" spans="1:27" ht="15" x14ac:dyDescent="0.25">
      <c r="A3" s="164"/>
      <c r="B3" s="577">
        <v>2020</v>
      </c>
      <c r="C3" s="577"/>
      <c r="D3" s="577"/>
      <c r="E3" s="577"/>
      <c r="F3" s="577"/>
      <c r="G3" s="577"/>
      <c r="H3" s="577"/>
      <c r="I3" s="577"/>
      <c r="J3" s="577"/>
      <c r="K3" s="577"/>
      <c r="L3" s="577"/>
      <c r="M3" s="577"/>
      <c r="N3" s="577"/>
      <c r="O3" s="577"/>
      <c r="P3" s="577"/>
      <c r="Q3" s="577"/>
      <c r="R3" s="577"/>
      <c r="S3" s="577"/>
      <c r="T3" s="577"/>
      <c r="U3" s="577"/>
      <c r="V3" s="577"/>
      <c r="W3" s="577"/>
      <c r="X3" s="577"/>
      <c r="Y3" s="577"/>
      <c r="Z3" s="577"/>
      <c r="AA3" s="577"/>
    </row>
    <row r="4" spans="1:27" ht="13.9" customHeight="1" x14ac:dyDescent="0.2">
      <c r="A4" s="575" t="s">
        <v>155</v>
      </c>
      <c r="B4" s="566" t="s">
        <v>7</v>
      </c>
      <c r="C4" s="567"/>
      <c r="D4" s="566" t="s">
        <v>8</v>
      </c>
      <c r="E4" s="567"/>
      <c r="F4" s="566" t="s">
        <v>9</v>
      </c>
      <c r="G4" s="567"/>
      <c r="H4" s="566" t="s">
        <v>10</v>
      </c>
      <c r="I4" s="567"/>
      <c r="J4" s="566" t="s">
        <v>11</v>
      </c>
      <c r="K4" s="567"/>
      <c r="L4" s="566" t="s">
        <v>12</v>
      </c>
      <c r="M4" s="567"/>
      <c r="N4" s="566" t="s">
        <v>13</v>
      </c>
      <c r="O4" s="567"/>
      <c r="P4" s="566" t="s">
        <v>14</v>
      </c>
      <c r="Q4" s="567"/>
      <c r="R4" s="566" t="s">
        <v>15</v>
      </c>
      <c r="S4" s="567"/>
      <c r="T4" s="566" t="s">
        <v>16</v>
      </c>
      <c r="U4" s="567"/>
      <c r="V4" s="566" t="s">
        <v>17</v>
      </c>
      <c r="W4" s="567"/>
      <c r="X4" s="566" t="s">
        <v>18</v>
      </c>
      <c r="Y4" s="567"/>
      <c r="Z4" s="568" t="s">
        <v>156</v>
      </c>
      <c r="AA4" s="567"/>
    </row>
    <row r="5" spans="1:27" ht="43.5" customHeight="1" x14ac:dyDescent="0.2">
      <c r="A5" s="578"/>
      <c r="B5" s="77" t="s">
        <v>159</v>
      </c>
      <c r="C5" s="356" t="s">
        <v>160</v>
      </c>
      <c r="D5" s="77" t="s">
        <v>159</v>
      </c>
      <c r="E5" s="356" t="s">
        <v>160</v>
      </c>
      <c r="F5" s="77" t="s">
        <v>159</v>
      </c>
      <c r="G5" s="356" t="s">
        <v>160</v>
      </c>
      <c r="H5" s="77" t="s">
        <v>159</v>
      </c>
      <c r="I5" s="356" t="s">
        <v>160</v>
      </c>
      <c r="J5" s="77" t="s">
        <v>159</v>
      </c>
      <c r="K5" s="356" t="s">
        <v>160</v>
      </c>
      <c r="L5" s="77" t="s">
        <v>159</v>
      </c>
      <c r="M5" s="356" t="s">
        <v>160</v>
      </c>
      <c r="N5" s="77" t="s">
        <v>159</v>
      </c>
      <c r="O5" s="356" t="s">
        <v>160</v>
      </c>
      <c r="P5" s="77" t="s">
        <v>159</v>
      </c>
      <c r="Q5" s="356" t="s">
        <v>160</v>
      </c>
      <c r="R5" s="77" t="s">
        <v>159</v>
      </c>
      <c r="S5" s="356" t="s">
        <v>160</v>
      </c>
      <c r="T5" s="77" t="s">
        <v>159</v>
      </c>
      <c r="U5" s="356" t="s">
        <v>160</v>
      </c>
      <c r="V5" s="77" t="s">
        <v>159</v>
      </c>
      <c r="W5" s="356" t="s">
        <v>160</v>
      </c>
      <c r="X5" s="77" t="s">
        <v>159</v>
      </c>
      <c r="Y5" s="356" t="s">
        <v>160</v>
      </c>
      <c r="Z5" s="284" t="s">
        <v>159</v>
      </c>
      <c r="AA5" s="283" t="s">
        <v>160</v>
      </c>
    </row>
    <row r="6" spans="1:27" ht="15" x14ac:dyDescent="0.25">
      <c r="A6" s="167" t="s">
        <v>42</v>
      </c>
      <c r="B6" s="347">
        <v>18</v>
      </c>
      <c r="C6" s="357">
        <v>6.0626473560121252E-3</v>
      </c>
      <c r="D6" s="347">
        <v>16</v>
      </c>
      <c r="E6" s="357">
        <v>5.7574667146455556E-3</v>
      </c>
      <c r="F6" s="347">
        <v>18</v>
      </c>
      <c r="G6" s="357">
        <v>6.030150753768844E-3</v>
      </c>
      <c r="H6" s="347">
        <v>18</v>
      </c>
      <c r="I6" s="357">
        <v>9.6463022508038593E-3</v>
      </c>
      <c r="J6" s="350">
        <v>19</v>
      </c>
      <c r="K6" s="357">
        <v>8.6128739800543971E-3</v>
      </c>
      <c r="L6" s="350">
        <v>18</v>
      </c>
      <c r="M6" s="357">
        <v>7.2086503804565478E-3</v>
      </c>
      <c r="N6" s="350">
        <v>19</v>
      </c>
      <c r="O6" s="357">
        <v>7.3643410852713177E-3</v>
      </c>
      <c r="P6" s="350">
        <v>21</v>
      </c>
      <c r="Q6" s="357">
        <v>7.7262693156732896E-3</v>
      </c>
      <c r="R6" s="350">
        <v>20</v>
      </c>
      <c r="S6" s="357">
        <v>7.4487895716945996E-3</v>
      </c>
      <c r="T6" s="350">
        <v>23</v>
      </c>
      <c r="U6" s="357">
        <v>8.0730080730080731E-3</v>
      </c>
      <c r="V6" s="350">
        <v>23</v>
      </c>
      <c r="W6" s="357">
        <v>8.2289803220035786E-3</v>
      </c>
      <c r="X6" s="294"/>
      <c r="Y6" s="359"/>
      <c r="Z6" s="353">
        <v>213</v>
      </c>
      <c r="AA6" s="361">
        <v>7.3628538836461683E-3</v>
      </c>
    </row>
    <row r="7" spans="1:27" ht="15" x14ac:dyDescent="0.25">
      <c r="A7" s="167" t="s">
        <v>43</v>
      </c>
      <c r="B7" s="348">
        <v>39</v>
      </c>
      <c r="C7" s="357">
        <v>1.3135735938026272E-2</v>
      </c>
      <c r="D7" s="348">
        <v>37</v>
      </c>
      <c r="E7" s="357">
        <v>1.3314141777617848E-2</v>
      </c>
      <c r="F7" s="348">
        <v>41</v>
      </c>
      <c r="G7" s="357">
        <v>1.373534338358459E-2</v>
      </c>
      <c r="H7" s="348">
        <v>30</v>
      </c>
      <c r="I7" s="357">
        <v>1.607717041800643E-2</v>
      </c>
      <c r="J7" s="351">
        <v>33</v>
      </c>
      <c r="K7" s="357">
        <v>1.4959202175883953E-2</v>
      </c>
      <c r="L7" s="351">
        <v>40</v>
      </c>
      <c r="M7" s="357">
        <v>1.6019223067681217E-2</v>
      </c>
      <c r="N7" s="351">
        <v>42</v>
      </c>
      <c r="O7" s="357">
        <v>1.627906976744186E-2</v>
      </c>
      <c r="P7" s="351">
        <v>43</v>
      </c>
      <c r="Q7" s="357">
        <v>1.582045621780721E-2</v>
      </c>
      <c r="R7" s="351">
        <v>43</v>
      </c>
      <c r="S7" s="357">
        <v>1.601489757914339E-2</v>
      </c>
      <c r="T7" s="351">
        <v>49</v>
      </c>
      <c r="U7" s="357">
        <v>1.7199017199017199E-2</v>
      </c>
      <c r="V7" s="351">
        <v>49</v>
      </c>
      <c r="W7" s="357">
        <v>1.7531305903398926E-2</v>
      </c>
      <c r="X7" s="294"/>
      <c r="Y7" s="359"/>
      <c r="Z7" s="354">
        <v>446</v>
      </c>
      <c r="AA7" s="361">
        <v>1.5417055549794324E-2</v>
      </c>
    </row>
    <row r="8" spans="1:27" ht="15" x14ac:dyDescent="0.25">
      <c r="A8" s="167" t="s">
        <v>44</v>
      </c>
      <c r="B8" s="348">
        <v>20</v>
      </c>
      <c r="C8" s="357">
        <v>6.7362748400134724E-3</v>
      </c>
      <c r="D8" s="348">
        <v>20</v>
      </c>
      <c r="E8" s="357">
        <v>7.1968333933069449E-3</v>
      </c>
      <c r="F8" s="348">
        <v>20</v>
      </c>
      <c r="G8" s="357">
        <v>6.7001675041876048E-3</v>
      </c>
      <c r="H8" s="348">
        <v>20</v>
      </c>
      <c r="I8" s="357">
        <v>1.0718113612004287E-2</v>
      </c>
      <c r="J8" s="351">
        <v>20</v>
      </c>
      <c r="K8" s="357">
        <v>9.0661831368993653E-3</v>
      </c>
      <c r="L8" s="351">
        <v>26</v>
      </c>
      <c r="M8" s="357">
        <v>1.0412494993992792E-2</v>
      </c>
      <c r="N8" s="351">
        <v>20</v>
      </c>
      <c r="O8" s="357">
        <v>7.7519379844961239E-3</v>
      </c>
      <c r="P8" s="351">
        <v>20</v>
      </c>
      <c r="Q8" s="357">
        <v>7.3583517292126564E-3</v>
      </c>
      <c r="R8" s="351">
        <v>20</v>
      </c>
      <c r="S8" s="357">
        <v>7.4487895716945996E-3</v>
      </c>
      <c r="T8" s="351">
        <v>20</v>
      </c>
      <c r="U8" s="357">
        <v>7.0200070200070203E-3</v>
      </c>
      <c r="V8" s="351">
        <v>20</v>
      </c>
      <c r="W8" s="357">
        <v>7.1556350626118068E-3</v>
      </c>
      <c r="X8" s="294"/>
      <c r="Y8" s="359"/>
      <c r="Z8" s="354">
        <v>226</v>
      </c>
      <c r="AA8" s="361">
        <v>7.8122299422724601E-3</v>
      </c>
    </row>
    <row r="9" spans="1:27" ht="15" x14ac:dyDescent="0.25">
      <c r="A9" s="167" t="s">
        <v>45</v>
      </c>
      <c r="B9" s="348">
        <v>68</v>
      </c>
      <c r="C9" s="357">
        <v>2.2903334456045806E-2</v>
      </c>
      <c r="D9" s="348">
        <v>62</v>
      </c>
      <c r="E9" s="357">
        <v>2.2310183519251528E-2</v>
      </c>
      <c r="F9" s="348">
        <v>68</v>
      </c>
      <c r="G9" s="357">
        <v>2.2780569514237858E-2</v>
      </c>
      <c r="H9" s="348">
        <v>2</v>
      </c>
      <c r="I9" s="357">
        <v>1.0718113612004287E-3</v>
      </c>
      <c r="J9" s="351">
        <v>65</v>
      </c>
      <c r="K9" s="357">
        <v>2.9465095194922939E-2</v>
      </c>
      <c r="L9" s="351">
        <v>29</v>
      </c>
      <c r="M9" s="357">
        <v>1.1613936724068883E-2</v>
      </c>
      <c r="N9" s="351">
        <v>36</v>
      </c>
      <c r="O9" s="357">
        <v>1.3953488372093023E-2</v>
      </c>
      <c r="P9" s="351">
        <v>36</v>
      </c>
      <c r="Q9" s="357">
        <v>1.3245033112582781E-2</v>
      </c>
      <c r="R9" s="351">
        <v>36</v>
      </c>
      <c r="S9" s="357">
        <v>1.3407821229050279E-2</v>
      </c>
      <c r="T9" s="351">
        <v>27</v>
      </c>
      <c r="U9" s="357">
        <v>9.4770094770094768E-3</v>
      </c>
      <c r="V9" s="351">
        <v>27</v>
      </c>
      <c r="W9" s="357">
        <v>9.6601073345259393E-3</v>
      </c>
      <c r="X9" s="294"/>
      <c r="Y9" s="359"/>
      <c r="Z9" s="354">
        <v>456</v>
      </c>
      <c r="AA9" s="361">
        <v>1.5762729441045318E-2</v>
      </c>
    </row>
    <row r="10" spans="1:27" ht="15" x14ac:dyDescent="0.25">
      <c r="A10" s="167" t="s">
        <v>46</v>
      </c>
      <c r="B10" s="348">
        <v>81</v>
      </c>
      <c r="C10" s="357">
        <v>2.7281913102054564E-2</v>
      </c>
      <c r="D10" s="348">
        <v>81</v>
      </c>
      <c r="E10" s="357">
        <v>2.9147175242893127E-2</v>
      </c>
      <c r="F10" s="348">
        <v>81</v>
      </c>
      <c r="G10" s="357">
        <v>2.7135678391959798E-2</v>
      </c>
      <c r="H10" s="348">
        <v>31</v>
      </c>
      <c r="I10" s="357">
        <v>1.6613076098606645E-2</v>
      </c>
      <c r="J10" s="351">
        <v>30</v>
      </c>
      <c r="K10" s="357">
        <v>1.3599274705349048E-2</v>
      </c>
      <c r="L10" s="351">
        <v>41</v>
      </c>
      <c r="M10" s="357">
        <v>1.6419703644373247E-2</v>
      </c>
      <c r="N10" s="351">
        <v>48</v>
      </c>
      <c r="O10" s="357">
        <v>1.8604651162790697E-2</v>
      </c>
      <c r="P10" s="351">
        <v>48</v>
      </c>
      <c r="Q10" s="357">
        <v>1.7660044150110375E-2</v>
      </c>
      <c r="R10" s="351">
        <v>80</v>
      </c>
      <c r="S10" s="357">
        <v>2.9795158286778398E-2</v>
      </c>
      <c r="T10" s="351">
        <v>80</v>
      </c>
      <c r="U10" s="357">
        <v>2.8080028080028081E-2</v>
      </c>
      <c r="V10" s="351">
        <v>56</v>
      </c>
      <c r="W10" s="357">
        <v>2.003577817531306E-2</v>
      </c>
      <c r="X10" s="294"/>
      <c r="Y10" s="359"/>
      <c r="Z10" s="354">
        <v>657</v>
      </c>
      <c r="AA10" s="361">
        <v>2.2710774655190294E-2</v>
      </c>
    </row>
    <row r="11" spans="1:27" ht="15" x14ac:dyDescent="0.25">
      <c r="A11" s="167" t="s">
        <v>47</v>
      </c>
      <c r="B11" s="348">
        <v>117</v>
      </c>
      <c r="C11" s="357">
        <v>3.9407207814078811E-2</v>
      </c>
      <c r="D11" s="348">
        <v>103</v>
      </c>
      <c r="E11" s="357">
        <v>3.7063691975530763E-2</v>
      </c>
      <c r="F11" s="348">
        <v>117</v>
      </c>
      <c r="G11" s="357">
        <v>3.9195979899497489E-2</v>
      </c>
      <c r="H11" s="348">
        <v>55</v>
      </c>
      <c r="I11" s="357">
        <v>2.9474812433011789E-2</v>
      </c>
      <c r="J11" s="351">
        <v>77</v>
      </c>
      <c r="K11" s="357">
        <v>3.4904805077062555E-2</v>
      </c>
      <c r="L11" s="351">
        <v>65</v>
      </c>
      <c r="M11" s="357">
        <v>2.6031237484981977E-2</v>
      </c>
      <c r="N11" s="351">
        <v>69</v>
      </c>
      <c r="O11" s="357">
        <v>2.6744186046511628E-2</v>
      </c>
      <c r="P11" s="351">
        <v>78</v>
      </c>
      <c r="Q11" s="357">
        <v>2.8697571743929361E-2</v>
      </c>
      <c r="R11" s="351">
        <v>85</v>
      </c>
      <c r="S11" s="357">
        <v>3.165735567970205E-2</v>
      </c>
      <c r="T11" s="351">
        <v>85</v>
      </c>
      <c r="U11" s="357">
        <v>2.9835029835029836E-2</v>
      </c>
      <c r="V11" s="351">
        <v>85</v>
      </c>
      <c r="W11" s="357">
        <v>3.041144901610018E-2</v>
      </c>
      <c r="X11" s="294"/>
      <c r="Y11" s="359"/>
      <c r="Z11" s="354">
        <v>936</v>
      </c>
      <c r="AA11" s="361">
        <v>3.2355076221093022E-2</v>
      </c>
    </row>
    <row r="12" spans="1:27" ht="15" x14ac:dyDescent="0.25">
      <c r="A12" s="167" t="s">
        <v>48</v>
      </c>
      <c r="B12" s="348">
        <v>119</v>
      </c>
      <c r="C12" s="357">
        <v>4.008083529808016E-2</v>
      </c>
      <c r="D12" s="348">
        <v>95</v>
      </c>
      <c r="E12" s="357">
        <v>3.4184958618207986E-2</v>
      </c>
      <c r="F12" s="348">
        <v>119</v>
      </c>
      <c r="G12" s="357">
        <v>3.9865996649916247E-2</v>
      </c>
      <c r="H12" s="348">
        <v>58</v>
      </c>
      <c r="I12" s="357">
        <v>3.1082529474812434E-2</v>
      </c>
      <c r="J12" s="351">
        <v>80</v>
      </c>
      <c r="K12" s="357">
        <v>3.6264732547597461E-2</v>
      </c>
      <c r="L12" s="351">
        <v>91</v>
      </c>
      <c r="M12" s="357">
        <v>3.6443732478974769E-2</v>
      </c>
      <c r="N12" s="351">
        <v>90</v>
      </c>
      <c r="O12" s="357">
        <v>3.4883720930232558E-2</v>
      </c>
      <c r="P12" s="351">
        <v>90</v>
      </c>
      <c r="Q12" s="357">
        <v>3.3112582781456956E-2</v>
      </c>
      <c r="R12" s="351">
        <v>110</v>
      </c>
      <c r="S12" s="357">
        <v>4.0968342644320296E-2</v>
      </c>
      <c r="T12" s="351">
        <v>182</v>
      </c>
      <c r="U12" s="357">
        <v>6.3882063882063883E-2</v>
      </c>
      <c r="V12" s="351">
        <v>178</v>
      </c>
      <c r="W12" s="357">
        <v>6.3685152057245079E-2</v>
      </c>
      <c r="X12" s="294"/>
      <c r="Y12" s="359"/>
      <c r="Z12" s="354">
        <v>1212</v>
      </c>
      <c r="AA12" s="361">
        <v>4.1895675619620452E-2</v>
      </c>
    </row>
    <row r="13" spans="1:27" ht="15" x14ac:dyDescent="0.25">
      <c r="A13" s="167" t="s">
        <v>49</v>
      </c>
      <c r="B13" s="348">
        <v>124</v>
      </c>
      <c r="C13" s="357">
        <v>4.1764904008083532E-2</v>
      </c>
      <c r="D13" s="348">
        <v>116</v>
      </c>
      <c r="E13" s="357">
        <v>4.1741633681180279E-2</v>
      </c>
      <c r="F13" s="348">
        <v>124</v>
      </c>
      <c r="G13" s="357">
        <v>4.154103852596315E-2</v>
      </c>
      <c r="H13" s="348">
        <v>60</v>
      </c>
      <c r="I13" s="357">
        <v>3.215434083601286E-2</v>
      </c>
      <c r="J13" s="351">
        <v>80</v>
      </c>
      <c r="K13" s="357">
        <v>3.6264732547597461E-2</v>
      </c>
      <c r="L13" s="351">
        <v>80</v>
      </c>
      <c r="M13" s="357">
        <v>3.2038446135362435E-2</v>
      </c>
      <c r="N13" s="351">
        <v>94</v>
      </c>
      <c r="O13" s="357">
        <v>3.6434108527131782E-2</v>
      </c>
      <c r="P13" s="351">
        <v>94</v>
      </c>
      <c r="Q13" s="357">
        <v>3.4584253127299486E-2</v>
      </c>
      <c r="R13" s="351">
        <v>80</v>
      </c>
      <c r="S13" s="357">
        <v>2.9795158286778398E-2</v>
      </c>
      <c r="T13" s="351">
        <v>80</v>
      </c>
      <c r="U13" s="357">
        <v>2.8080028080028081E-2</v>
      </c>
      <c r="V13" s="351">
        <v>80</v>
      </c>
      <c r="W13" s="357">
        <v>2.8622540250447227E-2</v>
      </c>
      <c r="X13" s="294"/>
      <c r="Y13" s="359"/>
      <c r="Z13" s="354">
        <v>1012</v>
      </c>
      <c r="AA13" s="361">
        <v>3.4982197794600572E-2</v>
      </c>
    </row>
    <row r="14" spans="1:27" ht="15" x14ac:dyDescent="0.25">
      <c r="A14" s="167" t="s">
        <v>50</v>
      </c>
      <c r="B14" s="348">
        <v>93</v>
      </c>
      <c r="C14" s="357">
        <v>3.1323678006062644E-2</v>
      </c>
      <c r="D14" s="348">
        <v>87</v>
      </c>
      <c r="E14" s="357">
        <v>3.1306225260885209E-2</v>
      </c>
      <c r="F14" s="348">
        <v>93</v>
      </c>
      <c r="G14" s="357">
        <v>3.1155778894472363E-2</v>
      </c>
      <c r="H14" s="348">
        <v>34</v>
      </c>
      <c r="I14" s="357">
        <v>1.8220793140407289E-2</v>
      </c>
      <c r="J14" s="351">
        <v>55</v>
      </c>
      <c r="K14" s="357">
        <v>2.4932003626473256E-2</v>
      </c>
      <c r="L14" s="351">
        <v>60</v>
      </c>
      <c r="M14" s="357">
        <v>2.4028834601521828E-2</v>
      </c>
      <c r="N14" s="351">
        <v>60</v>
      </c>
      <c r="O14" s="357">
        <v>2.3255813953488372E-2</v>
      </c>
      <c r="P14" s="351">
        <v>80</v>
      </c>
      <c r="Q14" s="357">
        <v>2.9433406916850625E-2</v>
      </c>
      <c r="R14" s="351">
        <v>100</v>
      </c>
      <c r="S14" s="357">
        <v>3.7243947858473E-2</v>
      </c>
      <c r="T14" s="351">
        <v>100</v>
      </c>
      <c r="U14" s="357">
        <v>3.51000351000351E-2</v>
      </c>
      <c r="V14" s="351">
        <v>100</v>
      </c>
      <c r="W14" s="357">
        <v>3.5778175313059032E-2</v>
      </c>
      <c r="X14" s="294"/>
      <c r="Y14" s="359"/>
      <c r="Z14" s="354">
        <v>862</v>
      </c>
      <c r="AA14" s="361">
        <v>2.9797089425835668E-2</v>
      </c>
    </row>
    <row r="15" spans="1:27" ht="15" x14ac:dyDescent="0.25">
      <c r="A15" s="167" t="s">
        <v>51</v>
      </c>
      <c r="B15" s="348">
        <v>62</v>
      </c>
      <c r="C15" s="357">
        <v>2.0882452004041766E-2</v>
      </c>
      <c r="D15" s="348">
        <v>56</v>
      </c>
      <c r="E15" s="357">
        <v>2.0151133501259445E-2</v>
      </c>
      <c r="F15" s="348">
        <v>62</v>
      </c>
      <c r="G15" s="357">
        <v>2.0770519262981575E-2</v>
      </c>
      <c r="H15" s="348">
        <v>34</v>
      </c>
      <c r="I15" s="357">
        <v>1.8220793140407289E-2</v>
      </c>
      <c r="J15" s="351">
        <v>40</v>
      </c>
      <c r="K15" s="357">
        <v>1.8132366273798731E-2</v>
      </c>
      <c r="L15" s="351">
        <v>54</v>
      </c>
      <c r="M15" s="357">
        <v>2.1625951141369643E-2</v>
      </c>
      <c r="N15" s="351">
        <v>48</v>
      </c>
      <c r="O15" s="357">
        <v>1.8604651162790697E-2</v>
      </c>
      <c r="P15" s="351">
        <v>61</v>
      </c>
      <c r="Q15" s="357">
        <v>2.2442972774098603E-2</v>
      </c>
      <c r="R15" s="351">
        <v>48</v>
      </c>
      <c r="S15" s="357">
        <v>1.7877094972067038E-2</v>
      </c>
      <c r="T15" s="351">
        <v>48</v>
      </c>
      <c r="U15" s="357">
        <v>1.6848016848016848E-2</v>
      </c>
      <c r="V15" s="351">
        <v>48</v>
      </c>
      <c r="W15" s="357">
        <v>1.7173524150268335E-2</v>
      </c>
      <c r="X15" s="294"/>
      <c r="Y15" s="359"/>
      <c r="Z15" s="354">
        <v>561</v>
      </c>
      <c r="AA15" s="361">
        <v>1.9392305299180752E-2</v>
      </c>
    </row>
    <row r="16" spans="1:27" ht="15" x14ac:dyDescent="0.25">
      <c r="A16" s="167" t="s">
        <v>52</v>
      </c>
      <c r="B16" s="348">
        <v>42</v>
      </c>
      <c r="C16" s="357">
        <v>1.4146177164028292E-2</v>
      </c>
      <c r="D16" s="348">
        <v>40</v>
      </c>
      <c r="E16" s="357">
        <v>1.439366678661389E-2</v>
      </c>
      <c r="F16" s="348">
        <v>44</v>
      </c>
      <c r="G16" s="357">
        <v>1.4740368509212729E-2</v>
      </c>
      <c r="H16" s="348">
        <v>37</v>
      </c>
      <c r="I16" s="357">
        <v>1.982851018220793E-2</v>
      </c>
      <c r="J16" s="351">
        <v>41</v>
      </c>
      <c r="K16" s="357">
        <v>1.8585675430643701E-2</v>
      </c>
      <c r="L16" s="351">
        <v>48</v>
      </c>
      <c r="M16" s="357">
        <v>1.9223067681217461E-2</v>
      </c>
      <c r="N16" s="351">
        <v>51</v>
      </c>
      <c r="O16" s="357">
        <v>1.9767441860465116E-2</v>
      </c>
      <c r="P16" s="351">
        <v>54</v>
      </c>
      <c r="Q16" s="357">
        <v>1.9867549668874173E-2</v>
      </c>
      <c r="R16" s="351">
        <v>52</v>
      </c>
      <c r="S16" s="357">
        <v>1.9366852886405959E-2</v>
      </c>
      <c r="T16" s="351">
        <v>52</v>
      </c>
      <c r="U16" s="357">
        <v>1.8252018252018252E-2</v>
      </c>
      <c r="V16" s="351">
        <v>52</v>
      </c>
      <c r="W16" s="357">
        <v>1.8604651162790697E-2</v>
      </c>
      <c r="X16" s="294"/>
      <c r="Y16" s="359"/>
      <c r="Z16" s="354">
        <v>513</v>
      </c>
      <c r="AA16" s="361">
        <v>1.7733070621175982E-2</v>
      </c>
    </row>
    <row r="17" spans="1:27" ht="15" x14ac:dyDescent="0.25">
      <c r="A17" s="167" t="s">
        <v>53</v>
      </c>
      <c r="B17" s="348">
        <v>28</v>
      </c>
      <c r="C17" s="357">
        <v>9.4307847760188614E-3</v>
      </c>
      <c r="D17" s="348">
        <v>28</v>
      </c>
      <c r="E17" s="357">
        <v>1.0075566750629723E-2</v>
      </c>
      <c r="F17" s="348">
        <v>28</v>
      </c>
      <c r="G17" s="357">
        <v>9.3802345058626464E-3</v>
      </c>
      <c r="H17" s="348">
        <v>25</v>
      </c>
      <c r="I17" s="357">
        <v>1.3397642015005359E-2</v>
      </c>
      <c r="J17" s="351">
        <v>25</v>
      </c>
      <c r="K17" s="357">
        <v>1.1332728921124207E-2</v>
      </c>
      <c r="L17" s="351">
        <v>30</v>
      </c>
      <c r="M17" s="357">
        <v>1.2014417300760914E-2</v>
      </c>
      <c r="N17" s="351">
        <v>30</v>
      </c>
      <c r="O17" s="357">
        <v>1.1627906976744186E-2</v>
      </c>
      <c r="P17" s="351">
        <v>30</v>
      </c>
      <c r="Q17" s="357">
        <v>1.1037527593818985E-2</v>
      </c>
      <c r="R17" s="351">
        <v>30</v>
      </c>
      <c r="S17" s="357">
        <v>1.11731843575419E-2</v>
      </c>
      <c r="T17" s="351">
        <v>30</v>
      </c>
      <c r="U17" s="357">
        <v>1.053001053001053E-2</v>
      </c>
      <c r="V17" s="351">
        <v>30</v>
      </c>
      <c r="W17" s="357">
        <v>1.0733452593917709E-2</v>
      </c>
      <c r="X17" s="294"/>
      <c r="Y17" s="359"/>
      <c r="Z17" s="354">
        <v>314</v>
      </c>
      <c r="AA17" s="361">
        <v>1.0854160185281205E-2</v>
      </c>
    </row>
    <row r="18" spans="1:27" ht="15" x14ac:dyDescent="0.25">
      <c r="A18" s="167" t="s">
        <v>54</v>
      </c>
      <c r="B18" s="348">
        <v>216</v>
      </c>
      <c r="C18" s="357">
        <v>7.2751768272145509E-2</v>
      </c>
      <c r="D18" s="348">
        <v>196</v>
      </c>
      <c r="E18" s="357">
        <v>7.0528967254408062E-2</v>
      </c>
      <c r="F18" s="348">
        <v>216</v>
      </c>
      <c r="G18" s="357">
        <v>7.2361809045226128E-2</v>
      </c>
      <c r="H18" s="348">
        <v>99</v>
      </c>
      <c r="I18" s="357">
        <v>5.3054662379421219E-2</v>
      </c>
      <c r="J18" s="351">
        <v>144</v>
      </c>
      <c r="K18" s="357">
        <v>6.527651858567543E-2</v>
      </c>
      <c r="L18" s="351">
        <v>164</v>
      </c>
      <c r="M18" s="357">
        <v>6.5678814577492986E-2</v>
      </c>
      <c r="N18" s="351">
        <v>110</v>
      </c>
      <c r="O18" s="357">
        <v>4.2635658914728682E-2</v>
      </c>
      <c r="P18" s="351">
        <v>133</v>
      </c>
      <c r="Q18" s="357">
        <v>4.8933038999264163E-2</v>
      </c>
      <c r="R18" s="351">
        <v>110</v>
      </c>
      <c r="S18" s="357">
        <v>4.0968342644320296E-2</v>
      </c>
      <c r="T18" s="351">
        <v>130</v>
      </c>
      <c r="U18" s="357">
        <v>4.5630045630045628E-2</v>
      </c>
      <c r="V18" s="351">
        <v>130</v>
      </c>
      <c r="W18" s="357">
        <v>4.6511627906976744E-2</v>
      </c>
      <c r="X18" s="294"/>
      <c r="Y18" s="359"/>
      <c r="Z18" s="354">
        <v>1648</v>
      </c>
      <c r="AA18" s="361">
        <v>5.6967057278163778E-2</v>
      </c>
    </row>
    <row r="19" spans="1:27" ht="15" x14ac:dyDescent="0.25">
      <c r="A19" s="167" t="s">
        <v>0</v>
      </c>
      <c r="B19" s="348">
        <v>25</v>
      </c>
      <c r="C19" s="357">
        <v>8.4203435500168414E-3</v>
      </c>
      <c r="D19" s="348">
        <v>25</v>
      </c>
      <c r="E19" s="357">
        <v>8.9960417416336813E-3</v>
      </c>
      <c r="F19" s="348">
        <v>25</v>
      </c>
      <c r="G19" s="357">
        <v>8.3752093802345051E-3</v>
      </c>
      <c r="H19" s="348">
        <v>33</v>
      </c>
      <c r="I19" s="357">
        <v>1.7684887459807074E-2</v>
      </c>
      <c r="J19" s="351">
        <v>28</v>
      </c>
      <c r="K19" s="357">
        <v>1.2692656391659111E-2</v>
      </c>
      <c r="L19" s="351">
        <v>30</v>
      </c>
      <c r="M19" s="357">
        <v>1.2014417300760914E-2</v>
      </c>
      <c r="N19" s="351">
        <v>30</v>
      </c>
      <c r="O19" s="357">
        <v>1.1627906976744186E-2</v>
      </c>
      <c r="P19" s="351">
        <v>30</v>
      </c>
      <c r="Q19" s="357">
        <v>1.1037527593818985E-2</v>
      </c>
      <c r="R19" s="351">
        <v>30</v>
      </c>
      <c r="S19" s="357">
        <v>1.11731843575419E-2</v>
      </c>
      <c r="T19" s="351">
        <v>30</v>
      </c>
      <c r="U19" s="357">
        <v>1.053001053001053E-2</v>
      </c>
      <c r="V19" s="351">
        <v>30</v>
      </c>
      <c r="W19" s="357">
        <v>1.0733452593917709E-2</v>
      </c>
      <c r="X19" s="294"/>
      <c r="Y19" s="359"/>
      <c r="Z19" s="354">
        <v>316</v>
      </c>
      <c r="AA19" s="361">
        <v>1.0923294963531404E-2</v>
      </c>
    </row>
    <row r="20" spans="1:27" ht="15" x14ac:dyDescent="0.25">
      <c r="A20" s="167" t="s">
        <v>55</v>
      </c>
      <c r="B20" s="348">
        <v>5</v>
      </c>
      <c r="C20" s="357">
        <v>1.6840687100033681E-3</v>
      </c>
      <c r="D20" s="348">
        <v>5</v>
      </c>
      <c r="E20" s="357">
        <v>1.7992083483267362E-3</v>
      </c>
      <c r="F20" s="348">
        <v>5</v>
      </c>
      <c r="G20" s="357">
        <v>1.6750418760469012E-3</v>
      </c>
      <c r="H20" s="348">
        <v>5</v>
      </c>
      <c r="I20" s="357">
        <v>2.6795284030010718E-3</v>
      </c>
      <c r="J20" s="351">
        <v>5</v>
      </c>
      <c r="K20" s="357">
        <v>2.2665457842248413E-3</v>
      </c>
      <c r="L20" s="351">
        <v>5</v>
      </c>
      <c r="M20" s="357">
        <v>2.0024028834601522E-3</v>
      </c>
      <c r="N20" s="351">
        <v>5</v>
      </c>
      <c r="O20" s="357">
        <v>1.937984496124031E-3</v>
      </c>
      <c r="P20" s="351">
        <v>5</v>
      </c>
      <c r="Q20" s="357">
        <v>1.8395879323031641E-3</v>
      </c>
      <c r="R20" s="351">
        <v>5</v>
      </c>
      <c r="S20" s="357">
        <v>1.8621973929236499E-3</v>
      </c>
      <c r="T20" s="351">
        <v>5</v>
      </c>
      <c r="U20" s="357">
        <v>1.7550017550017551E-3</v>
      </c>
      <c r="V20" s="351">
        <v>5</v>
      </c>
      <c r="W20" s="357">
        <v>1.7889087656529517E-3</v>
      </c>
      <c r="X20" s="294"/>
      <c r="Y20" s="359"/>
      <c r="Z20" s="354">
        <v>55</v>
      </c>
      <c r="AA20" s="361">
        <v>1.9012064018804659E-3</v>
      </c>
    </row>
    <row r="21" spans="1:27" ht="15" x14ac:dyDescent="0.25">
      <c r="A21" s="167" t="s">
        <v>56</v>
      </c>
      <c r="B21" s="348">
        <v>39</v>
      </c>
      <c r="C21" s="357">
        <v>1.3135735938026272E-2</v>
      </c>
      <c r="D21" s="348">
        <v>37</v>
      </c>
      <c r="E21" s="357">
        <v>1.3314141777617848E-2</v>
      </c>
      <c r="F21" s="348">
        <v>40</v>
      </c>
      <c r="G21" s="357">
        <v>1.340033500837521E-2</v>
      </c>
      <c r="H21" s="348">
        <v>30</v>
      </c>
      <c r="I21" s="357">
        <v>1.607717041800643E-2</v>
      </c>
      <c r="J21" s="351">
        <v>34</v>
      </c>
      <c r="K21" s="357">
        <v>1.5412511332728921E-2</v>
      </c>
      <c r="L21" s="351">
        <v>45</v>
      </c>
      <c r="M21" s="357">
        <v>1.802162595114137E-2</v>
      </c>
      <c r="N21" s="351">
        <v>45</v>
      </c>
      <c r="O21" s="357">
        <v>1.7441860465116279E-2</v>
      </c>
      <c r="P21" s="351">
        <v>0</v>
      </c>
      <c r="Q21" s="357">
        <v>0</v>
      </c>
      <c r="R21" s="351">
        <v>41</v>
      </c>
      <c r="S21" s="357">
        <v>1.5270018621973929E-2</v>
      </c>
      <c r="T21" s="351">
        <v>49</v>
      </c>
      <c r="U21" s="357">
        <v>1.7199017199017199E-2</v>
      </c>
      <c r="V21" s="351">
        <v>49</v>
      </c>
      <c r="W21" s="357">
        <v>1.7531305903398926E-2</v>
      </c>
      <c r="X21" s="294"/>
      <c r="Y21" s="359"/>
      <c r="Z21" s="354">
        <v>409</v>
      </c>
      <c r="AA21" s="361">
        <v>1.4138062152165646E-2</v>
      </c>
    </row>
    <row r="22" spans="1:27" ht="15" x14ac:dyDescent="0.25">
      <c r="A22" s="167" t="s">
        <v>57</v>
      </c>
      <c r="B22" s="348">
        <v>52</v>
      </c>
      <c r="C22" s="357">
        <v>1.7514314584035028E-2</v>
      </c>
      <c r="D22" s="348">
        <v>48</v>
      </c>
      <c r="E22" s="357">
        <v>1.7272400143936668E-2</v>
      </c>
      <c r="F22" s="348">
        <v>52</v>
      </c>
      <c r="G22" s="357">
        <v>1.7420435510887771E-2</v>
      </c>
      <c r="H22" s="348">
        <v>48</v>
      </c>
      <c r="I22" s="357">
        <v>2.5723472668810289E-2</v>
      </c>
      <c r="J22" s="351">
        <v>62</v>
      </c>
      <c r="K22" s="357">
        <v>2.8105167724388033E-2</v>
      </c>
      <c r="L22" s="351">
        <v>60</v>
      </c>
      <c r="M22" s="357">
        <v>2.4028834601521828E-2</v>
      </c>
      <c r="N22" s="351">
        <v>62</v>
      </c>
      <c r="O22" s="357">
        <v>2.4031007751937984E-2</v>
      </c>
      <c r="P22" s="351">
        <v>62</v>
      </c>
      <c r="Q22" s="357">
        <v>2.2810890360559236E-2</v>
      </c>
      <c r="R22" s="351">
        <v>80</v>
      </c>
      <c r="S22" s="357">
        <v>2.9795158286778398E-2</v>
      </c>
      <c r="T22" s="351">
        <v>80</v>
      </c>
      <c r="U22" s="357">
        <v>2.8080028080028081E-2</v>
      </c>
      <c r="V22" s="351">
        <v>80</v>
      </c>
      <c r="W22" s="357">
        <v>2.8622540250447227E-2</v>
      </c>
      <c r="X22" s="294"/>
      <c r="Y22" s="359"/>
      <c r="Z22" s="354">
        <v>686</v>
      </c>
      <c r="AA22" s="361">
        <v>2.3713228939818174E-2</v>
      </c>
    </row>
    <row r="23" spans="1:27" ht="15" x14ac:dyDescent="0.25">
      <c r="A23" s="167" t="s">
        <v>58</v>
      </c>
      <c r="B23" s="348">
        <v>34</v>
      </c>
      <c r="C23" s="357">
        <v>1.1451667228022903E-2</v>
      </c>
      <c r="D23" s="348">
        <v>30</v>
      </c>
      <c r="E23" s="357">
        <v>1.0795250089960417E-2</v>
      </c>
      <c r="F23" s="348">
        <v>34</v>
      </c>
      <c r="G23" s="357">
        <v>1.1390284757118929E-2</v>
      </c>
      <c r="H23" s="348">
        <v>28</v>
      </c>
      <c r="I23" s="357">
        <v>1.5005359056806002E-2</v>
      </c>
      <c r="J23" s="351">
        <v>30</v>
      </c>
      <c r="K23" s="357">
        <v>1.3599274705349048E-2</v>
      </c>
      <c r="L23" s="351">
        <v>59</v>
      </c>
      <c r="M23" s="357">
        <v>2.3628354024829795E-2</v>
      </c>
      <c r="N23" s="351">
        <v>49</v>
      </c>
      <c r="O23" s="357">
        <v>1.8992248062015504E-2</v>
      </c>
      <c r="P23" s="351">
        <v>120</v>
      </c>
      <c r="Q23" s="357">
        <v>4.4150110375275942E-2</v>
      </c>
      <c r="R23" s="351">
        <v>61</v>
      </c>
      <c r="S23" s="357">
        <v>2.2718808193668529E-2</v>
      </c>
      <c r="T23" s="351">
        <v>61</v>
      </c>
      <c r="U23" s="357">
        <v>2.141102141102141E-2</v>
      </c>
      <c r="V23" s="351">
        <v>61</v>
      </c>
      <c r="W23" s="357">
        <v>2.1824686940966009E-2</v>
      </c>
      <c r="X23" s="294"/>
      <c r="Y23" s="359"/>
      <c r="Z23" s="354">
        <v>567</v>
      </c>
      <c r="AA23" s="361">
        <v>1.9599709633931348E-2</v>
      </c>
    </row>
    <row r="24" spans="1:27" ht="15" x14ac:dyDescent="0.25">
      <c r="A24" s="167" t="s">
        <v>161</v>
      </c>
      <c r="B24" s="348">
        <v>248</v>
      </c>
      <c r="C24" s="357">
        <v>8.3529808016167065E-2</v>
      </c>
      <c r="D24" s="348">
        <v>182</v>
      </c>
      <c r="E24" s="357">
        <v>6.5491183879093195E-2</v>
      </c>
      <c r="F24" s="348">
        <v>186</v>
      </c>
      <c r="G24" s="357">
        <v>6.2311557788944726E-2</v>
      </c>
      <c r="H24" s="348">
        <v>123</v>
      </c>
      <c r="I24" s="357">
        <v>6.591639871382636E-2</v>
      </c>
      <c r="J24" s="351">
        <v>143</v>
      </c>
      <c r="K24" s="357">
        <v>6.4823209428830464E-2</v>
      </c>
      <c r="L24" s="351">
        <v>146</v>
      </c>
      <c r="M24" s="357">
        <v>5.8470164197036441E-2</v>
      </c>
      <c r="N24" s="351">
        <v>127</v>
      </c>
      <c r="O24" s="357">
        <v>4.922480620155039E-2</v>
      </c>
      <c r="P24" s="351">
        <v>127</v>
      </c>
      <c r="Q24" s="357">
        <v>4.6725533480500368E-2</v>
      </c>
      <c r="R24" s="351">
        <v>127</v>
      </c>
      <c r="S24" s="357">
        <v>4.7299813780260706E-2</v>
      </c>
      <c r="T24" s="351">
        <v>127</v>
      </c>
      <c r="U24" s="357">
        <v>4.4577044577044575E-2</v>
      </c>
      <c r="V24" s="351">
        <v>127</v>
      </c>
      <c r="W24" s="357">
        <v>4.5438282647584975E-2</v>
      </c>
      <c r="X24" s="294"/>
      <c r="Y24" s="359"/>
      <c r="Z24" s="354">
        <v>1663</v>
      </c>
      <c r="AA24" s="361">
        <v>5.748556811504027E-2</v>
      </c>
    </row>
    <row r="25" spans="1:27" ht="15" x14ac:dyDescent="0.25">
      <c r="A25" s="167" t="s">
        <v>59</v>
      </c>
      <c r="B25" s="348">
        <v>206</v>
      </c>
      <c r="C25" s="357">
        <v>6.9383630852138764E-2</v>
      </c>
      <c r="D25" s="348">
        <v>206</v>
      </c>
      <c r="E25" s="357">
        <v>7.4127383951061526E-2</v>
      </c>
      <c r="F25" s="348">
        <v>206</v>
      </c>
      <c r="G25" s="357">
        <v>6.9011725293132334E-2</v>
      </c>
      <c r="H25" s="348">
        <v>100</v>
      </c>
      <c r="I25" s="357">
        <v>5.3590568060021437E-2</v>
      </c>
      <c r="J25" s="351">
        <v>190</v>
      </c>
      <c r="K25" s="357">
        <v>8.6128739800543974E-2</v>
      </c>
      <c r="L25" s="351">
        <v>173</v>
      </c>
      <c r="M25" s="357">
        <v>6.9283139767721269E-2</v>
      </c>
      <c r="N25" s="351">
        <v>204</v>
      </c>
      <c r="O25" s="357">
        <v>7.9069767441860464E-2</v>
      </c>
      <c r="P25" s="351">
        <v>204</v>
      </c>
      <c r="Q25" s="357">
        <v>7.505518763796909E-2</v>
      </c>
      <c r="R25" s="351">
        <v>204</v>
      </c>
      <c r="S25" s="357">
        <v>7.5977653631284919E-2</v>
      </c>
      <c r="T25" s="351">
        <v>204</v>
      </c>
      <c r="U25" s="357">
        <v>7.1604071604071604E-2</v>
      </c>
      <c r="V25" s="351">
        <v>204</v>
      </c>
      <c r="W25" s="357">
        <v>7.2987477638640427E-2</v>
      </c>
      <c r="X25" s="294"/>
      <c r="Y25" s="359"/>
      <c r="Z25" s="354">
        <v>2101</v>
      </c>
      <c r="AA25" s="361">
        <v>7.2626084551833794E-2</v>
      </c>
    </row>
    <row r="26" spans="1:27" ht="15" x14ac:dyDescent="0.25">
      <c r="A26" s="167" t="s">
        <v>60</v>
      </c>
      <c r="B26" s="348">
        <v>100</v>
      </c>
      <c r="C26" s="357">
        <v>3.3681374200067365E-2</v>
      </c>
      <c r="D26" s="348">
        <v>100</v>
      </c>
      <c r="E26" s="357">
        <v>3.5984166966534725E-2</v>
      </c>
      <c r="F26" s="348">
        <v>100</v>
      </c>
      <c r="G26" s="357">
        <v>3.350083752093802E-2</v>
      </c>
      <c r="H26" s="348">
        <v>50</v>
      </c>
      <c r="I26" s="357">
        <v>2.6795284030010719E-2</v>
      </c>
      <c r="J26" s="351">
        <v>23</v>
      </c>
      <c r="K26" s="357">
        <v>1.042611060743427E-2</v>
      </c>
      <c r="L26" s="351">
        <v>55</v>
      </c>
      <c r="M26" s="357">
        <v>2.2026431718061675E-2</v>
      </c>
      <c r="N26" s="351">
        <v>61</v>
      </c>
      <c r="O26" s="357">
        <v>2.3643410852713178E-2</v>
      </c>
      <c r="P26" s="351">
        <v>61</v>
      </c>
      <c r="Q26" s="357">
        <v>2.2442972774098603E-2</v>
      </c>
      <c r="R26" s="351">
        <v>61</v>
      </c>
      <c r="S26" s="357">
        <v>2.2718808193668529E-2</v>
      </c>
      <c r="T26" s="351">
        <v>61</v>
      </c>
      <c r="U26" s="357">
        <v>2.141102141102141E-2</v>
      </c>
      <c r="V26" s="351">
        <v>61</v>
      </c>
      <c r="W26" s="357">
        <v>2.1824686940966009E-2</v>
      </c>
      <c r="X26" s="294"/>
      <c r="Y26" s="359"/>
      <c r="Z26" s="354">
        <v>733</v>
      </c>
      <c r="AA26" s="361">
        <v>2.5337896228697847E-2</v>
      </c>
    </row>
    <row r="27" spans="1:27" ht="15" x14ac:dyDescent="0.25">
      <c r="A27" s="167" t="s">
        <v>61</v>
      </c>
      <c r="B27" s="348">
        <v>22</v>
      </c>
      <c r="C27" s="357">
        <v>7.4099023240148196E-3</v>
      </c>
      <c r="D27" s="348">
        <v>32</v>
      </c>
      <c r="E27" s="357">
        <v>1.1514933429291111E-2</v>
      </c>
      <c r="F27" s="348">
        <v>22</v>
      </c>
      <c r="G27" s="357">
        <v>7.3701842546063647E-3</v>
      </c>
      <c r="H27" s="348">
        <v>25</v>
      </c>
      <c r="I27" s="357">
        <v>1.3397642015005359E-2</v>
      </c>
      <c r="J27" s="351">
        <v>20</v>
      </c>
      <c r="K27" s="357">
        <v>9.0661831368993653E-3</v>
      </c>
      <c r="L27" s="351">
        <v>20</v>
      </c>
      <c r="M27" s="357">
        <v>8.0096115338406087E-3</v>
      </c>
      <c r="N27" s="351">
        <v>20</v>
      </c>
      <c r="O27" s="357">
        <v>7.7519379844961239E-3</v>
      </c>
      <c r="P27" s="351">
        <v>20</v>
      </c>
      <c r="Q27" s="357">
        <v>7.3583517292126564E-3</v>
      </c>
      <c r="R27" s="351">
        <v>20</v>
      </c>
      <c r="S27" s="357">
        <v>7.4487895716945996E-3</v>
      </c>
      <c r="T27" s="351">
        <v>20</v>
      </c>
      <c r="U27" s="357">
        <v>7.0200070200070203E-3</v>
      </c>
      <c r="V27" s="351">
        <v>20</v>
      </c>
      <c r="W27" s="357">
        <v>7.1556350626118068E-3</v>
      </c>
      <c r="X27" s="294"/>
      <c r="Y27" s="359"/>
      <c r="Z27" s="354">
        <v>241</v>
      </c>
      <c r="AA27" s="361">
        <v>8.3307407791489516E-3</v>
      </c>
    </row>
    <row r="28" spans="1:27" ht="15" x14ac:dyDescent="0.25">
      <c r="A28" s="167" t="s">
        <v>62</v>
      </c>
      <c r="B28" s="348">
        <v>130</v>
      </c>
      <c r="C28" s="357">
        <v>4.3785786460087572E-2</v>
      </c>
      <c r="D28" s="348">
        <v>120</v>
      </c>
      <c r="E28" s="357">
        <v>4.3181000359841668E-2</v>
      </c>
      <c r="F28" s="348">
        <v>140</v>
      </c>
      <c r="G28" s="357">
        <v>4.690117252931323E-2</v>
      </c>
      <c r="H28" s="348">
        <v>110</v>
      </c>
      <c r="I28" s="357">
        <v>5.8949624866023578E-2</v>
      </c>
      <c r="J28" s="351">
        <v>117</v>
      </c>
      <c r="K28" s="357">
        <v>5.3037171350861285E-2</v>
      </c>
      <c r="L28" s="351">
        <v>128</v>
      </c>
      <c r="M28" s="357">
        <v>5.1261513816579896E-2</v>
      </c>
      <c r="N28" s="351">
        <v>147</v>
      </c>
      <c r="O28" s="357">
        <v>5.6976744186046514E-2</v>
      </c>
      <c r="P28" s="351">
        <v>148</v>
      </c>
      <c r="Q28" s="357">
        <v>5.4451802796173655E-2</v>
      </c>
      <c r="R28" s="351">
        <v>141</v>
      </c>
      <c r="S28" s="357">
        <v>5.2513966480446927E-2</v>
      </c>
      <c r="T28" s="351">
        <v>146</v>
      </c>
      <c r="U28" s="357">
        <v>5.1246051246051243E-2</v>
      </c>
      <c r="V28" s="351">
        <v>146</v>
      </c>
      <c r="W28" s="357">
        <v>5.2236135957066186E-2</v>
      </c>
      <c r="X28" s="294"/>
      <c r="Y28" s="359"/>
      <c r="Z28" s="354">
        <v>1473</v>
      </c>
      <c r="AA28" s="361">
        <v>5.0917764181271391E-2</v>
      </c>
    </row>
    <row r="29" spans="1:27" ht="15" x14ac:dyDescent="0.25">
      <c r="A29" s="167" t="s">
        <v>63</v>
      </c>
      <c r="B29" s="348">
        <v>62</v>
      </c>
      <c r="C29" s="357">
        <v>2.0882452004041766E-2</v>
      </c>
      <c r="D29" s="348">
        <v>80</v>
      </c>
      <c r="E29" s="357">
        <v>2.8787333573227779E-2</v>
      </c>
      <c r="F29" s="348">
        <v>93</v>
      </c>
      <c r="G29" s="357">
        <v>3.1155778894472363E-2</v>
      </c>
      <c r="H29" s="348">
        <v>41</v>
      </c>
      <c r="I29" s="357">
        <v>2.1972132904608789E-2</v>
      </c>
      <c r="J29" s="351">
        <v>71</v>
      </c>
      <c r="K29" s="357">
        <v>3.2184950135992749E-2</v>
      </c>
      <c r="L29" s="351">
        <v>83</v>
      </c>
      <c r="M29" s="357">
        <v>3.3239887865438529E-2</v>
      </c>
      <c r="N29" s="351">
        <v>86</v>
      </c>
      <c r="O29" s="357">
        <v>3.3333333333333333E-2</v>
      </c>
      <c r="P29" s="351">
        <v>86</v>
      </c>
      <c r="Q29" s="357">
        <v>3.164091243561442E-2</v>
      </c>
      <c r="R29" s="351">
        <v>86</v>
      </c>
      <c r="S29" s="357">
        <v>3.2029795158286779E-2</v>
      </c>
      <c r="T29" s="351">
        <v>86</v>
      </c>
      <c r="U29" s="357">
        <v>3.0186030186030187E-2</v>
      </c>
      <c r="V29" s="351">
        <v>60</v>
      </c>
      <c r="W29" s="357">
        <v>2.1466905187835419E-2</v>
      </c>
      <c r="X29" s="294"/>
      <c r="Y29" s="359"/>
      <c r="Z29" s="354">
        <v>834</v>
      </c>
      <c r="AA29" s="361">
        <v>2.8829202530332883E-2</v>
      </c>
    </row>
    <row r="30" spans="1:27" ht="15" x14ac:dyDescent="0.25">
      <c r="A30" s="167" t="s">
        <v>64</v>
      </c>
      <c r="B30" s="348">
        <v>99</v>
      </c>
      <c r="C30" s="357">
        <v>3.3344560458066691E-2</v>
      </c>
      <c r="D30" s="348">
        <v>97</v>
      </c>
      <c r="E30" s="357">
        <v>3.490464195753868E-2</v>
      </c>
      <c r="F30" s="348">
        <v>102</v>
      </c>
      <c r="G30" s="357">
        <v>3.4170854271356785E-2</v>
      </c>
      <c r="H30" s="348">
        <v>73</v>
      </c>
      <c r="I30" s="357">
        <v>3.9121114683815648E-2</v>
      </c>
      <c r="J30" s="351">
        <v>79</v>
      </c>
      <c r="K30" s="357">
        <v>3.5811423390752495E-2</v>
      </c>
      <c r="L30" s="351">
        <v>88</v>
      </c>
      <c r="M30" s="357">
        <v>3.5242290748898682E-2</v>
      </c>
      <c r="N30" s="351">
        <v>98</v>
      </c>
      <c r="O30" s="357">
        <v>3.7984496124031007E-2</v>
      </c>
      <c r="P30" s="351">
        <v>101</v>
      </c>
      <c r="Q30" s="357">
        <v>3.7159676232523912E-2</v>
      </c>
      <c r="R30" s="351">
        <v>98</v>
      </c>
      <c r="S30" s="357">
        <v>3.6499068901303541E-2</v>
      </c>
      <c r="T30" s="351">
        <v>101</v>
      </c>
      <c r="U30" s="357">
        <v>3.5451035451035451E-2</v>
      </c>
      <c r="V30" s="351">
        <v>101</v>
      </c>
      <c r="W30" s="357">
        <v>3.6135957066189626E-2</v>
      </c>
      <c r="X30" s="294"/>
      <c r="Y30" s="359"/>
      <c r="Z30" s="354">
        <v>1037</v>
      </c>
      <c r="AA30" s="361">
        <v>3.5846382522728058E-2</v>
      </c>
    </row>
    <row r="31" spans="1:27" ht="15" x14ac:dyDescent="0.25">
      <c r="A31" s="167" t="s">
        <v>65</v>
      </c>
      <c r="B31" s="348">
        <v>93</v>
      </c>
      <c r="C31" s="357">
        <v>3.1323678006062644E-2</v>
      </c>
      <c r="D31" s="348">
        <v>87</v>
      </c>
      <c r="E31" s="357">
        <v>3.1306225260885209E-2</v>
      </c>
      <c r="F31" s="348">
        <v>93</v>
      </c>
      <c r="G31" s="357">
        <v>3.1155778894472363E-2</v>
      </c>
      <c r="H31" s="348">
        <v>75</v>
      </c>
      <c r="I31" s="357">
        <v>4.0192926045016078E-2</v>
      </c>
      <c r="J31" s="351">
        <v>87</v>
      </c>
      <c r="K31" s="357">
        <v>3.9437896645512241E-2</v>
      </c>
      <c r="L31" s="351">
        <v>103</v>
      </c>
      <c r="M31" s="357">
        <v>4.1249499399279133E-2</v>
      </c>
      <c r="N31" s="351">
        <v>100</v>
      </c>
      <c r="O31" s="357">
        <v>3.875968992248062E-2</v>
      </c>
      <c r="P31" s="351">
        <v>100</v>
      </c>
      <c r="Q31" s="357">
        <v>3.679175864606328E-2</v>
      </c>
      <c r="R31" s="351">
        <v>100</v>
      </c>
      <c r="S31" s="357">
        <v>3.7243947858473E-2</v>
      </c>
      <c r="T31" s="351">
        <v>105</v>
      </c>
      <c r="U31" s="357">
        <v>3.6855036855036855E-2</v>
      </c>
      <c r="V31" s="351">
        <v>105</v>
      </c>
      <c r="W31" s="357">
        <v>3.7567084078711989E-2</v>
      </c>
      <c r="X31" s="294"/>
      <c r="Y31" s="359"/>
      <c r="Z31" s="354">
        <v>1048</v>
      </c>
      <c r="AA31" s="361">
        <v>3.6226623803104152E-2</v>
      </c>
    </row>
    <row r="32" spans="1:27" ht="15" x14ac:dyDescent="0.25">
      <c r="A32" s="167" t="s">
        <v>66</v>
      </c>
      <c r="B32" s="348">
        <v>99</v>
      </c>
      <c r="C32" s="357">
        <v>3.3344560458066691E-2</v>
      </c>
      <c r="D32" s="348">
        <v>97</v>
      </c>
      <c r="E32" s="357">
        <v>3.490464195753868E-2</v>
      </c>
      <c r="F32" s="348">
        <v>102</v>
      </c>
      <c r="G32" s="357">
        <v>3.4170854271356785E-2</v>
      </c>
      <c r="H32" s="348">
        <v>73</v>
      </c>
      <c r="I32" s="357">
        <v>3.9121114683815648E-2</v>
      </c>
      <c r="J32" s="351">
        <v>79</v>
      </c>
      <c r="K32" s="357">
        <v>3.5811423390752495E-2</v>
      </c>
      <c r="L32" s="351">
        <v>88</v>
      </c>
      <c r="M32" s="357">
        <v>3.5242290748898682E-2</v>
      </c>
      <c r="N32" s="351">
        <v>102</v>
      </c>
      <c r="O32" s="357">
        <v>3.9534883720930232E-2</v>
      </c>
      <c r="P32" s="351">
        <v>101</v>
      </c>
      <c r="Q32" s="357">
        <v>3.7159676232523912E-2</v>
      </c>
      <c r="R32" s="351">
        <v>98</v>
      </c>
      <c r="S32" s="357">
        <v>3.6499068901303541E-2</v>
      </c>
      <c r="T32" s="351">
        <v>101</v>
      </c>
      <c r="U32" s="357">
        <v>3.5451035451035451E-2</v>
      </c>
      <c r="V32" s="351">
        <v>101</v>
      </c>
      <c r="W32" s="357">
        <v>3.6135957066189626E-2</v>
      </c>
      <c r="X32" s="294"/>
      <c r="Y32" s="359"/>
      <c r="Z32" s="354">
        <v>1041</v>
      </c>
      <c r="AA32" s="361">
        <v>3.5984652079228456E-2</v>
      </c>
    </row>
    <row r="33" spans="1:27" ht="15" x14ac:dyDescent="0.25">
      <c r="A33" s="167" t="s">
        <v>67</v>
      </c>
      <c r="B33" s="348">
        <v>99</v>
      </c>
      <c r="C33" s="357">
        <v>3.3344560458066691E-2</v>
      </c>
      <c r="D33" s="348">
        <v>97</v>
      </c>
      <c r="E33" s="357">
        <v>3.490464195753868E-2</v>
      </c>
      <c r="F33" s="348">
        <v>102</v>
      </c>
      <c r="G33" s="357">
        <v>3.4170854271356785E-2</v>
      </c>
      <c r="H33" s="348">
        <v>73</v>
      </c>
      <c r="I33" s="357">
        <v>3.9121114683815648E-2</v>
      </c>
      <c r="J33" s="351">
        <v>79</v>
      </c>
      <c r="K33" s="357">
        <v>3.5811423390752495E-2</v>
      </c>
      <c r="L33" s="351">
        <v>88</v>
      </c>
      <c r="M33" s="357">
        <v>3.5242290748898682E-2</v>
      </c>
      <c r="N33" s="351">
        <v>101</v>
      </c>
      <c r="O33" s="357">
        <v>3.9147286821705429E-2</v>
      </c>
      <c r="P33" s="351">
        <v>103</v>
      </c>
      <c r="Q33" s="357">
        <v>3.7895511405445177E-2</v>
      </c>
      <c r="R33" s="351">
        <v>99</v>
      </c>
      <c r="S33" s="357">
        <v>3.6871508379888271E-2</v>
      </c>
      <c r="T33" s="351">
        <v>103</v>
      </c>
      <c r="U33" s="357">
        <v>3.6153036153036153E-2</v>
      </c>
      <c r="V33" s="351">
        <v>103</v>
      </c>
      <c r="W33" s="357">
        <v>3.6851520572450808E-2</v>
      </c>
      <c r="X33" s="294"/>
      <c r="Y33" s="359"/>
      <c r="Z33" s="354">
        <v>1047</v>
      </c>
      <c r="AA33" s="361">
        <v>3.6192056413979053E-2</v>
      </c>
    </row>
    <row r="34" spans="1:27" ht="15" x14ac:dyDescent="0.25">
      <c r="A34" s="167" t="s">
        <v>68</v>
      </c>
      <c r="B34" s="348">
        <v>39</v>
      </c>
      <c r="C34" s="357">
        <v>1.3135735938026272E-2</v>
      </c>
      <c r="D34" s="348">
        <v>35</v>
      </c>
      <c r="E34" s="357">
        <v>1.2594458438287154E-2</v>
      </c>
      <c r="F34" s="348">
        <v>44</v>
      </c>
      <c r="G34" s="357">
        <v>1.4740368509212729E-2</v>
      </c>
      <c r="H34" s="348">
        <v>31</v>
      </c>
      <c r="I34" s="357">
        <v>1.6613076098606645E-2</v>
      </c>
      <c r="J34" s="351">
        <v>34</v>
      </c>
      <c r="K34" s="357">
        <v>1.5412511332728921E-2</v>
      </c>
      <c r="L34" s="351">
        <v>45</v>
      </c>
      <c r="M34" s="357">
        <v>1.802162595114137E-2</v>
      </c>
      <c r="N34" s="351">
        <v>56</v>
      </c>
      <c r="O34" s="357">
        <v>2.1705426356589147E-2</v>
      </c>
      <c r="P34" s="351">
        <v>61</v>
      </c>
      <c r="Q34" s="357">
        <v>2.2442972774098603E-2</v>
      </c>
      <c r="R34" s="351">
        <v>53</v>
      </c>
      <c r="S34" s="357">
        <v>1.9739292364990689E-2</v>
      </c>
      <c r="T34" s="351">
        <v>54</v>
      </c>
      <c r="U34" s="357">
        <v>1.8954018954018954E-2</v>
      </c>
      <c r="V34" s="351">
        <v>54</v>
      </c>
      <c r="W34" s="357">
        <v>1.9320214669051879E-2</v>
      </c>
      <c r="X34" s="294"/>
      <c r="Y34" s="359"/>
      <c r="Z34" s="354">
        <v>506</v>
      </c>
      <c r="AA34" s="361">
        <v>1.7491098897300286E-2</v>
      </c>
    </row>
    <row r="35" spans="1:27" ht="15" x14ac:dyDescent="0.25">
      <c r="A35" s="167" t="s">
        <v>69</v>
      </c>
      <c r="B35" s="348">
        <v>31</v>
      </c>
      <c r="C35" s="357">
        <v>1.0441226002020883E-2</v>
      </c>
      <c r="D35" s="348">
        <v>28</v>
      </c>
      <c r="E35" s="357">
        <v>1.0075566750629723E-2</v>
      </c>
      <c r="F35" s="348">
        <v>31</v>
      </c>
      <c r="G35" s="357">
        <v>1.0385259631490788E-2</v>
      </c>
      <c r="H35" s="348">
        <v>22</v>
      </c>
      <c r="I35" s="357">
        <v>1.1789924973204717E-2</v>
      </c>
      <c r="J35" s="351">
        <v>26</v>
      </c>
      <c r="K35" s="357">
        <v>1.1786038077969175E-2</v>
      </c>
      <c r="L35" s="351">
        <v>30</v>
      </c>
      <c r="M35" s="357">
        <v>1.2014417300760914E-2</v>
      </c>
      <c r="N35" s="351">
        <v>31</v>
      </c>
      <c r="O35" s="357">
        <v>1.2015503875968992E-2</v>
      </c>
      <c r="P35" s="351">
        <v>30</v>
      </c>
      <c r="Q35" s="357">
        <v>1.1037527593818985E-2</v>
      </c>
      <c r="R35" s="351">
        <v>31</v>
      </c>
      <c r="S35" s="357">
        <v>1.1545623836126629E-2</v>
      </c>
      <c r="T35" s="351">
        <v>31</v>
      </c>
      <c r="U35" s="357">
        <v>1.0881010881010881E-2</v>
      </c>
      <c r="V35" s="351">
        <v>31</v>
      </c>
      <c r="W35" s="357">
        <v>1.10912343470483E-2</v>
      </c>
      <c r="X35" s="294"/>
      <c r="Y35" s="359"/>
      <c r="Z35" s="354">
        <v>322</v>
      </c>
      <c r="AA35" s="361">
        <v>1.1130699298282001E-2</v>
      </c>
    </row>
    <row r="36" spans="1:27" ht="15" x14ac:dyDescent="0.25">
      <c r="A36" s="167" t="s">
        <v>70</v>
      </c>
      <c r="B36" s="348">
        <v>5</v>
      </c>
      <c r="C36" s="357">
        <v>1.6840687100033681E-3</v>
      </c>
      <c r="D36" s="348">
        <v>5</v>
      </c>
      <c r="E36" s="357">
        <v>1.7992083483267362E-3</v>
      </c>
      <c r="F36" s="348">
        <v>5</v>
      </c>
      <c r="G36" s="357">
        <v>1.6750418760469012E-3</v>
      </c>
      <c r="H36" s="348">
        <v>5</v>
      </c>
      <c r="I36" s="357">
        <v>2.6795284030010718E-3</v>
      </c>
      <c r="J36" s="351">
        <v>5</v>
      </c>
      <c r="K36" s="357">
        <v>2.2665457842248413E-3</v>
      </c>
      <c r="L36" s="351">
        <v>5</v>
      </c>
      <c r="M36" s="357">
        <v>2.0024028834601522E-3</v>
      </c>
      <c r="N36" s="351">
        <v>5</v>
      </c>
      <c r="O36" s="357">
        <v>1.937984496124031E-3</v>
      </c>
      <c r="P36" s="351">
        <v>5</v>
      </c>
      <c r="Q36" s="357">
        <v>1.8395879323031641E-3</v>
      </c>
      <c r="R36" s="351">
        <v>5</v>
      </c>
      <c r="S36" s="357">
        <v>1.8621973929236499E-3</v>
      </c>
      <c r="T36" s="351">
        <v>5</v>
      </c>
      <c r="U36" s="357">
        <v>1.7550017550017551E-3</v>
      </c>
      <c r="V36" s="351">
        <v>5</v>
      </c>
      <c r="W36" s="357">
        <v>1.7889087656529517E-3</v>
      </c>
      <c r="X36" s="294"/>
      <c r="Y36" s="359"/>
      <c r="Z36" s="354">
        <v>55</v>
      </c>
      <c r="AA36" s="361">
        <v>1.9012064018804659E-3</v>
      </c>
    </row>
    <row r="37" spans="1:27" ht="15" x14ac:dyDescent="0.25">
      <c r="A37" s="167" t="s">
        <v>71</v>
      </c>
      <c r="B37" s="348">
        <v>24</v>
      </c>
      <c r="C37" s="357">
        <v>8.0835298080161669E-3</v>
      </c>
      <c r="D37" s="348">
        <v>22</v>
      </c>
      <c r="E37" s="357">
        <v>7.91651673263764E-3</v>
      </c>
      <c r="F37" s="348">
        <v>28</v>
      </c>
      <c r="G37" s="357">
        <v>9.3802345058626464E-3</v>
      </c>
      <c r="H37" s="348">
        <v>18</v>
      </c>
      <c r="I37" s="357">
        <v>9.6463022508038593E-3</v>
      </c>
      <c r="J37" s="351">
        <v>21</v>
      </c>
      <c r="K37" s="357">
        <v>9.5194922937443336E-3</v>
      </c>
      <c r="L37" s="351">
        <v>32</v>
      </c>
      <c r="M37" s="357">
        <v>1.2815378454144974E-2</v>
      </c>
      <c r="N37" s="351">
        <v>36</v>
      </c>
      <c r="O37" s="357">
        <v>1.3953488372093023E-2</v>
      </c>
      <c r="P37" s="351">
        <v>38</v>
      </c>
      <c r="Q37" s="357">
        <v>1.3980868285504048E-2</v>
      </c>
      <c r="R37" s="351">
        <v>36</v>
      </c>
      <c r="S37" s="357">
        <v>1.3407821229050279E-2</v>
      </c>
      <c r="T37" s="351">
        <v>38</v>
      </c>
      <c r="U37" s="357">
        <v>1.3338013338013339E-2</v>
      </c>
      <c r="V37" s="351">
        <v>38</v>
      </c>
      <c r="W37" s="357">
        <v>1.3595706618962432E-2</v>
      </c>
      <c r="X37" s="294"/>
      <c r="Y37" s="359"/>
      <c r="Z37" s="354">
        <v>331</v>
      </c>
      <c r="AA37" s="361">
        <v>1.1441805800407896E-2</v>
      </c>
    </row>
    <row r="38" spans="1:27" ht="15" x14ac:dyDescent="0.25">
      <c r="A38" s="167" t="s">
        <v>72</v>
      </c>
      <c r="B38" s="348">
        <v>100</v>
      </c>
      <c r="C38" s="357">
        <v>3.3681374200067365E-2</v>
      </c>
      <c r="D38" s="348">
        <v>100</v>
      </c>
      <c r="E38" s="357">
        <v>3.5984166966534725E-2</v>
      </c>
      <c r="F38" s="348">
        <v>100</v>
      </c>
      <c r="G38" s="357">
        <v>3.350083752093802E-2</v>
      </c>
      <c r="H38" s="348">
        <v>73</v>
      </c>
      <c r="I38" s="357">
        <v>3.9121114683815648E-2</v>
      </c>
      <c r="J38" s="351">
        <v>24</v>
      </c>
      <c r="K38" s="357">
        <v>1.0879419764279238E-2</v>
      </c>
      <c r="L38" s="351">
        <v>30</v>
      </c>
      <c r="M38" s="357">
        <v>1.2014417300760914E-2</v>
      </c>
      <c r="N38" s="351">
        <v>31</v>
      </c>
      <c r="O38" s="357">
        <v>1.2015503875968992E-2</v>
      </c>
      <c r="P38" s="351">
        <v>31</v>
      </c>
      <c r="Q38" s="357">
        <v>1.1405445180279618E-2</v>
      </c>
      <c r="R38" s="351">
        <v>31</v>
      </c>
      <c r="S38" s="357">
        <v>1.1545623836126629E-2</v>
      </c>
      <c r="T38" s="351">
        <v>31</v>
      </c>
      <c r="U38" s="357">
        <v>1.0881010881010881E-2</v>
      </c>
      <c r="V38" s="351">
        <v>31</v>
      </c>
      <c r="W38" s="357">
        <v>1.10912343470483E-2</v>
      </c>
      <c r="X38" s="294"/>
      <c r="Y38" s="359"/>
      <c r="Z38" s="354">
        <v>582</v>
      </c>
      <c r="AA38" s="361">
        <v>2.011822047080784E-2</v>
      </c>
    </row>
    <row r="39" spans="1:27" ht="15" x14ac:dyDescent="0.25">
      <c r="A39" s="167" t="s">
        <v>73</v>
      </c>
      <c r="B39" s="348">
        <v>9</v>
      </c>
      <c r="C39" s="357">
        <v>3.0313236780060626E-3</v>
      </c>
      <c r="D39" s="348">
        <v>8</v>
      </c>
      <c r="E39" s="357">
        <v>2.8787333573227778E-3</v>
      </c>
      <c r="F39" s="348">
        <v>9</v>
      </c>
      <c r="G39" s="357">
        <v>3.015075376884422E-3</v>
      </c>
      <c r="H39" s="348">
        <v>7</v>
      </c>
      <c r="I39" s="357">
        <v>3.7513397642015005E-3</v>
      </c>
      <c r="J39" s="351">
        <v>8</v>
      </c>
      <c r="K39" s="357">
        <v>3.6264732547597461E-3</v>
      </c>
      <c r="L39" s="351">
        <v>15</v>
      </c>
      <c r="M39" s="357">
        <v>6.0072086503804569E-3</v>
      </c>
      <c r="N39" s="351">
        <v>17</v>
      </c>
      <c r="O39" s="357">
        <v>6.5891472868217053E-3</v>
      </c>
      <c r="P39" s="351">
        <v>19</v>
      </c>
      <c r="Q39" s="357">
        <v>6.990434142752024E-3</v>
      </c>
      <c r="R39" s="351">
        <v>22</v>
      </c>
      <c r="S39" s="357">
        <v>8.1936685288640596E-3</v>
      </c>
      <c r="T39" s="351">
        <v>22</v>
      </c>
      <c r="U39" s="357">
        <v>7.7220077220077222E-3</v>
      </c>
      <c r="V39" s="351">
        <v>22</v>
      </c>
      <c r="W39" s="357">
        <v>7.871198568872988E-3</v>
      </c>
      <c r="X39" s="294"/>
      <c r="Y39" s="359"/>
      <c r="Z39" s="354">
        <v>158</v>
      </c>
      <c r="AA39" s="361">
        <v>5.461647481765702E-3</v>
      </c>
    </row>
    <row r="40" spans="1:27" ht="15" x14ac:dyDescent="0.25">
      <c r="A40" s="167" t="s">
        <v>74</v>
      </c>
      <c r="B40" s="348">
        <v>73</v>
      </c>
      <c r="C40" s="357">
        <v>2.4587403166049175E-2</v>
      </c>
      <c r="D40" s="348">
        <v>67</v>
      </c>
      <c r="E40" s="357">
        <v>2.4109391867578267E-2</v>
      </c>
      <c r="F40" s="348">
        <v>73</v>
      </c>
      <c r="G40" s="357">
        <v>2.4455611390284758E-2</v>
      </c>
      <c r="H40" s="348">
        <v>67</v>
      </c>
      <c r="I40" s="357">
        <v>3.590568060021436E-2</v>
      </c>
      <c r="J40" s="351">
        <v>70</v>
      </c>
      <c r="K40" s="357">
        <v>3.1731640979147782E-2</v>
      </c>
      <c r="L40" s="351">
        <v>80</v>
      </c>
      <c r="M40" s="357">
        <v>3.2038446135362435E-2</v>
      </c>
      <c r="N40" s="351">
        <v>93</v>
      </c>
      <c r="O40" s="357">
        <v>3.604651162790698E-2</v>
      </c>
      <c r="P40" s="351">
        <v>93</v>
      </c>
      <c r="Q40" s="357">
        <v>3.4216335540838853E-2</v>
      </c>
      <c r="R40" s="351">
        <v>93</v>
      </c>
      <c r="S40" s="357">
        <v>3.4636871508379886E-2</v>
      </c>
      <c r="T40" s="351">
        <v>93</v>
      </c>
      <c r="U40" s="357">
        <v>3.2643032643032643E-2</v>
      </c>
      <c r="V40" s="351">
        <v>93</v>
      </c>
      <c r="W40" s="357">
        <v>3.3273703041144902E-2</v>
      </c>
      <c r="X40" s="294"/>
      <c r="Y40" s="359"/>
      <c r="Z40" s="354">
        <v>895</v>
      </c>
      <c r="AA40" s="361">
        <v>3.0937813266963946E-2</v>
      </c>
    </row>
    <row r="41" spans="1:27" ht="15" x14ac:dyDescent="0.25">
      <c r="A41" s="167" t="s">
        <v>75</v>
      </c>
      <c r="B41" s="348">
        <v>24</v>
      </c>
      <c r="C41" s="357">
        <v>8.0835298080161669E-3</v>
      </c>
      <c r="D41" s="348">
        <v>22</v>
      </c>
      <c r="E41" s="357">
        <v>7.91651673263764E-3</v>
      </c>
      <c r="F41" s="348">
        <v>25</v>
      </c>
      <c r="G41" s="357">
        <v>8.3752093802345051E-3</v>
      </c>
      <c r="H41" s="348">
        <v>20</v>
      </c>
      <c r="I41" s="357">
        <v>1.0718113612004287E-2</v>
      </c>
      <c r="J41" s="351">
        <v>24</v>
      </c>
      <c r="K41" s="357">
        <v>1.0879419764279238E-2</v>
      </c>
      <c r="L41" s="351">
        <v>32</v>
      </c>
      <c r="M41" s="357">
        <v>1.2815378454144974E-2</v>
      </c>
      <c r="N41" s="351">
        <v>34</v>
      </c>
      <c r="O41" s="357">
        <v>1.3178294573643411E-2</v>
      </c>
      <c r="P41" s="351">
        <v>33</v>
      </c>
      <c r="Q41" s="357">
        <v>1.2141280353200883E-2</v>
      </c>
      <c r="R41" s="351">
        <v>35</v>
      </c>
      <c r="S41" s="357">
        <v>1.3035381750465549E-2</v>
      </c>
      <c r="T41" s="351">
        <v>39</v>
      </c>
      <c r="U41" s="357">
        <v>1.368901368901369E-2</v>
      </c>
      <c r="V41" s="351">
        <v>39</v>
      </c>
      <c r="W41" s="357">
        <v>1.3953488372093023E-2</v>
      </c>
      <c r="X41" s="294"/>
      <c r="Y41" s="359"/>
      <c r="Z41" s="354">
        <v>327</v>
      </c>
      <c r="AA41" s="361">
        <v>1.1303536243907498E-2</v>
      </c>
    </row>
    <row r="42" spans="1:27" ht="15" x14ac:dyDescent="0.25">
      <c r="A42" s="167" t="s">
        <v>76</v>
      </c>
      <c r="B42" s="348">
        <v>99</v>
      </c>
      <c r="C42" s="357">
        <v>3.3344560458066691E-2</v>
      </c>
      <c r="D42" s="348">
        <v>97</v>
      </c>
      <c r="E42" s="357">
        <v>3.490464195753868E-2</v>
      </c>
      <c r="F42" s="348">
        <v>102</v>
      </c>
      <c r="G42" s="357">
        <v>3.4170854271356785E-2</v>
      </c>
      <c r="H42" s="348">
        <v>83</v>
      </c>
      <c r="I42" s="357">
        <v>4.4480171489817789E-2</v>
      </c>
      <c r="J42" s="351">
        <v>87</v>
      </c>
      <c r="K42" s="357">
        <v>3.9437896645512241E-2</v>
      </c>
      <c r="L42" s="351">
        <v>110</v>
      </c>
      <c r="M42" s="357">
        <v>4.405286343612335E-2</v>
      </c>
      <c r="N42" s="351">
        <v>129</v>
      </c>
      <c r="O42" s="357">
        <v>0.05</v>
      </c>
      <c r="P42" s="351">
        <v>136</v>
      </c>
      <c r="Q42" s="357">
        <v>5.0036791758646067E-2</v>
      </c>
      <c r="R42" s="351">
        <v>131</v>
      </c>
      <c r="S42" s="357">
        <v>4.8789571694599625E-2</v>
      </c>
      <c r="T42" s="351">
        <v>140</v>
      </c>
      <c r="U42" s="357">
        <v>4.9140049140049137E-2</v>
      </c>
      <c r="V42" s="351">
        <v>140</v>
      </c>
      <c r="W42" s="357">
        <v>5.008944543828265E-2</v>
      </c>
      <c r="X42" s="294"/>
      <c r="Y42" s="359"/>
      <c r="Z42" s="354">
        <v>1254</v>
      </c>
      <c r="AA42" s="361">
        <v>4.3347505962874622E-2</v>
      </c>
    </row>
    <row r="43" spans="1:27" ht="15" x14ac:dyDescent="0.25">
      <c r="A43" s="167" t="s">
        <v>77</v>
      </c>
      <c r="B43" s="348">
        <v>130</v>
      </c>
      <c r="C43" s="357">
        <v>4.3785786460087572E-2</v>
      </c>
      <c r="D43" s="348">
        <v>120</v>
      </c>
      <c r="E43" s="357">
        <v>4.3181000359841668E-2</v>
      </c>
      <c r="F43" s="348">
        <v>140</v>
      </c>
      <c r="G43" s="357">
        <v>4.690117252931323E-2</v>
      </c>
      <c r="H43" s="348">
        <v>105</v>
      </c>
      <c r="I43" s="357">
        <v>5.6270096463022508E-2</v>
      </c>
      <c r="J43" s="351">
        <v>112</v>
      </c>
      <c r="K43" s="357">
        <v>5.0770625566636446E-2</v>
      </c>
      <c r="L43" s="351">
        <v>140</v>
      </c>
      <c r="M43" s="357">
        <v>5.6067280736884259E-2</v>
      </c>
      <c r="N43" s="351">
        <v>144</v>
      </c>
      <c r="O43" s="357">
        <v>5.5813953488372092E-2</v>
      </c>
      <c r="P43" s="351">
        <v>151</v>
      </c>
      <c r="Q43" s="357">
        <v>5.5555555555555552E-2</v>
      </c>
      <c r="R43" s="351">
        <v>133</v>
      </c>
      <c r="S43" s="357">
        <v>4.9534450651769091E-2</v>
      </c>
      <c r="T43" s="351">
        <v>145</v>
      </c>
      <c r="U43" s="357">
        <v>5.0895050895050892E-2</v>
      </c>
      <c r="V43" s="351">
        <v>145</v>
      </c>
      <c r="W43" s="357">
        <v>5.1878354203935599E-2</v>
      </c>
      <c r="X43" s="294"/>
      <c r="Y43" s="359"/>
      <c r="Z43" s="354">
        <v>1465</v>
      </c>
      <c r="AA43" s="361">
        <v>5.0641225068270596E-2</v>
      </c>
    </row>
    <row r="44" spans="1:27" ht="15" x14ac:dyDescent="0.25">
      <c r="A44" s="167" t="s">
        <v>78</v>
      </c>
      <c r="B44" s="349">
        <v>95</v>
      </c>
      <c r="C44" s="358">
        <v>3.1997305490063993E-2</v>
      </c>
      <c r="D44" s="349">
        <v>95</v>
      </c>
      <c r="E44" s="358">
        <v>3.4184958618207986E-2</v>
      </c>
      <c r="F44" s="349">
        <v>95</v>
      </c>
      <c r="G44" s="358">
        <v>3.1825795644891124E-2</v>
      </c>
      <c r="H44" s="349">
        <v>45</v>
      </c>
      <c r="I44" s="358">
        <v>2.4115755627009645E-2</v>
      </c>
      <c r="J44" s="352">
        <v>39</v>
      </c>
      <c r="K44" s="358">
        <v>1.7679057116953764E-2</v>
      </c>
      <c r="L44" s="352">
        <v>61</v>
      </c>
      <c r="M44" s="358">
        <v>2.4429315178213857E-2</v>
      </c>
      <c r="N44" s="352">
        <v>50</v>
      </c>
      <c r="O44" s="358">
        <v>1.937984496124031E-2</v>
      </c>
      <c r="P44" s="352">
        <v>65</v>
      </c>
      <c r="Q44" s="358">
        <v>2.3914643119941133E-2</v>
      </c>
      <c r="R44" s="352">
        <v>50</v>
      </c>
      <c r="S44" s="358">
        <v>1.86219739292365E-2</v>
      </c>
      <c r="T44" s="352">
        <v>66</v>
      </c>
      <c r="U44" s="358">
        <v>2.3166023166023165E-2</v>
      </c>
      <c r="V44" s="352">
        <v>66</v>
      </c>
      <c r="W44" s="358">
        <v>2.3613595706618962E-2</v>
      </c>
      <c r="X44" s="330"/>
      <c r="Y44" s="360"/>
      <c r="Z44" s="355">
        <v>727</v>
      </c>
      <c r="AA44" s="362">
        <v>2.5130491893947251E-2</v>
      </c>
    </row>
    <row r="45" spans="1:27" ht="15" x14ac:dyDescent="0.2">
      <c r="A45" s="283" t="s">
        <v>1</v>
      </c>
      <c r="B45" s="300">
        <v>2969</v>
      </c>
      <c r="C45" s="301">
        <v>1</v>
      </c>
      <c r="D45" s="300">
        <v>2779</v>
      </c>
      <c r="E45" s="301">
        <v>1</v>
      </c>
      <c r="F45" s="300">
        <v>2985</v>
      </c>
      <c r="G45" s="301">
        <v>1</v>
      </c>
      <c r="H45" s="300">
        <v>1866</v>
      </c>
      <c r="I45" s="301">
        <v>1</v>
      </c>
      <c r="J45" s="300">
        <v>2206</v>
      </c>
      <c r="K45" s="301">
        <v>1</v>
      </c>
      <c r="L45" s="12">
        <v>2497</v>
      </c>
      <c r="M45" s="301">
        <v>1</v>
      </c>
      <c r="N45" s="12">
        <v>2580</v>
      </c>
      <c r="O45" s="301">
        <v>1</v>
      </c>
      <c r="P45" s="12">
        <v>2718</v>
      </c>
      <c r="Q45" s="301">
        <v>1</v>
      </c>
      <c r="R45" s="12">
        <v>2685</v>
      </c>
      <c r="S45" s="301">
        <v>1</v>
      </c>
      <c r="T45" s="12">
        <v>2849</v>
      </c>
      <c r="U45" s="301">
        <v>1</v>
      </c>
      <c r="V45" s="12">
        <v>2795</v>
      </c>
      <c r="W45" s="301">
        <v>1</v>
      </c>
      <c r="X45" s="303"/>
      <c r="Y45" s="301">
        <v>1</v>
      </c>
      <c r="Z45" s="346">
        <v>28929</v>
      </c>
      <c r="AA45" s="301">
        <v>1</v>
      </c>
    </row>
    <row r="47" spans="1:27" ht="15" x14ac:dyDescent="0.25">
      <c r="A47" s="345"/>
      <c r="B47" s="571">
        <v>2019</v>
      </c>
      <c r="C47" s="569"/>
      <c r="D47" s="569"/>
      <c r="E47" s="569"/>
      <c r="F47" s="569"/>
      <c r="G47" s="569"/>
      <c r="H47" s="569"/>
      <c r="I47" s="569"/>
      <c r="J47" s="569"/>
      <c r="K47" s="569"/>
      <c r="L47" s="569"/>
      <c r="M47" s="569"/>
      <c r="N47" s="569"/>
      <c r="O47" s="569"/>
      <c r="P47" s="569"/>
      <c r="Q47" s="569"/>
      <c r="R47" s="569"/>
      <c r="S47" s="569"/>
      <c r="T47" s="569"/>
      <c r="U47" s="569"/>
      <c r="V47" s="569"/>
      <c r="W47" s="569"/>
      <c r="X47" s="569"/>
      <c r="Y47" s="569"/>
      <c r="Z47" s="569"/>
      <c r="AA47" s="569"/>
    </row>
    <row r="48" spans="1:27" ht="15" x14ac:dyDescent="0.2">
      <c r="A48" s="575" t="s">
        <v>155</v>
      </c>
      <c r="B48" s="566" t="s">
        <v>7</v>
      </c>
      <c r="C48" s="567"/>
      <c r="D48" s="566" t="s">
        <v>8</v>
      </c>
      <c r="E48" s="567"/>
      <c r="F48" s="566" t="s">
        <v>9</v>
      </c>
      <c r="G48" s="567"/>
      <c r="H48" s="566" t="s">
        <v>10</v>
      </c>
      <c r="I48" s="567"/>
      <c r="J48" s="566" t="s">
        <v>11</v>
      </c>
      <c r="K48" s="567"/>
      <c r="L48" s="566" t="s">
        <v>12</v>
      </c>
      <c r="M48" s="567"/>
      <c r="N48" s="566" t="s">
        <v>13</v>
      </c>
      <c r="O48" s="567"/>
      <c r="P48" s="566" t="s">
        <v>14</v>
      </c>
      <c r="Q48" s="567"/>
      <c r="R48" s="566" t="s">
        <v>15</v>
      </c>
      <c r="S48" s="567"/>
      <c r="T48" s="566" t="s">
        <v>16</v>
      </c>
      <c r="U48" s="567"/>
      <c r="V48" s="566" t="s">
        <v>17</v>
      </c>
      <c r="W48" s="567"/>
      <c r="X48" s="566" t="s">
        <v>18</v>
      </c>
      <c r="Y48" s="567"/>
      <c r="Z48" s="568" t="s">
        <v>156</v>
      </c>
      <c r="AA48" s="567"/>
    </row>
    <row r="49" spans="1:27" ht="30" x14ac:dyDescent="0.2">
      <c r="A49" s="578"/>
      <c r="B49" s="77" t="s">
        <v>159</v>
      </c>
      <c r="C49" s="356" t="s">
        <v>160</v>
      </c>
      <c r="D49" s="77" t="s">
        <v>159</v>
      </c>
      <c r="E49" s="356" t="s">
        <v>160</v>
      </c>
      <c r="F49" s="77" t="s">
        <v>159</v>
      </c>
      <c r="G49" s="356" t="s">
        <v>160</v>
      </c>
      <c r="H49" s="77" t="s">
        <v>159</v>
      </c>
      <c r="I49" s="356" t="s">
        <v>160</v>
      </c>
      <c r="J49" s="77" t="s">
        <v>159</v>
      </c>
      <c r="K49" s="356" t="s">
        <v>160</v>
      </c>
      <c r="L49" s="77" t="s">
        <v>159</v>
      </c>
      <c r="M49" s="356" t="s">
        <v>160</v>
      </c>
      <c r="N49" s="77" t="s">
        <v>159</v>
      </c>
      <c r="O49" s="356" t="s">
        <v>160</v>
      </c>
      <c r="P49" s="77" t="s">
        <v>159</v>
      </c>
      <c r="Q49" s="356" t="s">
        <v>160</v>
      </c>
      <c r="R49" s="77" t="s">
        <v>159</v>
      </c>
      <c r="S49" s="356" t="s">
        <v>160</v>
      </c>
      <c r="T49" s="77" t="s">
        <v>159</v>
      </c>
      <c r="U49" s="356" t="s">
        <v>160</v>
      </c>
      <c r="V49" s="77" t="s">
        <v>159</v>
      </c>
      <c r="W49" s="356" t="s">
        <v>160</v>
      </c>
      <c r="X49" s="77" t="s">
        <v>159</v>
      </c>
      <c r="Y49" s="356" t="s">
        <v>160</v>
      </c>
      <c r="Z49" s="284" t="s">
        <v>159</v>
      </c>
      <c r="AA49" s="283" t="s">
        <v>160</v>
      </c>
    </row>
    <row r="50" spans="1:27" ht="15" x14ac:dyDescent="0.25">
      <c r="A50" s="167" t="s">
        <v>42</v>
      </c>
      <c r="B50" s="350">
        <v>0</v>
      </c>
      <c r="C50" s="357">
        <v>0</v>
      </c>
      <c r="D50" s="350">
        <v>0</v>
      </c>
      <c r="E50" s="357">
        <v>0</v>
      </c>
      <c r="F50" s="350">
        <v>0</v>
      </c>
      <c r="G50" s="357">
        <v>0</v>
      </c>
      <c r="H50" s="350">
        <v>0</v>
      </c>
      <c r="I50" s="357">
        <v>0</v>
      </c>
      <c r="J50" s="350">
        <v>0</v>
      </c>
      <c r="K50" s="357">
        <v>0</v>
      </c>
      <c r="L50" s="350">
        <v>2</v>
      </c>
      <c r="M50" s="357">
        <v>6.7272115708039018E-4</v>
      </c>
      <c r="N50" s="350">
        <v>7</v>
      </c>
      <c r="O50" s="357">
        <v>2.2522522522522522E-3</v>
      </c>
      <c r="P50" s="350">
        <v>10</v>
      </c>
      <c r="Q50" s="357">
        <v>3.341129301703976E-3</v>
      </c>
      <c r="R50" s="350">
        <v>7</v>
      </c>
      <c r="S50" s="357">
        <v>3.6900369003690036E-3</v>
      </c>
      <c r="T50" s="350">
        <v>11</v>
      </c>
      <c r="U50" s="357">
        <v>5.5110220440881767E-3</v>
      </c>
      <c r="V50" s="350">
        <v>7</v>
      </c>
      <c r="W50" s="357">
        <v>3.6687631027253671E-3</v>
      </c>
      <c r="X50" s="350">
        <v>15</v>
      </c>
      <c r="Y50" s="357">
        <v>8.130081300813009E-3</v>
      </c>
      <c r="Z50" s="353">
        <v>59</v>
      </c>
      <c r="AA50" s="361">
        <v>1.8686260847532779E-3</v>
      </c>
    </row>
    <row r="51" spans="1:27" ht="15" x14ac:dyDescent="0.25">
      <c r="A51" s="167" t="s">
        <v>43</v>
      </c>
      <c r="B51" s="351">
        <v>0</v>
      </c>
      <c r="C51" s="357">
        <v>0</v>
      </c>
      <c r="D51" s="351">
        <v>0</v>
      </c>
      <c r="E51" s="357">
        <v>0</v>
      </c>
      <c r="F51" s="351">
        <v>0</v>
      </c>
      <c r="G51" s="357">
        <v>0</v>
      </c>
      <c r="H51" s="351">
        <v>0</v>
      </c>
      <c r="I51" s="357">
        <v>0</v>
      </c>
      <c r="J51" s="351">
        <v>0</v>
      </c>
      <c r="K51" s="357">
        <v>0</v>
      </c>
      <c r="L51" s="351">
        <v>0</v>
      </c>
      <c r="M51" s="357">
        <v>0</v>
      </c>
      <c r="N51" s="351">
        <v>0</v>
      </c>
      <c r="O51" s="357">
        <v>0</v>
      </c>
      <c r="P51" s="351">
        <v>0</v>
      </c>
      <c r="Q51" s="357">
        <v>0</v>
      </c>
      <c r="R51" s="351">
        <v>0</v>
      </c>
      <c r="S51" s="357">
        <v>0</v>
      </c>
      <c r="T51" s="351">
        <v>0</v>
      </c>
      <c r="U51" s="357">
        <v>0</v>
      </c>
      <c r="V51" s="351">
        <v>0</v>
      </c>
      <c r="W51" s="357">
        <v>0</v>
      </c>
      <c r="X51" s="351">
        <v>0</v>
      </c>
      <c r="Y51" s="357">
        <v>0</v>
      </c>
      <c r="Z51" s="354">
        <v>0</v>
      </c>
      <c r="AA51" s="361">
        <v>0</v>
      </c>
    </row>
    <row r="52" spans="1:27" ht="15" x14ac:dyDescent="0.25">
      <c r="A52" s="167" t="s">
        <v>44</v>
      </c>
      <c r="B52" s="351">
        <v>31</v>
      </c>
      <c r="C52" s="357">
        <v>9.9454603785691376E-3</v>
      </c>
      <c r="D52" s="351">
        <v>27</v>
      </c>
      <c r="E52" s="357">
        <v>1.0787055533359968E-2</v>
      </c>
      <c r="F52" s="351">
        <v>31</v>
      </c>
      <c r="G52" s="357">
        <v>1.0114192495921697E-2</v>
      </c>
      <c r="H52" s="351">
        <v>29</v>
      </c>
      <c r="I52" s="357">
        <v>9.5741168702542095E-3</v>
      </c>
      <c r="J52" s="351">
        <v>31</v>
      </c>
      <c r="K52" s="357">
        <v>9.8726114649681524E-3</v>
      </c>
      <c r="L52" s="351">
        <v>30</v>
      </c>
      <c r="M52" s="357">
        <v>1.0090817356205853E-2</v>
      </c>
      <c r="N52" s="351">
        <v>31</v>
      </c>
      <c r="O52" s="357">
        <v>9.974259974259974E-3</v>
      </c>
      <c r="P52" s="351">
        <v>29</v>
      </c>
      <c r="Q52" s="357">
        <v>9.6892749749415297E-3</v>
      </c>
      <c r="R52" s="351">
        <v>0</v>
      </c>
      <c r="S52" s="357">
        <v>0</v>
      </c>
      <c r="T52" s="351">
        <v>0</v>
      </c>
      <c r="U52" s="357">
        <v>0</v>
      </c>
      <c r="V52" s="351">
        <v>0</v>
      </c>
      <c r="W52" s="357">
        <v>0</v>
      </c>
      <c r="X52" s="351">
        <v>0</v>
      </c>
      <c r="Y52" s="357">
        <v>0</v>
      </c>
      <c r="Z52" s="354">
        <v>239</v>
      </c>
      <c r="AA52" s="361">
        <v>7.569519224678533E-3</v>
      </c>
    </row>
    <row r="53" spans="1:27" ht="15" x14ac:dyDescent="0.25">
      <c r="A53" s="167" t="s">
        <v>45</v>
      </c>
      <c r="B53" s="351">
        <v>93</v>
      </c>
      <c r="C53" s="357">
        <v>2.9836381135707413E-2</v>
      </c>
      <c r="D53" s="351">
        <v>63</v>
      </c>
      <c r="E53" s="357">
        <v>2.5169796244506593E-2</v>
      </c>
      <c r="F53" s="351">
        <v>88</v>
      </c>
      <c r="G53" s="357">
        <v>2.871125611745514E-2</v>
      </c>
      <c r="H53" s="351">
        <v>90</v>
      </c>
      <c r="I53" s="357">
        <v>2.9712776493892375E-2</v>
      </c>
      <c r="J53" s="351">
        <v>93</v>
      </c>
      <c r="K53" s="357">
        <v>2.9617834394904459E-2</v>
      </c>
      <c r="L53" s="351">
        <v>90</v>
      </c>
      <c r="M53" s="357">
        <v>3.0272452068617558E-2</v>
      </c>
      <c r="N53" s="351">
        <v>93</v>
      </c>
      <c r="O53" s="357">
        <v>2.9922779922779922E-2</v>
      </c>
      <c r="P53" s="351">
        <v>93</v>
      </c>
      <c r="Q53" s="357">
        <v>3.1072502505846977E-2</v>
      </c>
      <c r="R53" s="351">
        <v>90</v>
      </c>
      <c r="S53" s="357">
        <v>4.7443331576172906E-2</v>
      </c>
      <c r="T53" s="351">
        <v>93</v>
      </c>
      <c r="U53" s="357">
        <v>4.6593186372745489E-2</v>
      </c>
      <c r="V53" s="351">
        <v>90</v>
      </c>
      <c r="W53" s="357">
        <v>4.716981132075472E-2</v>
      </c>
      <c r="X53" s="351">
        <v>93</v>
      </c>
      <c r="Y53" s="357">
        <v>5.0406504065040651E-2</v>
      </c>
      <c r="Z53" s="354">
        <v>1069</v>
      </c>
      <c r="AA53" s="361">
        <v>3.3856970925444985E-2</v>
      </c>
    </row>
    <row r="54" spans="1:27" ht="15" x14ac:dyDescent="0.25">
      <c r="A54" s="167" t="s">
        <v>46</v>
      </c>
      <c r="B54" s="351">
        <v>0</v>
      </c>
      <c r="C54" s="357">
        <v>0</v>
      </c>
      <c r="D54" s="351">
        <v>0</v>
      </c>
      <c r="E54" s="357">
        <v>0</v>
      </c>
      <c r="F54" s="351">
        <v>0</v>
      </c>
      <c r="G54" s="357">
        <v>0</v>
      </c>
      <c r="H54" s="351">
        <v>0</v>
      </c>
      <c r="I54" s="357">
        <v>0</v>
      </c>
      <c r="J54" s="351">
        <v>0</v>
      </c>
      <c r="K54" s="357">
        <v>0</v>
      </c>
      <c r="L54" s="351">
        <v>0</v>
      </c>
      <c r="M54" s="357">
        <v>0</v>
      </c>
      <c r="N54" s="351">
        <v>0</v>
      </c>
      <c r="O54" s="357">
        <v>0</v>
      </c>
      <c r="P54" s="351">
        <v>0</v>
      </c>
      <c r="Q54" s="357">
        <v>0</v>
      </c>
      <c r="R54" s="351">
        <v>0</v>
      </c>
      <c r="S54" s="357">
        <v>0</v>
      </c>
      <c r="T54" s="351">
        <v>0</v>
      </c>
      <c r="U54" s="357">
        <v>0</v>
      </c>
      <c r="V54" s="351">
        <v>0</v>
      </c>
      <c r="W54" s="357">
        <v>0</v>
      </c>
      <c r="X54" s="351">
        <v>0</v>
      </c>
      <c r="Y54" s="357">
        <v>0</v>
      </c>
      <c r="Z54" s="354">
        <v>0</v>
      </c>
      <c r="AA54" s="361">
        <v>0</v>
      </c>
    </row>
    <row r="55" spans="1:27" ht="15" x14ac:dyDescent="0.25">
      <c r="A55" s="167" t="s">
        <v>47</v>
      </c>
      <c r="B55" s="351">
        <v>155</v>
      </c>
      <c r="C55" s="357">
        <v>4.9727301892845688E-2</v>
      </c>
      <c r="D55" s="351">
        <v>35</v>
      </c>
      <c r="E55" s="357">
        <v>1.3983220135836995E-2</v>
      </c>
      <c r="F55" s="351">
        <v>129</v>
      </c>
      <c r="G55" s="357">
        <v>4.2088091353996736E-2</v>
      </c>
      <c r="H55" s="351">
        <v>150</v>
      </c>
      <c r="I55" s="357">
        <v>4.9521294156487289E-2</v>
      </c>
      <c r="J55" s="351">
        <v>155</v>
      </c>
      <c r="K55" s="357">
        <v>4.9363057324840767E-2</v>
      </c>
      <c r="L55" s="351">
        <v>150</v>
      </c>
      <c r="M55" s="357">
        <v>5.0454086781029264E-2</v>
      </c>
      <c r="N55" s="351">
        <v>155</v>
      </c>
      <c r="O55" s="357">
        <v>4.9871299871299873E-2</v>
      </c>
      <c r="P55" s="351">
        <v>155</v>
      </c>
      <c r="Q55" s="357">
        <v>5.1787504176411626E-2</v>
      </c>
      <c r="R55" s="351">
        <v>150</v>
      </c>
      <c r="S55" s="357">
        <v>7.9072219293621501E-2</v>
      </c>
      <c r="T55" s="351">
        <v>155</v>
      </c>
      <c r="U55" s="357">
        <v>7.7655310621242479E-2</v>
      </c>
      <c r="V55" s="351">
        <v>156</v>
      </c>
      <c r="W55" s="357">
        <v>8.1761006289308172E-2</v>
      </c>
      <c r="X55" s="351">
        <v>155</v>
      </c>
      <c r="Y55" s="357">
        <v>8.4010840108401083E-2</v>
      </c>
      <c r="Z55" s="354">
        <v>1700</v>
      </c>
      <c r="AA55" s="361">
        <v>5.3841768543738518E-2</v>
      </c>
    </row>
    <row r="56" spans="1:27" ht="15" x14ac:dyDescent="0.25">
      <c r="A56" s="167" t="s">
        <v>48</v>
      </c>
      <c r="B56" s="351">
        <v>218</v>
      </c>
      <c r="C56" s="357">
        <v>6.9939043952518445E-2</v>
      </c>
      <c r="D56" s="351">
        <v>112</v>
      </c>
      <c r="E56" s="357">
        <v>4.4746304434678384E-2</v>
      </c>
      <c r="F56" s="351">
        <v>197</v>
      </c>
      <c r="G56" s="357">
        <v>6.4274061990212072E-2</v>
      </c>
      <c r="H56" s="351">
        <v>210</v>
      </c>
      <c r="I56" s="357">
        <v>6.932981181908221E-2</v>
      </c>
      <c r="J56" s="351">
        <v>217</v>
      </c>
      <c r="K56" s="357">
        <v>6.9108280254777069E-2</v>
      </c>
      <c r="L56" s="351">
        <v>210</v>
      </c>
      <c r="M56" s="357">
        <v>7.0635721493440967E-2</v>
      </c>
      <c r="N56" s="351">
        <v>217</v>
      </c>
      <c r="O56" s="357">
        <v>6.9819819819819814E-2</v>
      </c>
      <c r="P56" s="351">
        <v>217</v>
      </c>
      <c r="Q56" s="357">
        <v>7.2502505846976276E-2</v>
      </c>
      <c r="R56" s="351">
        <v>210</v>
      </c>
      <c r="S56" s="357">
        <v>0.11070110701107011</v>
      </c>
      <c r="T56" s="351">
        <v>218</v>
      </c>
      <c r="U56" s="357">
        <v>0.10921843687374749</v>
      </c>
      <c r="V56" s="351">
        <v>210</v>
      </c>
      <c r="W56" s="357">
        <v>0.11006289308176101</v>
      </c>
      <c r="X56" s="351">
        <v>217</v>
      </c>
      <c r="Y56" s="357">
        <v>0.11761517615176152</v>
      </c>
      <c r="Z56" s="354">
        <v>2453</v>
      </c>
      <c r="AA56" s="361">
        <v>7.7690504845759165E-2</v>
      </c>
    </row>
    <row r="57" spans="1:27" ht="15" x14ac:dyDescent="0.25">
      <c r="A57" s="167" t="s">
        <v>49</v>
      </c>
      <c r="B57" s="351">
        <v>124</v>
      </c>
      <c r="C57" s="357">
        <v>3.978184151427655E-2</v>
      </c>
      <c r="D57" s="351">
        <v>49</v>
      </c>
      <c r="E57" s="357">
        <v>1.9576508190171794E-2</v>
      </c>
      <c r="F57" s="351">
        <v>109</v>
      </c>
      <c r="G57" s="357">
        <v>3.5562805872756932E-2</v>
      </c>
      <c r="H57" s="351">
        <v>120</v>
      </c>
      <c r="I57" s="357">
        <v>3.9617035325189828E-2</v>
      </c>
      <c r="J57" s="351">
        <v>124</v>
      </c>
      <c r="K57" s="357">
        <v>3.949044585987261E-2</v>
      </c>
      <c r="L57" s="351">
        <v>120</v>
      </c>
      <c r="M57" s="357">
        <v>4.0363269424823413E-2</v>
      </c>
      <c r="N57" s="351">
        <v>124</v>
      </c>
      <c r="O57" s="357">
        <v>3.9897039897039896E-2</v>
      </c>
      <c r="P57" s="351">
        <v>124</v>
      </c>
      <c r="Q57" s="357">
        <v>4.1430003341129298E-2</v>
      </c>
      <c r="R57" s="351">
        <v>120</v>
      </c>
      <c r="S57" s="357">
        <v>6.3257775434897204E-2</v>
      </c>
      <c r="T57" s="351">
        <v>125</v>
      </c>
      <c r="U57" s="357">
        <v>6.2625250501001997E-2</v>
      </c>
      <c r="V57" s="351">
        <v>120</v>
      </c>
      <c r="W57" s="357">
        <v>6.2893081761006289E-2</v>
      </c>
      <c r="X57" s="351">
        <v>124</v>
      </c>
      <c r="Y57" s="357">
        <v>6.7208672086720864E-2</v>
      </c>
      <c r="Z57" s="354">
        <v>1383</v>
      </c>
      <c r="AA57" s="361">
        <v>4.3801862291759044E-2</v>
      </c>
    </row>
    <row r="58" spans="1:27" ht="15" x14ac:dyDescent="0.25">
      <c r="A58" s="167" t="s">
        <v>50</v>
      </c>
      <c r="B58" s="351">
        <v>0</v>
      </c>
      <c r="C58" s="357">
        <v>0</v>
      </c>
      <c r="D58" s="351">
        <v>0</v>
      </c>
      <c r="E58" s="357">
        <v>0</v>
      </c>
      <c r="F58" s="351">
        <v>0</v>
      </c>
      <c r="G58" s="357">
        <v>0</v>
      </c>
      <c r="H58" s="351">
        <v>0</v>
      </c>
      <c r="I58" s="357">
        <v>0</v>
      </c>
      <c r="J58" s="351">
        <v>0</v>
      </c>
      <c r="K58" s="357">
        <v>0</v>
      </c>
      <c r="L58" s="351">
        <v>0</v>
      </c>
      <c r="M58" s="357">
        <v>0</v>
      </c>
      <c r="N58" s="351">
        <v>0</v>
      </c>
      <c r="O58" s="357">
        <v>0</v>
      </c>
      <c r="P58" s="351">
        <v>0</v>
      </c>
      <c r="Q58" s="357">
        <v>0</v>
      </c>
      <c r="R58" s="351">
        <v>0</v>
      </c>
      <c r="S58" s="357">
        <v>0</v>
      </c>
      <c r="T58" s="351">
        <v>0</v>
      </c>
      <c r="U58" s="357">
        <v>0</v>
      </c>
      <c r="V58" s="351">
        <v>0</v>
      </c>
      <c r="W58" s="357">
        <v>0</v>
      </c>
      <c r="X58" s="351">
        <v>0</v>
      </c>
      <c r="Y58" s="357">
        <v>0</v>
      </c>
      <c r="Z58" s="354">
        <v>0</v>
      </c>
      <c r="AA58" s="361">
        <v>0</v>
      </c>
    </row>
    <row r="59" spans="1:27" ht="15" x14ac:dyDescent="0.25">
      <c r="A59" s="167" t="s">
        <v>51</v>
      </c>
      <c r="B59" s="351">
        <v>93</v>
      </c>
      <c r="C59" s="357">
        <v>2.9836381135707413E-2</v>
      </c>
      <c r="D59" s="351">
        <v>84</v>
      </c>
      <c r="E59" s="357">
        <v>3.3559728326008786E-2</v>
      </c>
      <c r="F59" s="351">
        <v>93</v>
      </c>
      <c r="G59" s="357">
        <v>3.0342577487765091E-2</v>
      </c>
      <c r="H59" s="351">
        <v>91</v>
      </c>
      <c r="I59" s="357">
        <v>3.0042918454935622E-2</v>
      </c>
      <c r="J59" s="351">
        <v>93</v>
      </c>
      <c r="K59" s="357">
        <v>2.9617834394904459E-2</v>
      </c>
      <c r="L59" s="351">
        <v>90</v>
      </c>
      <c r="M59" s="357">
        <v>3.0272452068617558E-2</v>
      </c>
      <c r="N59" s="351">
        <v>93</v>
      </c>
      <c r="O59" s="357">
        <v>2.9922779922779922E-2</v>
      </c>
      <c r="P59" s="351">
        <v>94</v>
      </c>
      <c r="Q59" s="357">
        <v>3.1406615436017374E-2</v>
      </c>
      <c r="R59" s="351">
        <v>90</v>
      </c>
      <c r="S59" s="357">
        <v>4.7443331576172906E-2</v>
      </c>
      <c r="T59" s="351">
        <v>94</v>
      </c>
      <c r="U59" s="357">
        <v>4.7094188376753505E-2</v>
      </c>
      <c r="V59" s="351">
        <v>91</v>
      </c>
      <c r="W59" s="357">
        <v>4.7693920335429768E-2</v>
      </c>
      <c r="X59" s="351">
        <v>62</v>
      </c>
      <c r="Y59" s="357">
        <v>3.3604336043360432E-2</v>
      </c>
      <c r="Z59" s="354">
        <v>1068</v>
      </c>
      <c r="AA59" s="361">
        <v>3.3825299296889849E-2</v>
      </c>
    </row>
    <row r="60" spans="1:27" ht="15" x14ac:dyDescent="0.25">
      <c r="A60" s="167" t="s">
        <v>52</v>
      </c>
      <c r="B60" s="351">
        <v>62</v>
      </c>
      <c r="C60" s="357">
        <v>1.9890920757138275E-2</v>
      </c>
      <c r="D60" s="351">
        <v>56</v>
      </c>
      <c r="E60" s="357">
        <v>2.2373152217339192E-2</v>
      </c>
      <c r="F60" s="351">
        <v>62</v>
      </c>
      <c r="G60" s="357">
        <v>2.0228384991843394E-2</v>
      </c>
      <c r="H60" s="351">
        <v>60</v>
      </c>
      <c r="I60" s="357">
        <v>1.9808517662594914E-2</v>
      </c>
      <c r="J60" s="351">
        <v>61</v>
      </c>
      <c r="K60" s="357">
        <v>1.9426751592356687E-2</v>
      </c>
      <c r="L60" s="351">
        <v>54</v>
      </c>
      <c r="M60" s="357">
        <v>1.8163471241170535E-2</v>
      </c>
      <c r="N60" s="351">
        <v>48</v>
      </c>
      <c r="O60" s="357">
        <v>1.5444015444015444E-2</v>
      </c>
      <c r="P60" s="351">
        <v>29</v>
      </c>
      <c r="Q60" s="357">
        <v>9.6892749749415297E-3</v>
      </c>
      <c r="R60" s="351">
        <v>0</v>
      </c>
      <c r="S60" s="357">
        <v>0</v>
      </c>
      <c r="T60" s="351">
        <v>0</v>
      </c>
      <c r="U60" s="357">
        <v>0</v>
      </c>
      <c r="V60" s="351">
        <v>0</v>
      </c>
      <c r="W60" s="357">
        <v>0</v>
      </c>
      <c r="X60" s="351">
        <v>0</v>
      </c>
      <c r="Y60" s="357">
        <v>0</v>
      </c>
      <c r="Z60" s="354">
        <v>432</v>
      </c>
      <c r="AA60" s="361">
        <v>1.3682143535820613E-2</v>
      </c>
    </row>
    <row r="61" spans="1:27" ht="15" x14ac:dyDescent="0.25">
      <c r="A61" s="167" t="s">
        <v>53</v>
      </c>
      <c r="B61" s="351">
        <v>0</v>
      </c>
      <c r="C61" s="357">
        <v>0</v>
      </c>
      <c r="D61" s="351">
        <v>0</v>
      </c>
      <c r="E61" s="357">
        <v>0</v>
      </c>
      <c r="F61" s="351">
        <v>0</v>
      </c>
      <c r="G61" s="357">
        <v>0</v>
      </c>
      <c r="H61" s="351">
        <v>0</v>
      </c>
      <c r="I61" s="357">
        <v>0</v>
      </c>
      <c r="J61" s="351">
        <v>0</v>
      </c>
      <c r="K61" s="357">
        <v>0</v>
      </c>
      <c r="L61" s="351">
        <v>0</v>
      </c>
      <c r="M61" s="357">
        <v>0</v>
      </c>
      <c r="N61" s="351">
        <v>0</v>
      </c>
      <c r="O61" s="357">
        <v>0</v>
      </c>
      <c r="P61" s="351">
        <v>0</v>
      </c>
      <c r="Q61" s="357">
        <v>0</v>
      </c>
      <c r="R61" s="351">
        <v>0</v>
      </c>
      <c r="S61" s="357">
        <v>0</v>
      </c>
      <c r="T61" s="351">
        <v>0</v>
      </c>
      <c r="U61" s="357">
        <v>0</v>
      </c>
      <c r="V61" s="351">
        <v>0</v>
      </c>
      <c r="W61" s="357">
        <v>0</v>
      </c>
      <c r="X61" s="351">
        <v>0</v>
      </c>
      <c r="Y61" s="357">
        <v>0</v>
      </c>
      <c r="Z61" s="354">
        <v>0</v>
      </c>
      <c r="AA61" s="361">
        <v>0</v>
      </c>
    </row>
    <row r="62" spans="1:27" ht="15" x14ac:dyDescent="0.25">
      <c r="A62" s="167" t="s">
        <v>54</v>
      </c>
      <c r="B62" s="351">
        <v>217</v>
      </c>
      <c r="C62" s="357">
        <v>6.9618222649983963E-2</v>
      </c>
      <c r="D62" s="351">
        <v>196</v>
      </c>
      <c r="E62" s="357">
        <v>7.8306032760687178E-2</v>
      </c>
      <c r="F62" s="351">
        <v>217</v>
      </c>
      <c r="G62" s="357">
        <v>7.0799347471451876E-2</v>
      </c>
      <c r="H62" s="351">
        <v>210</v>
      </c>
      <c r="I62" s="357">
        <v>6.932981181908221E-2</v>
      </c>
      <c r="J62" s="351">
        <v>217</v>
      </c>
      <c r="K62" s="357">
        <v>6.9108280254777069E-2</v>
      </c>
      <c r="L62" s="351">
        <v>210</v>
      </c>
      <c r="M62" s="357">
        <v>7.0635721493440967E-2</v>
      </c>
      <c r="N62" s="351">
        <v>216</v>
      </c>
      <c r="O62" s="357">
        <v>6.9498069498069498E-2</v>
      </c>
      <c r="P62" s="351">
        <v>217</v>
      </c>
      <c r="Q62" s="357">
        <v>7.2502505846976276E-2</v>
      </c>
      <c r="R62" s="351">
        <v>210</v>
      </c>
      <c r="S62" s="357">
        <v>0.11070110701107011</v>
      </c>
      <c r="T62" s="351">
        <v>222</v>
      </c>
      <c r="U62" s="357">
        <v>0.11122244488977956</v>
      </c>
      <c r="V62" s="351">
        <v>213</v>
      </c>
      <c r="W62" s="357">
        <v>0.11163522012578617</v>
      </c>
      <c r="X62" s="351">
        <v>217</v>
      </c>
      <c r="Y62" s="357">
        <v>0.11761517615176152</v>
      </c>
      <c r="Z62" s="354">
        <v>2562</v>
      </c>
      <c r="AA62" s="361">
        <v>8.1142712358269461E-2</v>
      </c>
    </row>
    <row r="63" spans="1:27" ht="15" x14ac:dyDescent="0.25">
      <c r="A63" s="167" t="s">
        <v>0</v>
      </c>
      <c r="B63" s="351">
        <v>0</v>
      </c>
      <c r="C63" s="357">
        <v>0</v>
      </c>
      <c r="D63" s="351">
        <v>0</v>
      </c>
      <c r="E63" s="357">
        <v>0</v>
      </c>
      <c r="F63" s="351">
        <v>0</v>
      </c>
      <c r="G63" s="357">
        <v>0</v>
      </c>
      <c r="H63" s="351">
        <v>0</v>
      </c>
      <c r="I63" s="357">
        <v>0</v>
      </c>
      <c r="J63" s="351">
        <v>0</v>
      </c>
      <c r="K63" s="357">
        <v>0</v>
      </c>
      <c r="L63" s="351">
        <v>0</v>
      </c>
      <c r="M63" s="357">
        <v>0</v>
      </c>
      <c r="N63" s="351">
        <v>0</v>
      </c>
      <c r="O63" s="357">
        <v>0</v>
      </c>
      <c r="P63" s="351">
        <v>0</v>
      </c>
      <c r="Q63" s="357">
        <v>0</v>
      </c>
      <c r="R63" s="351">
        <v>0</v>
      </c>
      <c r="S63" s="357">
        <v>0</v>
      </c>
      <c r="T63" s="351">
        <v>0</v>
      </c>
      <c r="U63" s="357">
        <v>0</v>
      </c>
      <c r="V63" s="351">
        <v>0</v>
      </c>
      <c r="W63" s="357">
        <v>0</v>
      </c>
      <c r="X63" s="351">
        <v>0</v>
      </c>
      <c r="Y63" s="357">
        <v>0</v>
      </c>
      <c r="Z63" s="354">
        <v>0</v>
      </c>
      <c r="AA63" s="361">
        <v>0</v>
      </c>
    </row>
    <row r="64" spans="1:27" ht="15" x14ac:dyDescent="0.25">
      <c r="A64" s="167" t="s">
        <v>55</v>
      </c>
      <c r="B64" s="351">
        <v>0</v>
      </c>
      <c r="C64" s="357">
        <v>0</v>
      </c>
      <c r="D64" s="351">
        <v>0</v>
      </c>
      <c r="E64" s="357">
        <v>0</v>
      </c>
      <c r="F64" s="351">
        <v>0</v>
      </c>
      <c r="G64" s="357">
        <v>0</v>
      </c>
      <c r="H64" s="351">
        <v>0</v>
      </c>
      <c r="I64" s="357">
        <v>0</v>
      </c>
      <c r="J64" s="351">
        <v>0</v>
      </c>
      <c r="K64" s="357">
        <v>0</v>
      </c>
      <c r="L64" s="351">
        <v>0</v>
      </c>
      <c r="M64" s="357">
        <v>0</v>
      </c>
      <c r="N64" s="351">
        <v>0</v>
      </c>
      <c r="O64" s="357">
        <v>0</v>
      </c>
      <c r="P64" s="351">
        <v>0</v>
      </c>
      <c r="Q64" s="357">
        <v>0</v>
      </c>
      <c r="R64" s="351">
        <v>0</v>
      </c>
      <c r="S64" s="357">
        <v>0</v>
      </c>
      <c r="T64" s="351">
        <v>0</v>
      </c>
      <c r="U64" s="357">
        <v>0</v>
      </c>
      <c r="V64" s="351">
        <v>0</v>
      </c>
      <c r="W64" s="357">
        <v>0</v>
      </c>
      <c r="X64" s="351">
        <v>0</v>
      </c>
      <c r="Y64" s="357">
        <v>0</v>
      </c>
      <c r="Z64" s="354">
        <v>0</v>
      </c>
      <c r="AA64" s="361">
        <v>0</v>
      </c>
    </row>
    <row r="65" spans="1:27" ht="15" x14ac:dyDescent="0.25">
      <c r="A65" s="167" t="s">
        <v>56</v>
      </c>
      <c r="B65" s="351">
        <v>0</v>
      </c>
      <c r="C65" s="357">
        <v>0</v>
      </c>
      <c r="D65" s="351">
        <v>0</v>
      </c>
      <c r="E65" s="357">
        <v>0</v>
      </c>
      <c r="F65" s="351">
        <v>0</v>
      </c>
      <c r="G65" s="357">
        <v>0</v>
      </c>
      <c r="H65" s="351">
        <v>0</v>
      </c>
      <c r="I65" s="357">
        <v>0</v>
      </c>
      <c r="J65" s="351">
        <v>0</v>
      </c>
      <c r="K65" s="357">
        <v>0</v>
      </c>
      <c r="L65" s="351">
        <v>0</v>
      </c>
      <c r="M65" s="357">
        <v>0</v>
      </c>
      <c r="N65" s="351">
        <v>0</v>
      </c>
      <c r="O65" s="357">
        <v>0</v>
      </c>
      <c r="P65" s="351">
        <v>0</v>
      </c>
      <c r="Q65" s="357">
        <v>0</v>
      </c>
      <c r="R65" s="351">
        <v>0</v>
      </c>
      <c r="S65" s="357">
        <v>0</v>
      </c>
      <c r="T65" s="351">
        <v>0</v>
      </c>
      <c r="U65" s="357">
        <v>0</v>
      </c>
      <c r="V65" s="351">
        <v>0</v>
      </c>
      <c r="W65" s="357">
        <v>0</v>
      </c>
      <c r="X65" s="351">
        <v>0</v>
      </c>
      <c r="Y65" s="357">
        <v>0</v>
      </c>
      <c r="Z65" s="354">
        <v>0</v>
      </c>
      <c r="AA65" s="361">
        <v>0</v>
      </c>
    </row>
    <row r="66" spans="1:27" ht="15" x14ac:dyDescent="0.25">
      <c r="A66" s="167" t="s">
        <v>57</v>
      </c>
      <c r="B66" s="351">
        <v>62</v>
      </c>
      <c r="C66" s="357">
        <v>1.9890920757138275E-2</v>
      </c>
      <c r="D66" s="351">
        <v>56</v>
      </c>
      <c r="E66" s="357">
        <v>2.2373152217339192E-2</v>
      </c>
      <c r="F66" s="351">
        <v>62</v>
      </c>
      <c r="G66" s="357">
        <v>2.0228384991843394E-2</v>
      </c>
      <c r="H66" s="351">
        <v>60</v>
      </c>
      <c r="I66" s="357">
        <v>1.9808517662594914E-2</v>
      </c>
      <c r="J66" s="351">
        <v>62</v>
      </c>
      <c r="K66" s="357">
        <v>1.9745222929936305E-2</v>
      </c>
      <c r="L66" s="351">
        <v>60</v>
      </c>
      <c r="M66" s="357">
        <v>2.0181634712411706E-2</v>
      </c>
      <c r="N66" s="351">
        <v>62</v>
      </c>
      <c r="O66" s="357">
        <v>1.9948519948519948E-2</v>
      </c>
      <c r="P66" s="351">
        <v>62</v>
      </c>
      <c r="Q66" s="357">
        <v>2.0715001670564649E-2</v>
      </c>
      <c r="R66" s="351">
        <v>60</v>
      </c>
      <c r="S66" s="357">
        <v>3.1628887717448602E-2</v>
      </c>
      <c r="T66" s="351">
        <v>64</v>
      </c>
      <c r="U66" s="357">
        <v>3.2064128256513023E-2</v>
      </c>
      <c r="V66" s="351">
        <v>60</v>
      </c>
      <c r="W66" s="357">
        <v>3.1446540880503145E-2</v>
      </c>
      <c r="X66" s="351">
        <v>0</v>
      </c>
      <c r="Y66" s="357">
        <v>0</v>
      </c>
      <c r="Z66" s="354">
        <v>670</v>
      </c>
      <c r="AA66" s="361">
        <v>2.1219991131944005E-2</v>
      </c>
    </row>
    <row r="67" spans="1:27" ht="15" x14ac:dyDescent="0.25">
      <c r="A67" s="167" t="s">
        <v>58</v>
      </c>
      <c r="B67" s="351">
        <v>62</v>
      </c>
      <c r="C67" s="357">
        <v>1.9890920757138275E-2</v>
      </c>
      <c r="D67" s="351">
        <v>56</v>
      </c>
      <c r="E67" s="357">
        <v>2.2373152217339192E-2</v>
      </c>
      <c r="F67" s="351">
        <v>62</v>
      </c>
      <c r="G67" s="357">
        <v>2.0228384991843394E-2</v>
      </c>
      <c r="H67" s="351">
        <v>60</v>
      </c>
      <c r="I67" s="357">
        <v>1.9808517662594914E-2</v>
      </c>
      <c r="J67" s="351">
        <v>62</v>
      </c>
      <c r="K67" s="357">
        <v>1.9745222929936305E-2</v>
      </c>
      <c r="L67" s="351">
        <v>60</v>
      </c>
      <c r="M67" s="357">
        <v>2.0181634712411706E-2</v>
      </c>
      <c r="N67" s="351">
        <v>62</v>
      </c>
      <c r="O67" s="357">
        <v>1.9948519948519948E-2</v>
      </c>
      <c r="P67" s="351">
        <v>62</v>
      </c>
      <c r="Q67" s="357">
        <v>2.0715001670564649E-2</v>
      </c>
      <c r="R67" s="351">
        <v>60</v>
      </c>
      <c r="S67" s="357">
        <v>3.1628887717448602E-2</v>
      </c>
      <c r="T67" s="351">
        <v>62</v>
      </c>
      <c r="U67" s="357">
        <v>3.1062124248496994E-2</v>
      </c>
      <c r="V67" s="351">
        <v>60</v>
      </c>
      <c r="W67" s="357">
        <v>3.1446540880503145E-2</v>
      </c>
      <c r="X67" s="351">
        <v>62</v>
      </c>
      <c r="Y67" s="357">
        <v>3.3604336043360432E-2</v>
      </c>
      <c r="Z67" s="354">
        <v>730</v>
      </c>
      <c r="AA67" s="361">
        <v>2.3120288845252423E-2</v>
      </c>
    </row>
    <row r="68" spans="1:27" ht="15" x14ac:dyDescent="0.25">
      <c r="A68" s="167" t="s">
        <v>161</v>
      </c>
      <c r="B68" s="351">
        <v>186</v>
      </c>
      <c r="C68" s="357">
        <v>5.9672762271414825E-2</v>
      </c>
      <c r="D68" s="351">
        <v>147</v>
      </c>
      <c r="E68" s="357">
        <v>5.8729524570515383E-2</v>
      </c>
      <c r="F68" s="351">
        <v>181</v>
      </c>
      <c r="G68" s="357">
        <v>5.9053833605220228E-2</v>
      </c>
      <c r="H68" s="351">
        <v>179</v>
      </c>
      <c r="I68" s="357">
        <v>5.9095411026741498E-2</v>
      </c>
      <c r="J68" s="351">
        <v>186</v>
      </c>
      <c r="K68" s="357">
        <v>5.9235668789808918E-2</v>
      </c>
      <c r="L68" s="351">
        <v>180</v>
      </c>
      <c r="M68" s="357">
        <v>6.0544904137235116E-2</v>
      </c>
      <c r="N68" s="351">
        <v>186</v>
      </c>
      <c r="O68" s="357">
        <v>5.9845559845559844E-2</v>
      </c>
      <c r="P68" s="351">
        <v>186</v>
      </c>
      <c r="Q68" s="357">
        <v>6.2145005011693955E-2</v>
      </c>
      <c r="R68" s="351">
        <v>180</v>
      </c>
      <c r="S68" s="357">
        <v>9.4886663152345813E-2</v>
      </c>
      <c r="T68" s="351">
        <v>193</v>
      </c>
      <c r="U68" s="357">
        <v>9.6693386773547094E-2</v>
      </c>
      <c r="V68" s="351">
        <v>180</v>
      </c>
      <c r="W68" s="357">
        <v>9.4339622641509441E-2</v>
      </c>
      <c r="X68" s="351">
        <v>248</v>
      </c>
      <c r="Y68" s="357">
        <v>0.13441734417344173</v>
      </c>
      <c r="Z68" s="354">
        <v>2232</v>
      </c>
      <c r="AA68" s="361">
        <v>7.0691074935073164E-2</v>
      </c>
    </row>
    <row r="69" spans="1:27" ht="15" x14ac:dyDescent="0.25">
      <c r="A69" s="167" t="s">
        <v>59</v>
      </c>
      <c r="B69" s="351">
        <v>372</v>
      </c>
      <c r="C69" s="357">
        <v>0.11934552454282965</v>
      </c>
      <c r="D69" s="351">
        <v>336</v>
      </c>
      <c r="E69" s="357">
        <v>0.13423891330403515</v>
      </c>
      <c r="F69" s="351">
        <v>372</v>
      </c>
      <c r="G69" s="357">
        <v>0.12137030995106037</v>
      </c>
      <c r="H69" s="351">
        <v>362</v>
      </c>
      <c r="I69" s="357">
        <v>0.11951138989765599</v>
      </c>
      <c r="J69" s="351">
        <v>372</v>
      </c>
      <c r="K69" s="357">
        <v>0.11847133757961784</v>
      </c>
      <c r="L69" s="351">
        <v>360</v>
      </c>
      <c r="M69" s="357">
        <v>0.12108980827447023</v>
      </c>
      <c r="N69" s="351">
        <v>372</v>
      </c>
      <c r="O69" s="357">
        <v>0.11969111969111969</v>
      </c>
      <c r="P69" s="351">
        <v>372</v>
      </c>
      <c r="Q69" s="357">
        <v>0.12429001002338791</v>
      </c>
      <c r="R69" s="351">
        <v>360</v>
      </c>
      <c r="S69" s="357">
        <v>0.18977332630469163</v>
      </c>
      <c r="T69" s="351">
        <v>382</v>
      </c>
      <c r="U69" s="357">
        <v>0.19138276553106212</v>
      </c>
      <c r="V69" s="351">
        <v>361</v>
      </c>
      <c r="W69" s="357">
        <v>0.18920335429769392</v>
      </c>
      <c r="X69" s="351">
        <v>372</v>
      </c>
      <c r="Y69" s="357">
        <v>0.2016260162601626</v>
      </c>
      <c r="Z69" s="354">
        <v>4393</v>
      </c>
      <c r="AA69" s="361">
        <v>0.13913346424273138</v>
      </c>
    </row>
    <row r="70" spans="1:27" ht="15" x14ac:dyDescent="0.25">
      <c r="A70" s="167" t="s">
        <v>60</v>
      </c>
      <c r="B70" s="351">
        <v>0</v>
      </c>
      <c r="C70" s="357">
        <v>0</v>
      </c>
      <c r="D70" s="351">
        <v>0</v>
      </c>
      <c r="E70" s="357">
        <v>0</v>
      </c>
      <c r="F70" s="351">
        <v>0</v>
      </c>
      <c r="G70" s="357">
        <v>0</v>
      </c>
      <c r="H70" s="351">
        <v>0</v>
      </c>
      <c r="I70" s="357">
        <v>0</v>
      </c>
      <c r="J70" s="351">
        <v>0</v>
      </c>
      <c r="K70" s="357">
        <v>0</v>
      </c>
      <c r="L70" s="351">
        <v>0</v>
      </c>
      <c r="M70" s="357">
        <v>0</v>
      </c>
      <c r="N70" s="351">
        <v>0</v>
      </c>
      <c r="O70" s="357">
        <v>0</v>
      </c>
      <c r="P70" s="351">
        <v>0</v>
      </c>
      <c r="Q70" s="357">
        <v>0</v>
      </c>
      <c r="R70" s="351">
        <v>0</v>
      </c>
      <c r="S70" s="357">
        <v>0</v>
      </c>
      <c r="T70" s="351">
        <v>0</v>
      </c>
      <c r="U70" s="357">
        <v>0</v>
      </c>
      <c r="V70" s="351">
        <v>0</v>
      </c>
      <c r="W70" s="357">
        <v>0</v>
      </c>
      <c r="X70" s="351">
        <v>0</v>
      </c>
      <c r="Y70" s="357">
        <v>0</v>
      </c>
      <c r="Z70" s="354">
        <v>0</v>
      </c>
      <c r="AA70" s="361">
        <v>0</v>
      </c>
    </row>
    <row r="71" spans="1:27" ht="15" x14ac:dyDescent="0.25">
      <c r="A71" s="167" t="s">
        <v>61</v>
      </c>
      <c r="B71" s="351">
        <v>0</v>
      </c>
      <c r="C71" s="357">
        <v>0</v>
      </c>
      <c r="D71" s="351">
        <v>0</v>
      </c>
      <c r="E71" s="357">
        <v>0</v>
      </c>
      <c r="F71" s="351">
        <v>0</v>
      </c>
      <c r="G71" s="357">
        <v>0</v>
      </c>
      <c r="H71" s="351">
        <v>0</v>
      </c>
      <c r="I71" s="357">
        <v>0</v>
      </c>
      <c r="J71" s="351">
        <v>0</v>
      </c>
      <c r="K71" s="357">
        <v>0</v>
      </c>
      <c r="L71" s="351">
        <v>0</v>
      </c>
      <c r="M71" s="357">
        <v>0</v>
      </c>
      <c r="N71" s="351">
        <v>0</v>
      </c>
      <c r="O71" s="357">
        <v>0</v>
      </c>
      <c r="P71" s="351">
        <v>0</v>
      </c>
      <c r="Q71" s="357">
        <v>0</v>
      </c>
      <c r="R71" s="351">
        <v>0</v>
      </c>
      <c r="S71" s="357">
        <v>0</v>
      </c>
      <c r="T71" s="351">
        <v>0</v>
      </c>
      <c r="U71" s="357">
        <v>0</v>
      </c>
      <c r="V71" s="351">
        <v>0</v>
      </c>
      <c r="W71" s="357">
        <v>0</v>
      </c>
      <c r="X71" s="351">
        <v>0</v>
      </c>
      <c r="Y71" s="357">
        <v>0</v>
      </c>
      <c r="Z71" s="354">
        <v>0</v>
      </c>
      <c r="AA71" s="361">
        <v>0</v>
      </c>
    </row>
    <row r="72" spans="1:27" ht="15" x14ac:dyDescent="0.25">
      <c r="A72" s="167" t="s">
        <v>62</v>
      </c>
      <c r="B72" s="351">
        <v>62</v>
      </c>
      <c r="C72" s="357">
        <v>1.9890920757138275E-2</v>
      </c>
      <c r="D72" s="351">
        <v>56</v>
      </c>
      <c r="E72" s="357">
        <v>2.2373152217339192E-2</v>
      </c>
      <c r="F72" s="351">
        <v>59</v>
      </c>
      <c r="G72" s="357">
        <v>1.9249592169657423E-2</v>
      </c>
      <c r="H72" s="351">
        <v>58</v>
      </c>
      <c r="I72" s="357">
        <v>1.9148233740508419E-2</v>
      </c>
      <c r="J72" s="351">
        <v>61</v>
      </c>
      <c r="K72" s="357">
        <v>1.9426751592356687E-2</v>
      </c>
      <c r="L72" s="351">
        <v>60</v>
      </c>
      <c r="M72" s="357">
        <v>2.0181634712411706E-2</v>
      </c>
      <c r="N72" s="351">
        <v>62</v>
      </c>
      <c r="O72" s="357">
        <v>1.9948519948519948E-2</v>
      </c>
      <c r="P72" s="351">
        <v>60</v>
      </c>
      <c r="Q72" s="357">
        <v>2.0046775810223856E-2</v>
      </c>
      <c r="R72" s="351">
        <v>0</v>
      </c>
      <c r="S72" s="357">
        <v>0</v>
      </c>
      <c r="T72" s="351">
        <v>0</v>
      </c>
      <c r="U72" s="357">
        <v>0</v>
      </c>
      <c r="V72" s="351">
        <v>0</v>
      </c>
      <c r="W72" s="357">
        <v>0</v>
      </c>
      <c r="X72" s="351">
        <v>0</v>
      </c>
      <c r="Y72" s="357">
        <v>0</v>
      </c>
      <c r="Z72" s="354">
        <v>478</v>
      </c>
      <c r="AA72" s="361">
        <v>1.5139038449357066E-2</v>
      </c>
    </row>
    <row r="73" spans="1:27" ht="15" x14ac:dyDescent="0.25">
      <c r="A73" s="167" t="s">
        <v>63</v>
      </c>
      <c r="B73" s="351">
        <v>31</v>
      </c>
      <c r="C73" s="357">
        <v>9.9454603785691376E-3</v>
      </c>
      <c r="D73" s="351">
        <v>28</v>
      </c>
      <c r="E73" s="357">
        <v>1.1186576108669596E-2</v>
      </c>
      <c r="F73" s="351">
        <v>31</v>
      </c>
      <c r="G73" s="357">
        <v>1.0114192495921697E-2</v>
      </c>
      <c r="H73" s="351">
        <v>30</v>
      </c>
      <c r="I73" s="357">
        <v>9.9042588312974571E-3</v>
      </c>
      <c r="J73" s="351">
        <v>31</v>
      </c>
      <c r="K73" s="357">
        <v>9.8726114649681524E-3</v>
      </c>
      <c r="L73" s="351">
        <v>30</v>
      </c>
      <c r="M73" s="357">
        <v>1.0090817356205853E-2</v>
      </c>
      <c r="N73" s="351">
        <v>31</v>
      </c>
      <c r="O73" s="357">
        <v>9.974259974259974E-3</v>
      </c>
      <c r="P73" s="351">
        <v>31</v>
      </c>
      <c r="Q73" s="357">
        <v>1.0357500835282325E-2</v>
      </c>
      <c r="R73" s="351">
        <v>30</v>
      </c>
      <c r="S73" s="357">
        <v>1.5814443858724301E-2</v>
      </c>
      <c r="T73" s="351">
        <v>31</v>
      </c>
      <c r="U73" s="357">
        <v>1.5531062124248497E-2</v>
      </c>
      <c r="V73" s="351">
        <v>30</v>
      </c>
      <c r="W73" s="357">
        <v>1.5723270440251572E-2</v>
      </c>
      <c r="X73" s="351">
        <v>62</v>
      </c>
      <c r="Y73" s="357">
        <v>3.3604336043360432E-2</v>
      </c>
      <c r="Z73" s="354">
        <v>396</v>
      </c>
      <c r="AA73" s="361">
        <v>1.2541964907835561E-2</v>
      </c>
    </row>
    <row r="74" spans="1:27" ht="15" x14ac:dyDescent="0.25">
      <c r="A74" s="167" t="s">
        <v>64</v>
      </c>
      <c r="B74" s="351">
        <v>31</v>
      </c>
      <c r="C74" s="357">
        <v>9.9454603785691376E-3</v>
      </c>
      <c r="D74" s="351">
        <v>28</v>
      </c>
      <c r="E74" s="357">
        <v>1.1186576108669596E-2</v>
      </c>
      <c r="F74" s="351">
        <v>30</v>
      </c>
      <c r="G74" s="357">
        <v>9.7879282218597055E-3</v>
      </c>
      <c r="H74" s="351">
        <v>29</v>
      </c>
      <c r="I74" s="357">
        <v>9.5741168702542095E-3</v>
      </c>
      <c r="J74" s="351">
        <v>31</v>
      </c>
      <c r="K74" s="357">
        <v>9.8726114649681524E-3</v>
      </c>
      <c r="L74" s="351">
        <v>27</v>
      </c>
      <c r="M74" s="357">
        <v>9.0817356205852677E-3</v>
      </c>
      <c r="N74" s="351">
        <v>31</v>
      </c>
      <c r="O74" s="357">
        <v>9.974259974259974E-3</v>
      </c>
      <c r="P74" s="351">
        <v>31</v>
      </c>
      <c r="Q74" s="357">
        <v>1.0357500835282325E-2</v>
      </c>
      <c r="R74" s="351">
        <v>0</v>
      </c>
      <c r="S74" s="357">
        <v>0</v>
      </c>
      <c r="T74" s="351">
        <v>0</v>
      </c>
      <c r="U74" s="357">
        <v>0</v>
      </c>
      <c r="V74" s="351">
        <v>0</v>
      </c>
      <c r="W74" s="357">
        <v>0</v>
      </c>
      <c r="X74" s="351">
        <v>0</v>
      </c>
      <c r="Y74" s="357">
        <v>0</v>
      </c>
      <c r="Z74" s="354">
        <v>238</v>
      </c>
      <c r="AA74" s="361">
        <v>7.5378475961233923E-3</v>
      </c>
    </row>
    <row r="75" spans="1:27" ht="15" x14ac:dyDescent="0.25">
      <c r="A75" s="167" t="s">
        <v>65</v>
      </c>
      <c r="B75" s="351">
        <v>93</v>
      </c>
      <c r="C75" s="357">
        <v>2.9836381135707413E-2</v>
      </c>
      <c r="D75" s="351">
        <v>63</v>
      </c>
      <c r="E75" s="357">
        <v>2.5169796244506593E-2</v>
      </c>
      <c r="F75" s="351">
        <v>88</v>
      </c>
      <c r="G75" s="357">
        <v>2.871125611745514E-2</v>
      </c>
      <c r="H75" s="351">
        <v>90</v>
      </c>
      <c r="I75" s="357">
        <v>2.9712776493892375E-2</v>
      </c>
      <c r="J75" s="351">
        <v>93</v>
      </c>
      <c r="K75" s="357">
        <v>2.9617834394904459E-2</v>
      </c>
      <c r="L75" s="351">
        <v>90</v>
      </c>
      <c r="M75" s="357">
        <v>3.0272452068617558E-2</v>
      </c>
      <c r="N75" s="351">
        <v>93</v>
      </c>
      <c r="O75" s="357">
        <v>2.9922779922779922E-2</v>
      </c>
      <c r="P75" s="351">
        <v>93</v>
      </c>
      <c r="Q75" s="357">
        <v>3.1072502505846977E-2</v>
      </c>
      <c r="R75" s="351">
        <v>90</v>
      </c>
      <c r="S75" s="357">
        <v>4.7443331576172906E-2</v>
      </c>
      <c r="T75" s="351">
        <v>93</v>
      </c>
      <c r="U75" s="357">
        <v>4.6593186372745489E-2</v>
      </c>
      <c r="V75" s="351">
        <v>90</v>
      </c>
      <c r="W75" s="357">
        <v>4.716981132075472E-2</v>
      </c>
      <c r="X75" s="351">
        <v>93</v>
      </c>
      <c r="Y75" s="357">
        <v>5.0406504065040651E-2</v>
      </c>
      <c r="Z75" s="354">
        <v>1069</v>
      </c>
      <c r="AA75" s="361">
        <v>3.3856970925444985E-2</v>
      </c>
    </row>
    <row r="76" spans="1:27" ht="15" x14ac:dyDescent="0.25">
      <c r="A76" s="167" t="s">
        <v>66</v>
      </c>
      <c r="B76" s="351">
        <v>149</v>
      </c>
      <c r="C76" s="357">
        <v>4.7802374077638758E-2</v>
      </c>
      <c r="D76" s="351">
        <v>142</v>
      </c>
      <c r="E76" s="357">
        <v>5.6731921693967242E-2</v>
      </c>
      <c r="F76" s="351">
        <v>218</v>
      </c>
      <c r="G76" s="357">
        <v>7.1125611745513864E-2</v>
      </c>
      <c r="H76" s="351">
        <v>214</v>
      </c>
      <c r="I76" s="357">
        <v>7.06503796632552E-2</v>
      </c>
      <c r="J76" s="351">
        <v>239</v>
      </c>
      <c r="K76" s="357">
        <v>7.6114649681528659E-2</v>
      </c>
      <c r="L76" s="351">
        <v>185</v>
      </c>
      <c r="M76" s="357">
        <v>6.2226707029936094E-2</v>
      </c>
      <c r="N76" s="351">
        <v>212</v>
      </c>
      <c r="O76" s="357">
        <v>6.8211068211068204E-2</v>
      </c>
      <c r="P76" s="351">
        <v>236</v>
      </c>
      <c r="Q76" s="357">
        <v>7.8850651520213838E-2</v>
      </c>
      <c r="R76" s="351">
        <v>0</v>
      </c>
      <c r="S76" s="357">
        <v>0</v>
      </c>
      <c r="T76" s="351">
        <v>0</v>
      </c>
      <c r="U76" s="357">
        <v>0</v>
      </c>
      <c r="V76" s="351">
        <v>0</v>
      </c>
      <c r="W76" s="357">
        <v>0</v>
      </c>
      <c r="X76" s="351">
        <v>0</v>
      </c>
      <c r="Y76" s="357">
        <v>0</v>
      </c>
      <c r="Z76" s="354">
        <v>1595</v>
      </c>
      <c r="AA76" s="361">
        <v>5.0516247545448784E-2</v>
      </c>
    </row>
    <row r="77" spans="1:27" ht="15" x14ac:dyDescent="0.25">
      <c r="A77" s="167" t="s">
        <v>67</v>
      </c>
      <c r="B77" s="351">
        <v>62</v>
      </c>
      <c r="C77" s="357">
        <v>1.9890920757138275E-2</v>
      </c>
      <c r="D77" s="351">
        <v>64</v>
      </c>
      <c r="E77" s="357">
        <v>2.556931681981622E-2</v>
      </c>
      <c r="F77" s="351">
        <v>92</v>
      </c>
      <c r="G77" s="357">
        <v>3.00163132137031E-2</v>
      </c>
      <c r="H77" s="351">
        <v>84</v>
      </c>
      <c r="I77" s="357">
        <v>2.7731924727632883E-2</v>
      </c>
      <c r="J77" s="351">
        <v>93</v>
      </c>
      <c r="K77" s="357">
        <v>2.9617834394904459E-2</v>
      </c>
      <c r="L77" s="351">
        <v>90</v>
      </c>
      <c r="M77" s="357">
        <v>3.0272452068617558E-2</v>
      </c>
      <c r="N77" s="351">
        <v>95</v>
      </c>
      <c r="O77" s="357">
        <v>3.0566280566280565E-2</v>
      </c>
      <c r="P77" s="351">
        <v>93</v>
      </c>
      <c r="Q77" s="357">
        <v>3.1072502505846977E-2</v>
      </c>
      <c r="R77" s="351">
        <v>0</v>
      </c>
      <c r="S77" s="357">
        <v>0</v>
      </c>
      <c r="T77" s="351">
        <v>0</v>
      </c>
      <c r="U77" s="357">
        <v>0</v>
      </c>
      <c r="V77" s="351">
        <v>0</v>
      </c>
      <c r="W77" s="357">
        <v>0</v>
      </c>
      <c r="X77" s="351">
        <v>0</v>
      </c>
      <c r="Y77" s="357">
        <v>0</v>
      </c>
      <c r="Z77" s="354">
        <v>673</v>
      </c>
      <c r="AA77" s="361">
        <v>2.1315006017609425E-2</v>
      </c>
    </row>
    <row r="78" spans="1:27" ht="15" x14ac:dyDescent="0.25">
      <c r="A78" s="167" t="s">
        <v>68</v>
      </c>
      <c r="B78" s="351">
        <v>0</v>
      </c>
      <c r="C78" s="357">
        <v>0</v>
      </c>
      <c r="D78" s="351">
        <v>0</v>
      </c>
      <c r="E78" s="357">
        <v>0</v>
      </c>
      <c r="F78" s="351">
        <v>0</v>
      </c>
      <c r="G78" s="357">
        <v>0</v>
      </c>
      <c r="H78" s="351">
        <v>0</v>
      </c>
      <c r="I78" s="357">
        <v>0</v>
      </c>
      <c r="J78" s="351">
        <v>0</v>
      </c>
      <c r="K78" s="357">
        <v>0</v>
      </c>
      <c r="L78" s="351">
        <v>0</v>
      </c>
      <c r="M78" s="357">
        <v>0</v>
      </c>
      <c r="N78" s="351">
        <v>0</v>
      </c>
      <c r="O78" s="357">
        <v>0</v>
      </c>
      <c r="P78" s="351">
        <v>0</v>
      </c>
      <c r="Q78" s="357">
        <v>0</v>
      </c>
      <c r="R78" s="351">
        <v>0</v>
      </c>
      <c r="S78" s="357">
        <v>0</v>
      </c>
      <c r="T78" s="351">
        <v>0</v>
      </c>
      <c r="U78" s="357">
        <v>0</v>
      </c>
      <c r="V78" s="351">
        <v>0</v>
      </c>
      <c r="W78" s="357">
        <v>0</v>
      </c>
      <c r="X78" s="351">
        <v>0</v>
      </c>
      <c r="Y78" s="357">
        <v>0</v>
      </c>
      <c r="Z78" s="354">
        <v>0</v>
      </c>
      <c r="AA78" s="361">
        <v>0</v>
      </c>
    </row>
    <row r="79" spans="1:27" ht="15" x14ac:dyDescent="0.25">
      <c r="A79" s="167" t="s">
        <v>69</v>
      </c>
      <c r="B79" s="351">
        <v>62</v>
      </c>
      <c r="C79" s="357">
        <v>1.9890920757138275E-2</v>
      </c>
      <c r="D79" s="351">
        <v>56</v>
      </c>
      <c r="E79" s="357">
        <v>2.2373152217339192E-2</v>
      </c>
      <c r="F79" s="351">
        <v>62</v>
      </c>
      <c r="G79" s="357">
        <v>2.0228384991843394E-2</v>
      </c>
      <c r="H79" s="351">
        <v>60</v>
      </c>
      <c r="I79" s="357">
        <v>1.9808517662594914E-2</v>
      </c>
      <c r="J79" s="351">
        <v>62</v>
      </c>
      <c r="K79" s="357">
        <v>1.9745222929936305E-2</v>
      </c>
      <c r="L79" s="351">
        <v>60</v>
      </c>
      <c r="M79" s="357">
        <v>2.0181634712411706E-2</v>
      </c>
      <c r="N79" s="351">
        <v>62</v>
      </c>
      <c r="O79" s="357">
        <v>1.9948519948519948E-2</v>
      </c>
      <c r="P79" s="351">
        <v>62</v>
      </c>
      <c r="Q79" s="357">
        <v>2.0715001670564649E-2</v>
      </c>
      <c r="R79" s="351">
        <v>60</v>
      </c>
      <c r="S79" s="357">
        <v>3.1628887717448602E-2</v>
      </c>
      <c r="T79" s="351">
        <v>63</v>
      </c>
      <c r="U79" s="357">
        <v>3.1563126252505007E-2</v>
      </c>
      <c r="V79" s="351">
        <v>60</v>
      </c>
      <c r="W79" s="357">
        <v>3.1446540880503145E-2</v>
      </c>
      <c r="X79" s="351">
        <v>32</v>
      </c>
      <c r="Y79" s="357">
        <v>1.7344173441734417E-2</v>
      </c>
      <c r="Z79" s="354">
        <v>701</v>
      </c>
      <c r="AA79" s="361">
        <v>2.2201811617153355E-2</v>
      </c>
    </row>
    <row r="80" spans="1:27" ht="15" x14ac:dyDescent="0.25">
      <c r="A80" s="167" t="s">
        <v>70</v>
      </c>
      <c r="B80" s="351">
        <v>0</v>
      </c>
      <c r="C80" s="357">
        <v>0</v>
      </c>
      <c r="D80" s="351">
        <v>0</v>
      </c>
      <c r="E80" s="357">
        <v>0</v>
      </c>
      <c r="F80" s="351">
        <v>0</v>
      </c>
      <c r="G80" s="357">
        <v>0</v>
      </c>
      <c r="H80" s="351">
        <v>0</v>
      </c>
      <c r="I80" s="357">
        <v>0</v>
      </c>
      <c r="J80" s="351">
        <v>0</v>
      </c>
      <c r="K80" s="357">
        <v>0</v>
      </c>
      <c r="L80" s="351">
        <v>0</v>
      </c>
      <c r="M80" s="357">
        <v>0</v>
      </c>
      <c r="N80" s="351">
        <v>0</v>
      </c>
      <c r="O80" s="357">
        <v>0</v>
      </c>
      <c r="P80" s="351">
        <v>0</v>
      </c>
      <c r="Q80" s="357">
        <v>0</v>
      </c>
      <c r="R80" s="351">
        <v>0</v>
      </c>
      <c r="S80" s="357">
        <v>0</v>
      </c>
      <c r="T80" s="351">
        <v>0</v>
      </c>
      <c r="U80" s="357">
        <v>0</v>
      </c>
      <c r="V80" s="351">
        <v>0</v>
      </c>
      <c r="W80" s="357">
        <v>0</v>
      </c>
      <c r="X80" s="351">
        <v>0</v>
      </c>
      <c r="Y80" s="357">
        <v>0</v>
      </c>
      <c r="Z80" s="354">
        <v>0</v>
      </c>
      <c r="AA80" s="361">
        <v>0</v>
      </c>
    </row>
    <row r="81" spans="1:27" ht="15" x14ac:dyDescent="0.25">
      <c r="A81" s="167" t="s">
        <v>71</v>
      </c>
      <c r="B81" s="351">
        <v>0</v>
      </c>
      <c r="C81" s="357">
        <v>0</v>
      </c>
      <c r="D81" s="351">
        <v>0</v>
      </c>
      <c r="E81" s="357">
        <v>0</v>
      </c>
      <c r="F81" s="351">
        <v>0</v>
      </c>
      <c r="G81" s="357">
        <v>0</v>
      </c>
      <c r="H81" s="351">
        <v>0</v>
      </c>
      <c r="I81" s="357">
        <v>0</v>
      </c>
      <c r="J81" s="351">
        <v>0</v>
      </c>
      <c r="K81" s="357">
        <v>0</v>
      </c>
      <c r="L81" s="351">
        <v>0</v>
      </c>
      <c r="M81" s="357">
        <v>0</v>
      </c>
      <c r="N81" s="351">
        <v>0</v>
      </c>
      <c r="O81" s="357">
        <v>0</v>
      </c>
      <c r="P81" s="351">
        <v>0</v>
      </c>
      <c r="Q81" s="357">
        <v>0</v>
      </c>
      <c r="R81" s="351">
        <v>0</v>
      </c>
      <c r="S81" s="357">
        <v>0</v>
      </c>
      <c r="T81" s="351">
        <v>0</v>
      </c>
      <c r="U81" s="357">
        <v>0</v>
      </c>
      <c r="V81" s="351">
        <v>0</v>
      </c>
      <c r="W81" s="357">
        <v>0</v>
      </c>
      <c r="X81" s="351">
        <v>0</v>
      </c>
      <c r="Y81" s="357">
        <v>0</v>
      </c>
      <c r="Z81" s="354">
        <v>0</v>
      </c>
      <c r="AA81" s="361">
        <v>0</v>
      </c>
    </row>
    <row r="82" spans="1:27" ht="15" x14ac:dyDescent="0.25">
      <c r="A82" s="167" t="s">
        <v>72</v>
      </c>
      <c r="B82" s="351">
        <v>0</v>
      </c>
      <c r="C82" s="357">
        <v>0</v>
      </c>
      <c r="D82" s="351">
        <v>0</v>
      </c>
      <c r="E82" s="357">
        <v>0</v>
      </c>
      <c r="F82" s="351">
        <v>0</v>
      </c>
      <c r="G82" s="357">
        <v>0</v>
      </c>
      <c r="H82" s="351">
        <v>0</v>
      </c>
      <c r="I82" s="357">
        <v>0</v>
      </c>
      <c r="J82" s="351">
        <v>0</v>
      </c>
      <c r="K82" s="357">
        <v>0</v>
      </c>
      <c r="L82" s="351">
        <v>0</v>
      </c>
      <c r="M82" s="357">
        <v>0</v>
      </c>
      <c r="N82" s="351">
        <v>0</v>
      </c>
      <c r="O82" s="357">
        <v>0</v>
      </c>
      <c r="P82" s="351">
        <v>0</v>
      </c>
      <c r="Q82" s="357">
        <v>0</v>
      </c>
      <c r="R82" s="351">
        <v>0</v>
      </c>
      <c r="S82" s="357">
        <v>0</v>
      </c>
      <c r="T82" s="351">
        <v>0</v>
      </c>
      <c r="U82" s="357">
        <v>0</v>
      </c>
      <c r="V82" s="351">
        <v>0</v>
      </c>
      <c r="W82" s="357">
        <v>0</v>
      </c>
      <c r="X82" s="351">
        <v>0</v>
      </c>
      <c r="Y82" s="357">
        <v>0</v>
      </c>
      <c r="Z82" s="354">
        <v>0</v>
      </c>
      <c r="AA82" s="361">
        <v>0</v>
      </c>
    </row>
    <row r="83" spans="1:27" ht="15" x14ac:dyDescent="0.25">
      <c r="A83" s="167" t="s">
        <v>73</v>
      </c>
      <c r="B83" s="351">
        <v>62</v>
      </c>
      <c r="C83" s="357">
        <v>1.9890920757138275E-2</v>
      </c>
      <c r="D83" s="351">
        <v>57</v>
      </c>
      <c r="E83" s="357">
        <v>2.2772672792648822E-2</v>
      </c>
      <c r="F83" s="351">
        <v>62</v>
      </c>
      <c r="G83" s="357">
        <v>2.0228384991843394E-2</v>
      </c>
      <c r="H83" s="351">
        <v>60</v>
      </c>
      <c r="I83" s="357">
        <v>1.9808517662594914E-2</v>
      </c>
      <c r="J83" s="351">
        <v>62</v>
      </c>
      <c r="K83" s="357">
        <v>1.9745222929936305E-2</v>
      </c>
      <c r="L83" s="351">
        <v>60</v>
      </c>
      <c r="M83" s="357">
        <v>2.0181634712411706E-2</v>
      </c>
      <c r="N83" s="351">
        <v>62</v>
      </c>
      <c r="O83" s="357">
        <v>1.9948519948519948E-2</v>
      </c>
      <c r="P83" s="351">
        <v>57</v>
      </c>
      <c r="Q83" s="357">
        <v>1.9044437019712663E-2</v>
      </c>
      <c r="R83" s="351">
        <v>0</v>
      </c>
      <c r="S83" s="357">
        <v>0</v>
      </c>
      <c r="T83" s="351">
        <v>0</v>
      </c>
      <c r="U83" s="357">
        <v>0</v>
      </c>
      <c r="V83" s="351">
        <v>0</v>
      </c>
      <c r="W83" s="357">
        <v>0</v>
      </c>
      <c r="X83" s="351">
        <v>0</v>
      </c>
      <c r="Y83" s="357">
        <v>0</v>
      </c>
      <c r="Z83" s="354">
        <v>482</v>
      </c>
      <c r="AA83" s="361">
        <v>1.5265724963577627E-2</v>
      </c>
    </row>
    <row r="84" spans="1:27" ht="15" x14ac:dyDescent="0.25">
      <c r="A84" s="167" t="s">
        <v>74</v>
      </c>
      <c r="B84" s="351">
        <v>155</v>
      </c>
      <c r="C84" s="357">
        <v>4.9727301892845688E-2</v>
      </c>
      <c r="D84" s="351">
        <v>140</v>
      </c>
      <c r="E84" s="357">
        <v>5.5932880543347982E-2</v>
      </c>
      <c r="F84" s="351">
        <v>155</v>
      </c>
      <c r="G84" s="357">
        <v>5.0570962479608482E-2</v>
      </c>
      <c r="H84" s="351">
        <v>150</v>
      </c>
      <c r="I84" s="357">
        <v>4.9521294156487289E-2</v>
      </c>
      <c r="J84" s="351">
        <v>155</v>
      </c>
      <c r="K84" s="357">
        <v>4.9363057324840767E-2</v>
      </c>
      <c r="L84" s="351">
        <v>150</v>
      </c>
      <c r="M84" s="357">
        <v>5.0454086781029264E-2</v>
      </c>
      <c r="N84" s="351">
        <v>155</v>
      </c>
      <c r="O84" s="357">
        <v>4.9871299871299873E-2</v>
      </c>
      <c r="P84" s="351">
        <v>155</v>
      </c>
      <c r="Q84" s="357">
        <v>5.1787504176411626E-2</v>
      </c>
      <c r="R84" s="351">
        <v>150</v>
      </c>
      <c r="S84" s="357">
        <v>7.9072219293621501E-2</v>
      </c>
      <c r="T84" s="351">
        <v>159</v>
      </c>
      <c r="U84" s="357">
        <v>7.9659318637274545E-2</v>
      </c>
      <c r="V84" s="351">
        <v>150</v>
      </c>
      <c r="W84" s="357">
        <v>7.8616352201257858E-2</v>
      </c>
      <c r="X84" s="351">
        <v>93</v>
      </c>
      <c r="Y84" s="357">
        <v>5.0406504065040651E-2</v>
      </c>
      <c r="Z84" s="354">
        <v>1767</v>
      </c>
      <c r="AA84" s="361">
        <v>5.5963767656932922E-2</v>
      </c>
    </row>
    <row r="85" spans="1:27" ht="15" x14ac:dyDescent="0.25">
      <c r="A85" s="167" t="s">
        <v>75</v>
      </c>
      <c r="B85" s="351">
        <v>31</v>
      </c>
      <c r="C85" s="357">
        <v>9.9454603785691376E-3</v>
      </c>
      <c r="D85" s="351">
        <v>28</v>
      </c>
      <c r="E85" s="357">
        <v>1.1186576108669596E-2</v>
      </c>
      <c r="F85" s="351">
        <v>30</v>
      </c>
      <c r="G85" s="357">
        <v>9.7879282218597055E-3</v>
      </c>
      <c r="H85" s="351">
        <v>28</v>
      </c>
      <c r="I85" s="357">
        <v>9.2439749092109603E-3</v>
      </c>
      <c r="J85" s="351">
        <v>31</v>
      </c>
      <c r="K85" s="357">
        <v>9.8726114649681524E-3</v>
      </c>
      <c r="L85" s="351">
        <v>30</v>
      </c>
      <c r="M85" s="357">
        <v>1.0090817356205853E-2</v>
      </c>
      <c r="N85" s="351">
        <v>30</v>
      </c>
      <c r="O85" s="357">
        <v>9.6525096525096523E-3</v>
      </c>
      <c r="P85" s="351">
        <v>32</v>
      </c>
      <c r="Q85" s="357">
        <v>1.0691613765452723E-2</v>
      </c>
      <c r="R85" s="351">
        <v>0</v>
      </c>
      <c r="S85" s="357">
        <v>0</v>
      </c>
      <c r="T85" s="351">
        <v>0</v>
      </c>
      <c r="U85" s="357">
        <v>0</v>
      </c>
      <c r="V85" s="351">
        <v>0</v>
      </c>
      <c r="W85" s="357">
        <v>0</v>
      </c>
      <c r="X85" s="351">
        <v>0</v>
      </c>
      <c r="Y85" s="357">
        <v>0</v>
      </c>
      <c r="Z85" s="354">
        <v>240</v>
      </c>
      <c r="AA85" s="361">
        <v>7.6011908532336737E-3</v>
      </c>
    </row>
    <row r="86" spans="1:27" ht="15" x14ac:dyDescent="0.25">
      <c r="A86" s="167" t="s">
        <v>76</v>
      </c>
      <c r="B86" s="351">
        <v>518</v>
      </c>
      <c r="C86" s="357">
        <v>0.16618543471286493</v>
      </c>
      <c r="D86" s="351">
        <v>455</v>
      </c>
      <c r="E86" s="357">
        <v>0.18178186176588093</v>
      </c>
      <c r="F86" s="351">
        <v>449</v>
      </c>
      <c r="G86" s="357">
        <v>0.1464926590538336</v>
      </c>
      <c r="H86" s="351">
        <v>426</v>
      </c>
      <c r="I86" s="357">
        <v>0.1406404754044239</v>
      </c>
      <c r="J86" s="351">
        <v>424</v>
      </c>
      <c r="K86" s="357">
        <v>0.13503184713375796</v>
      </c>
      <c r="L86" s="351">
        <v>398</v>
      </c>
      <c r="M86" s="357">
        <v>0.13387151025899766</v>
      </c>
      <c r="N86" s="351">
        <v>422</v>
      </c>
      <c r="O86" s="357">
        <v>0.13577863577863578</v>
      </c>
      <c r="P86" s="351">
        <v>311</v>
      </c>
      <c r="Q86" s="357">
        <v>0.10390912128299365</v>
      </c>
      <c r="R86" s="351">
        <v>0</v>
      </c>
      <c r="S86" s="357">
        <v>0</v>
      </c>
      <c r="T86" s="351">
        <v>0</v>
      </c>
      <c r="U86" s="357">
        <v>0</v>
      </c>
      <c r="V86" s="351">
        <v>0</v>
      </c>
      <c r="W86" s="357">
        <v>0</v>
      </c>
      <c r="X86" s="351">
        <v>0</v>
      </c>
      <c r="Y86" s="357">
        <v>0</v>
      </c>
      <c r="Z86" s="354">
        <v>3403</v>
      </c>
      <c r="AA86" s="361">
        <v>0.10777855197314246</v>
      </c>
    </row>
    <row r="87" spans="1:27" ht="15" x14ac:dyDescent="0.25">
      <c r="A87" s="167" t="s">
        <v>77</v>
      </c>
      <c r="B87" s="351">
        <v>155</v>
      </c>
      <c r="C87" s="357">
        <v>4.9727301892845688E-2</v>
      </c>
      <c r="D87" s="351">
        <v>141</v>
      </c>
      <c r="E87" s="357">
        <v>5.6332401118657609E-2</v>
      </c>
      <c r="F87" s="351">
        <v>155</v>
      </c>
      <c r="G87" s="357">
        <v>5.0570962479608482E-2</v>
      </c>
      <c r="H87" s="351">
        <v>149</v>
      </c>
      <c r="I87" s="357">
        <v>4.9191152195444038E-2</v>
      </c>
      <c r="J87" s="351">
        <v>154</v>
      </c>
      <c r="K87" s="357">
        <v>4.9044585987261149E-2</v>
      </c>
      <c r="L87" s="351">
        <v>147</v>
      </c>
      <c r="M87" s="357">
        <v>4.9445005045408677E-2</v>
      </c>
      <c r="N87" s="351">
        <v>156</v>
      </c>
      <c r="O87" s="357">
        <v>5.019305019305019E-2</v>
      </c>
      <c r="P87" s="351">
        <v>151</v>
      </c>
      <c r="Q87" s="357">
        <v>5.045105245573004E-2</v>
      </c>
      <c r="R87" s="351">
        <v>0</v>
      </c>
      <c r="S87" s="357">
        <v>0</v>
      </c>
      <c r="T87" s="351">
        <v>0</v>
      </c>
      <c r="U87" s="357">
        <v>0</v>
      </c>
      <c r="V87" s="351">
        <v>0</v>
      </c>
      <c r="W87" s="357">
        <v>0</v>
      </c>
      <c r="X87" s="351">
        <v>0</v>
      </c>
      <c r="Y87" s="357">
        <v>0</v>
      </c>
      <c r="Z87" s="354">
        <v>1208</v>
      </c>
      <c r="AA87" s="361">
        <v>3.8259327294609492E-2</v>
      </c>
    </row>
    <row r="88" spans="1:27" ht="15" x14ac:dyDescent="0.25">
      <c r="A88" s="167" t="s">
        <v>78</v>
      </c>
      <c r="B88" s="352">
        <v>31</v>
      </c>
      <c r="C88" s="358">
        <v>9.9454603785691376E-3</v>
      </c>
      <c r="D88" s="352">
        <v>28</v>
      </c>
      <c r="E88" s="358">
        <v>1.1186576108669596E-2</v>
      </c>
      <c r="F88" s="352">
        <v>31</v>
      </c>
      <c r="G88" s="358">
        <v>1.0114192495921697E-2</v>
      </c>
      <c r="H88" s="352">
        <v>30</v>
      </c>
      <c r="I88" s="358">
        <v>9.9042588312974571E-3</v>
      </c>
      <c r="J88" s="352">
        <v>31</v>
      </c>
      <c r="K88" s="358">
        <v>9.8726114649681524E-3</v>
      </c>
      <c r="L88" s="352">
        <v>30</v>
      </c>
      <c r="M88" s="358">
        <v>1.0090817356205853E-2</v>
      </c>
      <c r="N88" s="352">
        <v>31</v>
      </c>
      <c r="O88" s="358">
        <v>9.974259974259974E-3</v>
      </c>
      <c r="P88" s="352">
        <v>31</v>
      </c>
      <c r="Q88" s="358">
        <v>1.0357500835282325E-2</v>
      </c>
      <c r="R88" s="352">
        <v>30</v>
      </c>
      <c r="S88" s="358">
        <v>1.5814443858724301E-2</v>
      </c>
      <c r="T88" s="352">
        <v>31</v>
      </c>
      <c r="U88" s="358">
        <v>1.5531062124248497E-2</v>
      </c>
      <c r="V88" s="352">
        <v>30</v>
      </c>
      <c r="W88" s="358">
        <v>1.5723270440251572E-2</v>
      </c>
      <c r="X88" s="352">
        <v>0</v>
      </c>
      <c r="Y88" s="358">
        <v>0</v>
      </c>
      <c r="Z88" s="355">
        <v>334</v>
      </c>
      <c r="AA88" s="362">
        <v>1.0578323937416862E-2</v>
      </c>
    </row>
    <row r="89" spans="1:27" ht="15" x14ac:dyDescent="0.2">
      <c r="A89" s="283" t="s">
        <v>1</v>
      </c>
      <c r="B89" s="300">
        <v>3117</v>
      </c>
      <c r="C89" s="301">
        <v>1</v>
      </c>
      <c r="D89" s="300">
        <v>2503</v>
      </c>
      <c r="E89" s="301">
        <v>1</v>
      </c>
      <c r="F89" s="300">
        <v>3065</v>
      </c>
      <c r="G89" s="301">
        <v>1</v>
      </c>
      <c r="H89" s="300">
        <v>3029</v>
      </c>
      <c r="I89" s="301">
        <v>1</v>
      </c>
      <c r="J89" s="300">
        <v>3140</v>
      </c>
      <c r="K89" s="301">
        <v>1</v>
      </c>
      <c r="L89" s="300">
        <v>2973</v>
      </c>
      <c r="M89" s="301">
        <v>1</v>
      </c>
      <c r="N89" s="300">
        <v>3108</v>
      </c>
      <c r="O89" s="301">
        <v>1</v>
      </c>
      <c r="P89" s="300">
        <v>2993</v>
      </c>
      <c r="Q89" s="301">
        <v>1</v>
      </c>
      <c r="R89" s="300">
        <v>1897</v>
      </c>
      <c r="S89" s="301">
        <v>1</v>
      </c>
      <c r="T89" s="300">
        <v>1996</v>
      </c>
      <c r="U89" s="301">
        <v>1</v>
      </c>
      <c r="V89" s="300">
        <v>1908</v>
      </c>
      <c r="W89" s="301">
        <v>1</v>
      </c>
      <c r="X89" s="300">
        <v>1845</v>
      </c>
      <c r="Y89" s="301">
        <v>1</v>
      </c>
      <c r="Z89" s="300">
        <v>31574</v>
      </c>
      <c r="AA89" s="301">
        <v>1</v>
      </c>
    </row>
    <row r="92" spans="1:27" x14ac:dyDescent="0.2">
      <c r="A92" s="104" t="s">
        <v>297</v>
      </c>
    </row>
  </sheetData>
  <mergeCells count="31">
    <mergeCell ref="T4:U4"/>
    <mergeCell ref="V4:W4"/>
    <mergeCell ref="X4:Y4"/>
    <mergeCell ref="A4:A5"/>
    <mergeCell ref="B4:C4"/>
    <mergeCell ref="D4:E4"/>
    <mergeCell ref="F4:G4"/>
    <mergeCell ref="H4:I4"/>
    <mergeCell ref="J4:K4"/>
    <mergeCell ref="L4:M4"/>
    <mergeCell ref="A48:A49"/>
    <mergeCell ref="B48:C48"/>
    <mergeCell ref="D48:E48"/>
    <mergeCell ref="F48:G48"/>
    <mergeCell ref="H48:I48"/>
    <mergeCell ref="Z48:AA48"/>
    <mergeCell ref="B47:AA47"/>
    <mergeCell ref="Z4:AA4"/>
    <mergeCell ref="B3:AA3"/>
    <mergeCell ref="B2:AA2"/>
    <mergeCell ref="N48:O48"/>
    <mergeCell ref="P48:Q48"/>
    <mergeCell ref="R48:S48"/>
    <mergeCell ref="T48:U48"/>
    <mergeCell ref="V48:W48"/>
    <mergeCell ref="X48:Y48"/>
    <mergeCell ref="J48:K48"/>
    <mergeCell ref="L48:M48"/>
    <mergeCell ref="N4:O4"/>
    <mergeCell ref="P4:Q4"/>
    <mergeCell ref="R4:S4"/>
  </mergeCell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8"/>
  <sheetViews>
    <sheetView zoomScale="80" zoomScaleNormal="80" workbookViewId="0"/>
  </sheetViews>
  <sheetFormatPr defaultRowHeight="14.25" x14ac:dyDescent="0.2"/>
  <cols>
    <col min="1" max="1" width="15.42578125" style="125" customWidth="1"/>
    <col min="2" max="14" width="12.140625" style="125" customWidth="1"/>
    <col min="15" max="16384" width="9.140625" style="125"/>
  </cols>
  <sheetData>
    <row r="2" spans="1:14" ht="25.5" customHeight="1" x14ac:dyDescent="0.2">
      <c r="A2" s="126"/>
      <c r="B2" s="579" t="s">
        <v>177</v>
      </c>
      <c r="C2" s="580"/>
      <c r="D2" s="580"/>
      <c r="E2" s="580"/>
      <c r="F2" s="580"/>
      <c r="G2" s="580"/>
      <c r="H2" s="580"/>
      <c r="I2" s="580"/>
      <c r="J2" s="580"/>
      <c r="K2" s="580"/>
      <c r="L2" s="580"/>
      <c r="M2" s="580"/>
      <c r="N2" s="580"/>
    </row>
    <row r="3" spans="1:14" ht="15" x14ac:dyDescent="0.2">
      <c r="A3" s="72" t="s">
        <v>2</v>
      </c>
      <c r="B3" s="71" t="s">
        <v>7</v>
      </c>
      <c r="C3" s="72" t="s">
        <v>8</v>
      </c>
      <c r="D3" s="72" t="s">
        <v>9</v>
      </c>
      <c r="E3" s="72" t="s">
        <v>10</v>
      </c>
      <c r="F3" s="72" t="s">
        <v>11</v>
      </c>
      <c r="G3" s="72" t="s">
        <v>12</v>
      </c>
      <c r="H3" s="72" t="s">
        <v>13</v>
      </c>
      <c r="I3" s="72" t="s">
        <v>14</v>
      </c>
      <c r="J3" s="72" t="s">
        <v>15</v>
      </c>
      <c r="K3" s="72" t="s">
        <v>16</v>
      </c>
      <c r="L3" s="72" t="s">
        <v>17</v>
      </c>
      <c r="M3" s="72" t="s">
        <v>18</v>
      </c>
      <c r="N3" s="71" t="s">
        <v>1</v>
      </c>
    </row>
    <row r="4" spans="1:14" ht="15" x14ac:dyDescent="0.2">
      <c r="A4" s="155">
        <v>2011</v>
      </c>
      <c r="B4" s="13">
        <v>277.10000000000002</v>
      </c>
      <c r="C4" s="10">
        <v>184.1</v>
      </c>
      <c r="D4" s="14">
        <v>190.6</v>
      </c>
      <c r="E4" s="10">
        <v>283.3</v>
      </c>
      <c r="F4" s="14">
        <v>236</v>
      </c>
      <c r="G4" s="10">
        <v>301.39999999999998</v>
      </c>
      <c r="H4" s="14">
        <v>266.8</v>
      </c>
      <c r="I4" s="10">
        <v>300.89999999999998</v>
      </c>
      <c r="J4" s="14">
        <v>313</v>
      </c>
      <c r="K4" s="10">
        <v>324.10000000000002</v>
      </c>
      <c r="L4" s="14">
        <v>280.89999999999998</v>
      </c>
      <c r="M4" s="18">
        <v>367.9</v>
      </c>
      <c r="N4" s="165">
        <v>3326.1</v>
      </c>
    </row>
    <row r="5" spans="1:14" ht="15" x14ac:dyDescent="0.2">
      <c r="A5" s="155">
        <v>2012</v>
      </c>
      <c r="B5" s="15">
        <v>226.1</v>
      </c>
      <c r="C5" s="11">
        <v>274.09999999999997</v>
      </c>
      <c r="D5" s="14">
        <v>234.3</v>
      </c>
      <c r="E5" s="11">
        <v>376.80000000000007</v>
      </c>
      <c r="F5" s="14">
        <v>342.09999999999997</v>
      </c>
      <c r="G5" s="11">
        <v>311.79999999999995</v>
      </c>
      <c r="H5" s="14">
        <v>179.7</v>
      </c>
      <c r="I5" s="11">
        <v>417.7999999999999</v>
      </c>
      <c r="J5" s="14">
        <v>348.3</v>
      </c>
      <c r="K5" s="11">
        <v>564.1</v>
      </c>
      <c r="L5" s="14">
        <v>547.40000000000009</v>
      </c>
      <c r="M5" s="19">
        <v>453.3</v>
      </c>
      <c r="N5" s="165">
        <v>4275.8</v>
      </c>
    </row>
    <row r="6" spans="1:14" ht="15" x14ac:dyDescent="0.2">
      <c r="A6" s="155">
        <v>2013</v>
      </c>
      <c r="B6" s="15">
        <v>367.59999999999997</v>
      </c>
      <c r="C6" s="11">
        <v>270.5</v>
      </c>
      <c r="D6" s="14">
        <v>269.7</v>
      </c>
      <c r="E6" s="11">
        <v>311.59999999999997</v>
      </c>
      <c r="F6" s="14">
        <v>435.2</v>
      </c>
      <c r="G6" s="11">
        <v>489.09999999999997</v>
      </c>
      <c r="H6" s="14">
        <v>518</v>
      </c>
      <c r="I6" s="11">
        <v>387</v>
      </c>
      <c r="J6" s="14">
        <v>352.3</v>
      </c>
      <c r="K6" s="11">
        <v>331.09999999999997</v>
      </c>
      <c r="L6" s="14">
        <v>297.7</v>
      </c>
      <c r="M6" s="19">
        <v>215.2</v>
      </c>
      <c r="N6" s="165">
        <v>4245</v>
      </c>
    </row>
    <row r="7" spans="1:14" ht="15" x14ac:dyDescent="0.2">
      <c r="A7" s="155">
        <v>2014</v>
      </c>
      <c r="B7" s="15">
        <v>226.5</v>
      </c>
      <c r="C7" s="11">
        <v>231.00000000000003</v>
      </c>
      <c r="D7" s="14">
        <v>333.9</v>
      </c>
      <c r="E7" s="11">
        <v>381.8</v>
      </c>
      <c r="F7" s="14">
        <v>377.2</v>
      </c>
      <c r="G7" s="11">
        <v>713</v>
      </c>
      <c r="H7" s="14">
        <v>625.5</v>
      </c>
      <c r="I7" s="11">
        <v>645</v>
      </c>
      <c r="J7" s="14">
        <v>571.5</v>
      </c>
      <c r="K7" s="11">
        <v>506</v>
      </c>
      <c r="L7" s="14">
        <v>452</v>
      </c>
      <c r="M7" s="19">
        <v>533.5</v>
      </c>
      <c r="N7" s="165">
        <v>5596.9</v>
      </c>
    </row>
    <row r="8" spans="1:14" ht="15" x14ac:dyDescent="0.2">
      <c r="A8" s="155">
        <v>2015</v>
      </c>
      <c r="B8" s="15">
        <v>473</v>
      </c>
      <c r="C8" s="11">
        <v>601.5</v>
      </c>
      <c r="D8" s="14">
        <v>352.5</v>
      </c>
      <c r="E8" s="11">
        <v>350</v>
      </c>
      <c r="F8" s="14">
        <v>420.5</v>
      </c>
      <c r="G8" s="11">
        <v>472.5</v>
      </c>
      <c r="H8" s="14">
        <v>381.5</v>
      </c>
      <c r="I8" s="11">
        <v>529</v>
      </c>
      <c r="J8" s="14">
        <v>366.5</v>
      </c>
      <c r="K8" s="11">
        <v>413.5</v>
      </c>
      <c r="L8" s="14">
        <v>480.5</v>
      </c>
      <c r="M8" s="19">
        <v>336</v>
      </c>
      <c r="N8" s="165">
        <v>5177</v>
      </c>
    </row>
    <row r="9" spans="1:14" ht="15" x14ac:dyDescent="0.2">
      <c r="A9" s="155">
        <v>2016</v>
      </c>
      <c r="B9" s="15">
        <v>527</v>
      </c>
      <c r="C9" s="11">
        <v>351.5</v>
      </c>
      <c r="D9" s="14">
        <v>326.5</v>
      </c>
      <c r="E9" s="11">
        <v>391</v>
      </c>
      <c r="F9" s="14">
        <v>513</v>
      </c>
      <c r="G9" s="11">
        <v>573.5</v>
      </c>
      <c r="H9" s="14">
        <v>378</v>
      </c>
      <c r="I9" s="11">
        <v>450</v>
      </c>
      <c r="J9" s="14">
        <v>385</v>
      </c>
      <c r="K9" s="11">
        <v>292</v>
      </c>
      <c r="L9" s="14">
        <v>321</v>
      </c>
      <c r="M9" s="19">
        <v>236</v>
      </c>
      <c r="N9" s="165">
        <v>4744.5</v>
      </c>
    </row>
    <row r="10" spans="1:14" ht="15" x14ac:dyDescent="0.2">
      <c r="A10" s="155">
        <v>2017</v>
      </c>
      <c r="B10" s="15">
        <v>393.5</v>
      </c>
      <c r="C10" s="11">
        <v>221.5</v>
      </c>
      <c r="D10" s="14">
        <v>333.5</v>
      </c>
      <c r="E10" s="11">
        <v>295.5</v>
      </c>
      <c r="F10" s="14">
        <v>394.5</v>
      </c>
      <c r="G10" s="11">
        <v>440.5</v>
      </c>
      <c r="H10" s="14">
        <v>892</v>
      </c>
      <c r="I10" s="11">
        <v>385</v>
      </c>
      <c r="J10" s="14">
        <v>338.5</v>
      </c>
      <c r="K10" s="11">
        <v>156.5</v>
      </c>
      <c r="L10" s="14">
        <v>410</v>
      </c>
      <c r="M10" s="19">
        <v>400</v>
      </c>
      <c r="N10" s="165">
        <v>4661</v>
      </c>
    </row>
    <row r="11" spans="1:14" ht="15" x14ac:dyDescent="0.2">
      <c r="A11" s="155">
        <v>2018</v>
      </c>
      <c r="B11" s="15">
        <v>250.5</v>
      </c>
      <c r="C11" s="11">
        <v>234</v>
      </c>
      <c r="D11" s="14">
        <v>336.5</v>
      </c>
      <c r="E11" s="11">
        <v>339.5</v>
      </c>
      <c r="F11" s="14">
        <v>395</v>
      </c>
      <c r="G11" s="11">
        <v>484.5</v>
      </c>
      <c r="H11" s="14">
        <v>456</v>
      </c>
      <c r="I11" s="11">
        <v>272.5</v>
      </c>
      <c r="J11" s="14">
        <v>389</v>
      </c>
      <c r="K11" s="11">
        <v>376.5</v>
      </c>
      <c r="L11" s="14">
        <v>103</v>
      </c>
      <c r="M11" s="19">
        <v>944</v>
      </c>
      <c r="N11" s="165">
        <v>4581</v>
      </c>
    </row>
    <row r="12" spans="1:14" ht="15" x14ac:dyDescent="0.2">
      <c r="A12" s="155">
        <v>2019</v>
      </c>
      <c r="B12" s="15">
        <v>293</v>
      </c>
      <c r="C12" s="11">
        <v>254.5</v>
      </c>
      <c r="D12" s="14">
        <v>269</v>
      </c>
      <c r="E12" s="11">
        <v>242.5</v>
      </c>
      <c r="F12" s="14">
        <v>420.5</v>
      </c>
      <c r="G12" s="11">
        <v>386</v>
      </c>
      <c r="H12" s="14">
        <v>368</v>
      </c>
      <c r="I12" s="11">
        <v>379</v>
      </c>
      <c r="J12" s="14">
        <v>268.5</v>
      </c>
      <c r="K12" s="11">
        <v>110</v>
      </c>
      <c r="L12" s="14">
        <v>289.5</v>
      </c>
      <c r="M12" s="19">
        <v>255.1</v>
      </c>
      <c r="N12" s="165">
        <v>3535.6</v>
      </c>
    </row>
    <row r="13" spans="1:14" ht="15" x14ac:dyDescent="0.2">
      <c r="A13" s="155">
        <v>2020</v>
      </c>
      <c r="B13" s="15">
        <v>316.10000000000002</v>
      </c>
      <c r="C13" s="11">
        <v>172.6</v>
      </c>
      <c r="D13" s="14">
        <v>198.7</v>
      </c>
      <c r="E13" s="11">
        <v>89.5</v>
      </c>
      <c r="F13" s="14">
        <v>268.2</v>
      </c>
      <c r="G13" s="11">
        <v>557.29999999999995</v>
      </c>
      <c r="H13" s="14">
        <v>244.5</v>
      </c>
      <c r="I13" s="11">
        <v>645.9</v>
      </c>
      <c r="J13" s="14">
        <v>264.2</v>
      </c>
      <c r="K13" s="11">
        <v>431.5</v>
      </c>
      <c r="L13" s="14">
        <v>244.2</v>
      </c>
      <c r="M13" s="19">
        <v>208.9</v>
      </c>
      <c r="N13" s="165">
        <v>3641.6</v>
      </c>
    </row>
    <row r="14" spans="1:14" ht="15" x14ac:dyDescent="0.2">
      <c r="A14" s="155">
        <v>2021</v>
      </c>
      <c r="B14" s="15">
        <v>385.1</v>
      </c>
      <c r="C14" s="11">
        <v>225.1</v>
      </c>
      <c r="D14" s="14"/>
      <c r="E14" s="11"/>
      <c r="F14" s="14"/>
      <c r="G14" s="11"/>
      <c r="H14" s="14"/>
      <c r="I14" s="11"/>
      <c r="J14" s="14"/>
      <c r="K14" s="11"/>
      <c r="L14" s="14"/>
      <c r="M14" s="19"/>
      <c r="N14" s="165">
        <v>610.20000000000005</v>
      </c>
    </row>
    <row r="15" spans="1:14" ht="15" x14ac:dyDescent="0.2">
      <c r="A15" s="72" t="s">
        <v>1</v>
      </c>
      <c r="B15" s="16">
        <v>3735.5</v>
      </c>
      <c r="C15" s="12">
        <v>3020.4</v>
      </c>
      <c r="D15" s="12">
        <v>2845.2</v>
      </c>
      <c r="E15" s="12">
        <v>3061.5</v>
      </c>
      <c r="F15" s="12">
        <v>3802.2</v>
      </c>
      <c r="G15" s="12">
        <v>4729.6000000000004</v>
      </c>
      <c r="H15" s="12">
        <v>4310</v>
      </c>
      <c r="I15" s="12">
        <v>4412.1000000000004</v>
      </c>
      <c r="J15" s="12">
        <v>3596.8</v>
      </c>
      <c r="K15" s="12">
        <v>3505.3</v>
      </c>
      <c r="L15" s="12">
        <v>3426.2</v>
      </c>
      <c r="M15" s="20">
        <v>3949.9</v>
      </c>
      <c r="N15" s="12">
        <v>44394.7</v>
      </c>
    </row>
    <row r="18" spans="1:1" x14ac:dyDescent="0.2">
      <c r="A18" s="104" t="s">
        <v>297</v>
      </c>
    </row>
  </sheetData>
  <mergeCells count="1">
    <mergeCell ref="B2:N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8"/>
  <sheetViews>
    <sheetView zoomScale="80" zoomScaleNormal="80" workbookViewId="0"/>
  </sheetViews>
  <sheetFormatPr defaultRowHeight="14.25" x14ac:dyDescent="0.2"/>
  <cols>
    <col min="1" max="1" width="25.7109375" style="102" customWidth="1"/>
    <col min="2" max="10" width="10.85546875" style="102" customWidth="1"/>
    <col min="11" max="11" width="31.140625" style="102" customWidth="1"/>
    <col min="12" max="16384" width="9.140625" style="102"/>
  </cols>
  <sheetData>
    <row r="2" spans="1:14" ht="15" x14ac:dyDescent="0.25">
      <c r="A2" s="106"/>
      <c r="B2" s="529" t="s">
        <v>288</v>
      </c>
      <c r="C2" s="530"/>
      <c r="D2" s="530"/>
      <c r="E2" s="530"/>
      <c r="F2" s="530"/>
      <c r="G2" s="530"/>
      <c r="H2" s="530"/>
      <c r="I2" s="530"/>
      <c r="J2" s="530"/>
      <c r="K2" s="530"/>
      <c r="L2" s="101"/>
      <c r="M2" s="101"/>
      <c r="N2" s="101"/>
    </row>
    <row r="3" spans="1:14" ht="15" x14ac:dyDescent="0.25">
      <c r="A3" s="101"/>
      <c r="B3" s="529">
        <v>2020</v>
      </c>
      <c r="C3" s="530"/>
      <c r="D3" s="530"/>
      <c r="E3" s="530"/>
      <c r="F3" s="530"/>
      <c r="G3" s="530"/>
      <c r="H3" s="530"/>
      <c r="I3" s="529">
        <v>2021</v>
      </c>
      <c r="J3" s="531"/>
      <c r="K3" s="245" t="s">
        <v>188</v>
      </c>
      <c r="L3" s="101"/>
      <c r="M3" s="101"/>
      <c r="N3" s="101"/>
    </row>
    <row r="4" spans="1:14" ht="18" customHeight="1" x14ac:dyDescent="0.25">
      <c r="A4" s="249" t="s">
        <v>148</v>
      </c>
      <c r="B4" s="107" t="s">
        <v>12</v>
      </c>
      <c r="C4" s="108" t="s">
        <v>13</v>
      </c>
      <c r="D4" s="246" t="s">
        <v>14</v>
      </c>
      <c r="E4" s="246" t="s">
        <v>15</v>
      </c>
      <c r="F4" s="246" t="s">
        <v>16</v>
      </c>
      <c r="G4" s="258" t="s">
        <v>17</v>
      </c>
      <c r="H4" s="258" t="s">
        <v>18</v>
      </c>
      <c r="I4" s="478" t="s">
        <v>7</v>
      </c>
      <c r="J4" s="480" t="s">
        <v>8</v>
      </c>
      <c r="K4" s="107" t="s">
        <v>287</v>
      </c>
      <c r="L4" s="101"/>
      <c r="M4" s="101"/>
      <c r="N4" s="101"/>
    </row>
    <row r="5" spans="1:14" ht="15" x14ac:dyDescent="0.2">
      <c r="A5" s="113" t="s">
        <v>119</v>
      </c>
      <c r="B5" s="65">
        <v>26</v>
      </c>
      <c r="C5" s="65">
        <v>30</v>
      </c>
      <c r="D5" s="65">
        <v>30</v>
      </c>
      <c r="E5" s="65">
        <v>30</v>
      </c>
      <c r="F5" s="65">
        <v>24</v>
      </c>
      <c r="G5" s="65">
        <v>22</v>
      </c>
      <c r="H5" s="65">
        <v>20</v>
      </c>
      <c r="I5" s="486">
        <v>21</v>
      </c>
      <c r="J5" s="69">
        <v>21</v>
      </c>
      <c r="K5" s="247">
        <f>(J5-I5)*100/I5</f>
        <v>0</v>
      </c>
      <c r="L5" s="101"/>
      <c r="M5" s="101"/>
      <c r="N5" s="101"/>
    </row>
    <row r="6" spans="1:14" ht="15" x14ac:dyDescent="0.2">
      <c r="A6" s="112" t="s">
        <v>123</v>
      </c>
      <c r="B6" s="65">
        <v>27</v>
      </c>
      <c r="C6" s="65">
        <v>25</v>
      </c>
      <c r="D6" s="65">
        <v>31</v>
      </c>
      <c r="E6" s="65">
        <v>33</v>
      </c>
      <c r="F6" s="65">
        <v>39</v>
      </c>
      <c r="G6" s="65">
        <v>25</v>
      </c>
      <c r="H6" s="65">
        <v>26</v>
      </c>
      <c r="I6" s="486">
        <v>40</v>
      </c>
      <c r="J6" s="69">
        <v>31</v>
      </c>
      <c r="K6" s="247">
        <f t="shared" ref="K6:K13" si="0">(J6-I6)*100/I6</f>
        <v>-22.5</v>
      </c>
      <c r="L6" s="101"/>
      <c r="M6" s="101"/>
      <c r="N6" s="101"/>
    </row>
    <row r="7" spans="1:14" ht="15" x14ac:dyDescent="0.2">
      <c r="A7" s="112" t="s">
        <v>125</v>
      </c>
      <c r="B7" s="65">
        <v>34</v>
      </c>
      <c r="C7" s="65">
        <v>35</v>
      </c>
      <c r="D7" s="65">
        <v>34</v>
      </c>
      <c r="E7" s="65">
        <v>37</v>
      </c>
      <c r="F7" s="65">
        <v>45</v>
      </c>
      <c r="G7" s="65">
        <v>33</v>
      </c>
      <c r="H7" s="65">
        <v>36</v>
      </c>
      <c r="I7" s="486">
        <v>42</v>
      </c>
      <c r="J7" s="69">
        <v>38</v>
      </c>
      <c r="K7" s="247">
        <f t="shared" si="0"/>
        <v>-9.5238095238095237</v>
      </c>
      <c r="L7" s="101"/>
      <c r="M7" s="101"/>
      <c r="N7" s="101"/>
    </row>
    <row r="8" spans="1:14" ht="15" x14ac:dyDescent="0.2">
      <c r="A8" s="112" t="s">
        <v>129</v>
      </c>
      <c r="B8" s="65">
        <v>25</v>
      </c>
      <c r="C8" s="65">
        <v>27</v>
      </c>
      <c r="D8" s="65">
        <v>27</v>
      </c>
      <c r="E8" s="65">
        <v>37</v>
      </c>
      <c r="F8" s="65">
        <v>50</v>
      </c>
      <c r="G8" s="65">
        <v>35</v>
      </c>
      <c r="H8" s="65">
        <v>35</v>
      </c>
      <c r="I8" s="486">
        <v>47</v>
      </c>
      <c r="J8" s="69">
        <v>22</v>
      </c>
      <c r="K8" s="247">
        <f t="shared" si="0"/>
        <v>-53.191489361702125</v>
      </c>
      <c r="L8" s="101"/>
      <c r="M8" s="101"/>
      <c r="N8" s="101"/>
    </row>
    <row r="9" spans="1:14" ht="15" x14ac:dyDescent="0.2">
      <c r="A9" s="112" t="s">
        <v>132</v>
      </c>
      <c r="B9" s="65">
        <v>37</v>
      </c>
      <c r="C9" s="65">
        <v>54</v>
      </c>
      <c r="D9" s="65">
        <v>23</v>
      </c>
      <c r="E9" s="65">
        <v>37</v>
      </c>
      <c r="F9" s="65">
        <v>36</v>
      </c>
      <c r="G9" s="65">
        <v>30</v>
      </c>
      <c r="H9" s="65">
        <v>26</v>
      </c>
      <c r="I9" s="486">
        <v>36</v>
      </c>
      <c r="J9" s="69">
        <v>33</v>
      </c>
      <c r="K9" s="247">
        <f t="shared" si="0"/>
        <v>-8.3333333333333339</v>
      </c>
      <c r="L9" s="101"/>
      <c r="M9" s="101"/>
      <c r="N9" s="101"/>
    </row>
    <row r="10" spans="1:14" ht="15" x14ac:dyDescent="0.2">
      <c r="A10" s="112" t="s">
        <v>133</v>
      </c>
      <c r="B10" s="65">
        <v>50</v>
      </c>
      <c r="C10" s="65">
        <v>51</v>
      </c>
      <c r="D10" s="65">
        <v>52</v>
      </c>
      <c r="E10" s="65">
        <v>53</v>
      </c>
      <c r="F10" s="65">
        <v>52</v>
      </c>
      <c r="G10" s="65">
        <v>40</v>
      </c>
      <c r="H10" s="65">
        <v>45</v>
      </c>
      <c r="I10" s="486">
        <v>51</v>
      </c>
      <c r="J10" s="69">
        <v>49</v>
      </c>
      <c r="K10" s="247">
        <f t="shared" si="0"/>
        <v>-3.9215686274509802</v>
      </c>
      <c r="L10" s="101"/>
      <c r="M10" s="101"/>
      <c r="N10" s="101"/>
    </row>
    <row r="11" spans="1:14" ht="15" x14ac:dyDescent="0.2">
      <c r="A11" s="112" t="s">
        <v>134</v>
      </c>
      <c r="B11" s="65">
        <v>46</v>
      </c>
      <c r="C11" s="65">
        <v>48</v>
      </c>
      <c r="D11" s="65">
        <v>46</v>
      </c>
      <c r="E11" s="65">
        <v>56</v>
      </c>
      <c r="F11" s="65">
        <v>47</v>
      </c>
      <c r="G11" s="65">
        <v>43</v>
      </c>
      <c r="H11" s="65">
        <v>42</v>
      </c>
      <c r="I11" s="486">
        <v>54</v>
      </c>
      <c r="J11" s="69">
        <v>55</v>
      </c>
      <c r="K11" s="247">
        <f t="shared" si="0"/>
        <v>1.8518518518518519</v>
      </c>
      <c r="L11" s="101"/>
      <c r="M11" s="101"/>
      <c r="N11" s="101"/>
    </row>
    <row r="12" spans="1:14" ht="15" x14ac:dyDescent="0.2">
      <c r="A12" s="114" t="s">
        <v>143</v>
      </c>
      <c r="B12" s="66">
        <v>24</v>
      </c>
      <c r="C12" s="66">
        <v>22</v>
      </c>
      <c r="D12" s="66">
        <v>20</v>
      </c>
      <c r="E12" s="66">
        <v>22</v>
      </c>
      <c r="F12" s="66">
        <v>21</v>
      </c>
      <c r="G12" s="66">
        <v>24</v>
      </c>
      <c r="H12" s="66">
        <v>27</v>
      </c>
      <c r="I12" s="486">
        <v>33</v>
      </c>
      <c r="J12" s="69">
        <v>27</v>
      </c>
      <c r="K12" s="247">
        <f t="shared" si="0"/>
        <v>-18.181818181818183</v>
      </c>
      <c r="L12" s="101"/>
      <c r="M12" s="101"/>
      <c r="N12" s="101"/>
    </row>
    <row r="13" spans="1:14" ht="15" x14ac:dyDescent="0.25">
      <c r="A13" s="113" t="s">
        <v>147</v>
      </c>
      <c r="B13" s="109">
        <v>36</v>
      </c>
      <c r="C13" s="109">
        <v>37</v>
      </c>
      <c r="D13" s="109">
        <v>35</v>
      </c>
      <c r="E13" s="109">
        <v>41</v>
      </c>
      <c r="F13" s="109">
        <v>42</v>
      </c>
      <c r="G13" s="109">
        <v>34</v>
      </c>
      <c r="H13" s="109">
        <v>35</v>
      </c>
      <c r="I13" s="489">
        <v>43</v>
      </c>
      <c r="J13" s="490">
        <v>41</v>
      </c>
      <c r="K13" s="248">
        <f t="shared" si="0"/>
        <v>-4.6511627906976747</v>
      </c>
      <c r="L13" s="101"/>
      <c r="M13" s="101"/>
      <c r="N13" s="101"/>
    </row>
    <row r="14" spans="1:14" x14ac:dyDescent="0.2">
      <c r="A14" s="101"/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</row>
    <row r="15" spans="1:14" x14ac:dyDescent="0.2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</row>
    <row r="16" spans="1:14" x14ac:dyDescent="0.2">
      <c r="A16" s="104" t="s">
        <v>296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</row>
    <row r="17" spans="1:14" x14ac:dyDescent="0.2">
      <c r="A17" s="104" t="s">
        <v>295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</row>
    <row r="18" spans="1:14" x14ac:dyDescent="0.2">
      <c r="A18" s="104" t="s">
        <v>294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</row>
    <row r="19" spans="1:14" x14ac:dyDescent="0.2">
      <c r="A19" s="104" t="s">
        <v>316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</row>
    <row r="20" spans="1:14" x14ac:dyDescent="0.2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</row>
    <row r="21" spans="1:14" x14ac:dyDescent="0.2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</row>
    <row r="22" spans="1:14" x14ac:dyDescent="0.2">
      <c r="A22" s="101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</row>
    <row r="23" spans="1:14" x14ac:dyDescent="0.2">
      <c r="A23" s="101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</row>
    <row r="24" spans="1:14" x14ac:dyDescent="0.2">
      <c r="A24" s="101"/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</row>
    <row r="25" spans="1:14" x14ac:dyDescent="0.2">
      <c r="A25" s="101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</row>
    <row r="26" spans="1:14" x14ac:dyDescent="0.2">
      <c r="A26" s="101"/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</row>
    <row r="27" spans="1:14" x14ac:dyDescent="0.2">
      <c r="A27" s="101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</row>
    <row r="28" spans="1:14" x14ac:dyDescent="0.2">
      <c r="A28" s="101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</row>
  </sheetData>
  <mergeCells count="3">
    <mergeCell ref="B2:K2"/>
    <mergeCell ref="B3:H3"/>
    <mergeCell ref="I3:J3"/>
  </mergeCells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8"/>
  <sheetViews>
    <sheetView zoomScale="80" zoomScaleNormal="80" workbookViewId="0"/>
  </sheetViews>
  <sheetFormatPr defaultRowHeight="14.25" x14ac:dyDescent="0.2"/>
  <cols>
    <col min="1" max="1" width="14.7109375" style="125" customWidth="1"/>
    <col min="2" max="14" width="12" style="125" customWidth="1"/>
    <col min="15" max="16384" width="9.140625" style="125"/>
  </cols>
  <sheetData>
    <row r="2" spans="1:14" ht="25.5" customHeight="1" x14ac:dyDescent="0.2">
      <c r="A2" s="126"/>
      <c r="B2" s="579" t="s">
        <v>238</v>
      </c>
      <c r="C2" s="580"/>
      <c r="D2" s="580"/>
      <c r="E2" s="580"/>
      <c r="F2" s="580"/>
      <c r="G2" s="580"/>
      <c r="H2" s="580"/>
      <c r="I2" s="580"/>
      <c r="J2" s="580"/>
      <c r="K2" s="580"/>
      <c r="L2" s="580"/>
      <c r="M2" s="580"/>
      <c r="N2" s="580"/>
    </row>
    <row r="3" spans="1:14" ht="15" x14ac:dyDescent="0.2">
      <c r="A3" s="72" t="s">
        <v>2</v>
      </c>
      <c r="B3" s="71" t="s">
        <v>7</v>
      </c>
      <c r="C3" s="72" t="s">
        <v>8</v>
      </c>
      <c r="D3" s="72" t="s">
        <v>9</v>
      </c>
      <c r="E3" s="72" t="s">
        <v>10</v>
      </c>
      <c r="F3" s="72" t="s">
        <v>11</v>
      </c>
      <c r="G3" s="72" t="s">
        <v>12</v>
      </c>
      <c r="H3" s="72" t="s">
        <v>13</v>
      </c>
      <c r="I3" s="72" t="s">
        <v>14</v>
      </c>
      <c r="J3" s="72" t="s">
        <v>15</v>
      </c>
      <c r="K3" s="72" t="s">
        <v>16</v>
      </c>
      <c r="L3" s="72" t="s">
        <v>17</v>
      </c>
      <c r="M3" s="72" t="s">
        <v>18</v>
      </c>
      <c r="N3" s="71" t="s">
        <v>1</v>
      </c>
    </row>
    <row r="4" spans="1:14" ht="15" x14ac:dyDescent="0.2">
      <c r="A4" s="155">
        <v>2011</v>
      </c>
      <c r="B4" s="13">
        <v>33252</v>
      </c>
      <c r="C4" s="10">
        <v>22092</v>
      </c>
      <c r="D4" s="14">
        <v>22872</v>
      </c>
      <c r="E4" s="10">
        <v>33996</v>
      </c>
      <c r="F4" s="14">
        <v>28320</v>
      </c>
      <c r="G4" s="10">
        <v>1473</v>
      </c>
      <c r="H4" s="14">
        <v>1739.8</v>
      </c>
      <c r="I4" s="10">
        <v>2040.7</v>
      </c>
      <c r="J4" s="14">
        <v>37560</v>
      </c>
      <c r="K4" s="10">
        <v>2667.7</v>
      </c>
      <c r="L4" s="14">
        <v>2958.6</v>
      </c>
      <c r="M4" s="18">
        <v>3326.5</v>
      </c>
      <c r="N4" s="165">
        <v>192298.30000000002</v>
      </c>
    </row>
    <row r="5" spans="1:14" ht="15" x14ac:dyDescent="0.2">
      <c r="A5" s="155">
        <v>2012</v>
      </c>
      <c r="B5" s="15">
        <v>27132</v>
      </c>
      <c r="C5" s="11">
        <v>32892</v>
      </c>
      <c r="D5" s="14">
        <v>28116</v>
      </c>
      <c r="E5" s="11">
        <v>45216</v>
      </c>
      <c r="F5" s="14">
        <v>41052</v>
      </c>
      <c r="G5" s="11">
        <v>37416</v>
      </c>
      <c r="H5" s="14">
        <v>21564</v>
      </c>
      <c r="I5" s="11">
        <v>50136</v>
      </c>
      <c r="J5" s="14">
        <v>41796</v>
      </c>
      <c r="K5" s="11">
        <v>67692</v>
      </c>
      <c r="L5" s="14">
        <v>65688</v>
      </c>
      <c r="M5" s="19">
        <v>54396</v>
      </c>
      <c r="N5" s="165">
        <v>513096</v>
      </c>
    </row>
    <row r="6" spans="1:14" ht="15" x14ac:dyDescent="0.2">
      <c r="A6" s="155">
        <v>2013</v>
      </c>
      <c r="B6" s="15">
        <v>44112</v>
      </c>
      <c r="C6" s="11">
        <v>32460</v>
      </c>
      <c r="D6" s="14">
        <v>32364</v>
      </c>
      <c r="E6" s="11">
        <v>37392</v>
      </c>
      <c r="F6" s="14">
        <v>52224</v>
      </c>
      <c r="G6" s="11">
        <v>58692</v>
      </c>
      <c r="H6" s="14">
        <v>62160</v>
      </c>
      <c r="I6" s="11">
        <v>46440</v>
      </c>
      <c r="J6" s="14">
        <v>42276</v>
      </c>
      <c r="K6" s="11">
        <v>39732</v>
      </c>
      <c r="L6" s="14">
        <v>35724</v>
      </c>
      <c r="M6" s="19">
        <v>25824</v>
      </c>
      <c r="N6" s="165">
        <v>509400</v>
      </c>
    </row>
    <row r="7" spans="1:14" ht="15" x14ac:dyDescent="0.2">
      <c r="A7" s="155">
        <v>2014</v>
      </c>
      <c r="B7" s="15">
        <v>27180</v>
      </c>
      <c r="C7" s="11">
        <v>27720</v>
      </c>
      <c r="D7" s="14">
        <v>40068</v>
      </c>
      <c r="E7" s="11">
        <v>45816</v>
      </c>
      <c r="F7" s="14">
        <v>45264</v>
      </c>
      <c r="G7" s="11">
        <v>85560</v>
      </c>
      <c r="H7" s="14">
        <v>75060</v>
      </c>
      <c r="I7" s="11">
        <v>77400</v>
      </c>
      <c r="J7" s="14">
        <v>68580</v>
      </c>
      <c r="K7" s="11">
        <v>60720</v>
      </c>
      <c r="L7" s="14">
        <v>54240</v>
      </c>
      <c r="M7" s="19">
        <v>64260</v>
      </c>
      <c r="N7" s="165">
        <v>671868</v>
      </c>
    </row>
    <row r="8" spans="1:14" ht="15" x14ac:dyDescent="0.2">
      <c r="A8" s="155">
        <v>2015</v>
      </c>
      <c r="B8" s="15">
        <v>56770</v>
      </c>
      <c r="C8" s="11">
        <v>72.055000000000007</v>
      </c>
      <c r="D8" s="14">
        <v>40920</v>
      </c>
      <c r="E8" s="11">
        <v>42190</v>
      </c>
      <c r="F8" s="14">
        <v>51850</v>
      </c>
      <c r="G8" s="11">
        <v>57400</v>
      </c>
      <c r="H8" s="14">
        <v>45162</v>
      </c>
      <c r="I8" s="11">
        <v>60250</v>
      </c>
      <c r="J8" s="14">
        <v>43365</v>
      </c>
      <c r="K8" s="11">
        <v>47725</v>
      </c>
      <c r="L8" s="14">
        <v>54995</v>
      </c>
      <c r="M8" s="19">
        <v>38845</v>
      </c>
      <c r="N8" s="165">
        <v>539544.05499999993</v>
      </c>
    </row>
    <row r="9" spans="1:14" ht="15" x14ac:dyDescent="0.2">
      <c r="A9" s="155">
        <v>2016</v>
      </c>
      <c r="B9" s="15">
        <v>59768</v>
      </c>
      <c r="C9" s="11">
        <v>41840</v>
      </c>
      <c r="D9" s="14">
        <v>38155</v>
      </c>
      <c r="E9" s="11">
        <v>45462</v>
      </c>
      <c r="F9" s="14">
        <v>59435</v>
      </c>
      <c r="G9" s="11">
        <v>68207</v>
      </c>
      <c r="H9" s="14">
        <v>44515</v>
      </c>
      <c r="I9" s="11">
        <v>51835</v>
      </c>
      <c r="J9" s="14">
        <v>44325</v>
      </c>
      <c r="K9" s="11">
        <v>33725</v>
      </c>
      <c r="L9" s="14">
        <v>37055</v>
      </c>
      <c r="M9" s="19">
        <v>27635</v>
      </c>
      <c r="N9" s="165">
        <v>551957</v>
      </c>
    </row>
    <row r="10" spans="1:14" ht="15" x14ac:dyDescent="0.2">
      <c r="A10" s="155">
        <v>2017</v>
      </c>
      <c r="B10" s="15">
        <v>44828</v>
      </c>
      <c r="C10" s="11">
        <v>26850</v>
      </c>
      <c r="D10" s="14">
        <v>38660</v>
      </c>
      <c r="E10" s="11">
        <v>35250</v>
      </c>
      <c r="F10" s="14">
        <v>45910</v>
      </c>
      <c r="G10" s="11">
        <v>51385</v>
      </c>
      <c r="H10" s="14">
        <v>107225</v>
      </c>
      <c r="I10" s="11">
        <v>4550</v>
      </c>
      <c r="J10" s="14">
        <v>41099</v>
      </c>
      <c r="K10" s="11">
        <v>18697</v>
      </c>
      <c r="L10" s="14">
        <v>49200</v>
      </c>
      <c r="M10" s="19">
        <v>48000</v>
      </c>
      <c r="N10" s="165">
        <v>511654</v>
      </c>
    </row>
    <row r="11" spans="1:14" ht="15" x14ac:dyDescent="0.2">
      <c r="A11" s="155">
        <v>2018</v>
      </c>
      <c r="B11" s="15">
        <v>28010</v>
      </c>
      <c r="C11" s="11">
        <v>26195</v>
      </c>
      <c r="D11" s="14">
        <v>59080</v>
      </c>
      <c r="E11" s="11">
        <v>38500</v>
      </c>
      <c r="F11" s="14">
        <v>44420</v>
      </c>
      <c r="G11" s="11">
        <v>55655</v>
      </c>
      <c r="H11" s="14">
        <v>51160</v>
      </c>
      <c r="I11" s="11">
        <v>31225</v>
      </c>
      <c r="J11" s="14">
        <v>44130</v>
      </c>
      <c r="K11" s="11">
        <v>43420</v>
      </c>
      <c r="L11" s="14">
        <v>11400</v>
      </c>
      <c r="M11" s="19">
        <v>113280</v>
      </c>
      <c r="N11" s="165">
        <v>546475</v>
      </c>
    </row>
    <row r="12" spans="1:14" ht="15" x14ac:dyDescent="0.2">
      <c r="A12" s="155">
        <v>2019</v>
      </c>
      <c r="B12" s="15">
        <v>32703</v>
      </c>
      <c r="C12" s="11">
        <v>28315</v>
      </c>
      <c r="D12" s="14">
        <v>29683</v>
      </c>
      <c r="E12" s="11">
        <v>29100</v>
      </c>
      <c r="F12" s="14">
        <v>50460</v>
      </c>
      <c r="G12" s="11">
        <v>46320</v>
      </c>
      <c r="H12" s="14">
        <v>44160</v>
      </c>
      <c r="I12" s="11">
        <v>45480</v>
      </c>
      <c r="J12" s="14">
        <v>3220</v>
      </c>
      <c r="K12" s="11">
        <v>13200</v>
      </c>
      <c r="L12" s="14">
        <v>33846</v>
      </c>
      <c r="M12" s="19">
        <v>30612</v>
      </c>
      <c r="N12" s="165">
        <v>387099</v>
      </c>
    </row>
    <row r="13" spans="1:14" ht="15" x14ac:dyDescent="0.2">
      <c r="A13" s="155">
        <v>2020</v>
      </c>
      <c r="B13" s="15">
        <v>37932</v>
      </c>
      <c r="C13" s="11">
        <v>20712</v>
      </c>
      <c r="D13" s="14">
        <v>23658</v>
      </c>
      <c r="E13" s="11">
        <v>10510</v>
      </c>
      <c r="F13" s="14">
        <v>33384</v>
      </c>
      <c r="G13" s="11">
        <v>66864</v>
      </c>
      <c r="H13" s="14">
        <v>29340</v>
      </c>
      <c r="I13" s="11">
        <v>77484</v>
      </c>
      <c r="J13" s="14">
        <v>31518</v>
      </c>
      <c r="K13" s="11">
        <v>51720</v>
      </c>
      <c r="L13" s="14">
        <v>29304</v>
      </c>
      <c r="M13" s="19">
        <v>25068</v>
      </c>
      <c r="N13" s="165">
        <v>437494</v>
      </c>
    </row>
    <row r="14" spans="1:14" ht="15" x14ac:dyDescent="0.2">
      <c r="A14" s="155">
        <v>2021</v>
      </c>
      <c r="B14" s="15">
        <v>46212</v>
      </c>
      <c r="C14" s="11">
        <v>27012</v>
      </c>
      <c r="D14" s="14"/>
      <c r="E14" s="11"/>
      <c r="F14" s="14"/>
      <c r="G14" s="11"/>
      <c r="H14" s="14"/>
      <c r="I14" s="11"/>
      <c r="J14" s="14"/>
      <c r="K14" s="11"/>
      <c r="L14" s="14"/>
      <c r="M14" s="19"/>
      <c r="N14" s="165">
        <v>73224</v>
      </c>
    </row>
    <row r="15" spans="1:14" ht="15" x14ac:dyDescent="0.2">
      <c r="A15" s="72" t="s">
        <v>1</v>
      </c>
      <c r="B15" s="16">
        <v>437899</v>
      </c>
      <c r="C15" s="12">
        <v>286160.09999999998</v>
      </c>
      <c r="D15" s="12">
        <v>353576</v>
      </c>
      <c r="E15" s="12">
        <v>363432</v>
      </c>
      <c r="F15" s="12">
        <v>452319</v>
      </c>
      <c r="G15" s="12">
        <v>528972</v>
      </c>
      <c r="H15" s="12">
        <v>482085.8</v>
      </c>
      <c r="I15" s="12">
        <v>446840.7</v>
      </c>
      <c r="J15" s="12">
        <v>397869</v>
      </c>
      <c r="K15" s="12">
        <v>379298.7</v>
      </c>
      <c r="L15" s="12">
        <v>374410.6</v>
      </c>
      <c r="M15" s="20">
        <v>431246.5</v>
      </c>
      <c r="N15" s="12">
        <v>4934109.4000000004</v>
      </c>
    </row>
    <row r="18" spans="1:1" x14ac:dyDescent="0.2">
      <c r="A18" s="104" t="s">
        <v>297</v>
      </c>
    </row>
  </sheetData>
  <mergeCells count="1">
    <mergeCell ref="B2:N2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3"/>
  <sheetViews>
    <sheetView zoomScale="80" zoomScaleNormal="80" workbookViewId="0"/>
  </sheetViews>
  <sheetFormatPr defaultRowHeight="14.25" x14ac:dyDescent="0.2"/>
  <cols>
    <col min="1" max="1" width="13.85546875" style="125" customWidth="1"/>
    <col min="2" max="14" width="12.5703125" style="125" customWidth="1"/>
    <col min="15" max="16384" width="9.140625" style="125"/>
  </cols>
  <sheetData>
    <row r="2" spans="1:14" ht="27" customHeight="1" x14ac:dyDescent="0.25">
      <c r="A2" s="166"/>
      <c r="B2" s="579" t="s">
        <v>22</v>
      </c>
      <c r="C2" s="580"/>
      <c r="D2" s="580"/>
      <c r="E2" s="580"/>
      <c r="F2" s="580"/>
      <c r="G2" s="580"/>
      <c r="H2" s="580"/>
      <c r="I2" s="580"/>
      <c r="J2" s="580"/>
      <c r="K2" s="580"/>
      <c r="L2" s="580"/>
      <c r="M2" s="580"/>
      <c r="N2" s="580"/>
    </row>
    <row r="3" spans="1:14" ht="15" x14ac:dyDescent="0.2">
      <c r="A3" s="72" t="s">
        <v>2</v>
      </c>
      <c r="B3" s="71" t="s">
        <v>7</v>
      </c>
      <c r="C3" s="72" t="s">
        <v>8</v>
      </c>
      <c r="D3" s="72" t="s">
        <v>9</v>
      </c>
      <c r="E3" s="72" t="s">
        <v>10</v>
      </c>
      <c r="F3" s="72" t="s">
        <v>11</v>
      </c>
      <c r="G3" s="72" t="s">
        <v>12</v>
      </c>
      <c r="H3" s="72" t="s">
        <v>13</v>
      </c>
      <c r="I3" s="72" t="s">
        <v>14</v>
      </c>
      <c r="J3" s="72" t="s">
        <v>15</v>
      </c>
      <c r="K3" s="72" t="s">
        <v>16</v>
      </c>
      <c r="L3" s="72" t="s">
        <v>17</v>
      </c>
      <c r="M3" s="72" t="s">
        <v>18</v>
      </c>
      <c r="N3" s="71" t="s">
        <v>1</v>
      </c>
    </row>
    <row r="4" spans="1:14" ht="15" x14ac:dyDescent="0.2">
      <c r="A4" s="155">
        <v>2006</v>
      </c>
      <c r="B4" s="13">
        <v>79</v>
      </c>
      <c r="C4" s="10">
        <v>220</v>
      </c>
      <c r="D4" s="14">
        <v>269</v>
      </c>
      <c r="E4" s="10">
        <v>248</v>
      </c>
      <c r="F4" s="14">
        <v>274</v>
      </c>
      <c r="G4" s="10">
        <v>294</v>
      </c>
      <c r="H4" s="14">
        <v>348</v>
      </c>
      <c r="I4" s="10">
        <v>393</v>
      </c>
      <c r="J4" s="14">
        <v>415</v>
      </c>
      <c r="K4" s="10">
        <v>360</v>
      </c>
      <c r="L4" s="14">
        <v>291</v>
      </c>
      <c r="M4" s="18">
        <v>338</v>
      </c>
      <c r="N4" s="165">
        <v>3529</v>
      </c>
    </row>
    <row r="5" spans="1:14" ht="15" x14ac:dyDescent="0.2">
      <c r="A5" s="155">
        <v>2007</v>
      </c>
      <c r="B5" s="15">
        <v>345</v>
      </c>
      <c r="C5" s="11">
        <v>335</v>
      </c>
      <c r="D5" s="14">
        <v>333</v>
      </c>
      <c r="E5" s="11">
        <v>383</v>
      </c>
      <c r="F5" s="14">
        <v>388</v>
      </c>
      <c r="G5" s="11">
        <v>420</v>
      </c>
      <c r="H5" s="14">
        <v>345</v>
      </c>
      <c r="I5" s="11">
        <v>408</v>
      </c>
      <c r="J5" s="14">
        <v>433</v>
      </c>
      <c r="K5" s="11">
        <v>445</v>
      </c>
      <c r="L5" s="14">
        <v>399</v>
      </c>
      <c r="M5" s="19">
        <v>351</v>
      </c>
      <c r="N5" s="165">
        <v>4585</v>
      </c>
    </row>
    <row r="6" spans="1:14" ht="15" x14ac:dyDescent="0.2">
      <c r="A6" s="155">
        <v>2008</v>
      </c>
      <c r="B6" s="15">
        <v>416</v>
      </c>
      <c r="C6" s="11">
        <v>453</v>
      </c>
      <c r="D6" s="14">
        <v>463</v>
      </c>
      <c r="E6" s="11">
        <v>572</v>
      </c>
      <c r="F6" s="14">
        <v>527</v>
      </c>
      <c r="G6" s="11">
        <v>508</v>
      </c>
      <c r="H6" s="14">
        <v>599</v>
      </c>
      <c r="I6" s="11">
        <v>600</v>
      </c>
      <c r="J6" s="14">
        <v>525</v>
      </c>
      <c r="K6" s="11">
        <v>550</v>
      </c>
      <c r="L6" s="14">
        <v>388</v>
      </c>
      <c r="M6" s="19">
        <v>375</v>
      </c>
      <c r="N6" s="165">
        <v>5976</v>
      </c>
    </row>
    <row r="7" spans="1:14" ht="15" x14ac:dyDescent="0.2">
      <c r="A7" s="155">
        <v>2009</v>
      </c>
      <c r="B7" s="15">
        <v>474</v>
      </c>
      <c r="C7" s="11">
        <v>406</v>
      </c>
      <c r="D7" s="14">
        <v>436</v>
      </c>
      <c r="E7" s="11">
        <v>485</v>
      </c>
      <c r="F7" s="14">
        <v>454</v>
      </c>
      <c r="G7" s="11">
        <v>495</v>
      </c>
      <c r="H7" s="14">
        <v>459</v>
      </c>
      <c r="I7" s="11">
        <v>542</v>
      </c>
      <c r="J7" s="14">
        <v>394</v>
      </c>
      <c r="K7" s="11">
        <v>506</v>
      </c>
      <c r="L7" s="14">
        <v>388</v>
      </c>
      <c r="M7" s="19">
        <v>430</v>
      </c>
      <c r="N7" s="165">
        <v>5469</v>
      </c>
    </row>
    <row r="8" spans="1:14" ht="15" x14ac:dyDescent="0.2">
      <c r="A8" s="155">
        <v>2010</v>
      </c>
      <c r="B8" s="15">
        <v>257</v>
      </c>
      <c r="C8" s="11">
        <v>305</v>
      </c>
      <c r="D8" s="14">
        <v>362</v>
      </c>
      <c r="E8" s="11">
        <v>408</v>
      </c>
      <c r="F8" s="14">
        <v>415</v>
      </c>
      <c r="G8" s="11">
        <v>375</v>
      </c>
      <c r="H8" s="14">
        <v>427</v>
      </c>
      <c r="I8" s="11">
        <v>390</v>
      </c>
      <c r="J8" s="14">
        <v>383</v>
      </c>
      <c r="K8" s="11">
        <v>418</v>
      </c>
      <c r="L8" s="14">
        <v>279</v>
      </c>
      <c r="M8" s="19">
        <v>342</v>
      </c>
      <c r="N8" s="165">
        <v>4361</v>
      </c>
    </row>
    <row r="9" spans="1:14" ht="15" x14ac:dyDescent="0.2">
      <c r="A9" s="155">
        <v>2011</v>
      </c>
      <c r="B9" s="15">
        <v>298</v>
      </c>
      <c r="C9" s="11">
        <v>316</v>
      </c>
      <c r="D9" s="14">
        <v>444</v>
      </c>
      <c r="E9" s="11">
        <v>413</v>
      </c>
      <c r="F9" s="14">
        <v>437</v>
      </c>
      <c r="G9" s="11">
        <v>434</v>
      </c>
      <c r="H9" s="14">
        <v>520</v>
      </c>
      <c r="I9" s="11">
        <v>435</v>
      </c>
      <c r="J9" s="14">
        <v>409</v>
      </c>
      <c r="K9" s="11">
        <v>422</v>
      </c>
      <c r="L9" s="14">
        <v>350</v>
      </c>
      <c r="M9" s="19">
        <v>353</v>
      </c>
      <c r="N9" s="165">
        <v>4831</v>
      </c>
    </row>
    <row r="10" spans="1:14" ht="15" x14ac:dyDescent="0.2">
      <c r="A10" s="155">
        <v>2012</v>
      </c>
      <c r="B10" s="15">
        <v>364</v>
      </c>
      <c r="C10" s="11">
        <v>344</v>
      </c>
      <c r="D10" s="14">
        <v>421</v>
      </c>
      <c r="E10" s="11">
        <v>384</v>
      </c>
      <c r="F10" s="14">
        <v>413</v>
      </c>
      <c r="G10" s="11">
        <v>439</v>
      </c>
      <c r="H10" s="14">
        <v>472</v>
      </c>
      <c r="I10" s="11">
        <v>471</v>
      </c>
      <c r="J10" s="14">
        <v>481</v>
      </c>
      <c r="K10" s="11">
        <v>530</v>
      </c>
      <c r="L10" s="14">
        <v>455</v>
      </c>
      <c r="M10" s="19">
        <v>422</v>
      </c>
      <c r="N10" s="165">
        <v>5196</v>
      </c>
    </row>
    <row r="11" spans="1:14" ht="15" x14ac:dyDescent="0.2">
      <c r="A11" s="155">
        <v>2013</v>
      </c>
      <c r="B11" s="15">
        <v>455</v>
      </c>
      <c r="C11" s="11">
        <v>499</v>
      </c>
      <c r="D11" s="14">
        <v>498</v>
      </c>
      <c r="E11" s="11">
        <v>533</v>
      </c>
      <c r="F11" s="14">
        <v>539</v>
      </c>
      <c r="G11" s="11">
        <v>493</v>
      </c>
      <c r="H11" s="14">
        <v>498</v>
      </c>
      <c r="I11" s="11">
        <v>515</v>
      </c>
      <c r="J11" s="14">
        <v>558</v>
      </c>
      <c r="K11" s="11">
        <v>498</v>
      </c>
      <c r="L11" s="14">
        <v>472</v>
      </c>
      <c r="M11" s="19">
        <v>430</v>
      </c>
      <c r="N11" s="165">
        <v>5988</v>
      </c>
    </row>
    <row r="12" spans="1:14" ht="15" x14ac:dyDescent="0.2">
      <c r="A12" s="155">
        <v>2014</v>
      </c>
      <c r="B12" s="15">
        <v>445</v>
      </c>
      <c r="C12" s="11">
        <v>440</v>
      </c>
      <c r="D12" s="14">
        <v>443</v>
      </c>
      <c r="E12" s="11">
        <v>461</v>
      </c>
      <c r="F12" s="14">
        <v>565</v>
      </c>
      <c r="G12" s="11">
        <v>543</v>
      </c>
      <c r="H12" s="14">
        <v>552</v>
      </c>
      <c r="I12" s="11">
        <v>562</v>
      </c>
      <c r="J12" s="14">
        <v>567</v>
      </c>
      <c r="K12" s="11">
        <v>498</v>
      </c>
      <c r="L12" s="14">
        <v>454</v>
      </c>
      <c r="M12" s="19">
        <v>457</v>
      </c>
      <c r="N12" s="165">
        <v>5987</v>
      </c>
    </row>
    <row r="13" spans="1:14" ht="15" x14ac:dyDescent="0.2">
      <c r="A13" s="155">
        <v>2015</v>
      </c>
      <c r="B13" s="15">
        <v>472</v>
      </c>
      <c r="C13" s="11">
        <v>434</v>
      </c>
      <c r="D13" s="14">
        <v>529</v>
      </c>
      <c r="E13" s="11">
        <v>539</v>
      </c>
      <c r="F13" s="14">
        <v>556</v>
      </c>
      <c r="G13" s="11">
        <v>546</v>
      </c>
      <c r="H13" s="14">
        <v>572</v>
      </c>
      <c r="I13" s="11">
        <v>543</v>
      </c>
      <c r="J13" s="14">
        <v>568</v>
      </c>
      <c r="K13" s="11">
        <v>636</v>
      </c>
      <c r="L13" s="14">
        <v>510</v>
      </c>
      <c r="M13" s="19">
        <v>524</v>
      </c>
      <c r="N13" s="165">
        <v>6429</v>
      </c>
    </row>
    <row r="14" spans="1:14" ht="15" x14ac:dyDescent="0.2">
      <c r="A14" s="155">
        <v>2016</v>
      </c>
      <c r="B14" s="15">
        <v>456</v>
      </c>
      <c r="C14" s="11">
        <v>493</v>
      </c>
      <c r="D14" s="14">
        <v>511</v>
      </c>
      <c r="E14" s="11">
        <v>466</v>
      </c>
      <c r="F14" s="14">
        <v>501</v>
      </c>
      <c r="G14" s="11">
        <v>461</v>
      </c>
      <c r="H14" s="14">
        <v>445</v>
      </c>
      <c r="I14" s="11">
        <v>463</v>
      </c>
      <c r="J14" s="14">
        <v>385</v>
      </c>
      <c r="K14" s="11">
        <v>456</v>
      </c>
      <c r="L14" s="14">
        <v>422</v>
      </c>
      <c r="M14" s="19">
        <v>424</v>
      </c>
      <c r="N14" s="165">
        <v>5483</v>
      </c>
    </row>
    <row r="15" spans="1:14" ht="15" x14ac:dyDescent="0.2">
      <c r="A15" s="155">
        <v>2017</v>
      </c>
      <c r="B15" s="15">
        <v>433</v>
      </c>
      <c r="C15" s="11">
        <v>443</v>
      </c>
      <c r="D15" s="14">
        <v>500</v>
      </c>
      <c r="E15" s="11">
        <v>476</v>
      </c>
      <c r="F15" s="14">
        <v>524</v>
      </c>
      <c r="G15" s="11">
        <v>411</v>
      </c>
      <c r="H15" s="14">
        <v>477</v>
      </c>
      <c r="I15" s="11">
        <v>471</v>
      </c>
      <c r="J15" s="14">
        <v>436</v>
      </c>
      <c r="K15" s="11">
        <v>453</v>
      </c>
      <c r="L15" s="14">
        <v>440</v>
      </c>
      <c r="M15" s="19">
        <v>419</v>
      </c>
      <c r="N15" s="165">
        <v>5483</v>
      </c>
    </row>
    <row r="16" spans="1:14" ht="15" x14ac:dyDescent="0.2">
      <c r="A16" s="155">
        <v>2018</v>
      </c>
      <c r="B16" s="15">
        <v>442</v>
      </c>
      <c r="C16" s="11">
        <v>449</v>
      </c>
      <c r="D16" s="14">
        <v>497</v>
      </c>
      <c r="E16" s="11">
        <v>555</v>
      </c>
      <c r="F16" s="14">
        <v>529</v>
      </c>
      <c r="G16" s="11">
        <v>509</v>
      </c>
      <c r="H16" s="14">
        <v>570</v>
      </c>
      <c r="I16" s="11">
        <v>516</v>
      </c>
      <c r="J16" s="14">
        <v>503</v>
      </c>
      <c r="K16" s="11">
        <v>490</v>
      </c>
      <c r="L16" s="14">
        <v>429</v>
      </c>
      <c r="M16" s="19">
        <v>506</v>
      </c>
      <c r="N16" s="165">
        <v>5995</v>
      </c>
    </row>
    <row r="17" spans="1:14" ht="15" x14ac:dyDescent="0.2">
      <c r="A17" s="155">
        <v>2019</v>
      </c>
      <c r="B17" s="15">
        <v>477</v>
      </c>
      <c r="C17" s="11">
        <v>472</v>
      </c>
      <c r="D17" s="14">
        <v>501</v>
      </c>
      <c r="E17" s="11">
        <v>519</v>
      </c>
      <c r="F17" s="14">
        <v>501</v>
      </c>
      <c r="G17" s="11">
        <v>429</v>
      </c>
      <c r="H17" s="14">
        <v>516</v>
      </c>
      <c r="I17" s="11">
        <v>521</v>
      </c>
      <c r="J17" s="14">
        <v>521</v>
      </c>
      <c r="K17" s="11">
        <v>507</v>
      </c>
      <c r="L17" s="14">
        <v>427</v>
      </c>
      <c r="M17" s="19">
        <v>538</v>
      </c>
      <c r="N17" s="165">
        <v>5929</v>
      </c>
    </row>
    <row r="18" spans="1:14" ht="15" x14ac:dyDescent="0.2">
      <c r="A18" s="155">
        <v>2020</v>
      </c>
      <c r="B18" s="15">
        <v>492</v>
      </c>
      <c r="C18" s="11">
        <v>504</v>
      </c>
      <c r="D18" s="14">
        <v>458</v>
      </c>
      <c r="E18" s="11">
        <v>284</v>
      </c>
      <c r="F18" s="14">
        <v>342</v>
      </c>
      <c r="G18" s="11">
        <v>428</v>
      </c>
      <c r="H18" s="14">
        <v>517</v>
      </c>
      <c r="I18" s="11">
        <v>468</v>
      </c>
      <c r="J18" s="14">
        <v>478</v>
      </c>
      <c r="K18" s="11">
        <v>532</v>
      </c>
      <c r="L18" s="14">
        <v>464</v>
      </c>
      <c r="M18" s="19">
        <v>476</v>
      </c>
      <c r="N18" s="165">
        <v>5443</v>
      </c>
    </row>
    <row r="19" spans="1:14" ht="15" x14ac:dyDescent="0.2">
      <c r="A19" s="155">
        <v>2021</v>
      </c>
      <c r="B19" s="15">
        <v>399</v>
      </c>
      <c r="C19" s="11">
        <v>538</v>
      </c>
      <c r="D19" s="14"/>
      <c r="E19" s="11"/>
      <c r="F19" s="14"/>
      <c r="G19" s="11"/>
      <c r="H19" s="14"/>
      <c r="I19" s="11"/>
      <c r="J19" s="14"/>
      <c r="K19" s="11"/>
      <c r="L19" s="14"/>
      <c r="M19" s="19"/>
      <c r="N19" s="165">
        <v>937</v>
      </c>
    </row>
    <row r="20" spans="1:14" ht="15" x14ac:dyDescent="0.2">
      <c r="A20" s="72" t="s">
        <v>1</v>
      </c>
      <c r="B20" s="16">
        <v>6304</v>
      </c>
      <c r="C20" s="12">
        <v>6651</v>
      </c>
      <c r="D20" s="12">
        <v>6665</v>
      </c>
      <c r="E20" s="12">
        <v>6726</v>
      </c>
      <c r="F20" s="12">
        <v>6965</v>
      </c>
      <c r="G20" s="12">
        <v>6785</v>
      </c>
      <c r="H20" s="12">
        <v>7317</v>
      </c>
      <c r="I20" s="12">
        <v>7298</v>
      </c>
      <c r="J20" s="12">
        <v>7056</v>
      </c>
      <c r="K20" s="12">
        <v>7301</v>
      </c>
      <c r="L20" s="12">
        <v>6168</v>
      </c>
      <c r="M20" s="20">
        <v>6385</v>
      </c>
      <c r="N20" s="12">
        <v>81621</v>
      </c>
    </row>
    <row r="23" spans="1:14" x14ac:dyDescent="0.2">
      <c r="A23" s="104" t="s">
        <v>297</v>
      </c>
    </row>
  </sheetData>
  <mergeCells count="1">
    <mergeCell ref="B2:N2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3"/>
  <sheetViews>
    <sheetView zoomScale="80" zoomScaleNormal="80" workbookViewId="0"/>
  </sheetViews>
  <sheetFormatPr defaultRowHeight="14.25" x14ac:dyDescent="0.2"/>
  <cols>
    <col min="1" max="1" width="14.5703125" style="125" customWidth="1"/>
    <col min="2" max="14" width="11.7109375" style="125" customWidth="1"/>
    <col min="15" max="16384" width="9.140625" style="125"/>
  </cols>
  <sheetData>
    <row r="2" spans="1:14" ht="27.75" customHeight="1" x14ac:dyDescent="0.2">
      <c r="A2" s="126"/>
      <c r="B2" s="581" t="s">
        <v>178</v>
      </c>
      <c r="C2" s="582"/>
      <c r="D2" s="582"/>
      <c r="E2" s="582"/>
      <c r="F2" s="582"/>
      <c r="G2" s="582"/>
      <c r="H2" s="582"/>
      <c r="I2" s="582"/>
      <c r="J2" s="582"/>
      <c r="K2" s="582"/>
      <c r="L2" s="582"/>
      <c r="M2" s="582"/>
      <c r="N2" s="582"/>
    </row>
    <row r="3" spans="1:14" ht="15" x14ac:dyDescent="0.2">
      <c r="A3" s="72" t="s">
        <v>2</v>
      </c>
      <c r="B3" s="71" t="s">
        <v>7</v>
      </c>
      <c r="C3" s="72" t="s">
        <v>8</v>
      </c>
      <c r="D3" s="72" t="s">
        <v>9</v>
      </c>
      <c r="E3" s="72" t="s">
        <v>10</v>
      </c>
      <c r="F3" s="72" t="s">
        <v>11</v>
      </c>
      <c r="G3" s="72" t="s">
        <v>12</v>
      </c>
      <c r="H3" s="72" t="s">
        <v>13</v>
      </c>
      <c r="I3" s="72" t="s">
        <v>14</v>
      </c>
      <c r="J3" s="72" t="s">
        <v>15</v>
      </c>
      <c r="K3" s="72" t="s">
        <v>16</v>
      </c>
      <c r="L3" s="72" t="s">
        <v>17</v>
      </c>
      <c r="M3" s="72" t="s">
        <v>18</v>
      </c>
      <c r="N3" s="71" t="s">
        <v>1</v>
      </c>
    </row>
    <row r="4" spans="1:14" ht="15" x14ac:dyDescent="0.2">
      <c r="A4" s="155">
        <v>2006</v>
      </c>
      <c r="B4" s="13">
        <v>2660</v>
      </c>
      <c r="C4" s="10">
        <v>5493.51</v>
      </c>
      <c r="D4" s="14">
        <v>17390.5</v>
      </c>
      <c r="E4" s="10">
        <v>13333</v>
      </c>
      <c r="F4" s="14">
        <v>10831.2</v>
      </c>
      <c r="G4" s="10">
        <v>11972</v>
      </c>
      <c r="H4" s="14">
        <v>8577</v>
      </c>
      <c r="I4" s="10">
        <v>11331.5</v>
      </c>
      <c r="J4" s="14">
        <v>15244</v>
      </c>
      <c r="K4" s="10">
        <v>8932.09</v>
      </c>
      <c r="L4" s="14">
        <v>8400.61</v>
      </c>
      <c r="M4" s="18">
        <v>6562.2</v>
      </c>
      <c r="N4" s="165">
        <v>120727.61</v>
      </c>
    </row>
    <row r="5" spans="1:14" ht="15" x14ac:dyDescent="0.2">
      <c r="A5" s="155">
        <v>2007</v>
      </c>
      <c r="B5" s="15">
        <v>5832.47</v>
      </c>
      <c r="C5" s="11">
        <v>5920.53</v>
      </c>
      <c r="D5" s="14">
        <v>6171.72</v>
      </c>
      <c r="E5" s="11">
        <v>9466.92</v>
      </c>
      <c r="F5" s="14">
        <v>12735.34</v>
      </c>
      <c r="G5" s="11">
        <v>9676.08</v>
      </c>
      <c r="H5" s="14">
        <v>5113.6000000000004</v>
      </c>
      <c r="I5" s="11">
        <v>6251.84</v>
      </c>
      <c r="J5" s="14">
        <v>7880.36</v>
      </c>
      <c r="K5" s="11">
        <v>7874.04</v>
      </c>
      <c r="L5" s="14">
        <v>8969.48</v>
      </c>
      <c r="M5" s="19">
        <v>6332.25</v>
      </c>
      <c r="N5" s="165">
        <v>92224.62999999999</v>
      </c>
    </row>
    <row r="6" spans="1:14" ht="15" x14ac:dyDescent="0.2">
      <c r="A6" s="155">
        <v>2008</v>
      </c>
      <c r="B6" s="15">
        <v>9685.23</v>
      </c>
      <c r="C6" s="11">
        <v>8406.84</v>
      </c>
      <c r="D6" s="14">
        <v>13053.52</v>
      </c>
      <c r="E6" s="11">
        <v>13568.68</v>
      </c>
      <c r="F6" s="14">
        <v>12324.27</v>
      </c>
      <c r="G6" s="11">
        <v>16275.25</v>
      </c>
      <c r="H6" s="14">
        <v>12908.98</v>
      </c>
      <c r="I6" s="11">
        <v>13114.52</v>
      </c>
      <c r="J6" s="14">
        <v>10873.19</v>
      </c>
      <c r="K6" s="11">
        <v>11466.99</v>
      </c>
      <c r="L6" s="14">
        <v>6309</v>
      </c>
      <c r="M6" s="19">
        <v>6458.99</v>
      </c>
      <c r="N6" s="165">
        <v>134445.46000000002</v>
      </c>
    </row>
    <row r="7" spans="1:14" ht="15" x14ac:dyDescent="0.2">
      <c r="A7" s="155">
        <v>2009</v>
      </c>
      <c r="B7" s="15">
        <v>7691.3</v>
      </c>
      <c r="C7" s="11">
        <v>6879.83</v>
      </c>
      <c r="D7" s="14">
        <v>6913.51</v>
      </c>
      <c r="E7" s="11">
        <v>10054.74</v>
      </c>
      <c r="F7" s="14">
        <v>10524.6</v>
      </c>
      <c r="G7" s="11">
        <v>9760.83</v>
      </c>
      <c r="H7" s="14">
        <v>8690.7999999999993</v>
      </c>
      <c r="I7" s="11">
        <v>10906.54</v>
      </c>
      <c r="J7" s="14">
        <v>7954.3</v>
      </c>
      <c r="K7" s="11">
        <v>20060.04</v>
      </c>
      <c r="L7" s="14">
        <v>9758.3700000000008</v>
      </c>
      <c r="M7" s="19">
        <v>10340.049999999999</v>
      </c>
      <c r="N7" s="165">
        <v>119534.90999999999</v>
      </c>
    </row>
    <row r="8" spans="1:14" ht="15" x14ac:dyDescent="0.2">
      <c r="A8" s="155">
        <v>2010</v>
      </c>
      <c r="B8" s="15">
        <v>6235.39</v>
      </c>
      <c r="C8" s="11">
        <v>10175.02</v>
      </c>
      <c r="D8" s="14">
        <v>8349.0400000000009</v>
      </c>
      <c r="E8" s="11">
        <v>10272.459999999999</v>
      </c>
      <c r="F8" s="14">
        <v>12196.34</v>
      </c>
      <c r="G8" s="11">
        <v>8749.7000000000007</v>
      </c>
      <c r="H8" s="14">
        <v>13521.42</v>
      </c>
      <c r="I8" s="11">
        <v>9009.67</v>
      </c>
      <c r="J8" s="14">
        <v>9746.8799999999992</v>
      </c>
      <c r="K8" s="11">
        <v>10426.75</v>
      </c>
      <c r="L8" s="14">
        <v>9513.34</v>
      </c>
      <c r="M8" s="19">
        <v>8861.32</v>
      </c>
      <c r="N8" s="165">
        <v>117057.32999999999</v>
      </c>
    </row>
    <row r="9" spans="1:14" ht="15" x14ac:dyDescent="0.2">
      <c r="A9" s="155">
        <v>2011</v>
      </c>
      <c r="B9" s="15">
        <v>6979.14</v>
      </c>
      <c r="C9" s="11">
        <v>8001</v>
      </c>
      <c r="D9" s="14">
        <v>10238.56</v>
      </c>
      <c r="E9" s="11">
        <v>9277.51</v>
      </c>
      <c r="F9" s="14">
        <v>10515.81</v>
      </c>
      <c r="G9" s="11">
        <v>9984.9500000000007</v>
      </c>
      <c r="H9" s="14">
        <v>12523.45</v>
      </c>
      <c r="I9" s="11">
        <v>9951.17</v>
      </c>
      <c r="J9" s="14">
        <v>12550.39</v>
      </c>
      <c r="K9" s="11">
        <v>11169.22</v>
      </c>
      <c r="L9" s="14">
        <v>8963.82</v>
      </c>
      <c r="M9" s="19">
        <v>6986.61</v>
      </c>
      <c r="N9" s="165">
        <v>117141.62999999999</v>
      </c>
    </row>
    <row r="10" spans="1:14" ht="15" x14ac:dyDescent="0.2">
      <c r="A10" s="155">
        <v>2012</v>
      </c>
      <c r="B10" s="15">
        <v>8952.4399999999987</v>
      </c>
      <c r="C10" s="11">
        <v>8747.2900000000009</v>
      </c>
      <c r="D10" s="14">
        <v>12268.86</v>
      </c>
      <c r="E10" s="11">
        <v>11455.310000000001</v>
      </c>
      <c r="F10" s="14">
        <v>8770.6099999999988</v>
      </c>
      <c r="G10" s="11">
        <v>10689.4</v>
      </c>
      <c r="H10" s="14">
        <v>14856.9</v>
      </c>
      <c r="I10" s="11">
        <v>13397.98</v>
      </c>
      <c r="J10" s="14">
        <v>13101.33</v>
      </c>
      <c r="K10" s="11">
        <v>14224.689999999999</v>
      </c>
      <c r="L10" s="14">
        <v>11396.5</v>
      </c>
      <c r="M10" s="19">
        <v>9922.56</v>
      </c>
      <c r="N10" s="165">
        <v>137783.87</v>
      </c>
    </row>
    <row r="11" spans="1:14" ht="15" x14ac:dyDescent="0.2">
      <c r="A11" s="155">
        <v>2013</v>
      </c>
      <c r="B11" s="15">
        <v>9958.510000000002</v>
      </c>
      <c r="C11" s="11">
        <v>10030.009999999998</v>
      </c>
      <c r="D11" s="14">
        <v>9209.32</v>
      </c>
      <c r="E11" s="11">
        <v>10560.86</v>
      </c>
      <c r="F11" s="14">
        <v>14815.65</v>
      </c>
      <c r="G11" s="11">
        <v>13616.56</v>
      </c>
      <c r="H11" s="14">
        <v>12713.299999999997</v>
      </c>
      <c r="I11" s="11">
        <v>16739.97</v>
      </c>
      <c r="J11" s="14">
        <v>12582.789999999999</v>
      </c>
      <c r="K11" s="11">
        <v>13479.750000000002</v>
      </c>
      <c r="L11" s="14">
        <v>9462.15</v>
      </c>
      <c r="M11" s="19">
        <v>8972.32</v>
      </c>
      <c r="N11" s="165">
        <v>142141.19</v>
      </c>
    </row>
    <row r="12" spans="1:14" ht="15" x14ac:dyDescent="0.2">
      <c r="A12" s="155">
        <v>2014</v>
      </c>
      <c r="B12" s="15">
        <v>14088.260000000002</v>
      </c>
      <c r="C12" s="11">
        <v>14669.399999999998</v>
      </c>
      <c r="D12" s="14">
        <v>11850.91</v>
      </c>
      <c r="E12" s="11">
        <v>12161.11</v>
      </c>
      <c r="F12" s="14">
        <v>14645.320000000003</v>
      </c>
      <c r="G12" s="11">
        <v>15072.830000000002</v>
      </c>
      <c r="H12" s="14">
        <v>16503.61</v>
      </c>
      <c r="I12" s="11">
        <v>18109.87</v>
      </c>
      <c r="J12" s="14">
        <v>15444.630000000001</v>
      </c>
      <c r="K12" s="11">
        <v>12530.12</v>
      </c>
      <c r="L12" s="14">
        <v>13091.13</v>
      </c>
      <c r="M12" s="19">
        <v>13099.01</v>
      </c>
      <c r="N12" s="165">
        <v>171266.2</v>
      </c>
    </row>
    <row r="13" spans="1:14" ht="15" x14ac:dyDescent="0.2">
      <c r="A13" s="155">
        <v>2015</v>
      </c>
      <c r="B13" s="15">
        <v>14753.3</v>
      </c>
      <c r="C13" s="11">
        <v>11427.260000000002</v>
      </c>
      <c r="D13" s="14">
        <v>15645.169999999998</v>
      </c>
      <c r="E13" s="11">
        <v>16535.2</v>
      </c>
      <c r="F13" s="14">
        <v>16916.349999999995</v>
      </c>
      <c r="G13" s="11">
        <v>21506.670000000002</v>
      </c>
      <c r="H13" s="14">
        <v>14747.380000000003</v>
      </c>
      <c r="I13" s="11">
        <v>16611.12</v>
      </c>
      <c r="J13" s="14">
        <v>17239.41</v>
      </c>
      <c r="K13" s="11">
        <v>18162.269999999997</v>
      </c>
      <c r="L13" s="14">
        <v>18778.96</v>
      </c>
      <c r="M13" s="19">
        <v>13679.1</v>
      </c>
      <c r="N13" s="165">
        <v>196002.18999999997</v>
      </c>
    </row>
    <row r="14" spans="1:14" ht="15" x14ac:dyDescent="0.2">
      <c r="A14" s="155">
        <v>2016</v>
      </c>
      <c r="B14" s="15">
        <v>8918.35</v>
      </c>
      <c r="C14" s="11">
        <v>12091.340000000002</v>
      </c>
      <c r="D14" s="14">
        <v>13059.83</v>
      </c>
      <c r="E14" s="11">
        <v>13894.109999999999</v>
      </c>
      <c r="F14" s="14">
        <v>12388.830000000002</v>
      </c>
      <c r="G14" s="11">
        <v>11258.12</v>
      </c>
      <c r="H14" s="14">
        <v>9952.9699999999957</v>
      </c>
      <c r="I14" s="11">
        <v>10966.21</v>
      </c>
      <c r="J14" s="14">
        <v>8544.73</v>
      </c>
      <c r="K14" s="11">
        <v>12919.52</v>
      </c>
      <c r="L14" s="14">
        <v>11788.52</v>
      </c>
      <c r="M14" s="19">
        <v>11531.589999999998</v>
      </c>
      <c r="N14" s="165">
        <v>137314.12000000002</v>
      </c>
    </row>
    <row r="15" spans="1:14" ht="15" x14ac:dyDescent="0.2">
      <c r="A15" s="155">
        <v>2017</v>
      </c>
      <c r="B15" s="15">
        <v>15707.000000000002</v>
      </c>
      <c r="C15" s="11">
        <v>15137.810000000001</v>
      </c>
      <c r="D15" s="14">
        <v>14377.83</v>
      </c>
      <c r="E15" s="11">
        <v>16276.279999999997</v>
      </c>
      <c r="F15" s="14">
        <v>23856.62</v>
      </c>
      <c r="G15" s="11">
        <v>12786.29</v>
      </c>
      <c r="H15" s="14">
        <v>10941.49</v>
      </c>
      <c r="I15" s="11">
        <v>13229</v>
      </c>
      <c r="J15" s="14">
        <v>12543.01</v>
      </c>
      <c r="K15" s="11">
        <v>14328.26</v>
      </c>
      <c r="L15" s="14">
        <v>16381.369999999995</v>
      </c>
      <c r="M15" s="19">
        <v>13697.090000000004</v>
      </c>
      <c r="N15" s="165">
        <v>179262.05000000002</v>
      </c>
    </row>
    <row r="16" spans="1:14" ht="15" x14ac:dyDescent="0.2">
      <c r="A16" s="155">
        <v>2018</v>
      </c>
      <c r="B16" s="15">
        <v>12260.659999999998</v>
      </c>
      <c r="C16" s="11">
        <v>13219.289999999999</v>
      </c>
      <c r="D16" s="14">
        <v>15070.970000000001</v>
      </c>
      <c r="E16" s="11">
        <v>11440.18</v>
      </c>
      <c r="F16" s="14">
        <v>13158.05</v>
      </c>
      <c r="G16" s="11">
        <v>14778.880000000001</v>
      </c>
      <c r="H16" s="14">
        <v>19951.249999999996</v>
      </c>
      <c r="I16" s="11">
        <v>21707.87</v>
      </c>
      <c r="J16" s="14">
        <v>16582.120000000003</v>
      </c>
      <c r="K16" s="11">
        <v>12446.560000000001</v>
      </c>
      <c r="L16" s="14">
        <v>13669.199999999999</v>
      </c>
      <c r="M16" s="19">
        <v>22518.640000000003</v>
      </c>
      <c r="N16" s="165">
        <v>186803.67</v>
      </c>
    </row>
    <row r="17" spans="1:14" ht="15" x14ac:dyDescent="0.2">
      <c r="A17" s="155">
        <v>2019</v>
      </c>
      <c r="B17" s="15">
        <v>14005.21</v>
      </c>
      <c r="C17" s="11">
        <v>11827.24</v>
      </c>
      <c r="D17" s="14">
        <v>17481.22</v>
      </c>
      <c r="E17" s="11">
        <v>19608.439999999999</v>
      </c>
      <c r="F17" s="14">
        <v>12393.979999999998</v>
      </c>
      <c r="G17" s="11">
        <v>12441.23</v>
      </c>
      <c r="H17" s="14">
        <v>18100.269999999997</v>
      </c>
      <c r="I17" s="11">
        <v>15878.029999999999</v>
      </c>
      <c r="J17" s="14">
        <v>16353.940000000002</v>
      </c>
      <c r="K17" s="11">
        <v>15801.71</v>
      </c>
      <c r="L17" s="14">
        <v>16818.11</v>
      </c>
      <c r="M17" s="19">
        <v>16681.46</v>
      </c>
      <c r="N17" s="165">
        <v>187390.84</v>
      </c>
    </row>
    <row r="18" spans="1:14" ht="15" x14ac:dyDescent="0.2">
      <c r="A18" s="155">
        <v>2020</v>
      </c>
      <c r="B18" s="15">
        <v>11463.050000000001</v>
      </c>
      <c r="C18" s="11">
        <v>16659.78</v>
      </c>
      <c r="D18" s="14">
        <v>14314.409999999998</v>
      </c>
      <c r="E18" s="11">
        <v>9658.84</v>
      </c>
      <c r="F18" s="14">
        <v>9459.61</v>
      </c>
      <c r="G18" s="11">
        <v>13258.69</v>
      </c>
      <c r="H18" s="14">
        <v>19255.95</v>
      </c>
      <c r="I18" s="11">
        <v>14851.71</v>
      </c>
      <c r="J18" s="14">
        <v>16629.629999999997</v>
      </c>
      <c r="K18" s="11">
        <v>20089.57</v>
      </c>
      <c r="L18" s="14">
        <v>15197.68</v>
      </c>
      <c r="M18" s="19">
        <v>18459.549999999996</v>
      </c>
      <c r="N18" s="165">
        <v>179298</v>
      </c>
    </row>
    <row r="19" spans="1:14" ht="15" x14ac:dyDescent="0.2">
      <c r="A19" s="155">
        <v>2021</v>
      </c>
      <c r="B19" s="15">
        <v>10361.349999999997</v>
      </c>
      <c r="C19" s="11">
        <v>13673.88</v>
      </c>
      <c r="D19" s="14"/>
      <c r="E19" s="11"/>
      <c r="F19" s="14"/>
      <c r="G19" s="11"/>
      <c r="H19" s="14"/>
      <c r="I19" s="11"/>
      <c r="J19" s="14"/>
      <c r="K19" s="11"/>
      <c r="L19" s="14"/>
      <c r="M19" s="19"/>
      <c r="N19" s="165">
        <v>24035</v>
      </c>
    </row>
    <row r="20" spans="1:14" ht="15" x14ac:dyDescent="0.2">
      <c r="A20" s="72" t="s">
        <v>1</v>
      </c>
      <c r="B20" s="16">
        <v>159552</v>
      </c>
      <c r="C20" s="12">
        <v>172360</v>
      </c>
      <c r="D20" s="12">
        <v>185395.37</v>
      </c>
      <c r="E20" s="12">
        <v>187563.63999999998</v>
      </c>
      <c r="F20" s="12">
        <v>195533</v>
      </c>
      <c r="G20" s="12">
        <v>191827</v>
      </c>
      <c r="H20" s="12">
        <v>198358.37</v>
      </c>
      <c r="I20" s="12">
        <v>202057</v>
      </c>
      <c r="J20" s="12">
        <v>193271</v>
      </c>
      <c r="K20" s="12">
        <v>203912</v>
      </c>
      <c r="L20" s="12">
        <v>178498</v>
      </c>
      <c r="M20" s="20">
        <v>174103</v>
      </c>
      <c r="N20" s="12">
        <v>2242429</v>
      </c>
    </row>
    <row r="23" spans="1:14" x14ac:dyDescent="0.2">
      <c r="A23" s="104" t="s">
        <v>297</v>
      </c>
    </row>
  </sheetData>
  <mergeCells count="1">
    <mergeCell ref="B2:N2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3"/>
  <sheetViews>
    <sheetView zoomScale="80" zoomScaleNormal="80" workbookViewId="0"/>
  </sheetViews>
  <sheetFormatPr defaultRowHeight="14.25" x14ac:dyDescent="0.2"/>
  <cols>
    <col min="1" max="1" width="24.28515625" style="125" customWidth="1"/>
    <col min="2" max="5" width="10.85546875" style="125" customWidth="1"/>
    <col min="6" max="6" width="16.85546875" style="125" customWidth="1"/>
    <col min="7" max="7" width="16" style="125" customWidth="1"/>
    <col min="8" max="11" width="10.85546875" style="125" customWidth="1"/>
    <col min="12" max="16384" width="9.140625" style="125"/>
  </cols>
  <sheetData>
    <row r="2" spans="1:11" ht="31.5" customHeight="1" x14ac:dyDescent="0.2">
      <c r="A2" s="126"/>
      <c r="B2" s="579" t="s">
        <v>179</v>
      </c>
      <c r="C2" s="580"/>
      <c r="D2" s="580"/>
      <c r="E2" s="580"/>
      <c r="F2" s="580"/>
      <c r="G2" s="580"/>
      <c r="H2" s="580"/>
      <c r="I2" s="580"/>
      <c r="J2" s="580"/>
      <c r="K2" s="580"/>
    </row>
    <row r="3" spans="1:11" ht="15" x14ac:dyDescent="0.2">
      <c r="A3" s="72" t="s">
        <v>162</v>
      </c>
      <c r="B3" s="71" t="s">
        <v>163</v>
      </c>
      <c r="C3" s="72" t="s">
        <v>164</v>
      </c>
      <c r="D3" s="72" t="s">
        <v>165</v>
      </c>
      <c r="E3" s="72" t="s">
        <v>166</v>
      </c>
      <c r="F3" s="72" t="s">
        <v>167</v>
      </c>
      <c r="G3" s="72" t="s">
        <v>168</v>
      </c>
      <c r="H3" s="72" t="s">
        <v>169</v>
      </c>
      <c r="I3" s="72" t="s">
        <v>170</v>
      </c>
      <c r="J3" s="17" t="s">
        <v>171</v>
      </c>
      <c r="K3" s="72" t="s">
        <v>1</v>
      </c>
    </row>
    <row r="4" spans="1:11" ht="15" x14ac:dyDescent="0.2">
      <c r="A4" s="155">
        <v>2006</v>
      </c>
      <c r="B4" s="13">
        <v>27929.84</v>
      </c>
      <c r="C4" s="10">
        <v>12132.17</v>
      </c>
      <c r="D4" s="14">
        <v>509.45</v>
      </c>
      <c r="E4" s="14">
        <v>53764</v>
      </c>
      <c r="F4" s="14">
        <v>9250</v>
      </c>
      <c r="G4" s="14">
        <v>0</v>
      </c>
      <c r="H4" s="14">
        <v>10731.3</v>
      </c>
      <c r="I4" s="14">
        <v>6410.85</v>
      </c>
      <c r="J4" s="21">
        <v>0</v>
      </c>
      <c r="K4" s="165">
        <v>120727.61</v>
      </c>
    </row>
    <row r="5" spans="1:11" ht="15" x14ac:dyDescent="0.2">
      <c r="A5" s="155">
        <v>2007</v>
      </c>
      <c r="B5" s="15">
        <v>31988.1</v>
      </c>
      <c r="C5" s="11">
        <v>10478.17</v>
      </c>
      <c r="D5" s="14">
        <v>774.67</v>
      </c>
      <c r="E5" s="14">
        <v>23011.46</v>
      </c>
      <c r="F5" s="14">
        <v>7921</v>
      </c>
      <c r="G5" s="14">
        <v>47</v>
      </c>
      <c r="H5" s="14">
        <v>8434.61</v>
      </c>
      <c r="I5" s="14">
        <v>9569.6200000000008</v>
      </c>
      <c r="J5" s="21">
        <v>0</v>
      </c>
      <c r="K5" s="165">
        <v>92224.62999999999</v>
      </c>
    </row>
    <row r="6" spans="1:11" ht="15" x14ac:dyDescent="0.2">
      <c r="A6" s="155">
        <v>2008</v>
      </c>
      <c r="B6" s="15">
        <v>48668.800000000003</v>
      </c>
      <c r="C6" s="11">
        <v>13674.65</v>
      </c>
      <c r="D6" s="14">
        <v>1139.5899999999999</v>
      </c>
      <c r="E6" s="14">
        <v>26512.6</v>
      </c>
      <c r="F6" s="14">
        <v>16887</v>
      </c>
      <c r="G6" s="14">
        <v>175</v>
      </c>
      <c r="H6" s="14">
        <v>14559.8</v>
      </c>
      <c r="I6" s="14">
        <v>12828.02</v>
      </c>
      <c r="J6" s="21">
        <v>0</v>
      </c>
      <c r="K6" s="165">
        <v>134445.46</v>
      </c>
    </row>
    <row r="7" spans="1:11" ht="15" x14ac:dyDescent="0.2">
      <c r="A7" s="155">
        <v>2009</v>
      </c>
      <c r="B7" s="15">
        <v>35451.56</v>
      </c>
      <c r="C7" s="11">
        <v>13768.65</v>
      </c>
      <c r="D7" s="14">
        <v>942.47</v>
      </c>
      <c r="E7" s="14">
        <v>37977.82</v>
      </c>
      <c r="F7" s="14">
        <v>6791</v>
      </c>
      <c r="G7" s="14">
        <v>99</v>
      </c>
      <c r="H7" s="14">
        <v>15315.21</v>
      </c>
      <c r="I7" s="14">
        <v>9189.2000000000007</v>
      </c>
      <c r="J7" s="21">
        <v>0</v>
      </c>
      <c r="K7" s="165">
        <v>119534.90999999999</v>
      </c>
    </row>
    <row r="8" spans="1:11" ht="15" x14ac:dyDescent="0.2">
      <c r="A8" s="155">
        <v>2010</v>
      </c>
      <c r="B8" s="15">
        <v>30071.194000000003</v>
      </c>
      <c r="C8" s="11">
        <v>16490.150000000001</v>
      </c>
      <c r="D8" s="14">
        <v>1171.4100000000001</v>
      </c>
      <c r="E8" s="14">
        <v>46459.99</v>
      </c>
      <c r="F8" s="14">
        <v>2352.75</v>
      </c>
      <c r="G8" s="14">
        <v>153.80000000000001</v>
      </c>
      <c r="H8" s="14">
        <v>10987.23</v>
      </c>
      <c r="I8" s="14">
        <v>9370.81</v>
      </c>
      <c r="J8" s="21">
        <v>0</v>
      </c>
      <c r="K8" s="165">
        <v>117057.334</v>
      </c>
    </row>
    <row r="9" spans="1:11" ht="15" x14ac:dyDescent="0.2">
      <c r="A9" s="155">
        <v>2011</v>
      </c>
      <c r="B9" s="15">
        <v>26856.75</v>
      </c>
      <c r="C9" s="11">
        <v>16375.82</v>
      </c>
      <c r="D9" s="14">
        <v>1411.1200000000001</v>
      </c>
      <c r="E9" s="14">
        <v>47009.15</v>
      </c>
      <c r="F9" s="14">
        <v>2130.9</v>
      </c>
      <c r="G9" s="14">
        <v>114.5</v>
      </c>
      <c r="H9" s="14">
        <v>11590.399999999998</v>
      </c>
      <c r="I9" s="14">
        <v>11653</v>
      </c>
      <c r="J9" s="21">
        <v>0</v>
      </c>
      <c r="K9" s="165">
        <v>117141.63999999998</v>
      </c>
    </row>
    <row r="10" spans="1:11" ht="15" x14ac:dyDescent="0.2">
      <c r="A10" s="155">
        <v>2012</v>
      </c>
      <c r="B10" s="15">
        <v>31021.669999999995</v>
      </c>
      <c r="C10" s="11">
        <v>15869.039999999997</v>
      </c>
      <c r="D10" s="14">
        <v>1222.4000000000001</v>
      </c>
      <c r="E10" s="14">
        <v>60707.17</v>
      </c>
      <c r="F10" s="14">
        <v>4193.5</v>
      </c>
      <c r="G10" s="14">
        <v>174.1</v>
      </c>
      <c r="H10" s="14">
        <v>15669.39</v>
      </c>
      <c r="I10" s="14">
        <v>8926.6999999999989</v>
      </c>
      <c r="J10" s="21">
        <v>0</v>
      </c>
      <c r="K10" s="165">
        <v>137783.97</v>
      </c>
    </row>
    <row r="11" spans="1:11" ht="15" x14ac:dyDescent="0.2">
      <c r="A11" s="155">
        <v>2013</v>
      </c>
      <c r="B11" s="15">
        <v>28988.45</v>
      </c>
      <c r="C11" s="11">
        <v>15686.409999999996</v>
      </c>
      <c r="D11" s="14">
        <v>1629.8600000000001</v>
      </c>
      <c r="E11" s="14">
        <v>53828.34</v>
      </c>
      <c r="F11" s="14">
        <v>1770</v>
      </c>
      <c r="G11" s="14">
        <v>311.5</v>
      </c>
      <c r="H11" s="14">
        <v>28038.42</v>
      </c>
      <c r="I11" s="14">
        <v>11888.210000000001</v>
      </c>
      <c r="J11" s="21">
        <v>0</v>
      </c>
      <c r="K11" s="165">
        <v>142141.19</v>
      </c>
    </row>
    <row r="12" spans="1:11" ht="15" x14ac:dyDescent="0.2">
      <c r="A12" s="155">
        <v>2014</v>
      </c>
      <c r="B12" s="15">
        <v>26216.429999999997</v>
      </c>
      <c r="C12" s="11">
        <v>16693.22</v>
      </c>
      <c r="D12" s="14">
        <v>1550.28</v>
      </c>
      <c r="E12" s="14">
        <v>84883.239999999991</v>
      </c>
      <c r="F12" s="14">
        <v>519.70999999999992</v>
      </c>
      <c r="G12" s="14">
        <v>94.830000000000013</v>
      </c>
      <c r="H12" s="14">
        <v>29134.679999999997</v>
      </c>
      <c r="I12" s="14">
        <v>12173.81</v>
      </c>
      <c r="J12" s="21">
        <v>0</v>
      </c>
      <c r="K12" s="165">
        <v>171266.19999999998</v>
      </c>
    </row>
    <row r="13" spans="1:11" ht="15" x14ac:dyDescent="0.2">
      <c r="A13" s="155">
        <v>2015</v>
      </c>
      <c r="B13" s="15">
        <v>27693.54</v>
      </c>
      <c r="C13" s="11">
        <v>18741.23</v>
      </c>
      <c r="D13" s="14">
        <v>2124.2999999999997</v>
      </c>
      <c r="E13" s="14">
        <v>94549.75</v>
      </c>
      <c r="F13" s="14">
        <v>8379.49</v>
      </c>
      <c r="G13" s="14">
        <v>200.3</v>
      </c>
      <c r="H13" s="14">
        <v>30975.170000000006</v>
      </c>
      <c r="I13" s="14">
        <v>13338.409999999998</v>
      </c>
      <c r="J13" s="21">
        <v>0</v>
      </c>
      <c r="K13" s="165">
        <v>196002.19</v>
      </c>
    </row>
    <row r="14" spans="1:11" ht="15" x14ac:dyDescent="0.2">
      <c r="A14" s="155">
        <v>2016</v>
      </c>
      <c r="B14" s="15">
        <v>22997.219999999998</v>
      </c>
      <c r="C14" s="11">
        <v>17890.22</v>
      </c>
      <c r="D14" s="14">
        <v>1865.0500000000002</v>
      </c>
      <c r="E14" s="14">
        <v>76588.66</v>
      </c>
      <c r="F14" s="14">
        <v>1069.3399999999999</v>
      </c>
      <c r="G14" s="14">
        <v>73.52</v>
      </c>
      <c r="H14" s="14">
        <v>11041.380000000001</v>
      </c>
      <c r="I14" s="14">
        <v>5788.73</v>
      </c>
      <c r="J14" s="21">
        <v>0</v>
      </c>
      <c r="K14" s="165">
        <v>137314.12000000002</v>
      </c>
    </row>
    <row r="15" spans="1:11" ht="15" x14ac:dyDescent="0.2">
      <c r="A15" s="155">
        <v>2017</v>
      </c>
      <c r="B15" s="15">
        <v>23728.769999999997</v>
      </c>
      <c r="C15" s="11">
        <v>17501.04</v>
      </c>
      <c r="D15" s="14">
        <v>1760.2800000000002</v>
      </c>
      <c r="E15" s="14">
        <v>113428.01000000001</v>
      </c>
      <c r="F15" s="14">
        <v>8612.8599999999988</v>
      </c>
      <c r="G15" s="14">
        <v>306</v>
      </c>
      <c r="H15" s="14">
        <v>8834.08</v>
      </c>
      <c r="I15" s="14">
        <v>5091.01</v>
      </c>
      <c r="J15" s="21">
        <v>0</v>
      </c>
      <c r="K15" s="165">
        <v>179262.05</v>
      </c>
    </row>
    <row r="16" spans="1:11" ht="15" x14ac:dyDescent="0.2">
      <c r="A16" s="155">
        <v>2018</v>
      </c>
      <c r="B16" s="15">
        <v>23695.589999999997</v>
      </c>
      <c r="C16" s="11">
        <v>17568.150000000001</v>
      </c>
      <c r="D16" s="14">
        <v>1419.0500000000002</v>
      </c>
      <c r="E16" s="14">
        <v>124202.19</v>
      </c>
      <c r="F16" s="14">
        <v>2440.7599999999998</v>
      </c>
      <c r="G16" s="14">
        <v>707.85</v>
      </c>
      <c r="H16" s="14">
        <v>12206.21</v>
      </c>
      <c r="I16" s="14">
        <v>4563.87</v>
      </c>
      <c r="J16" s="21">
        <v>0</v>
      </c>
      <c r="K16" s="165">
        <v>186803.67</v>
      </c>
    </row>
    <row r="17" spans="1:11" ht="15" x14ac:dyDescent="0.2">
      <c r="A17" s="155">
        <v>2019</v>
      </c>
      <c r="B17" s="15">
        <v>25244.749999999996</v>
      </c>
      <c r="C17" s="11">
        <v>19982.320000000003</v>
      </c>
      <c r="D17" s="14">
        <v>1382.5600000000002</v>
      </c>
      <c r="E17" s="14">
        <v>122507.73</v>
      </c>
      <c r="F17" s="14">
        <v>2148.41</v>
      </c>
      <c r="G17" s="14">
        <v>448.85</v>
      </c>
      <c r="H17" s="14">
        <v>9973.44</v>
      </c>
      <c r="I17" s="14">
        <v>5669.7799999999988</v>
      </c>
      <c r="J17" s="21">
        <v>33</v>
      </c>
      <c r="K17" s="165">
        <v>187390.84</v>
      </c>
    </row>
    <row r="18" spans="1:11" ht="15" x14ac:dyDescent="0.2">
      <c r="A18" s="441">
        <v>2020</v>
      </c>
      <c r="B18" s="442">
        <v>24183.129999999997</v>
      </c>
      <c r="C18" s="443">
        <v>19506.080000000005</v>
      </c>
      <c r="D18" s="443">
        <v>1252.8700000000001</v>
      </c>
      <c r="E18" s="443">
        <v>101834.92</v>
      </c>
      <c r="F18" s="443">
        <v>5842.72</v>
      </c>
      <c r="G18" s="443">
        <v>812.32</v>
      </c>
      <c r="H18" s="443">
        <v>20378.460000000003</v>
      </c>
      <c r="I18" s="443">
        <v>5488.29</v>
      </c>
      <c r="J18" s="444">
        <v>10</v>
      </c>
      <c r="K18" s="445">
        <v>179309</v>
      </c>
    </row>
    <row r="19" spans="1:11" ht="15" x14ac:dyDescent="0.2">
      <c r="A19" s="72" t="s">
        <v>285</v>
      </c>
      <c r="B19" s="95">
        <v>3581.51</v>
      </c>
      <c r="C19" s="96">
        <v>2249.0499999999997</v>
      </c>
      <c r="D19" s="96">
        <v>184.1</v>
      </c>
      <c r="E19" s="96">
        <v>12866.670000000002</v>
      </c>
      <c r="F19" s="96">
        <v>0.4</v>
      </c>
      <c r="G19" s="96">
        <v>22.4</v>
      </c>
      <c r="H19" s="96">
        <v>4387.41</v>
      </c>
      <c r="I19" s="96">
        <v>743.69000000000028</v>
      </c>
      <c r="J19" s="97">
        <v>0</v>
      </c>
      <c r="K19" s="12">
        <v>24035</v>
      </c>
    </row>
    <row r="20" spans="1:11" ht="15" x14ac:dyDescent="0.2">
      <c r="A20" s="72" t="s">
        <v>1</v>
      </c>
      <c r="B20" s="16">
        <v>438316.84</v>
      </c>
      <c r="C20" s="12">
        <v>244606.18</v>
      </c>
      <c r="D20" s="12">
        <v>20339.05</v>
      </c>
      <c r="E20" s="12">
        <v>1080131.7100000002</v>
      </c>
      <c r="F20" s="12">
        <v>80309.839999999982</v>
      </c>
      <c r="G20" s="12">
        <v>3741.42</v>
      </c>
      <c r="H20" s="12">
        <v>242256.91</v>
      </c>
      <c r="I20" s="12">
        <v>132694.26999999999</v>
      </c>
      <c r="J20" s="20">
        <v>43</v>
      </c>
      <c r="K20" s="12">
        <v>2242439</v>
      </c>
    </row>
    <row r="23" spans="1:11" x14ac:dyDescent="0.2">
      <c r="A23" s="104" t="s">
        <v>297</v>
      </c>
    </row>
  </sheetData>
  <mergeCells count="1">
    <mergeCell ref="B2:K2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showGridLines="0" zoomScale="80" zoomScaleNormal="80" workbookViewId="0">
      <pane ySplit="3" topLeftCell="A99" activePane="bottomLeft" state="frozen"/>
      <selection pane="bottomLeft"/>
    </sheetView>
  </sheetViews>
  <sheetFormatPr defaultColWidth="9.140625" defaultRowHeight="14.25" x14ac:dyDescent="0.2"/>
  <cols>
    <col min="1" max="1" width="18.140625" style="61" bestFit="1" customWidth="1"/>
    <col min="2" max="9" width="15.28515625" style="61" customWidth="1"/>
    <col min="10" max="10" width="20.7109375" style="61" customWidth="1"/>
    <col min="11" max="16384" width="9.140625" style="61"/>
  </cols>
  <sheetData>
    <row r="1" spans="1:9" s="46" customFormat="1" x14ac:dyDescent="0.2"/>
    <row r="2" spans="1:9" ht="33.75" customHeight="1" x14ac:dyDescent="0.2">
      <c r="A2" s="169"/>
      <c r="B2" s="583" t="s">
        <v>304</v>
      </c>
      <c r="C2" s="584"/>
      <c r="D2" s="584"/>
      <c r="E2" s="584"/>
      <c r="F2" s="584"/>
      <c r="G2" s="584"/>
      <c r="H2" s="584"/>
      <c r="I2" s="584"/>
    </row>
    <row r="3" spans="1:9" ht="38.25" x14ac:dyDescent="0.2">
      <c r="A3" s="47" t="s">
        <v>82</v>
      </c>
      <c r="B3" s="50" t="s">
        <v>83</v>
      </c>
      <c r="C3" s="47" t="s">
        <v>84</v>
      </c>
      <c r="D3" s="47" t="s">
        <v>87</v>
      </c>
      <c r="E3" s="47" t="s">
        <v>89</v>
      </c>
      <c r="F3" s="47" t="s">
        <v>88</v>
      </c>
      <c r="G3" s="47" t="s">
        <v>86</v>
      </c>
      <c r="H3" s="47" t="s">
        <v>85</v>
      </c>
      <c r="I3" s="47" t="s">
        <v>90</v>
      </c>
    </row>
    <row r="4" spans="1:9" ht="15" x14ac:dyDescent="0.2">
      <c r="A4" s="170">
        <v>40179</v>
      </c>
      <c r="B4" s="64">
        <v>84.99</v>
      </c>
      <c r="C4" s="48">
        <v>94.01</v>
      </c>
      <c r="D4" s="48">
        <v>99.67</v>
      </c>
      <c r="E4" s="48">
        <v>100</v>
      </c>
      <c r="F4" s="48">
        <v>93.69</v>
      </c>
      <c r="G4" s="48">
        <v>93.98</v>
      </c>
      <c r="H4" s="48">
        <v>88.88</v>
      </c>
      <c r="I4" s="48">
        <v>92.01</v>
      </c>
    </row>
    <row r="5" spans="1:9" ht="15" x14ac:dyDescent="0.2">
      <c r="A5" s="170">
        <v>40210</v>
      </c>
      <c r="B5" s="64">
        <v>100</v>
      </c>
      <c r="C5" s="48">
        <v>100</v>
      </c>
      <c r="D5" s="48">
        <v>99.34</v>
      </c>
      <c r="E5" s="48">
        <v>100</v>
      </c>
      <c r="F5" s="48">
        <v>96.36</v>
      </c>
      <c r="G5" s="48">
        <v>94.56</v>
      </c>
      <c r="H5" s="48">
        <v>91.04</v>
      </c>
      <c r="I5" s="48">
        <v>97.45</v>
      </c>
    </row>
    <row r="6" spans="1:9" ht="15" x14ac:dyDescent="0.2">
      <c r="A6" s="170">
        <v>40238</v>
      </c>
      <c r="B6" s="64">
        <v>99.92</v>
      </c>
      <c r="C6" s="48">
        <v>100</v>
      </c>
      <c r="D6" s="48">
        <v>98.03</v>
      </c>
      <c r="E6" s="48">
        <v>100</v>
      </c>
      <c r="F6" s="48">
        <v>94.07</v>
      </c>
      <c r="G6" s="48">
        <v>96.1</v>
      </c>
      <c r="H6" s="48">
        <v>100</v>
      </c>
      <c r="I6" s="48">
        <v>97.69</v>
      </c>
    </row>
    <row r="7" spans="1:9" ht="15" x14ac:dyDescent="0.2">
      <c r="A7" s="170">
        <v>40269</v>
      </c>
      <c r="B7" s="64">
        <v>97.63</v>
      </c>
      <c r="C7" s="48">
        <v>100</v>
      </c>
      <c r="D7" s="48">
        <v>100</v>
      </c>
      <c r="E7" s="48">
        <v>100</v>
      </c>
      <c r="F7" s="48">
        <v>98.28</v>
      </c>
      <c r="G7" s="48">
        <v>100</v>
      </c>
      <c r="H7" s="48">
        <v>100</v>
      </c>
      <c r="I7" s="48">
        <v>98.95</v>
      </c>
    </row>
    <row r="8" spans="1:9" ht="15" x14ac:dyDescent="0.2">
      <c r="A8" s="170">
        <v>40299</v>
      </c>
      <c r="B8" s="64">
        <v>93.71</v>
      </c>
      <c r="C8" s="48">
        <v>99.17</v>
      </c>
      <c r="D8" s="48">
        <v>94.88</v>
      </c>
      <c r="E8" s="48">
        <v>96.92</v>
      </c>
      <c r="F8" s="48">
        <v>97.89</v>
      </c>
      <c r="G8" s="48">
        <v>97.85</v>
      </c>
      <c r="H8" s="48">
        <v>99.69</v>
      </c>
      <c r="I8" s="48">
        <v>96.91</v>
      </c>
    </row>
    <row r="9" spans="1:9" ht="15" x14ac:dyDescent="0.2">
      <c r="A9" s="170">
        <v>40330</v>
      </c>
      <c r="B9" s="64">
        <v>86.17</v>
      </c>
      <c r="C9" s="48">
        <v>91.89</v>
      </c>
      <c r="D9" s="48">
        <v>79.78</v>
      </c>
      <c r="E9" s="48">
        <v>92.35</v>
      </c>
      <c r="F9" s="48">
        <v>92.75</v>
      </c>
      <c r="G9" s="48">
        <v>93.4</v>
      </c>
      <c r="H9" s="48">
        <v>91.04</v>
      </c>
      <c r="I9" s="48">
        <v>90.79</v>
      </c>
    </row>
    <row r="10" spans="1:9" ht="15" x14ac:dyDescent="0.2">
      <c r="A10" s="170">
        <v>40360</v>
      </c>
      <c r="B10" s="64">
        <v>87.21</v>
      </c>
      <c r="C10" s="48">
        <v>93.9</v>
      </c>
      <c r="D10" s="48">
        <v>59.35</v>
      </c>
      <c r="E10" s="48">
        <v>87.92</v>
      </c>
      <c r="F10" s="48">
        <v>86.17</v>
      </c>
      <c r="G10" s="48">
        <v>90.72</v>
      </c>
      <c r="H10" s="48">
        <v>97.4</v>
      </c>
      <c r="I10" s="48">
        <v>87.9</v>
      </c>
    </row>
    <row r="11" spans="1:9" ht="15" x14ac:dyDescent="0.2">
      <c r="A11" s="170">
        <v>40391</v>
      </c>
      <c r="B11" s="64">
        <v>78.22</v>
      </c>
      <c r="C11" s="48">
        <v>84.01</v>
      </c>
      <c r="D11" s="48">
        <v>43.11</v>
      </c>
      <c r="E11" s="48">
        <v>83.84</v>
      </c>
      <c r="F11" s="48">
        <v>79.41</v>
      </c>
      <c r="G11" s="48">
        <v>88.07</v>
      </c>
      <c r="H11" s="48">
        <v>90.63</v>
      </c>
      <c r="I11" s="48">
        <v>81.58</v>
      </c>
    </row>
    <row r="12" spans="1:9" ht="15" x14ac:dyDescent="0.2">
      <c r="A12" s="170">
        <v>40422</v>
      </c>
      <c r="B12" s="64">
        <v>68.290000000000006</v>
      </c>
      <c r="C12" s="48">
        <v>72.19</v>
      </c>
      <c r="D12" s="48">
        <v>29.85</v>
      </c>
      <c r="E12" s="48">
        <v>77.78</v>
      </c>
      <c r="F12" s="48">
        <v>69.23</v>
      </c>
      <c r="G12" s="48">
        <v>74.61</v>
      </c>
      <c r="H12" s="48">
        <v>79.099999999999994</v>
      </c>
      <c r="I12" s="48">
        <v>71.88</v>
      </c>
    </row>
    <row r="13" spans="1:9" ht="15" x14ac:dyDescent="0.2">
      <c r="A13" s="170">
        <v>40452</v>
      </c>
      <c r="B13" s="64">
        <v>60.17</v>
      </c>
      <c r="C13" s="48">
        <v>62.67</v>
      </c>
      <c r="D13" s="48">
        <v>18.829999999999998</v>
      </c>
      <c r="E13" s="48">
        <v>73.099999999999994</v>
      </c>
      <c r="F13" s="48">
        <v>60.97</v>
      </c>
      <c r="G13" s="48">
        <v>64.89</v>
      </c>
      <c r="H13" s="48">
        <v>73.540000000000006</v>
      </c>
      <c r="I13" s="48">
        <v>64.37</v>
      </c>
    </row>
    <row r="14" spans="1:9" ht="15" x14ac:dyDescent="0.2">
      <c r="A14" s="170">
        <v>40483</v>
      </c>
      <c r="B14" s="64">
        <v>75.41</v>
      </c>
      <c r="C14" s="48">
        <v>76.88</v>
      </c>
      <c r="D14" s="48">
        <v>34.65</v>
      </c>
      <c r="E14" s="48">
        <v>76.17</v>
      </c>
      <c r="F14" s="48">
        <v>70.510000000000005</v>
      </c>
      <c r="G14" s="48">
        <v>72.099999999999994</v>
      </c>
      <c r="H14" s="48">
        <v>95.52</v>
      </c>
      <c r="I14" s="48">
        <v>74.569999999999993</v>
      </c>
    </row>
    <row r="15" spans="1:9" ht="15" x14ac:dyDescent="0.2">
      <c r="A15" s="170">
        <v>40513</v>
      </c>
      <c r="B15" s="64">
        <v>68.73</v>
      </c>
      <c r="C15" s="48">
        <v>70.17</v>
      </c>
      <c r="D15" s="48">
        <v>33.74</v>
      </c>
      <c r="E15" s="48">
        <v>74.72</v>
      </c>
      <c r="F15" s="48">
        <v>67.760000000000005</v>
      </c>
      <c r="G15" s="48">
        <v>72.099999999999994</v>
      </c>
      <c r="H15" s="48">
        <v>93.46</v>
      </c>
      <c r="I15" s="48">
        <v>71.05</v>
      </c>
    </row>
    <row r="16" spans="1:9" ht="15" x14ac:dyDescent="0.2">
      <c r="A16" s="170">
        <v>40544</v>
      </c>
      <c r="B16" s="64">
        <v>80.069999999999993</v>
      </c>
      <c r="C16" s="48">
        <v>84.86</v>
      </c>
      <c r="D16" s="48">
        <v>42.48</v>
      </c>
      <c r="E16" s="48">
        <v>79.099999999999994</v>
      </c>
      <c r="F16" s="48">
        <v>85.99</v>
      </c>
      <c r="G16" s="48">
        <v>91.87</v>
      </c>
      <c r="H16" s="48">
        <v>96.25</v>
      </c>
      <c r="I16" s="48">
        <v>83.85</v>
      </c>
    </row>
    <row r="17" spans="1:9" ht="15" x14ac:dyDescent="0.2">
      <c r="A17" s="170">
        <v>40575</v>
      </c>
      <c r="B17" s="64">
        <v>83.18</v>
      </c>
      <c r="C17" s="48">
        <v>94.54</v>
      </c>
      <c r="D17" s="48">
        <v>60.96</v>
      </c>
      <c r="E17" s="48">
        <v>86.2</v>
      </c>
      <c r="F17" s="48">
        <v>95.21</v>
      </c>
      <c r="G17" s="48">
        <v>99.61</v>
      </c>
      <c r="H17" s="48">
        <v>100</v>
      </c>
      <c r="I17" s="48">
        <v>90.21</v>
      </c>
    </row>
    <row r="18" spans="1:9" ht="15" x14ac:dyDescent="0.2">
      <c r="A18" s="170">
        <v>40603</v>
      </c>
      <c r="B18" s="64">
        <v>85.46</v>
      </c>
      <c r="C18" s="48">
        <v>96.62</v>
      </c>
      <c r="D18" s="48">
        <v>72.02</v>
      </c>
      <c r="E18" s="48">
        <v>91.91</v>
      </c>
      <c r="F18" s="48">
        <v>98.28</v>
      </c>
      <c r="G18" s="48">
        <v>100</v>
      </c>
      <c r="H18" s="48">
        <v>100</v>
      </c>
      <c r="I18" s="48">
        <v>92.85</v>
      </c>
    </row>
    <row r="19" spans="1:9" ht="15" x14ac:dyDescent="0.2">
      <c r="A19" s="170">
        <v>40634</v>
      </c>
      <c r="B19" s="64">
        <v>85.3</v>
      </c>
      <c r="C19" s="48">
        <v>100</v>
      </c>
      <c r="D19" s="48">
        <v>76.209999999999994</v>
      </c>
      <c r="E19" s="48">
        <v>97.56</v>
      </c>
      <c r="F19" s="48">
        <v>99.04</v>
      </c>
      <c r="G19" s="48">
        <v>100</v>
      </c>
      <c r="H19" s="48">
        <v>99.79</v>
      </c>
      <c r="I19" s="48">
        <v>94.27</v>
      </c>
    </row>
    <row r="20" spans="1:9" ht="15" x14ac:dyDescent="0.2">
      <c r="A20" s="170">
        <v>40664</v>
      </c>
      <c r="B20" s="64">
        <v>94.13</v>
      </c>
      <c r="C20" s="48">
        <v>99.76</v>
      </c>
      <c r="D20" s="48">
        <v>88.82</v>
      </c>
      <c r="E20" s="48">
        <v>99.72</v>
      </c>
      <c r="F20" s="48">
        <v>98.85</v>
      </c>
      <c r="G20" s="48">
        <v>100</v>
      </c>
      <c r="H20" s="48">
        <v>99.79</v>
      </c>
      <c r="I20" s="48">
        <v>97.34</v>
      </c>
    </row>
    <row r="21" spans="1:9" ht="15" x14ac:dyDescent="0.2">
      <c r="A21" s="170">
        <v>40695</v>
      </c>
      <c r="B21" s="64">
        <v>89.88</v>
      </c>
      <c r="C21" s="48">
        <v>94.6</v>
      </c>
      <c r="D21" s="48">
        <v>93.27</v>
      </c>
      <c r="E21" s="48">
        <v>95.9</v>
      </c>
      <c r="F21" s="48">
        <v>94.07</v>
      </c>
      <c r="G21" s="48">
        <v>93.59</v>
      </c>
      <c r="H21" s="48">
        <v>94.38</v>
      </c>
      <c r="I21" s="48">
        <v>93.61</v>
      </c>
    </row>
    <row r="22" spans="1:9" ht="15" x14ac:dyDescent="0.2">
      <c r="A22" s="170">
        <v>40725</v>
      </c>
      <c r="B22" s="64">
        <v>85.06</v>
      </c>
      <c r="C22" s="48">
        <v>89.91</v>
      </c>
      <c r="D22" s="48">
        <v>83.74</v>
      </c>
      <c r="E22" s="48">
        <v>89.16</v>
      </c>
      <c r="F22" s="48">
        <v>87.49</v>
      </c>
      <c r="G22" s="48">
        <v>82.09</v>
      </c>
      <c r="H22" s="48">
        <v>87.71</v>
      </c>
      <c r="I22" s="48">
        <v>87.33</v>
      </c>
    </row>
    <row r="23" spans="1:9" ht="15" x14ac:dyDescent="0.2">
      <c r="A23" s="170">
        <v>40756</v>
      </c>
      <c r="B23" s="64">
        <v>75.03</v>
      </c>
      <c r="C23" s="48">
        <v>79.06</v>
      </c>
      <c r="D23" s="48">
        <v>70.680000000000007</v>
      </c>
      <c r="E23" s="48">
        <v>81.89</v>
      </c>
      <c r="F23" s="48">
        <v>78.66</v>
      </c>
      <c r="G23" s="48">
        <v>68.91</v>
      </c>
      <c r="H23" s="48">
        <v>78.540000000000006</v>
      </c>
      <c r="I23" s="48">
        <v>77.94</v>
      </c>
    </row>
    <row r="24" spans="1:9" ht="15" x14ac:dyDescent="0.2">
      <c r="A24" s="170">
        <v>40787</v>
      </c>
      <c r="B24" s="64">
        <v>68</v>
      </c>
      <c r="C24" s="48">
        <v>69.959999999999994</v>
      </c>
      <c r="D24" s="48">
        <v>58.46</v>
      </c>
      <c r="E24" s="48">
        <v>75.3</v>
      </c>
      <c r="F24" s="48">
        <v>68.680000000000007</v>
      </c>
      <c r="G24" s="48">
        <v>59.06</v>
      </c>
      <c r="H24" s="48">
        <v>69.349999999999994</v>
      </c>
      <c r="I24" s="48">
        <v>69.069999999999993</v>
      </c>
    </row>
    <row r="25" spans="1:9" ht="15" x14ac:dyDescent="0.2">
      <c r="A25" s="170">
        <v>40817</v>
      </c>
      <c r="B25" s="64">
        <v>62.83</v>
      </c>
      <c r="C25" s="48">
        <v>61.49</v>
      </c>
      <c r="D25" s="48">
        <v>47.83</v>
      </c>
      <c r="E25" s="48">
        <v>69.16</v>
      </c>
      <c r="F25" s="48">
        <v>60.05</v>
      </c>
      <c r="G25" s="48">
        <v>52.54</v>
      </c>
      <c r="H25" s="48">
        <v>60.05</v>
      </c>
      <c r="I25" s="48">
        <v>60.83</v>
      </c>
    </row>
    <row r="26" spans="1:9" ht="15" x14ac:dyDescent="0.2">
      <c r="A26" s="170">
        <v>40848</v>
      </c>
      <c r="B26" s="64">
        <v>58.41</v>
      </c>
      <c r="C26" s="48">
        <v>55.25</v>
      </c>
      <c r="D26" s="48">
        <v>42.95</v>
      </c>
      <c r="E26" s="48">
        <v>64.48</v>
      </c>
      <c r="F26" s="48">
        <v>55.7</v>
      </c>
      <c r="G26" s="48">
        <v>59.4</v>
      </c>
      <c r="H26" s="48">
        <v>59.32</v>
      </c>
      <c r="I26" s="48">
        <v>59.55</v>
      </c>
    </row>
    <row r="27" spans="1:9" ht="15" x14ac:dyDescent="0.2">
      <c r="A27" s="170">
        <v>40878</v>
      </c>
      <c r="B27" s="64">
        <v>54.21</v>
      </c>
      <c r="C27" s="48">
        <v>49.07</v>
      </c>
      <c r="D27" s="48">
        <v>36.090000000000003</v>
      </c>
      <c r="E27" s="48">
        <v>59.2</v>
      </c>
      <c r="F27" s="48">
        <v>49.83</v>
      </c>
      <c r="G27" s="48">
        <v>51.39</v>
      </c>
      <c r="H27" s="48">
        <v>56.35</v>
      </c>
      <c r="I27" s="48">
        <v>54.12</v>
      </c>
    </row>
    <row r="28" spans="1:9" ht="15" x14ac:dyDescent="0.2">
      <c r="A28" s="170">
        <v>40909</v>
      </c>
      <c r="B28" s="64">
        <v>58.24</v>
      </c>
      <c r="C28" s="48">
        <v>52.34</v>
      </c>
      <c r="D28" s="48">
        <v>37.770000000000003</v>
      </c>
      <c r="E28" s="48">
        <v>59.04</v>
      </c>
      <c r="F28" s="48">
        <v>54.28</v>
      </c>
      <c r="G28" s="48">
        <v>63.68</v>
      </c>
      <c r="H28" s="48">
        <v>73.290000000000006</v>
      </c>
      <c r="I28" s="48">
        <v>60.58</v>
      </c>
    </row>
    <row r="29" spans="1:9" ht="15" x14ac:dyDescent="0.2">
      <c r="A29" s="170">
        <v>40940</v>
      </c>
      <c r="B29" s="64">
        <v>69.39</v>
      </c>
      <c r="C29" s="48">
        <v>63.18</v>
      </c>
      <c r="D29" s="48">
        <v>41.01</v>
      </c>
      <c r="E29" s="48">
        <v>60.64</v>
      </c>
      <c r="F29" s="48">
        <v>57.12</v>
      </c>
      <c r="G29" s="48">
        <v>71.209999999999994</v>
      </c>
      <c r="H29" s="48">
        <v>91.38</v>
      </c>
      <c r="I29" s="48">
        <v>67.099999999999994</v>
      </c>
    </row>
    <row r="30" spans="1:9" ht="15" x14ac:dyDescent="0.2">
      <c r="A30" s="170">
        <v>40969</v>
      </c>
      <c r="B30" s="64">
        <v>89.81</v>
      </c>
      <c r="C30" s="48">
        <v>92.41</v>
      </c>
      <c r="D30" s="48">
        <v>68.97</v>
      </c>
      <c r="E30" s="48">
        <v>71.97</v>
      </c>
      <c r="F30" s="48">
        <v>86.36</v>
      </c>
      <c r="G30" s="48">
        <v>96.88</v>
      </c>
      <c r="H30" s="48">
        <v>99.79</v>
      </c>
      <c r="I30" s="48">
        <v>88.89</v>
      </c>
    </row>
    <row r="31" spans="1:9" ht="15" x14ac:dyDescent="0.2">
      <c r="A31" s="170">
        <v>41000</v>
      </c>
      <c r="B31" s="64">
        <v>94.37</v>
      </c>
      <c r="C31" s="48">
        <v>98.85</v>
      </c>
      <c r="D31" s="48">
        <v>78.39</v>
      </c>
      <c r="E31" s="48">
        <v>74.819999999999993</v>
      </c>
      <c r="F31" s="48">
        <v>90.87</v>
      </c>
      <c r="G31" s="48">
        <v>95.91</v>
      </c>
      <c r="H31" s="48">
        <v>99.9</v>
      </c>
      <c r="I31" s="48">
        <v>92.1</v>
      </c>
    </row>
    <row r="32" spans="1:9" ht="15" x14ac:dyDescent="0.2">
      <c r="A32" s="170">
        <v>41030</v>
      </c>
      <c r="B32" s="64">
        <v>98.47</v>
      </c>
      <c r="C32" s="48">
        <v>98.48</v>
      </c>
      <c r="D32" s="48">
        <v>86.94</v>
      </c>
      <c r="E32" s="48">
        <v>77.36</v>
      </c>
      <c r="F32" s="48">
        <v>95.4</v>
      </c>
      <c r="G32" s="48">
        <v>94.94</v>
      </c>
      <c r="H32" s="48">
        <v>99.69</v>
      </c>
      <c r="I32" s="48">
        <v>94.51</v>
      </c>
    </row>
    <row r="33" spans="1:9" ht="15" x14ac:dyDescent="0.2">
      <c r="A33" s="170">
        <v>41061</v>
      </c>
      <c r="B33" s="64">
        <v>94.87</v>
      </c>
      <c r="C33" s="48">
        <v>89.43</v>
      </c>
      <c r="D33" s="48">
        <v>77.39</v>
      </c>
      <c r="E33" s="48">
        <v>75.78</v>
      </c>
      <c r="F33" s="48">
        <v>90.87</v>
      </c>
      <c r="G33" s="48">
        <v>88.64</v>
      </c>
      <c r="H33" s="48">
        <v>99.48</v>
      </c>
      <c r="I33" s="48">
        <v>90</v>
      </c>
    </row>
    <row r="34" spans="1:9" ht="15" x14ac:dyDescent="0.2">
      <c r="A34" s="170">
        <v>41091</v>
      </c>
      <c r="B34" s="64">
        <v>85.86</v>
      </c>
      <c r="C34" s="48">
        <v>78.739999999999995</v>
      </c>
      <c r="D34" s="48">
        <v>61.05</v>
      </c>
      <c r="E34" s="48">
        <v>67.8</v>
      </c>
      <c r="F34" s="48">
        <v>81.48</v>
      </c>
      <c r="G34" s="48">
        <v>78.599999999999994</v>
      </c>
      <c r="H34" s="48">
        <v>89.71</v>
      </c>
      <c r="I34" s="48">
        <v>80.540000000000006</v>
      </c>
    </row>
    <row r="35" spans="1:9" ht="15" x14ac:dyDescent="0.2">
      <c r="A35" s="170">
        <v>41122</v>
      </c>
      <c r="B35" s="64">
        <v>76.010000000000005</v>
      </c>
      <c r="C35" s="48">
        <v>67.569999999999993</v>
      </c>
      <c r="D35" s="48">
        <v>45.73</v>
      </c>
      <c r="E35" s="48">
        <v>60.11</v>
      </c>
      <c r="F35" s="48">
        <v>70.7</v>
      </c>
      <c r="G35" s="48">
        <v>67.150000000000006</v>
      </c>
      <c r="H35" s="48">
        <v>79.459999999999994</v>
      </c>
      <c r="I35" s="48">
        <v>69.86</v>
      </c>
    </row>
    <row r="36" spans="1:9" ht="15" x14ac:dyDescent="0.2">
      <c r="A36" s="170">
        <v>41153</v>
      </c>
      <c r="B36" s="64">
        <v>70.63</v>
      </c>
      <c r="C36" s="48">
        <v>58.59</v>
      </c>
      <c r="D36" s="48">
        <v>29.06</v>
      </c>
      <c r="E36" s="48">
        <v>54.05</v>
      </c>
      <c r="F36" s="48">
        <v>60.42</v>
      </c>
      <c r="G36" s="48">
        <v>59.57</v>
      </c>
      <c r="H36" s="48">
        <v>74.099999999999994</v>
      </c>
      <c r="I36" s="48">
        <v>60.53</v>
      </c>
    </row>
    <row r="37" spans="1:9" ht="15" x14ac:dyDescent="0.2">
      <c r="A37" s="170">
        <v>41183</v>
      </c>
      <c r="B37" s="64">
        <v>63.83</v>
      </c>
      <c r="C37" s="48">
        <v>50.8</v>
      </c>
      <c r="D37" s="48">
        <v>20.93</v>
      </c>
      <c r="E37" s="48">
        <v>47.63</v>
      </c>
      <c r="F37" s="48">
        <v>51.79</v>
      </c>
      <c r="G37" s="48">
        <v>52.05</v>
      </c>
      <c r="H37" s="48">
        <v>68.73</v>
      </c>
      <c r="I37" s="48">
        <v>52.1</v>
      </c>
    </row>
    <row r="38" spans="1:9" ht="15" x14ac:dyDescent="0.2">
      <c r="A38" s="170">
        <v>41214</v>
      </c>
      <c r="B38" s="64">
        <v>55.7</v>
      </c>
      <c r="C38" s="48">
        <v>42.42</v>
      </c>
      <c r="D38" s="48">
        <v>20.149999999999999</v>
      </c>
      <c r="E38" s="48">
        <v>43.65</v>
      </c>
      <c r="F38" s="48">
        <v>45.39</v>
      </c>
      <c r="G38" s="48">
        <v>62.47</v>
      </c>
      <c r="H38" s="48">
        <v>72.040000000000006</v>
      </c>
      <c r="I38" s="48">
        <v>49.04</v>
      </c>
    </row>
    <row r="39" spans="1:9" ht="15" x14ac:dyDescent="0.2">
      <c r="A39" s="170">
        <v>41244</v>
      </c>
      <c r="B39" s="64">
        <v>51.61</v>
      </c>
      <c r="C39" s="48">
        <v>39.92</v>
      </c>
      <c r="D39" s="48">
        <v>19.93</v>
      </c>
      <c r="E39" s="48">
        <v>37.39</v>
      </c>
      <c r="F39" s="48">
        <v>39.71</v>
      </c>
      <c r="G39" s="48">
        <v>54.03</v>
      </c>
      <c r="H39" s="48">
        <v>73.48</v>
      </c>
      <c r="I39" s="48">
        <v>45.41</v>
      </c>
    </row>
    <row r="40" spans="1:9" ht="15" x14ac:dyDescent="0.2">
      <c r="A40" s="170">
        <v>41275</v>
      </c>
      <c r="B40" s="64">
        <v>63.12</v>
      </c>
      <c r="C40" s="48">
        <v>55.98</v>
      </c>
      <c r="D40" s="48">
        <v>39.94</v>
      </c>
      <c r="E40" s="48">
        <v>41.44</v>
      </c>
      <c r="F40" s="48">
        <v>55.52</v>
      </c>
      <c r="G40" s="48">
        <v>76.05</v>
      </c>
      <c r="H40" s="48">
        <v>88.54</v>
      </c>
      <c r="I40" s="48">
        <v>63.55</v>
      </c>
    </row>
    <row r="41" spans="1:9" ht="15" x14ac:dyDescent="0.2">
      <c r="A41" s="170">
        <v>41306</v>
      </c>
      <c r="B41" s="64">
        <v>77.69</v>
      </c>
      <c r="C41" s="48">
        <v>66.180000000000007</v>
      </c>
      <c r="D41" s="48">
        <v>60.6</v>
      </c>
      <c r="E41" s="48">
        <v>51.99</v>
      </c>
      <c r="F41" s="48">
        <v>73.63</v>
      </c>
      <c r="G41" s="48">
        <v>94.56</v>
      </c>
      <c r="H41" s="48">
        <v>92.71</v>
      </c>
      <c r="I41" s="48">
        <v>77.209999999999994</v>
      </c>
    </row>
    <row r="42" spans="1:9" ht="15" x14ac:dyDescent="0.2">
      <c r="A42" s="170">
        <v>41334</v>
      </c>
      <c r="B42" s="64">
        <v>85.78</v>
      </c>
      <c r="C42" s="48">
        <v>75.599999999999994</v>
      </c>
      <c r="D42" s="48">
        <v>75.03</v>
      </c>
      <c r="E42" s="48">
        <v>60.02</v>
      </c>
      <c r="F42" s="48">
        <v>85.24</v>
      </c>
      <c r="G42" s="48">
        <v>98.83</v>
      </c>
      <c r="H42" s="48">
        <v>92.13</v>
      </c>
      <c r="I42" s="48">
        <v>84.62</v>
      </c>
    </row>
    <row r="43" spans="1:9" ht="15" x14ac:dyDescent="0.2">
      <c r="A43" s="170">
        <v>41365</v>
      </c>
      <c r="B43" s="64">
        <v>92.15</v>
      </c>
      <c r="C43" s="48">
        <v>84.54</v>
      </c>
      <c r="D43" s="48">
        <v>90.29</v>
      </c>
      <c r="E43" s="48">
        <v>68.319999999999993</v>
      </c>
      <c r="F43" s="48">
        <v>94.83</v>
      </c>
      <c r="G43" s="48">
        <v>99.02</v>
      </c>
      <c r="H43" s="48">
        <v>96.46</v>
      </c>
      <c r="I43" s="48">
        <v>90.95</v>
      </c>
    </row>
    <row r="44" spans="1:9" ht="15" x14ac:dyDescent="0.2">
      <c r="A44" s="170">
        <v>41395</v>
      </c>
      <c r="B44" s="64">
        <v>92.97</v>
      </c>
      <c r="C44" s="48">
        <v>87.41</v>
      </c>
      <c r="D44" s="48">
        <v>97.26</v>
      </c>
      <c r="E44" s="48">
        <v>69.95</v>
      </c>
      <c r="F44" s="48">
        <v>93.88</v>
      </c>
      <c r="G44" s="48">
        <v>95.72</v>
      </c>
      <c r="H44" s="48">
        <v>93.04</v>
      </c>
      <c r="I44" s="48">
        <v>91.24</v>
      </c>
    </row>
    <row r="45" spans="1:9" ht="15" x14ac:dyDescent="0.2">
      <c r="A45" s="170">
        <v>41426</v>
      </c>
      <c r="B45" s="64">
        <v>89.81</v>
      </c>
      <c r="C45" s="48">
        <v>85.92</v>
      </c>
      <c r="D45" s="48">
        <v>88.19</v>
      </c>
      <c r="E45" s="48">
        <v>65.319999999999993</v>
      </c>
      <c r="F45" s="48">
        <v>87.11</v>
      </c>
      <c r="G45" s="48">
        <v>89.58</v>
      </c>
      <c r="H45" s="48">
        <v>85.22</v>
      </c>
      <c r="I45" s="48">
        <v>85.5</v>
      </c>
    </row>
    <row r="46" spans="1:9" ht="15" x14ac:dyDescent="0.2">
      <c r="A46" s="170">
        <v>41456</v>
      </c>
      <c r="B46" s="64">
        <v>85.62</v>
      </c>
      <c r="C46" s="48">
        <v>80.23</v>
      </c>
      <c r="D46" s="48">
        <v>77.989999999999995</v>
      </c>
      <c r="E46" s="48">
        <v>59.94</v>
      </c>
      <c r="F46" s="48">
        <v>78.099999999999994</v>
      </c>
      <c r="G46" s="48">
        <v>88.64</v>
      </c>
      <c r="H46" s="48">
        <v>76.92</v>
      </c>
      <c r="I46" s="48">
        <v>79.66</v>
      </c>
    </row>
    <row r="47" spans="1:9" ht="15" x14ac:dyDescent="0.2">
      <c r="A47" s="170">
        <v>41487</v>
      </c>
      <c r="B47" s="64">
        <v>77.38</v>
      </c>
      <c r="C47" s="48">
        <v>73.58</v>
      </c>
      <c r="D47" s="48">
        <v>56.88</v>
      </c>
      <c r="E47" s="48">
        <v>52.24</v>
      </c>
      <c r="F47" s="48">
        <v>67.03</v>
      </c>
      <c r="G47" s="48">
        <v>80.62</v>
      </c>
      <c r="H47" s="48">
        <v>66.48</v>
      </c>
      <c r="I47" s="48">
        <v>69.52</v>
      </c>
    </row>
    <row r="48" spans="1:9" ht="15" x14ac:dyDescent="0.2">
      <c r="A48" s="170">
        <v>41518</v>
      </c>
      <c r="B48" s="64">
        <v>67.849999999999994</v>
      </c>
      <c r="C48" s="48">
        <v>63.84</v>
      </c>
      <c r="D48" s="48">
        <v>40.47</v>
      </c>
      <c r="E48" s="48">
        <v>44.47</v>
      </c>
      <c r="F48" s="48">
        <v>55.34</v>
      </c>
      <c r="G48" s="48">
        <v>70.86</v>
      </c>
      <c r="H48" s="48">
        <v>57.86</v>
      </c>
      <c r="I48" s="48">
        <v>58.68</v>
      </c>
    </row>
    <row r="49" spans="1:9" ht="15" x14ac:dyDescent="0.2">
      <c r="A49" s="170">
        <v>41548</v>
      </c>
      <c r="B49" s="64">
        <v>59.75</v>
      </c>
      <c r="C49" s="48">
        <v>56.72</v>
      </c>
      <c r="D49" s="48">
        <v>25.74</v>
      </c>
      <c r="E49" s="48">
        <v>36.229999999999997</v>
      </c>
      <c r="F49" s="48">
        <v>46.1</v>
      </c>
      <c r="G49" s="48">
        <v>62.47</v>
      </c>
      <c r="H49" s="48">
        <v>47.55</v>
      </c>
      <c r="I49" s="48">
        <v>49.8</v>
      </c>
    </row>
    <row r="50" spans="1:9" ht="15" x14ac:dyDescent="0.2">
      <c r="A50" s="170">
        <v>41579</v>
      </c>
      <c r="B50" s="64">
        <v>57.68</v>
      </c>
      <c r="C50" s="48">
        <v>48.52</v>
      </c>
      <c r="D50" s="48">
        <v>22.49</v>
      </c>
      <c r="E50" s="48">
        <v>30.16</v>
      </c>
      <c r="F50" s="48">
        <v>39.71</v>
      </c>
      <c r="G50" s="48">
        <v>55.36</v>
      </c>
      <c r="H50" s="48">
        <v>18.21</v>
      </c>
      <c r="I50" s="48">
        <v>43.82</v>
      </c>
    </row>
    <row r="51" spans="1:9" ht="15" x14ac:dyDescent="0.2">
      <c r="A51" s="170">
        <v>41609</v>
      </c>
      <c r="B51" s="64">
        <v>52.87</v>
      </c>
      <c r="C51" s="48">
        <v>41.28</v>
      </c>
      <c r="D51" s="48">
        <v>20.04</v>
      </c>
      <c r="E51" s="48">
        <v>25.29</v>
      </c>
      <c r="F51" s="48">
        <v>35.65</v>
      </c>
      <c r="G51" s="48">
        <v>50.74</v>
      </c>
      <c r="H51" s="48">
        <v>4.53</v>
      </c>
      <c r="I51" s="48">
        <v>39.85</v>
      </c>
    </row>
    <row r="52" spans="1:9" ht="15" x14ac:dyDescent="0.2">
      <c r="A52" s="170">
        <v>41640</v>
      </c>
      <c r="B52" s="64">
        <v>51.67</v>
      </c>
      <c r="C52" s="48">
        <v>37.46</v>
      </c>
      <c r="D52" s="48">
        <v>20.65</v>
      </c>
      <c r="E52" s="48">
        <v>21.14</v>
      </c>
      <c r="F52" s="48">
        <v>32.96</v>
      </c>
      <c r="G52" s="48">
        <v>43.82</v>
      </c>
      <c r="H52" s="48">
        <v>7.6</v>
      </c>
      <c r="I52" s="48">
        <v>36.25</v>
      </c>
    </row>
    <row r="53" spans="1:9" ht="15" x14ac:dyDescent="0.2">
      <c r="A53" s="170">
        <v>41671</v>
      </c>
      <c r="B53" s="64">
        <v>45.64</v>
      </c>
      <c r="C53" s="48">
        <v>32.5</v>
      </c>
      <c r="D53" s="48">
        <v>20.93</v>
      </c>
      <c r="E53" s="48">
        <v>17.98</v>
      </c>
      <c r="F53" s="48">
        <v>30.27</v>
      </c>
      <c r="G53" s="48">
        <v>40.83</v>
      </c>
      <c r="H53" s="48">
        <v>5.81</v>
      </c>
      <c r="I53" s="48">
        <v>33.119999999999997</v>
      </c>
    </row>
    <row r="54" spans="1:9" ht="15" x14ac:dyDescent="0.2">
      <c r="A54" s="170">
        <v>41699</v>
      </c>
      <c r="B54" s="64">
        <v>39.28</v>
      </c>
      <c r="C54" s="48">
        <v>28.64</v>
      </c>
      <c r="D54" s="48">
        <v>21.5</v>
      </c>
      <c r="E54" s="48">
        <v>16.600000000000001</v>
      </c>
      <c r="F54" s="48">
        <v>28.25</v>
      </c>
      <c r="G54" s="48">
        <v>39.89</v>
      </c>
      <c r="H54" s="48">
        <v>8.4</v>
      </c>
      <c r="I54" s="48">
        <v>29.43</v>
      </c>
    </row>
    <row r="55" spans="1:9" ht="15" x14ac:dyDescent="0.2">
      <c r="A55" s="170">
        <v>41730</v>
      </c>
      <c r="B55" s="64">
        <v>38.19</v>
      </c>
      <c r="C55" s="48">
        <v>31.36</v>
      </c>
      <c r="D55" s="48">
        <v>28.34</v>
      </c>
      <c r="E55" s="48">
        <v>18.829999999999998</v>
      </c>
      <c r="F55" s="48">
        <v>32.29</v>
      </c>
      <c r="G55" s="48">
        <v>55.53</v>
      </c>
      <c r="H55" s="48">
        <v>15.27</v>
      </c>
      <c r="I55" s="48">
        <v>34.82</v>
      </c>
    </row>
    <row r="56" spans="1:9" ht="15" x14ac:dyDescent="0.2">
      <c r="A56" s="170">
        <v>41760</v>
      </c>
      <c r="B56" s="64">
        <v>29.85</v>
      </c>
      <c r="C56" s="48">
        <v>27.17</v>
      </c>
      <c r="D56" s="48">
        <v>28.6</v>
      </c>
      <c r="E56" s="48">
        <v>17.88</v>
      </c>
      <c r="F56" s="48">
        <v>28.92</v>
      </c>
      <c r="G56" s="48">
        <v>54.53</v>
      </c>
      <c r="H56" s="48">
        <v>15.65</v>
      </c>
      <c r="I56" s="48">
        <v>30.24</v>
      </c>
    </row>
    <row r="57" spans="1:9" ht="15" x14ac:dyDescent="0.2">
      <c r="A57" s="170">
        <v>41791</v>
      </c>
      <c r="B57" s="64">
        <v>22.42</v>
      </c>
      <c r="C57" s="48">
        <v>24.17</v>
      </c>
      <c r="D57" s="48">
        <v>27.5</v>
      </c>
      <c r="E57" s="48">
        <v>15.94</v>
      </c>
      <c r="F57" s="48">
        <v>25.22</v>
      </c>
      <c r="G57" s="48">
        <v>53.2</v>
      </c>
      <c r="H57" s="48">
        <v>18.29</v>
      </c>
      <c r="I57" s="48">
        <v>26.76</v>
      </c>
    </row>
    <row r="58" spans="1:9" ht="15" x14ac:dyDescent="0.2">
      <c r="A58" s="170">
        <v>41821</v>
      </c>
      <c r="B58" s="64">
        <v>12.69</v>
      </c>
      <c r="C58" s="48">
        <v>21.77</v>
      </c>
      <c r="D58" s="48">
        <v>22.55</v>
      </c>
      <c r="E58" s="48">
        <v>12.67</v>
      </c>
      <c r="F58" s="48">
        <v>20.28</v>
      </c>
      <c r="G58" s="48">
        <v>51.23</v>
      </c>
      <c r="H58" s="48">
        <v>33.409999999999997</v>
      </c>
      <c r="I58" s="48">
        <v>23.71</v>
      </c>
    </row>
    <row r="59" spans="1:9" ht="15" x14ac:dyDescent="0.2">
      <c r="A59" s="170">
        <v>41852</v>
      </c>
      <c r="B59" s="64">
        <v>13</v>
      </c>
      <c r="C59" s="48">
        <v>16.559999999999999</v>
      </c>
      <c r="D59" s="48">
        <v>16.52</v>
      </c>
      <c r="E59" s="48">
        <v>8.8699999999999992</v>
      </c>
      <c r="F59" s="48">
        <v>12.47</v>
      </c>
      <c r="G59" s="48">
        <v>44.45</v>
      </c>
      <c r="H59" s="48">
        <v>34.35</v>
      </c>
      <c r="I59" s="48">
        <v>18.78</v>
      </c>
    </row>
    <row r="60" spans="1:9" ht="15" x14ac:dyDescent="0.2">
      <c r="A60" s="170">
        <v>41883</v>
      </c>
      <c r="B60" s="64">
        <v>15.76</v>
      </c>
      <c r="C60" s="48">
        <v>11.14</v>
      </c>
      <c r="D60" s="48">
        <v>11.3</v>
      </c>
      <c r="E60" s="48">
        <v>4.12</v>
      </c>
      <c r="F60" s="48">
        <v>6.76</v>
      </c>
      <c r="G60" s="48">
        <v>38.04</v>
      </c>
      <c r="H60" s="48">
        <v>38.04</v>
      </c>
      <c r="I60" s="48">
        <v>15.51</v>
      </c>
    </row>
    <row r="61" spans="1:9" ht="15" x14ac:dyDescent="0.2">
      <c r="A61" s="170">
        <v>41913</v>
      </c>
      <c r="B61" s="64">
        <v>19.12</v>
      </c>
      <c r="C61" s="48">
        <v>7.87</v>
      </c>
      <c r="D61" s="48">
        <v>19.59</v>
      </c>
      <c r="E61" s="48">
        <v>5.49</v>
      </c>
      <c r="F61" s="48">
        <v>9.16</v>
      </c>
      <c r="G61" s="48">
        <v>57.2</v>
      </c>
      <c r="H61" s="48">
        <v>42.58</v>
      </c>
      <c r="I61" s="48">
        <v>22.72</v>
      </c>
    </row>
    <row r="62" spans="1:9" ht="15" x14ac:dyDescent="0.2">
      <c r="A62" s="170">
        <v>41944</v>
      </c>
      <c r="B62" s="64">
        <v>22.58</v>
      </c>
      <c r="C62" s="48">
        <v>11.52</v>
      </c>
      <c r="D62" s="48">
        <v>43.18</v>
      </c>
      <c r="E62" s="48">
        <v>13.52</v>
      </c>
      <c r="F62" s="48">
        <v>11.57</v>
      </c>
      <c r="G62" s="48">
        <v>78.599999999999994</v>
      </c>
      <c r="H62" s="48">
        <v>47.6</v>
      </c>
      <c r="I62" s="48">
        <v>34.409999999999997</v>
      </c>
    </row>
    <row r="63" spans="1:9" ht="15" x14ac:dyDescent="0.2">
      <c r="A63" s="170">
        <v>41974</v>
      </c>
      <c r="B63" s="64">
        <v>36.68</v>
      </c>
      <c r="C63" s="48">
        <v>20.94</v>
      </c>
      <c r="D63" s="48">
        <v>65.7</v>
      </c>
      <c r="E63" s="48">
        <v>22.75</v>
      </c>
      <c r="F63" s="48">
        <v>19.98</v>
      </c>
      <c r="G63" s="48">
        <v>80.069999999999993</v>
      </c>
      <c r="H63" s="48">
        <v>56.88</v>
      </c>
      <c r="I63" s="48">
        <v>45.26</v>
      </c>
    </row>
    <row r="64" spans="1:9" ht="15" x14ac:dyDescent="0.2">
      <c r="A64" s="170">
        <v>42005</v>
      </c>
      <c r="B64" s="64">
        <v>72.78</v>
      </c>
      <c r="C64" s="48">
        <v>46.46</v>
      </c>
      <c r="D64" s="48">
        <v>90.82</v>
      </c>
      <c r="E64" s="48">
        <v>36.89</v>
      </c>
      <c r="F64" s="48">
        <v>42.37</v>
      </c>
      <c r="G64" s="48">
        <v>87.51</v>
      </c>
      <c r="H64" s="48">
        <v>91.71</v>
      </c>
      <c r="I64" s="48">
        <v>66.709999999999994</v>
      </c>
    </row>
    <row r="65" spans="1:9" ht="15" x14ac:dyDescent="0.2">
      <c r="A65" s="170">
        <v>42036</v>
      </c>
      <c r="B65" s="64">
        <v>95.87</v>
      </c>
      <c r="C65" s="48">
        <v>85.92</v>
      </c>
      <c r="D65" s="48">
        <v>98.79</v>
      </c>
      <c r="E65" s="48">
        <v>51.44</v>
      </c>
      <c r="F65" s="48">
        <v>69.59</v>
      </c>
      <c r="G65" s="48">
        <v>99.02</v>
      </c>
      <c r="H65" s="48">
        <v>93.88</v>
      </c>
      <c r="I65" s="48">
        <v>86.52</v>
      </c>
    </row>
    <row r="66" spans="1:9" ht="15" x14ac:dyDescent="0.2">
      <c r="A66" s="170">
        <v>42064</v>
      </c>
      <c r="B66" s="64">
        <v>100</v>
      </c>
      <c r="C66" s="48">
        <v>100</v>
      </c>
      <c r="D66" s="48">
        <v>99.12</v>
      </c>
      <c r="E66" s="48">
        <v>75.11</v>
      </c>
      <c r="F66" s="48">
        <v>97.51</v>
      </c>
      <c r="G66" s="48">
        <v>98.63</v>
      </c>
      <c r="H66" s="48">
        <v>100</v>
      </c>
      <c r="I66" s="48">
        <v>96.25</v>
      </c>
    </row>
    <row r="67" spans="1:9" ht="15" x14ac:dyDescent="0.2">
      <c r="A67" s="170">
        <v>42095</v>
      </c>
      <c r="B67" s="64">
        <v>90.6</v>
      </c>
      <c r="C67" s="48">
        <v>100</v>
      </c>
      <c r="D67" s="48">
        <v>100</v>
      </c>
      <c r="E67" s="48">
        <v>77.78</v>
      </c>
      <c r="F67" s="48">
        <v>100</v>
      </c>
      <c r="G67" s="48">
        <v>98.63</v>
      </c>
      <c r="H67" s="48">
        <v>99.9</v>
      </c>
      <c r="I67" s="48">
        <v>94.66</v>
      </c>
    </row>
    <row r="68" spans="1:9" ht="15" x14ac:dyDescent="0.2">
      <c r="A68" s="170">
        <v>42125</v>
      </c>
      <c r="B68" s="64">
        <v>94.87</v>
      </c>
      <c r="C68" s="48">
        <v>98.8</v>
      </c>
      <c r="D68" s="48">
        <v>97.81</v>
      </c>
      <c r="E68" s="48">
        <v>81.239999999999995</v>
      </c>
      <c r="F68" s="48">
        <v>98.28</v>
      </c>
      <c r="G68" s="48">
        <v>96.88</v>
      </c>
      <c r="H68" s="48">
        <v>99.27</v>
      </c>
      <c r="I68" s="48">
        <v>95.38</v>
      </c>
    </row>
    <row r="69" spans="1:9" ht="15" x14ac:dyDescent="0.2">
      <c r="A69" s="170">
        <v>42156</v>
      </c>
      <c r="B69" s="64">
        <v>96.21</v>
      </c>
      <c r="C69" s="48">
        <v>90.98</v>
      </c>
      <c r="D69" s="48">
        <v>98.36</v>
      </c>
      <c r="E69" s="48">
        <v>78.89</v>
      </c>
      <c r="F69" s="48">
        <v>93.88</v>
      </c>
      <c r="G69" s="48">
        <v>89.4</v>
      </c>
      <c r="H69" s="48">
        <v>95.52</v>
      </c>
      <c r="I69" s="48">
        <v>92.19</v>
      </c>
    </row>
    <row r="70" spans="1:9" ht="15" x14ac:dyDescent="0.2">
      <c r="A70" s="170">
        <v>42186</v>
      </c>
      <c r="B70" s="64">
        <v>87.77</v>
      </c>
      <c r="C70" s="48">
        <v>85.02</v>
      </c>
      <c r="D70" s="48">
        <v>91.25</v>
      </c>
      <c r="E70" s="48">
        <v>73.88</v>
      </c>
      <c r="F70" s="48">
        <v>85.42</v>
      </c>
      <c r="G70" s="48">
        <v>86</v>
      </c>
      <c r="H70" s="48">
        <v>94.63</v>
      </c>
      <c r="I70" s="48">
        <v>85.81</v>
      </c>
    </row>
    <row r="71" spans="1:9" ht="15" x14ac:dyDescent="0.2">
      <c r="A71" s="170">
        <v>42217</v>
      </c>
      <c r="B71" s="64">
        <v>83.72</v>
      </c>
      <c r="C71" s="48">
        <v>75.599999999999994</v>
      </c>
      <c r="D71" s="48">
        <v>80.790000000000006</v>
      </c>
      <c r="E71" s="48">
        <v>67.38</v>
      </c>
      <c r="F71" s="48">
        <v>74</v>
      </c>
      <c r="G71" s="48">
        <v>77.14</v>
      </c>
      <c r="H71" s="48">
        <v>85.58</v>
      </c>
      <c r="I71" s="48">
        <v>77.84</v>
      </c>
    </row>
    <row r="72" spans="1:9" ht="15" x14ac:dyDescent="0.2">
      <c r="A72" s="170">
        <v>42248</v>
      </c>
      <c r="B72" s="64">
        <v>77.760000000000005</v>
      </c>
      <c r="C72" s="48">
        <v>65.06</v>
      </c>
      <c r="D72" s="48">
        <v>70.3</v>
      </c>
      <c r="E72" s="48">
        <v>60.55</v>
      </c>
      <c r="F72" s="48">
        <v>62.62</v>
      </c>
      <c r="G72" s="48">
        <v>65.41</v>
      </c>
      <c r="H72" s="48">
        <v>78.17</v>
      </c>
      <c r="I72" s="48">
        <v>68.61</v>
      </c>
    </row>
    <row r="73" spans="1:9" ht="15" x14ac:dyDescent="0.2">
      <c r="A73" s="170">
        <v>42278</v>
      </c>
      <c r="B73" s="64">
        <v>74.73</v>
      </c>
      <c r="C73" s="48">
        <v>64.430000000000007</v>
      </c>
      <c r="D73" s="48">
        <v>61.14</v>
      </c>
      <c r="E73" s="48">
        <v>55.7</v>
      </c>
      <c r="F73" s="48">
        <v>54.28</v>
      </c>
      <c r="G73" s="48">
        <v>68.03</v>
      </c>
      <c r="H73" s="48">
        <v>92.38</v>
      </c>
      <c r="I73" s="48">
        <v>66.81</v>
      </c>
    </row>
    <row r="74" spans="1:9" ht="15" x14ac:dyDescent="0.2">
      <c r="A74" s="170">
        <v>42309</v>
      </c>
      <c r="B74" s="64">
        <v>79.760000000000005</v>
      </c>
      <c r="C74" s="48">
        <v>81.45</v>
      </c>
      <c r="D74" s="48">
        <v>52.32</v>
      </c>
      <c r="E74" s="48">
        <v>51.52</v>
      </c>
      <c r="F74" s="48">
        <v>49.83</v>
      </c>
      <c r="G74" s="48">
        <v>73</v>
      </c>
      <c r="H74" s="48">
        <v>84.78</v>
      </c>
      <c r="I74" s="48">
        <v>69.38</v>
      </c>
    </row>
    <row r="75" spans="1:9" ht="15" x14ac:dyDescent="0.2">
      <c r="A75" s="170">
        <v>42339</v>
      </c>
      <c r="B75" s="64">
        <v>74.81</v>
      </c>
      <c r="C75" s="48">
        <v>76.56</v>
      </c>
      <c r="D75" s="48">
        <v>46.94</v>
      </c>
      <c r="E75" s="48">
        <v>49.35</v>
      </c>
      <c r="F75" s="48">
        <v>44.68</v>
      </c>
      <c r="G75" s="48">
        <v>68.38</v>
      </c>
      <c r="H75" s="48">
        <v>84.85</v>
      </c>
      <c r="I75" s="48">
        <v>63.98</v>
      </c>
    </row>
    <row r="76" spans="1:9" ht="15" x14ac:dyDescent="0.2">
      <c r="A76" s="170">
        <v>42370</v>
      </c>
      <c r="B76" s="64">
        <v>68.36</v>
      </c>
      <c r="C76" s="48">
        <v>68.95</v>
      </c>
      <c r="D76" s="48">
        <v>43.03</v>
      </c>
      <c r="E76" s="48">
        <v>47.63</v>
      </c>
      <c r="F76" s="48">
        <v>41.31</v>
      </c>
      <c r="G76" s="48">
        <v>62.3</v>
      </c>
      <c r="H76" s="48">
        <v>80.84</v>
      </c>
      <c r="I76" s="48">
        <v>58.56</v>
      </c>
    </row>
    <row r="77" spans="1:9" ht="15" x14ac:dyDescent="0.2">
      <c r="A77" s="170">
        <v>42401</v>
      </c>
      <c r="B77" s="64">
        <v>89.04</v>
      </c>
      <c r="C77" s="48">
        <v>93.53</v>
      </c>
      <c r="D77" s="48">
        <v>63.68</v>
      </c>
      <c r="E77" s="48">
        <v>54.05</v>
      </c>
      <c r="F77" s="48">
        <v>55.16</v>
      </c>
      <c r="G77" s="48">
        <v>79.88</v>
      </c>
      <c r="H77" s="48">
        <v>17.309999999999999</v>
      </c>
      <c r="I77" s="48">
        <v>75.760000000000005</v>
      </c>
    </row>
    <row r="78" spans="1:9" ht="15" x14ac:dyDescent="0.2">
      <c r="A78" s="170">
        <v>42430</v>
      </c>
      <c r="B78" s="64">
        <v>96.37</v>
      </c>
      <c r="C78" s="48">
        <v>100</v>
      </c>
      <c r="D78" s="48">
        <v>75.72</v>
      </c>
      <c r="E78" s="48">
        <v>61.96</v>
      </c>
      <c r="F78" s="48">
        <v>70.33</v>
      </c>
      <c r="G78" s="48">
        <v>94.36</v>
      </c>
      <c r="H78" s="48">
        <v>41.04</v>
      </c>
      <c r="I78" s="48">
        <v>87.05</v>
      </c>
    </row>
    <row r="79" spans="1:9" ht="15" x14ac:dyDescent="0.2">
      <c r="A79" s="170">
        <v>42461</v>
      </c>
      <c r="B79" s="64">
        <v>93.3</v>
      </c>
      <c r="C79" s="48">
        <v>100</v>
      </c>
      <c r="D79" s="48">
        <v>77.489999999999995</v>
      </c>
      <c r="E79" s="48">
        <v>62.23</v>
      </c>
      <c r="F79" s="48">
        <v>76.41</v>
      </c>
      <c r="G79" s="48">
        <v>94.36</v>
      </c>
      <c r="H79" s="48">
        <v>59.27</v>
      </c>
      <c r="I79" s="48">
        <v>87.56</v>
      </c>
    </row>
    <row r="80" spans="1:9" ht="15" x14ac:dyDescent="0.2">
      <c r="A80" s="170">
        <v>42491</v>
      </c>
      <c r="B80" s="64">
        <v>91.58</v>
      </c>
      <c r="C80" s="48">
        <v>93.05</v>
      </c>
      <c r="D80" s="48">
        <v>74.540000000000006</v>
      </c>
      <c r="E80" s="48">
        <v>58.29</v>
      </c>
      <c r="F80" s="48">
        <v>74.92</v>
      </c>
      <c r="G80" s="48">
        <v>92.63</v>
      </c>
      <c r="H80" s="48">
        <v>58.91</v>
      </c>
      <c r="I80" s="48">
        <v>84.02</v>
      </c>
    </row>
    <row r="81" spans="1:9" ht="15" x14ac:dyDescent="0.2">
      <c r="A81" s="170">
        <v>42522</v>
      </c>
      <c r="B81" s="64">
        <v>83.72</v>
      </c>
      <c r="C81" s="48">
        <v>83.9</v>
      </c>
      <c r="D81" s="48">
        <v>64.959999999999994</v>
      </c>
      <c r="E81" s="48">
        <v>56.29</v>
      </c>
      <c r="F81" s="48">
        <v>70.510000000000005</v>
      </c>
      <c r="G81" s="48">
        <v>92.83</v>
      </c>
      <c r="H81" s="48">
        <v>60.67</v>
      </c>
      <c r="I81" s="48">
        <v>78.02</v>
      </c>
    </row>
    <row r="82" spans="1:9" ht="15" x14ac:dyDescent="0.2">
      <c r="A82" s="170">
        <v>42552</v>
      </c>
      <c r="B82" s="64">
        <v>80.989999999999995</v>
      </c>
      <c r="C82" s="48">
        <v>76.13</v>
      </c>
      <c r="D82" s="48">
        <v>56.36</v>
      </c>
      <c r="E82" s="48">
        <v>51.36</v>
      </c>
      <c r="F82" s="48">
        <v>62.07</v>
      </c>
      <c r="G82" s="48">
        <v>84.69</v>
      </c>
      <c r="H82" s="48">
        <v>41.04</v>
      </c>
      <c r="I82" s="48">
        <v>71.45</v>
      </c>
    </row>
    <row r="83" spans="1:9" ht="15" x14ac:dyDescent="0.2">
      <c r="A83" s="170">
        <v>42583</v>
      </c>
      <c r="B83" s="64">
        <v>71.45</v>
      </c>
      <c r="C83" s="48">
        <v>66.5</v>
      </c>
      <c r="D83" s="48">
        <v>50.14</v>
      </c>
      <c r="E83" s="48">
        <v>45.62</v>
      </c>
      <c r="F83" s="48">
        <v>52.68</v>
      </c>
      <c r="G83" s="48">
        <v>74.97</v>
      </c>
      <c r="H83" s="48">
        <v>0.53</v>
      </c>
      <c r="I83" s="48">
        <v>61.72</v>
      </c>
    </row>
    <row r="84" spans="1:9" ht="15" x14ac:dyDescent="0.2">
      <c r="A84" s="170">
        <v>42614</v>
      </c>
      <c r="B84" s="64">
        <v>60.79</v>
      </c>
      <c r="C84" s="48">
        <v>59.58</v>
      </c>
      <c r="D84" s="48">
        <v>43.81</v>
      </c>
      <c r="E84" s="48">
        <v>39.26</v>
      </c>
      <c r="F84" s="48">
        <v>43.8</v>
      </c>
      <c r="G84" s="48">
        <v>64.02</v>
      </c>
      <c r="H84" s="48">
        <v>0.53</v>
      </c>
      <c r="I84" s="48">
        <v>52.54</v>
      </c>
    </row>
    <row r="85" spans="1:9" ht="15" x14ac:dyDescent="0.2">
      <c r="A85" s="170">
        <v>42644</v>
      </c>
      <c r="B85" s="64">
        <v>50.23</v>
      </c>
      <c r="C85" s="48">
        <v>53.58</v>
      </c>
      <c r="D85" s="48">
        <v>40.32</v>
      </c>
      <c r="E85" s="48">
        <v>35.909999999999997</v>
      </c>
      <c r="F85" s="48">
        <v>36.49</v>
      </c>
      <c r="G85" s="48">
        <v>55.03</v>
      </c>
      <c r="H85" s="48">
        <v>0.53</v>
      </c>
      <c r="I85" s="48">
        <v>45.3</v>
      </c>
    </row>
    <row r="86" spans="1:9" ht="15" x14ac:dyDescent="0.2">
      <c r="A86" s="170">
        <v>42675</v>
      </c>
      <c r="B86" s="64">
        <v>40.69</v>
      </c>
      <c r="C86" s="48">
        <v>45.58</v>
      </c>
      <c r="D86" s="48">
        <v>36.020000000000003</v>
      </c>
      <c r="E86" s="48">
        <v>32.47</v>
      </c>
      <c r="F86" s="48">
        <v>30.94</v>
      </c>
      <c r="G86" s="48">
        <v>44.29</v>
      </c>
      <c r="H86" s="48">
        <v>0.53</v>
      </c>
      <c r="I86" s="48">
        <v>38.04</v>
      </c>
    </row>
    <row r="87" spans="1:9" ht="15" x14ac:dyDescent="0.2">
      <c r="A87" s="170">
        <v>42705</v>
      </c>
      <c r="B87" s="64">
        <v>41.31</v>
      </c>
      <c r="C87" s="48">
        <v>42.9</v>
      </c>
      <c r="D87" s="48">
        <v>38.29</v>
      </c>
      <c r="E87" s="48">
        <v>31.95</v>
      </c>
      <c r="F87" s="48">
        <v>30.77</v>
      </c>
      <c r="G87" s="48">
        <v>42.24</v>
      </c>
      <c r="H87" s="48">
        <v>0.52</v>
      </c>
      <c r="I87" s="48">
        <v>37.01</v>
      </c>
    </row>
    <row r="88" spans="1:9" ht="15" x14ac:dyDescent="0.2">
      <c r="A88" s="170">
        <v>42736</v>
      </c>
      <c r="B88" s="64">
        <v>81.069999999999993</v>
      </c>
      <c r="C88" s="48">
        <v>72.94</v>
      </c>
      <c r="D88" s="48">
        <v>56.18</v>
      </c>
      <c r="E88" s="48">
        <v>34.07</v>
      </c>
      <c r="F88" s="48">
        <v>33.130000000000003</v>
      </c>
      <c r="G88" s="48">
        <v>44.45</v>
      </c>
      <c r="H88" s="48">
        <v>0.52</v>
      </c>
      <c r="I88" s="48">
        <v>52.42</v>
      </c>
    </row>
    <row r="89" spans="1:9" ht="15" x14ac:dyDescent="0.2">
      <c r="A89" s="170">
        <v>42767</v>
      </c>
      <c r="B89" s="64">
        <v>93.14</v>
      </c>
      <c r="C89" s="48">
        <v>99.97</v>
      </c>
      <c r="D89" s="48">
        <v>92.73</v>
      </c>
      <c r="E89" s="48">
        <v>61.57</v>
      </c>
      <c r="F89" s="48">
        <v>75.84</v>
      </c>
      <c r="G89" s="48">
        <v>95.52</v>
      </c>
      <c r="H89" s="48">
        <v>0.52</v>
      </c>
      <c r="I89" s="48">
        <v>84.88</v>
      </c>
    </row>
    <row r="90" spans="1:9" ht="15" x14ac:dyDescent="0.2">
      <c r="A90" s="170">
        <v>42795</v>
      </c>
      <c r="B90" s="64">
        <v>91.01</v>
      </c>
      <c r="C90" s="48">
        <v>100</v>
      </c>
      <c r="D90" s="48">
        <v>92.2</v>
      </c>
      <c r="E90" s="48">
        <v>65.709999999999994</v>
      </c>
      <c r="F90" s="48">
        <v>81.290000000000006</v>
      </c>
      <c r="G90" s="48">
        <v>93.02</v>
      </c>
      <c r="H90" s="48">
        <v>0.52</v>
      </c>
      <c r="I90" s="48">
        <v>87.99</v>
      </c>
    </row>
    <row r="91" spans="1:9" ht="15" x14ac:dyDescent="0.2">
      <c r="A91" s="170">
        <v>42826</v>
      </c>
      <c r="B91" s="64">
        <v>91.25</v>
      </c>
      <c r="C91" s="48">
        <v>100</v>
      </c>
      <c r="D91" s="48">
        <v>91.46</v>
      </c>
      <c r="E91" s="48">
        <v>68.510000000000005</v>
      </c>
      <c r="F91" s="48">
        <v>84.3</v>
      </c>
      <c r="G91" s="48">
        <v>93.79</v>
      </c>
      <c r="H91" s="48">
        <v>0.52</v>
      </c>
      <c r="I91" s="48">
        <v>88.89</v>
      </c>
    </row>
    <row r="92" spans="1:9" ht="15" x14ac:dyDescent="0.2">
      <c r="A92" s="170">
        <v>42856</v>
      </c>
      <c r="B92" s="64">
        <v>88.09</v>
      </c>
      <c r="C92" s="48">
        <v>94.12</v>
      </c>
      <c r="D92" s="48">
        <v>81.09</v>
      </c>
      <c r="E92" s="48">
        <v>67.89</v>
      </c>
      <c r="F92" s="48">
        <v>82.79</v>
      </c>
      <c r="G92" s="48">
        <v>93.59</v>
      </c>
      <c r="H92" s="48">
        <v>0.52</v>
      </c>
      <c r="I92" s="48">
        <v>86.58</v>
      </c>
    </row>
    <row r="93" spans="1:9" ht="15" x14ac:dyDescent="0.2">
      <c r="A93" s="170">
        <v>42887</v>
      </c>
      <c r="B93" s="64">
        <v>86.89</v>
      </c>
      <c r="C93" s="48">
        <v>82.3</v>
      </c>
      <c r="D93" s="48">
        <v>82.1</v>
      </c>
      <c r="E93" s="48">
        <v>64.95</v>
      </c>
      <c r="F93" s="48">
        <v>78.099999999999994</v>
      </c>
      <c r="G93" s="48">
        <v>88.83</v>
      </c>
      <c r="H93" s="48">
        <v>0.52</v>
      </c>
      <c r="I93" s="48">
        <v>81.69</v>
      </c>
    </row>
    <row r="94" spans="1:9" ht="15" x14ac:dyDescent="0.2">
      <c r="A94" s="170">
        <v>42917</v>
      </c>
      <c r="B94" s="64">
        <v>87.13</v>
      </c>
      <c r="C94" s="48">
        <v>75.709999999999994</v>
      </c>
      <c r="D94" s="48">
        <v>80.790000000000006</v>
      </c>
      <c r="E94" s="48">
        <v>59.85</v>
      </c>
      <c r="F94" s="48">
        <v>72.16</v>
      </c>
      <c r="G94" s="48">
        <v>85.44</v>
      </c>
      <c r="H94" s="48">
        <v>0.52</v>
      </c>
      <c r="I94" s="48">
        <v>77.63</v>
      </c>
    </row>
    <row r="95" spans="1:9" ht="15" x14ac:dyDescent="0.2">
      <c r="A95" s="170">
        <v>42948</v>
      </c>
      <c r="B95" s="64">
        <v>83.02</v>
      </c>
      <c r="C95" s="48">
        <v>63.52</v>
      </c>
      <c r="D95" s="48">
        <v>78.98</v>
      </c>
      <c r="E95" s="48">
        <v>53.2</v>
      </c>
      <c r="F95" s="48">
        <v>65.38</v>
      </c>
      <c r="G95" s="48">
        <v>78.97</v>
      </c>
      <c r="H95" s="48">
        <v>0.52</v>
      </c>
      <c r="I95" s="48">
        <v>70.67</v>
      </c>
    </row>
    <row r="96" spans="1:9" ht="15" x14ac:dyDescent="0.2">
      <c r="A96" s="170">
        <v>42979</v>
      </c>
      <c r="B96" s="64">
        <v>72.709999999999994</v>
      </c>
      <c r="C96" s="48">
        <v>55.61</v>
      </c>
      <c r="D96" s="48">
        <v>73.760000000000005</v>
      </c>
      <c r="E96" s="48">
        <v>46.98</v>
      </c>
      <c r="F96" s="48">
        <v>57.48</v>
      </c>
      <c r="G96" s="48">
        <v>67.33</v>
      </c>
      <c r="H96" s="48">
        <v>0.52</v>
      </c>
      <c r="I96" s="48">
        <v>62.38</v>
      </c>
    </row>
    <row r="97" spans="1:9" ht="15" x14ac:dyDescent="0.2">
      <c r="A97" s="170">
        <v>43009</v>
      </c>
      <c r="B97" s="64">
        <v>61.22</v>
      </c>
      <c r="C97" s="48">
        <v>47.02</v>
      </c>
      <c r="D97" s="48">
        <v>64.69</v>
      </c>
      <c r="E97" s="48">
        <v>40.75</v>
      </c>
      <c r="F97" s="48">
        <v>49.66</v>
      </c>
      <c r="G97" s="48">
        <v>59.23</v>
      </c>
      <c r="H97" s="48">
        <v>0.52</v>
      </c>
      <c r="I97" s="48">
        <v>55.65</v>
      </c>
    </row>
    <row r="98" spans="1:9" ht="15" x14ac:dyDescent="0.2">
      <c r="A98" s="170">
        <v>43040</v>
      </c>
      <c r="B98" s="64">
        <v>52.21</v>
      </c>
      <c r="C98" s="48">
        <v>43.49</v>
      </c>
      <c r="D98" s="48">
        <v>68.5</v>
      </c>
      <c r="E98" s="48">
        <v>35.33</v>
      </c>
      <c r="F98" s="48">
        <v>46.64</v>
      </c>
      <c r="G98" s="48">
        <v>74.25</v>
      </c>
      <c r="H98" s="48">
        <v>1.47</v>
      </c>
      <c r="I98" s="48">
        <v>56.6</v>
      </c>
    </row>
    <row r="99" spans="1:9" ht="15" x14ac:dyDescent="0.2">
      <c r="A99" s="170">
        <v>43070</v>
      </c>
      <c r="B99" s="64">
        <v>47.75</v>
      </c>
      <c r="C99" s="48">
        <v>44.26</v>
      </c>
      <c r="D99" s="48">
        <v>69.73</v>
      </c>
      <c r="E99" s="48">
        <v>31.22</v>
      </c>
      <c r="F99" s="48">
        <v>45.22</v>
      </c>
      <c r="G99" s="48">
        <v>71.209999999999994</v>
      </c>
      <c r="H99" s="48">
        <v>9.4</v>
      </c>
      <c r="I99" s="48">
        <v>54.53</v>
      </c>
    </row>
    <row r="100" spans="1:9" ht="15" x14ac:dyDescent="0.2">
      <c r="A100" s="170">
        <v>43101</v>
      </c>
      <c r="B100" s="64">
        <v>68.36</v>
      </c>
      <c r="C100" s="48">
        <v>57.89</v>
      </c>
      <c r="D100" s="48">
        <v>74.150000000000006</v>
      </c>
      <c r="E100" s="48">
        <v>31.58</v>
      </c>
      <c r="F100" s="48">
        <v>50.01</v>
      </c>
      <c r="G100" s="48">
        <v>76.42</v>
      </c>
      <c r="H100" s="48">
        <v>13.42</v>
      </c>
      <c r="I100" s="48">
        <v>63.9</v>
      </c>
    </row>
    <row r="101" spans="1:9" ht="15" x14ac:dyDescent="0.2">
      <c r="A101" s="170">
        <v>43132</v>
      </c>
      <c r="B101" s="64">
        <v>84.59</v>
      </c>
      <c r="C101" s="48">
        <v>71.930000000000007</v>
      </c>
      <c r="D101" s="48">
        <v>77.989999999999995</v>
      </c>
      <c r="E101" s="48">
        <v>33.520000000000003</v>
      </c>
      <c r="F101" s="48">
        <v>60.42</v>
      </c>
      <c r="G101" s="48">
        <v>84.13</v>
      </c>
      <c r="H101" s="48">
        <v>22.7</v>
      </c>
      <c r="I101" s="48">
        <v>73.63</v>
      </c>
    </row>
    <row r="102" spans="1:9" ht="15" x14ac:dyDescent="0.2">
      <c r="A102" s="170">
        <v>43160</v>
      </c>
      <c r="B102" s="64">
        <v>96.79</v>
      </c>
      <c r="C102" s="48">
        <v>86.35</v>
      </c>
      <c r="D102" s="48">
        <v>89.13</v>
      </c>
      <c r="E102" s="48">
        <v>39.26</v>
      </c>
      <c r="F102" s="48">
        <v>75.84</v>
      </c>
      <c r="G102" s="48">
        <v>98.04</v>
      </c>
      <c r="H102" s="48">
        <v>41.63</v>
      </c>
      <c r="I102" s="48">
        <v>85.3</v>
      </c>
    </row>
    <row r="103" spans="1:9" ht="15" x14ac:dyDescent="0.2">
      <c r="A103" s="170">
        <v>43191</v>
      </c>
      <c r="B103" s="64">
        <v>93.63</v>
      </c>
      <c r="C103" s="48">
        <v>96.99</v>
      </c>
      <c r="D103" s="48">
        <v>94.45</v>
      </c>
      <c r="E103" s="48">
        <v>46.31</v>
      </c>
      <c r="F103" s="48">
        <v>93.69</v>
      </c>
      <c r="G103" s="48">
        <v>100</v>
      </c>
      <c r="H103" s="48">
        <v>62.79</v>
      </c>
      <c r="I103" s="48">
        <v>90.4</v>
      </c>
    </row>
    <row r="104" spans="1:9" ht="15" x14ac:dyDescent="0.2">
      <c r="A104" s="170">
        <v>43221</v>
      </c>
      <c r="B104" s="64">
        <v>90.92</v>
      </c>
      <c r="C104" s="48">
        <v>94.54</v>
      </c>
      <c r="D104" s="48">
        <v>93.06</v>
      </c>
      <c r="E104" s="48">
        <v>45.19</v>
      </c>
      <c r="F104" s="48">
        <v>93.69</v>
      </c>
      <c r="G104" s="48">
        <v>96.3</v>
      </c>
      <c r="H104" s="48">
        <v>63.85</v>
      </c>
      <c r="I104" s="48">
        <v>88.58</v>
      </c>
    </row>
    <row r="105" spans="1:9" ht="15" x14ac:dyDescent="0.2">
      <c r="A105" s="170">
        <v>43252</v>
      </c>
      <c r="B105" s="64">
        <v>93.55</v>
      </c>
      <c r="C105" s="48">
        <v>89.86</v>
      </c>
      <c r="D105" s="48">
        <v>86</v>
      </c>
      <c r="E105" s="48">
        <v>41.29</v>
      </c>
      <c r="F105" s="48">
        <v>89.74</v>
      </c>
      <c r="G105" s="48">
        <v>88.45</v>
      </c>
      <c r="H105" s="48">
        <v>60.98</v>
      </c>
      <c r="I105" s="48">
        <v>85.88</v>
      </c>
    </row>
    <row r="106" spans="1:9" ht="15" x14ac:dyDescent="0.2">
      <c r="A106" s="170">
        <v>43282</v>
      </c>
      <c r="B106" s="64">
        <v>90.68</v>
      </c>
      <c r="C106" s="48">
        <v>81.83</v>
      </c>
      <c r="D106" s="48">
        <v>77.39</v>
      </c>
      <c r="E106" s="48">
        <v>36.299999999999997</v>
      </c>
      <c r="F106" s="48">
        <v>82.04</v>
      </c>
      <c r="G106" s="48">
        <v>82.46</v>
      </c>
      <c r="H106" s="48">
        <v>59.22</v>
      </c>
      <c r="I106" s="48">
        <v>80.069999999999993</v>
      </c>
    </row>
    <row r="107" spans="1:9" ht="15" x14ac:dyDescent="0.2">
      <c r="A107" s="170">
        <v>43313</v>
      </c>
      <c r="B107" s="64">
        <v>84.43</v>
      </c>
      <c r="C107" s="48">
        <v>73.31</v>
      </c>
      <c r="D107" s="48">
        <v>68.5</v>
      </c>
      <c r="E107" s="48">
        <v>30.48</v>
      </c>
      <c r="F107" s="48">
        <v>74</v>
      </c>
      <c r="G107" s="48">
        <v>71.92</v>
      </c>
      <c r="H107" s="48">
        <v>56.72</v>
      </c>
      <c r="I107" s="48">
        <v>72.569999999999993</v>
      </c>
    </row>
    <row r="108" spans="1:9" ht="15" x14ac:dyDescent="0.2">
      <c r="A108" s="170">
        <v>43344</v>
      </c>
      <c r="B108" s="64">
        <v>70.63</v>
      </c>
      <c r="C108" s="48">
        <v>65.28</v>
      </c>
      <c r="D108" s="48">
        <v>58.99</v>
      </c>
      <c r="E108" s="48">
        <v>24.19</v>
      </c>
      <c r="F108" s="48">
        <v>62.81</v>
      </c>
      <c r="G108" s="48">
        <v>61.44</v>
      </c>
      <c r="H108" s="48">
        <v>54.01</v>
      </c>
      <c r="I108" s="48">
        <v>61.71</v>
      </c>
    </row>
    <row r="109" spans="1:9" ht="15" x14ac:dyDescent="0.2">
      <c r="A109" s="170">
        <v>43374</v>
      </c>
      <c r="B109" s="64">
        <v>63.69</v>
      </c>
      <c r="C109" s="48">
        <v>61.75</v>
      </c>
      <c r="D109" s="48">
        <v>53.51</v>
      </c>
      <c r="E109" s="48">
        <v>19.53</v>
      </c>
      <c r="F109" s="48">
        <v>55.87</v>
      </c>
      <c r="G109" s="48">
        <v>56.53</v>
      </c>
      <c r="H109" s="48">
        <v>62.1</v>
      </c>
      <c r="I109" s="48">
        <v>55.48</v>
      </c>
    </row>
    <row r="110" spans="1:9" ht="15" x14ac:dyDescent="0.2">
      <c r="A110" s="170">
        <v>43405</v>
      </c>
      <c r="B110" s="64">
        <v>54.75</v>
      </c>
      <c r="C110" s="48">
        <v>57.45</v>
      </c>
      <c r="D110" s="48">
        <v>51.48</v>
      </c>
      <c r="E110" s="48">
        <v>15.27</v>
      </c>
      <c r="F110" s="48">
        <v>54.99</v>
      </c>
      <c r="G110" s="48">
        <v>52.54</v>
      </c>
      <c r="H110" s="48">
        <v>52.03</v>
      </c>
      <c r="I110" s="48">
        <v>50.26</v>
      </c>
    </row>
    <row r="111" spans="1:9" ht="15" x14ac:dyDescent="0.2">
      <c r="A111" s="170">
        <v>43435</v>
      </c>
      <c r="B111" s="64">
        <v>58.24</v>
      </c>
      <c r="C111" s="48">
        <v>62.15</v>
      </c>
      <c r="D111" s="48">
        <v>63.77</v>
      </c>
      <c r="E111" s="48">
        <v>16.14</v>
      </c>
      <c r="F111" s="48">
        <v>62.26</v>
      </c>
      <c r="G111" s="48">
        <v>61.44</v>
      </c>
      <c r="H111" s="48">
        <v>69.23</v>
      </c>
      <c r="I111" s="48">
        <v>56.56</v>
      </c>
    </row>
    <row r="112" spans="1:9" ht="15" x14ac:dyDescent="0.2">
      <c r="A112" s="170">
        <v>43466</v>
      </c>
      <c r="B112" s="64">
        <v>83.72</v>
      </c>
      <c r="C112" s="48">
        <v>99.07</v>
      </c>
      <c r="D112" s="48">
        <v>99.01</v>
      </c>
      <c r="E112" s="48">
        <v>40.32</v>
      </c>
      <c r="F112" s="48">
        <v>86.74</v>
      </c>
      <c r="G112" s="48">
        <v>88.07</v>
      </c>
      <c r="H112" s="48">
        <v>88.54</v>
      </c>
      <c r="I112" s="48">
        <v>81.760000000000005</v>
      </c>
    </row>
    <row r="113" spans="1:9" ht="15" x14ac:dyDescent="0.2">
      <c r="A113" s="170">
        <v>43497</v>
      </c>
      <c r="B113" s="64">
        <v>89.67</v>
      </c>
      <c r="C113" s="48">
        <v>99.98</v>
      </c>
      <c r="D113" s="48">
        <v>99.34</v>
      </c>
      <c r="E113" s="48">
        <v>55.86</v>
      </c>
      <c r="F113" s="48">
        <v>97.32</v>
      </c>
      <c r="G113" s="48">
        <v>97.46</v>
      </c>
      <c r="H113" s="48">
        <v>87.21</v>
      </c>
      <c r="I113" s="48">
        <v>90.38</v>
      </c>
    </row>
    <row r="114" spans="1:9" ht="15" x14ac:dyDescent="0.2">
      <c r="A114" s="170">
        <v>43525</v>
      </c>
      <c r="B114" s="64">
        <v>88.77</v>
      </c>
      <c r="C114" s="48">
        <v>100</v>
      </c>
      <c r="D114" s="48">
        <v>100</v>
      </c>
      <c r="E114" s="48">
        <v>66.98</v>
      </c>
      <c r="F114" s="48">
        <v>99.04</v>
      </c>
      <c r="G114" s="48">
        <v>100</v>
      </c>
      <c r="H114" s="48">
        <v>99.17</v>
      </c>
      <c r="I114" s="48">
        <v>92.93</v>
      </c>
    </row>
    <row r="115" spans="1:9" ht="15" x14ac:dyDescent="0.2">
      <c r="A115" s="170">
        <v>43556</v>
      </c>
      <c r="B115" s="64">
        <v>90.6</v>
      </c>
      <c r="C115" s="48">
        <v>96.94</v>
      </c>
      <c r="D115" s="48">
        <v>98.25</v>
      </c>
      <c r="E115" s="48">
        <v>73.790000000000006</v>
      </c>
      <c r="F115" s="48">
        <v>98.85</v>
      </c>
      <c r="G115" s="48">
        <v>99.22</v>
      </c>
      <c r="H115" s="48">
        <v>97.6</v>
      </c>
      <c r="I115" s="48">
        <v>93.7</v>
      </c>
    </row>
    <row r="116" spans="1:9" ht="15" x14ac:dyDescent="0.2">
      <c r="A116" s="170">
        <v>43586</v>
      </c>
      <c r="B116" s="64">
        <v>90.19</v>
      </c>
      <c r="C116" s="48">
        <v>89.65</v>
      </c>
      <c r="D116" s="48">
        <v>92.2</v>
      </c>
      <c r="E116" s="48">
        <v>73.88</v>
      </c>
      <c r="F116" s="48">
        <v>95.4</v>
      </c>
      <c r="G116" s="48">
        <v>95.52</v>
      </c>
      <c r="H116" s="48">
        <v>94.46</v>
      </c>
      <c r="I116" s="48">
        <v>91.07</v>
      </c>
    </row>
    <row r="117" spans="1:9" ht="15" x14ac:dyDescent="0.2">
      <c r="A117" s="170">
        <v>43617</v>
      </c>
      <c r="B117" s="64">
        <v>88.09</v>
      </c>
      <c r="C117" s="48">
        <v>83.85</v>
      </c>
      <c r="D117" s="48">
        <v>83.02</v>
      </c>
      <c r="E117" s="48">
        <v>69.849999999999994</v>
      </c>
      <c r="F117" s="48">
        <v>89.93</v>
      </c>
      <c r="G117" s="48">
        <v>93.4</v>
      </c>
      <c r="H117" s="48">
        <v>95.94</v>
      </c>
      <c r="I117" s="48">
        <v>86.27</v>
      </c>
    </row>
    <row r="118" spans="1:9" ht="15" x14ac:dyDescent="0.2">
      <c r="A118" s="170">
        <v>43647</v>
      </c>
      <c r="B118" s="64">
        <v>81.069999999999993</v>
      </c>
      <c r="C118" s="48">
        <v>72.62</v>
      </c>
      <c r="D118" s="48">
        <v>72.89</v>
      </c>
      <c r="E118" s="48">
        <v>68.97</v>
      </c>
      <c r="F118" s="48">
        <v>80.16</v>
      </c>
      <c r="G118" s="48">
        <v>88.64</v>
      </c>
      <c r="H118" s="48">
        <v>85.95</v>
      </c>
      <c r="I118" s="48">
        <v>78.08</v>
      </c>
    </row>
    <row r="119" spans="1:9" ht="15" x14ac:dyDescent="0.2">
      <c r="A119" s="170">
        <v>43678</v>
      </c>
      <c r="B119" s="64">
        <v>69.53</v>
      </c>
      <c r="C119" s="48">
        <v>65.540000000000006</v>
      </c>
      <c r="D119" s="48">
        <v>62.04</v>
      </c>
      <c r="E119" s="48">
        <v>57.56</v>
      </c>
      <c r="F119" s="48">
        <v>69.78</v>
      </c>
      <c r="G119" s="48">
        <v>82.65</v>
      </c>
      <c r="H119" s="48">
        <v>79.819999999999993</v>
      </c>
      <c r="I119" s="48">
        <v>68.069999999999993</v>
      </c>
    </row>
    <row r="120" spans="1:9" ht="15" x14ac:dyDescent="0.2">
      <c r="A120" s="170">
        <v>43709</v>
      </c>
      <c r="B120" s="64">
        <v>61.07</v>
      </c>
      <c r="C120" s="48">
        <v>59.66</v>
      </c>
      <c r="D120" s="48">
        <v>51.4</v>
      </c>
      <c r="E120" s="48">
        <v>50.84</v>
      </c>
      <c r="F120" s="48">
        <v>58.77</v>
      </c>
      <c r="G120" s="48">
        <v>72.28</v>
      </c>
      <c r="H120" s="48">
        <v>80.41</v>
      </c>
      <c r="I120" s="48">
        <v>58.67</v>
      </c>
    </row>
    <row r="121" spans="1:9" ht="15" x14ac:dyDescent="0.2">
      <c r="A121" s="170">
        <v>43739</v>
      </c>
      <c r="B121" s="64">
        <v>48.66</v>
      </c>
      <c r="C121" s="48">
        <v>53.84</v>
      </c>
      <c r="D121" s="48">
        <v>39.94</v>
      </c>
      <c r="E121" s="48">
        <v>44.95</v>
      </c>
      <c r="F121" s="48">
        <v>49.12</v>
      </c>
      <c r="G121" s="48">
        <v>65.239999999999995</v>
      </c>
      <c r="H121" s="48">
        <v>73.540000000000006</v>
      </c>
      <c r="I121" s="48">
        <v>48.82</v>
      </c>
    </row>
    <row r="122" spans="1:9" ht="15" x14ac:dyDescent="0.2">
      <c r="A122" s="170">
        <v>43770</v>
      </c>
      <c r="B122" s="64">
        <v>39.46</v>
      </c>
      <c r="C122" s="48">
        <v>47.49</v>
      </c>
      <c r="D122" s="48">
        <v>33.53</v>
      </c>
      <c r="E122" s="48">
        <v>40.25</v>
      </c>
      <c r="F122" s="48">
        <v>42.37</v>
      </c>
      <c r="G122" s="48">
        <v>59.23</v>
      </c>
      <c r="H122" s="48">
        <v>68.48</v>
      </c>
      <c r="I122" s="48">
        <v>41.72</v>
      </c>
    </row>
    <row r="123" spans="1:9" ht="15" x14ac:dyDescent="0.2">
      <c r="A123" s="170">
        <v>43800</v>
      </c>
      <c r="B123" s="64">
        <v>28.67</v>
      </c>
      <c r="C123" s="48">
        <v>40.22</v>
      </c>
      <c r="D123" s="48">
        <v>36.229999999999997</v>
      </c>
      <c r="E123" s="48">
        <v>35.799999999999997</v>
      </c>
      <c r="F123" s="48">
        <v>36.83</v>
      </c>
      <c r="G123" s="48">
        <v>54.2</v>
      </c>
      <c r="H123" s="48">
        <v>63.04</v>
      </c>
      <c r="I123" s="48">
        <v>35.6</v>
      </c>
    </row>
    <row r="124" spans="1:9" ht="15" x14ac:dyDescent="0.2">
      <c r="A124" s="170">
        <v>43831</v>
      </c>
      <c r="B124" s="64">
        <v>38.31</v>
      </c>
      <c r="C124" s="48">
        <v>48.74</v>
      </c>
      <c r="D124" s="48">
        <v>43.5</v>
      </c>
      <c r="E124" s="48">
        <v>33.07</v>
      </c>
      <c r="F124" s="48">
        <v>33.97</v>
      </c>
      <c r="G124" s="48">
        <v>49.27</v>
      </c>
      <c r="H124" s="48">
        <v>67.73</v>
      </c>
      <c r="I124" s="48">
        <v>37.74</v>
      </c>
    </row>
    <row r="125" spans="1:9" ht="15" x14ac:dyDescent="0.2">
      <c r="A125" s="170">
        <v>43862</v>
      </c>
      <c r="B125" s="64">
        <v>81.3</v>
      </c>
      <c r="C125" s="48">
        <v>84.22</v>
      </c>
      <c r="D125" s="48">
        <v>61.5</v>
      </c>
      <c r="E125" s="48">
        <v>43.95</v>
      </c>
      <c r="F125" s="48">
        <v>39.35</v>
      </c>
      <c r="G125" s="48">
        <v>50.57</v>
      </c>
      <c r="H125" s="48">
        <v>83.25</v>
      </c>
      <c r="I125" s="48">
        <v>56.98</v>
      </c>
    </row>
    <row r="126" spans="1:9" ht="15" x14ac:dyDescent="0.2">
      <c r="A126" s="170">
        <v>43891</v>
      </c>
      <c r="B126" s="64">
        <v>96.21</v>
      </c>
      <c r="C126" s="48">
        <v>97.9</v>
      </c>
      <c r="D126" s="48">
        <v>53.09</v>
      </c>
      <c r="E126" s="48">
        <v>45.53</v>
      </c>
      <c r="F126" s="48">
        <v>41.13</v>
      </c>
      <c r="G126" s="48">
        <v>55.36</v>
      </c>
      <c r="H126" s="48">
        <v>89.29</v>
      </c>
      <c r="I126" s="48">
        <v>63.87</v>
      </c>
    </row>
    <row r="127" spans="1:9" ht="15" x14ac:dyDescent="0.2">
      <c r="A127" s="170">
        <v>43922</v>
      </c>
      <c r="B127" s="64">
        <v>97.21</v>
      </c>
      <c r="C127" s="48">
        <v>100</v>
      </c>
      <c r="D127" s="48">
        <v>37.47</v>
      </c>
      <c r="E127" s="48">
        <v>43.11</v>
      </c>
      <c r="F127" s="48">
        <v>40.6</v>
      </c>
      <c r="G127" s="48">
        <v>58.89</v>
      </c>
      <c r="H127" s="48" t="s">
        <v>91</v>
      </c>
      <c r="I127" s="48">
        <v>64.59</v>
      </c>
    </row>
    <row r="128" spans="1:9" ht="15" x14ac:dyDescent="0.2">
      <c r="A128" s="170">
        <v>43952</v>
      </c>
      <c r="B128" s="64">
        <v>97.13</v>
      </c>
      <c r="C128" s="48">
        <v>99.81</v>
      </c>
      <c r="D128" s="48">
        <v>29.32</v>
      </c>
      <c r="E128" s="48">
        <v>37.46</v>
      </c>
      <c r="F128" s="48">
        <v>42.91</v>
      </c>
      <c r="G128" s="48">
        <v>77.14</v>
      </c>
      <c r="H128" s="48" t="s">
        <v>91</v>
      </c>
      <c r="I128" s="48">
        <v>68.569999999999993</v>
      </c>
    </row>
    <row r="129" spans="1:9" ht="15" x14ac:dyDescent="0.2">
      <c r="A129" s="170">
        <v>43983</v>
      </c>
      <c r="B129" s="64">
        <v>97.55</v>
      </c>
      <c r="C129" s="48">
        <v>98.11</v>
      </c>
      <c r="D129" s="48">
        <v>28.08</v>
      </c>
      <c r="E129" s="48">
        <v>32.53</v>
      </c>
      <c r="F129" s="48">
        <v>40.07</v>
      </c>
      <c r="G129" s="48">
        <v>79.33</v>
      </c>
      <c r="H129" s="48">
        <v>75.42</v>
      </c>
      <c r="I129" s="48">
        <v>66.709999999999994</v>
      </c>
    </row>
    <row r="130" spans="1:9" ht="15" x14ac:dyDescent="0.2">
      <c r="A130" s="170">
        <v>44013</v>
      </c>
      <c r="B130" s="64">
        <v>96.88</v>
      </c>
      <c r="C130" s="48">
        <v>94.7</v>
      </c>
      <c r="D130" s="48">
        <v>26.43</v>
      </c>
      <c r="E130" s="48">
        <v>29.38</v>
      </c>
      <c r="F130" s="48">
        <v>40.07</v>
      </c>
      <c r="G130" s="48">
        <v>77.319999999999993</v>
      </c>
      <c r="H130" s="48">
        <v>66.849999999999994</v>
      </c>
      <c r="I130" s="48">
        <v>64.64</v>
      </c>
    </row>
    <row r="131" spans="1:9" ht="15" x14ac:dyDescent="0.2">
      <c r="A131" s="170">
        <v>44044</v>
      </c>
      <c r="B131" s="64">
        <v>89.38</v>
      </c>
      <c r="C131" s="48">
        <v>87.52</v>
      </c>
      <c r="D131" s="48">
        <v>21.39</v>
      </c>
      <c r="E131" s="48">
        <v>23.09</v>
      </c>
      <c r="F131" s="48">
        <v>31.62</v>
      </c>
      <c r="G131" s="48">
        <v>65.06</v>
      </c>
      <c r="H131" s="48" t="s">
        <v>91</v>
      </c>
      <c r="I131" s="48">
        <v>56.91</v>
      </c>
    </row>
    <row r="132" spans="1:9" ht="15" x14ac:dyDescent="0.2">
      <c r="A132" s="170">
        <v>44075</v>
      </c>
      <c r="B132" s="64">
        <v>72.400000000000006</v>
      </c>
      <c r="C132" s="48">
        <v>79.3</v>
      </c>
      <c r="D132" s="48">
        <v>21.5</v>
      </c>
      <c r="E132" s="48">
        <v>16.100000000000001</v>
      </c>
      <c r="F132" s="48">
        <v>24</v>
      </c>
      <c r="G132" s="48">
        <v>51.1</v>
      </c>
      <c r="H132" s="48" t="s">
        <v>91</v>
      </c>
      <c r="I132" s="48">
        <v>46.9</v>
      </c>
    </row>
    <row r="133" spans="1:9" ht="15" x14ac:dyDescent="0.2">
      <c r="A133" s="170">
        <v>44105</v>
      </c>
      <c r="B133" s="64">
        <v>55.09</v>
      </c>
      <c r="C133" s="48">
        <v>68.63</v>
      </c>
      <c r="D133" s="48">
        <v>21.28</v>
      </c>
      <c r="E133" s="48">
        <v>10.26</v>
      </c>
      <c r="F133" s="48">
        <v>18.63</v>
      </c>
      <c r="G133" s="48">
        <v>38.96</v>
      </c>
      <c r="H133" s="48" t="s">
        <v>91</v>
      </c>
      <c r="I133" s="48">
        <v>37.01</v>
      </c>
    </row>
    <row r="134" spans="1:9" ht="15" x14ac:dyDescent="0.2">
      <c r="A134" s="170">
        <v>44136</v>
      </c>
      <c r="B134" s="64">
        <v>40.81</v>
      </c>
      <c r="C134" s="48">
        <v>60.39</v>
      </c>
      <c r="D134" s="48">
        <v>24.03</v>
      </c>
      <c r="E134" s="48">
        <v>6.14</v>
      </c>
      <c r="F134" s="48">
        <v>17.12</v>
      </c>
      <c r="G134" s="48">
        <v>31.68</v>
      </c>
      <c r="H134" s="48" t="s">
        <v>91</v>
      </c>
      <c r="I134" s="48">
        <v>30.02</v>
      </c>
    </row>
    <row r="135" spans="1:9" ht="15" x14ac:dyDescent="0.2">
      <c r="A135" s="170">
        <v>44166</v>
      </c>
      <c r="B135" s="64">
        <v>28.11</v>
      </c>
      <c r="C135" s="48">
        <v>53.94</v>
      </c>
      <c r="D135" s="48">
        <v>28.99</v>
      </c>
      <c r="E135" s="48">
        <v>5.49</v>
      </c>
      <c r="F135" s="48">
        <v>16.37</v>
      </c>
      <c r="G135" s="48">
        <v>25.36</v>
      </c>
      <c r="H135" s="48" t="s">
        <v>91</v>
      </c>
      <c r="I135" s="48">
        <v>24.5</v>
      </c>
    </row>
    <row r="136" spans="1:9" ht="15" x14ac:dyDescent="0.2">
      <c r="A136" s="368">
        <v>44197</v>
      </c>
      <c r="B136" s="48">
        <v>17.18</v>
      </c>
      <c r="C136" s="48">
        <v>47.2</v>
      </c>
      <c r="D136" s="48">
        <v>29.91</v>
      </c>
      <c r="E136" s="48">
        <v>5.38</v>
      </c>
      <c r="F136" s="48">
        <v>17.57</v>
      </c>
      <c r="G136" s="48">
        <v>21.56</v>
      </c>
      <c r="H136" s="48" t="s">
        <v>91</v>
      </c>
      <c r="I136" s="48">
        <v>20.13</v>
      </c>
    </row>
    <row r="137" spans="1:9" ht="15" x14ac:dyDescent="0.2">
      <c r="A137" s="368">
        <v>44228</v>
      </c>
      <c r="B137" s="48">
        <v>45.76</v>
      </c>
      <c r="C137" s="48">
        <v>54.69</v>
      </c>
      <c r="D137" s="48">
        <v>52.07</v>
      </c>
      <c r="E137" s="48">
        <v>19.53</v>
      </c>
      <c r="F137" s="48">
        <v>44.33</v>
      </c>
      <c r="G137" s="48">
        <v>40.67</v>
      </c>
      <c r="H137" s="48" t="s">
        <v>91</v>
      </c>
      <c r="I137" s="48">
        <v>41.3</v>
      </c>
    </row>
    <row r="140" spans="1:9" x14ac:dyDescent="0.2">
      <c r="A140" s="104" t="s">
        <v>301</v>
      </c>
    </row>
  </sheetData>
  <mergeCells count="1">
    <mergeCell ref="B2:I2"/>
  </mergeCells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26"/>
  <sheetViews>
    <sheetView showGridLines="0" zoomScale="80" zoomScaleNormal="80" workbookViewId="0">
      <pane ySplit="8" topLeftCell="A430" activePane="bottomLeft" state="frozen"/>
      <selection pane="bottomLeft" activeCell="K457" sqref="K457"/>
    </sheetView>
  </sheetViews>
  <sheetFormatPr defaultColWidth="9.140625" defaultRowHeight="15" customHeight="1" x14ac:dyDescent="0.2"/>
  <cols>
    <col min="1" max="1" width="21.140625" style="171" customWidth="1"/>
    <col min="2" max="2" width="31" style="171" customWidth="1"/>
    <col min="3" max="3" width="23" style="171" customWidth="1"/>
    <col min="4" max="6" width="15.28515625" style="171" customWidth="1"/>
    <col min="7" max="7" width="16.5703125" style="171" customWidth="1"/>
    <col min="8" max="13" width="15.28515625" style="171" customWidth="1"/>
    <col min="14" max="14" width="12.28515625" style="171" customWidth="1"/>
    <col min="15" max="15" width="20.7109375" style="171" customWidth="1"/>
    <col min="16" max="16384" width="9.140625" style="171"/>
  </cols>
  <sheetData>
    <row r="1" spans="1:15" s="46" customFormat="1" ht="14.25" x14ac:dyDescent="0.2"/>
    <row r="2" spans="1:15" ht="33" customHeight="1" x14ac:dyDescent="0.2">
      <c r="A2" s="172"/>
      <c r="B2" s="172"/>
      <c r="C2" s="583" t="s">
        <v>149</v>
      </c>
      <c r="D2" s="584"/>
      <c r="E2" s="584"/>
      <c r="F2" s="584"/>
      <c r="G2" s="584"/>
      <c r="H2" s="584"/>
      <c r="I2" s="584"/>
      <c r="J2" s="584"/>
      <c r="K2" s="584"/>
      <c r="L2" s="584"/>
      <c r="M2" s="584"/>
    </row>
    <row r="3" spans="1:15" ht="25.5" customHeight="1" x14ac:dyDescent="0.2">
      <c r="A3" s="172"/>
      <c r="B3" s="47"/>
      <c r="C3" s="50" t="s">
        <v>92</v>
      </c>
      <c r="D3" s="47" t="s">
        <v>93</v>
      </c>
      <c r="E3" s="47" t="s">
        <v>94</v>
      </c>
      <c r="F3" s="47" t="s">
        <v>95</v>
      </c>
      <c r="G3" s="47" t="s">
        <v>0</v>
      </c>
      <c r="H3" s="47" t="s">
        <v>96</v>
      </c>
      <c r="I3" s="91" t="s">
        <v>97</v>
      </c>
      <c r="J3" s="47" t="s">
        <v>98</v>
      </c>
      <c r="K3" s="47" t="s">
        <v>99</v>
      </c>
      <c r="L3" s="47" t="s">
        <v>100</v>
      </c>
      <c r="M3" s="50" t="s">
        <v>20</v>
      </c>
      <c r="N3" s="79"/>
    </row>
    <row r="4" spans="1:15" ht="18.600000000000001" customHeight="1" x14ac:dyDescent="0.2">
      <c r="A4" s="596" t="s">
        <v>173</v>
      </c>
      <c r="B4" s="182" t="s">
        <v>180</v>
      </c>
      <c r="C4" s="173">
        <v>235371000</v>
      </c>
      <c r="D4" s="174">
        <v>107500000</v>
      </c>
      <c r="E4" s="174">
        <v>34143000</v>
      </c>
      <c r="F4" s="174">
        <v>88730000</v>
      </c>
      <c r="G4" s="174">
        <v>148943000</v>
      </c>
      <c r="H4" s="174">
        <v>162241000</v>
      </c>
      <c r="I4" s="175">
        <v>6231000</v>
      </c>
      <c r="J4" s="174">
        <v>9600000</v>
      </c>
      <c r="K4" s="174">
        <v>17424000</v>
      </c>
      <c r="L4" s="174">
        <v>58500000</v>
      </c>
      <c r="M4" s="173">
        <v>868683000</v>
      </c>
      <c r="N4" s="60"/>
    </row>
    <row r="5" spans="1:15" ht="18.600000000000001" customHeight="1" x14ac:dyDescent="0.2">
      <c r="A5" s="597"/>
      <c r="B5" s="190" t="s">
        <v>109</v>
      </c>
      <c r="C5" s="51">
        <f>C4*100/$M$4</f>
        <v>27.095154388885245</v>
      </c>
      <c r="D5" s="52">
        <f t="shared" ref="D5:L5" si="0">D4*100/$M$4</f>
        <v>12.375055112164047</v>
      </c>
      <c r="E5" s="52">
        <f t="shared" si="0"/>
        <v>3.9304326204150422</v>
      </c>
      <c r="F5" s="52">
        <f t="shared" si="0"/>
        <v>10.214312931184333</v>
      </c>
      <c r="G5" s="52">
        <f t="shared" si="0"/>
        <v>17.145840312288833</v>
      </c>
      <c r="H5" s="52">
        <f t="shared" si="0"/>
        <v>18.676663408861462</v>
      </c>
      <c r="I5" s="92">
        <f t="shared" si="0"/>
        <v>0.71729272933855037</v>
      </c>
      <c r="J5" s="52">
        <f t="shared" si="0"/>
        <v>1.1051212007141846</v>
      </c>
      <c r="K5" s="52">
        <f t="shared" si="0"/>
        <v>2.0057949792962448</v>
      </c>
      <c r="L5" s="52">
        <f t="shared" si="0"/>
        <v>6.7343323168520621</v>
      </c>
      <c r="M5" s="51">
        <v>100</v>
      </c>
      <c r="N5" s="54"/>
    </row>
    <row r="6" spans="1:15" ht="18.600000000000001" customHeight="1" x14ac:dyDescent="0.2">
      <c r="A6" s="594" t="s">
        <v>110</v>
      </c>
      <c r="B6" s="182" t="s">
        <v>180</v>
      </c>
      <c r="C6" s="173">
        <f t="shared" ref="C6:M6" si="1">C4*C444/100</f>
        <v>206396829.90000001</v>
      </c>
      <c r="D6" s="174">
        <f t="shared" si="1"/>
        <v>90020500</v>
      </c>
      <c r="E6" s="174">
        <f t="shared" si="1"/>
        <v>21772991.100000001</v>
      </c>
      <c r="F6" s="174">
        <f t="shared" si="1"/>
        <v>32980941</v>
      </c>
      <c r="G6" s="174">
        <f t="shared" si="1"/>
        <v>103649433.7</v>
      </c>
      <c r="H6" s="174">
        <f t="shared" si="1"/>
        <v>105846028.40000001</v>
      </c>
      <c r="I6" s="175">
        <f t="shared" si="1"/>
        <v>4184116.5000000005</v>
      </c>
      <c r="J6" s="174">
        <f t="shared" si="1"/>
        <v>7970880</v>
      </c>
      <c r="K6" s="174">
        <f t="shared" si="1"/>
        <v>10747123.199999999</v>
      </c>
      <c r="L6" s="174">
        <f t="shared" si="1"/>
        <v>29396250</v>
      </c>
      <c r="M6" s="173">
        <f t="shared" si="1"/>
        <v>613550802.89999998</v>
      </c>
      <c r="N6" s="60"/>
      <c r="O6" s="228"/>
    </row>
    <row r="7" spans="1:15" ht="18.600000000000001" customHeight="1" x14ac:dyDescent="0.2">
      <c r="A7" s="595"/>
      <c r="B7" s="190" t="s">
        <v>109</v>
      </c>
      <c r="C7" s="51">
        <f>C6*100/$M$6</f>
        <v>33.639729411883721</v>
      </c>
      <c r="D7" s="52">
        <f t="shared" ref="D7:M7" si="2">D6*100/$M$6</f>
        <v>14.672053165689045</v>
      </c>
      <c r="E7" s="52">
        <f t="shared" si="2"/>
        <v>3.5486859437047604</v>
      </c>
      <c r="F7" s="52">
        <f t="shared" si="2"/>
        <v>5.3754213740920527</v>
      </c>
      <c r="G7" s="52">
        <f t="shared" si="2"/>
        <v>16.893374307407331</v>
      </c>
      <c r="H7" s="52">
        <f t="shared" si="2"/>
        <v>17.251387806797702</v>
      </c>
      <c r="I7" s="92">
        <f t="shared" si="2"/>
        <v>0.68195110824130922</v>
      </c>
      <c r="J7" s="52">
        <f t="shared" si="2"/>
        <v>1.2991393642262317</v>
      </c>
      <c r="K7" s="52">
        <f t="shared" si="2"/>
        <v>1.7516272734389409</v>
      </c>
      <c r="L7" s="52">
        <f>L6*100/$M$6</f>
        <v>4.7911680436332453</v>
      </c>
      <c r="M7" s="94">
        <f t="shared" si="2"/>
        <v>100</v>
      </c>
      <c r="N7" s="54"/>
    </row>
    <row r="8" spans="1:15" ht="18.600000000000001" customHeight="1" x14ac:dyDescent="0.2">
      <c r="B8" s="53"/>
      <c r="C8" s="90"/>
      <c r="D8" s="54"/>
      <c r="E8" s="54"/>
      <c r="F8" s="54"/>
      <c r="G8" s="54"/>
      <c r="H8" s="54"/>
      <c r="I8" s="93"/>
      <c r="J8" s="54"/>
      <c r="K8" s="54"/>
      <c r="L8" s="54"/>
      <c r="M8" s="55"/>
      <c r="N8" s="54"/>
    </row>
    <row r="9" spans="1:15" ht="14.25" x14ac:dyDescent="0.2">
      <c r="B9" s="176"/>
      <c r="C9" s="177"/>
      <c r="D9" s="178"/>
      <c r="E9" s="178"/>
      <c r="F9" s="178"/>
      <c r="G9" s="178"/>
      <c r="H9" s="178"/>
      <c r="I9" s="179"/>
      <c r="J9" s="180"/>
      <c r="K9" s="180"/>
      <c r="L9" s="180"/>
      <c r="M9" s="181"/>
    </row>
    <row r="10" spans="1:15" ht="30" customHeight="1" x14ac:dyDescent="0.2">
      <c r="A10" s="47" t="s">
        <v>2</v>
      </c>
      <c r="B10" s="47" t="s">
        <v>82</v>
      </c>
      <c r="C10" s="50" t="s">
        <v>92</v>
      </c>
      <c r="D10" s="47" t="s">
        <v>93</v>
      </c>
      <c r="E10" s="47" t="s">
        <v>94</v>
      </c>
      <c r="F10" s="47" t="s">
        <v>95</v>
      </c>
      <c r="G10" s="47" t="s">
        <v>0</v>
      </c>
      <c r="H10" s="47" t="s">
        <v>96</v>
      </c>
      <c r="I10" s="91" t="s">
        <v>97</v>
      </c>
      <c r="J10" s="47" t="s">
        <v>98</v>
      </c>
      <c r="K10" s="47" t="s">
        <v>99</v>
      </c>
      <c r="L10" s="47" t="s">
        <v>100</v>
      </c>
      <c r="M10" s="50" t="s">
        <v>20</v>
      </c>
    </row>
    <row r="11" spans="1:15" x14ac:dyDescent="0.2">
      <c r="A11" s="591">
        <v>2020</v>
      </c>
      <c r="B11" s="440" t="s">
        <v>101</v>
      </c>
      <c r="C11" s="438">
        <f>AVERAGE(C12:C40)</f>
        <v>89.421379310344804</v>
      </c>
      <c r="D11" s="437">
        <f t="shared" ref="D11:M11" si="3">AVERAGE(D12:D40)</f>
        <v>92.088275862068926</v>
      </c>
      <c r="E11" s="437">
        <f t="shared" si="3"/>
        <v>59.134482758620692</v>
      </c>
      <c r="F11" s="437">
        <f t="shared" si="3"/>
        <v>44.823103448275859</v>
      </c>
      <c r="G11" s="437">
        <f t="shared" si="3"/>
        <v>40.629310344827587</v>
      </c>
      <c r="H11" s="437">
        <f t="shared" si="3"/>
        <v>52.578965517241372</v>
      </c>
      <c r="I11" s="439">
        <f t="shared" si="3"/>
        <v>28.490689655172403</v>
      </c>
      <c r="J11" s="437"/>
      <c r="K11" s="437"/>
      <c r="L11" s="437"/>
      <c r="M11" s="438">
        <f t="shared" si="3"/>
        <v>60.82344827586207</v>
      </c>
    </row>
    <row r="12" spans="1:15" ht="14.25" x14ac:dyDescent="0.2">
      <c r="A12" s="592"/>
      <c r="B12" s="53">
        <v>43862</v>
      </c>
      <c r="C12" s="55">
        <v>81.3</v>
      </c>
      <c r="D12" s="54">
        <v>84.22</v>
      </c>
      <c r="E12" s="54">
        <v>61.5</v>
      </c>
      <c r="F12" s="54">
        <v>43.95</v>
      </c>
      <c r="G12" s="54">
        <v>39.35</v>
      </c>
      <c r="H12" s="54">
        <v>50.57</v>
      </c>
      <c r="I12" s="93">
        <v>36.22</v>
      </c>
      <c r="J12" s="54"/>
      <c r="K12" s="54"/>
      <c r="L12" s="54"/>
      <c r="M12" s="55">
        <v>56.98</v>
      </c>
    </row>
    <row r="13" spans="1:15" ht="14.25" x14ac:dyDescent="0.2">
      <c r="A13" s="592"/>
      <c r="B13" s="53">
        <v>43863</v>
      </c>
      <c r="C13" s="55">
        <v>81.849999999999994</v>
      </c>
      <c r="D13" s="54">
        <v>84.49</v>
      </c>
      <c r="E13" s="54">
        <v>61.5</v>
      </c>
      <c r="F13" s="54">
        <v>44.25</v>
      </c>
      <c r="G13" s="54">
        <v>39.71</v>
      </c>
      <c r="H13" s="54">
        <v>50.41</v>
      </c>
      <c r="I13" s="93">
        <v>37.9</v>
      </c>
      <c r="J13" s="54"/>
      <c r="K13" s="54"/>
      <c r="L13" s="54"/>
      <c r="M13" s="55">
        <v>57.23</v>
      </c>
    </row>
    <row r="14" spans="1:15" ht="14.25" x14ac:dyDescent="0.2">
      <c r="A14" s="592"/>
      <c r="B14" s="53">
        <v>43864</v>
      </c>
      <c r="C14" s="55">
        <v>82.16</v>
      </c>
      <c r="D14" s="54">
        <v>84.81</v>
      </c>
      <c r="E14" s="54">
        <v>61.5</v>
      </c>
      <c r="F14" s="54">
        <v>44.39</v>
      </c>
      <c r="G14" s="54">
        <v>39.71</v>
      </c>
      <c r="H14" s="54">
        <v>50.41</v>
      </c>
      <c r="I14" s="93">
        <v>37.43</v>
      </c>
      <c r="J14" s="54"/>
      <c r="K14" s="54"/>
      <c r="L14" s="54"/>
      <c r="M14" s="55">
        <v>57.35</v>
      </c>
    </row>
    <row r="15" spans="1:15" ht="14.25" x14ac:dyDescent="0.2">
      <c r="A15" s="592"/>
      <c r="B15" s="53">
        <v>43865</v>
      </c>
      <c r="C15" s="55">
        <v>82.55</v>
      </c>
      <c r="D15" s="54">
        <v>85.23</v>
      </c>
      <c r="E15" s="54">
        <v>61.5</v>
      </c>
      <c r="F15" s="54">
        <v>44.17</v>
      </c>
      <c r="G15" s="54">
        <v>39.71</v>
      </c>
      <c r="H15" s="54">
        <v>50.41</v>
      </c>
      <c r="I15" s="93">
        <v>36.33</v>
      </c>
      <c r="J15" s="54"/>
      <c r="K15" s="54"/>
      <c r="L15" s="54"/>
      <c r="M15" s="55">
        <v>57.45</v>
      </c>
    </row>
    <row r="16" spans="1:15" ht="14.25" x14ac:dyDescent="0.2">
      <c r="A16" s="592"/>
      <c r="B16" s="53">
        <v>43866</v>
      </c>
      <c r="C16" s="55">
        <v>83.1</v>
      </c>
      <c r="D16" s="54">
        <v>85.39</v>
      </c>
      <c r="E16" s="54">
        <v>61.5</v>
      </c>
      <c r="F16" s="54">
        <v>44.25</v>
      </c>
      <c r="G16" s="54">
        <v>39.53</v>
      </c>
      <c r="H16" s="54">
        <v>50.25</v>
      </c>
      <c r="I16" s="93">
        <v>35.630000000000003</v>
      </c>
      <c r="J16" s="54"/>
      <c r="K16" s="54"/>
      <c r="L16" s="54"/>
      <c r="M16" s="55">
        <v>57.54</v>
      </c>
    </row>
    <row r="17" spans="1:13" ht="14.25" x14ac:dyDescent="0.2">
      <c r="A17" s="592"/>
      <c r="B17" s="53">
        <v>43867</v>
      </c>
      <c r="C17" s="55">
        <v>84.12</v>
      </c>
      <c r="D17" s="54">
        <v>86.67</v>
      </c>
      <c r="E17" s="54">
        <v>62.22</v>
      </c>
      <c r="F17" s="54">
        <v>44.79</v>
      </c>
      <c r="G17" s="54">
        <v>40.6</v>
      </c>
      <c r="H17" s="54">
        <v>51.55</v>
      </c>
      <c r="I17" s="93">
        <v>38.44</v>
      </c>
      <c r="J17" s="54"/>
      <c r="K17" s="54"/>
      <c r="L17" s="54"/>
      <c r="M17" s="55">
        <v>58.63</v>
      </c>
    </row>
    <row r="18" spans="1:13" ht="14.25" x14ac:dyDescent="0.2">
      <c r="A18" s="592"/>
      <c r="B18" s="53">
        <v>43868</v>
      </c>
      <c r="C18" s="55">
        <v>85.14</v>
      </c>
      <c r="D18" s="54">
        <v>88</v>
      </c>
      <c r="E18" s="54">
        <v>62.31</v>
      </c>
      <c r="F18" s="54">
        <v>44.55</v>
      </c>
      <c r="G18" s="54">
        <v>40.78</v>
      </c>
      <c r="H18" s="54">
        <v>51.39</v>
      </c>
      <c r="I18" s="93">
        <v>45.86</v>
      </c>
      <c r="J18" s="54"/>
      <c r="K18" s="54"/>
      <c r="L18" s="54"/>
      <c r="M18" s="55">
        <v>59.2</v>
      </c>
    </row>
    <row r="19" spans="1:13" ht="14.25" x14ac:dyDescent="0.2">
      <c r="A19" s="592"/>
      <c r="B19" s="53">
        <v>43869</v>
      </c>
      <c r="C19" s="55">
        <v>86.09</v>
      </c>
      <c r="D19" s="54">
        <v>88.9</v>
      </c>
      <c r="E19" s="54">
        <v>62.67</v>
      </c>
      <c r="F19" s="54">
        <v>45.03</v>
      </c>
      <c r="G19" s="54">
        <v>40.950000000000003</v>
      </c>
      <c r="H19" s="54">
        <v>52.05</v>
      </c>
      <c r="I19" s="93">
        <v>44.52</v>
      </c>
      <c r="J19" s="54"/>
      <c r="K19" s="54"/>
      <c r="L19" s="54"/>
      <c r="M19" s="55">
        <v>59.84</v>
      </c>
    </row>
    <row r="20" spans="1:13" ht="14.25" x14ac:dyDescent="0.2">
      <c r="A20" s="592"/>
      <c r="B20" s="53">
        <v>43870</v>
      </c>
      <c r="C20" s="55">
        <v>86.81</v>
      </c>
      <c r="D20" s="54">
        <v>89.54</v>
      </c>
      <c r="E20" s="54">
        <v>62.95</v>
      </c>
      <c r="F20" s="54">
        <v>44.95</v>
      </c>
      <c r="G20" s="54">
        <v>40.78</v>
      </c>
      <c r="H20" s="54">
        <v>52.05</v>
      </c>
      <c r="I20" s="93">
        <v>40.82</v>
      </c>
      <c r="J20" s="54"/>
      <c r="K20" s="54"/>
      <c r="L20" s="54"/>
      <c r="M20" s="55">
        <v>60.09</v>
      </c>
    </row>
    <row r="21" spans="1:13" ht="14.25" x14ac:dyDescent="0.2">
      <c r="A21" s="592"/>
      <c r="B21" s="53">
        <v>43871</v>
      </c>
      <c r="C21" s="55">
        <v>87.29</v>
      </c>
      <c r="D21" s="54">
        <v>90.13</v>
      </c>
      <c r="E21" s="54">
        <v>62.77</v>
      </c>
      <c r="F21" s="54">
        <v>44.87</v>
      </c>
      <c r="G21" s="54">
        <v>40.6</v>
      </c>
      <c r="H21" s="54">
        <v>51.88</v>
      </c>
      <c r="I21" s="93">
        <v>36.92</v>
      </c>
      <c r="J21" s="54"/>
      <c r="K21" s="54"/>
      <c r="L21" s="54"/>
      <c r="M21" s="55">
        <v>60.17</v>
      </c>
    </row>
    <row r="22" spans="1:13" ht="14.25" x14ac:dyDescent="0.2">
      <c r="A22" s="592"/>
      <c r="B22" s="53">
        <v>43872</v>
      </c>
      <c r="C22" s="55">
        <v>87.77</v>
      </c>
      <c r="D22" s="54">
        <v>90.55</v>
      </c>
      <c r="E22" s="54">
        <v>62.58</v>
      </c>
      <c r="F22" s="54">
        <v>45.11</v>
      </c>
      <c r="G22" s="54">
        <v>40.6</v>
      </c>
      <c r="H22" s="54">
        <v>51.72</v>
      </c>
      <c r="I22" s="93">
        <v>32.89</v>
      </c>
      <c r="J22" s="54"/>
      <c r="K22" s="54"/>
      <c r="L22" s="54"/>
      <c r="M22" s="55">
        <v>60.27</v>
      </c>
    </row>
    <row r="23" spans="1:13" ht="14.25" x14ac:dyDescent="0.2">
      <c r="A23" s="592"/>
      <c r="B23" s="53">
        <v>43873</v>
      </c>
      <c r="C23" s="55">
        <v>88.41</v>
      </c>
      <c r="D23" s="54">
        <v>91.55</v>
      </c>
      <c r="E23" s="54">
        <v>62.77</v>
      </c>
      <c r="F23" s="54">
        <v>45.7</v>
      </c>
      <c r="G23" s="54">
        <v>40.78</v>
      </c>
      <c r="H23" s="54">
        <v>52.21</v>
      </c>
      <c r="I23" s="93">
        <v>30.14</v>
      </c>
      <c r="J23" s="54">
        <v>87.38</v>
      </c>
      <c r="K23" s="54"/>
      <c r="L23" s="54"/>
      <c r="M23" s="55">
        <v>60.75</v>
      </c>
    </row>
    <row r="24" spans="1:13" ht="14.25" x14ac:dyDescent="0.2">
      <c r="A24" s="592"/>
      <c r="B24" s="53">
        <v>43874</v>
      </c>
      <c r="C24" s="55">
        <v>89.38</v>
      </c>
      <c r="D24" s="54">
        <v>92.57</v>
      </c>
      <c r="E24" s="54">
        <v>62.22</v>
      </c>
      <c r="F24" s="54">
        <v>45.79</v>
      </c>
      <c r="G24" s="54">
        <v>41.13</v>
      </c>
      <c r="H24" s="54">
        <v>52.54</v>
      </c>
      <c r="I24" s="93">
        <v>28.22</v>
      </c>
      <c r="J24" s="54">
        <v>87.38</v>
      </c>
      <c r="K24" s="54"/>
      <c r="L24" s="54"/>
      <c r="M24" s="55">
        <v>61.26</v>
      </c>
    </row>
    <row r="25" spans="1:13" ht="14.25" x14ac:dyDescent="0.2">
      <c r="A25" s="592"/>
      <c r="B25" s="53">
        <v>43875</v>
      </c>
      <c r="C25" s="55">
        <v>89.52</v>
      </c>
      <c r="D25" s="54">
        <v>93.11</v>
      </c>
      <c r="E25" s="54">
        <v>61.41</v>
      </c>
      <c r="F25" s="54">
        <v>45.62</v>
      </c>
      <c r="G25" s="54">
        <v>41.13</v>
      </c>
      <c r="H25" s="54">
        <v>52.87</v>
      </c>
      <c r="I25" s="93">
        <v>26.07</v>
      </c>
      <c r="J25" s="54"/>
      <c r="K25" s="54"/>
      <c r="L25" s="54"/>
      <c r="M25" s="55">
        <v>61.35</v>
      </c>
    </row>
    <row r="26" spans="1:13" ht="14.25" x14ac:dyDescent="0.2">
      <c r="A26" s="592"/>
      <c r="B26" s="53">
        <v>43876</v>
      </c>
      <c r="C26" s="55">
        <v>90.03</v>
      </c>
      <c r="D26" s="54">
        <v>93.59</v>
      </c>
      <c r="E26" s="54">
        <v>60.87</v>
      </c>
      <c r="F26" s="54">
        <v>45.36</v>
      </c>
      <c r="G26" s="54">
        <v>41.13</v>
      </c>
      <c r="H26" s="54">
        <v>53.04</v>
      </c>
      <c r="I26" s="93">
        <v>24.53</v>
      </c>
      <c r="J26" s="54"/>
      <c r="K26" s="54"/>
      <c r="L26" s="54"/>
      <c r="M26" s="55">
        <v>61.5</v>
      </c>
    </row>
    <row r="27" spans="1:13" ht="14.25" x14ac:dyDescent="0.2">
      <c r="A27" s="592"/>
      <c r="B27" s="53">
        <v>43877</v>
      </c>
      <c r="C27" s="55">
        <v>90.6</v>
      </c>
      <c r="D27" s="54">
        <v>93.8</v>
      </c>
      <c r="E27" s="54">
        <v>60.6</v>
      </c>
      <c r="F27" s="54">
        <v>45.11</v>
      </c>
      <c r="G27" s="54">
        <v>40.950000000000003</v>
      </c>
      <c r="H27" s="54">
        <v>53.04</v>
      </c>
      <c r="I27" s="93">
        <v>22.77</v>
      </c>
      <c r="J27" s="54"/>
      <c r="K27" s="54"/>
      <c r="L27" s="54"/>
      <c r="M27" s="55">
        <v>61.62</v>
      </c>
    </row>
    <row r="28" spans="1:13" ht="14.25" x14ac:dyDescent="0.2">
      <c r="A28" s="592"/>
      <c r="B28" s="53">
        <v>43878</v>
      </c>
      <c r="C28" s="55">
        <v>91.09</v>
      </c>
      <c r="D28" s="54">
        <v>94.12</v>
      </c>
      <c r="E28" s="54">
        <v>59.53</v>
      </c>
      <c r="F28" s="54">
        <v>44.79</v>
      </c>
      <c r="G28" s="54">
        <v>41.13</v>
      </c>
      <c r="H28" s="54">
        <v>53.2</v>
      </c>
      <c r="I28" s="93">
        <v>22.35</v>
      </c>
      <c r="J28" s="54">
        <v>87.46</v>
      </c>
      <c r="K28" s="54">
        <v>5.0199999999999996</v>
      </c>
      <c r="L28" s="54">
        <v>4.43</v>
      </c>
      <c r="M28" s="55">
        <v>61.76</v>
      </c>
    </row>
    <row r="29" spans="1:13" ht="14.25" x14ac:dyDescent="0.2">
      <c r="A29" s="592"/>
      <c r="B29" s="53">
        <v>43879</v>
      </c>
      <c r="C29" s="55">
        <v>91.41</v>
      </c>
      <c r="D29" s="54">
        <v>94.54</v>
      </c>
      <c r="E29" s="54">
        <v>58.55</v>
      </c>
      <c r="F29" s="54">
        <v>44.95</v>
      </c>
      <c r="G29" s="54">
        <v>40.950000000000003</v>
      </c>
      <c r="H29" s="54">
        <v>53.2</v>
      </c>
      <c r="I29" s="93">
        <v>21.43</v>
      </c>
      <c r="J29" s="54"/>
      <c r="K29" s="54"/>
      <c r="L29" s="54"/>
      <c r="M29" s="55">
        <v>61.8</v>
      </c>
    </row>
    <row r="30" spans="1:13" ht="14.25" x14ac:dyDescent="0.2">
      <c r="A30" s="592"/>
      <c r="B30" s="53">
        <v>43880</v>
      </c>
      <c r="C30" s="55">
        <v>91.82</v>
      </c>
      <c r="D30" s="54">
        <v>94.49</v>
      </c>
      <c r="E30" s="54">
        <v>57.93</v>
      </c>
      <c r="F30" s="54">
        <v>44.87</v>
      </c>
      <c r="G30" s="54">
        <v>40.950000000000003</v>
      </c>
      <c r="H30" s="54">
        <v>53.53</v>
      </c>
      <c r="I30" s="93">
        <v>21.6</v>
      </c>
      <c r="J30" s="54"/>
      <c r="K30" s="54"/>
      <c r="L30" s="54"/>
      <c r="M30" s="55">
        <v>61.93</v>
      </c>
    </row>
    <row r="31" spans="1:13" ht="14.25" x14ac:dyDescent="0.2">
      <c r="A31" s="592"/>
      <c r="B31" s="53">
        <v>43881</v>
      </c>
      <c r="C31" s="55">
        <v>92.23</v>
      </c>
      <c r="D31" s="54">
        <v>94.76</v>
      </c>
      <c r="E31" s="54">
        <v>57.41</v>
      </c>
      <c r="F31" s="54">
        <v>45.11</v>
      </c>
      <c r="G31" s="54">
        <v>40.950000000000003</v>
      </c>
      <c r="H31" s="54">
        <v>53.53</v>
      </c>
      <c r="I31" s="93">
        <v>21.54</v>
      </c>
      <c r="J31" s="54"/>
      <c r="K31" s="54"/>
      <c r="L31" s="54"/>
      <c r="M31" s="55">
        <v>62.06</v>
      </c>
    </row>
    <row r="32" spans="1:13" ht="14.25" x14ac:dyDescent="0.2">
      <c r="A32" s="592"/>
      <c r="B32" s="53">
        <v>43882</v>
      </c>
      <c r="C32" s="55">
        <v>92.72</v>
      </c>
      <c r="D32" s="54">
        <v>94.97</v>
      </c>
      <c r="E32" s="54">
        <v>57.06</v>
      </c>
      <c r="F32" s="54">
        <v>44.71</v>
      </c>
      <c r="G32" s="54">
        <v>40.950000000000003</v>
      </c>
      <c r="H32" s="54">
        <v>53.53</v>
      </c>
      <c r="I32" s="93">
        <v>20.74</v>
      </c>
      <c r="J32" s="54"/>
      <c r="K32" s="54"/>
      <c r="L32" s="54"/>
      <c r="M32" s="55">
        <v>62.18</v>
      </c>
    </row>
    <row r="33" spans="1:13" ht="14.25" x14ac:dyDescent="0.2">
      <c r="A33" s="592"/>
      <c r="B33" s="53">
        <v>43883</v>
      </c>
      <c r="C33" s="55">
        <v>93.47</v>
      </c>
      <c r="D33" s="54">
        <v>95.71</v>
      </c>
      <c r="E33" s="54">
        <v>56.53</v>
      </c>
      <c r="F33" s="54">
        <v>44.79</v>
      </c>
      <c r="G33" s="54">
        <v>40.78</v>
      </c>
      <c r="H33" s="54">
        <v>53.53</v>
      </c>
      <c r="I33" s="93">
        <v>20.309999999999999</v>
      </c>
      <c r="J33" s="54"/>
      <c r="K33" s="54"/>
      <c r="L33" s="54"/>
      <c r="M33" s="55">
        <v>62.44</v>
      </c>
    </row>
    <row r="34" spans="1:13" ht="14.25" x14ac:dyDescent="0.2">
      <c r="A34" s="592"/>
      <c r="B34" s="53">
        <v>43884</v>
      </c>
      <c r="C34" s="55">
        <v>93.96</v>
      </c>
      <c r="D34" s="54">
        <v>96.19</v>
      </c>
      <c r="E34" s="54">
        <v>55.84</v>
      </c>
      <c r="F34" s="54">
        <v>44.95</v>
      </c>
      <c r="G34" s="54">
        <v>40.78</v>
      </c>
      <c r="H34" s="54">
        <v>53.86</v>
      </c>
      <c r="I34" s="93">
        <v>19.420000000000002</v>
      </c>
      <c r="J34" s="54">
        <v>88.21</v>
      </c>
      <c r="K34" s="54">
        <v>4.9800000000000004</v>
      </c>
      <c r="L34" s="54">
        <v>3.45</v>
      </c>
      <c r="M34" s="55">
        <v>62.69</v>
      </c>
    </row>
    <row r="35" spans="1:13" ht="14.25" x14ac:dyDescent="0.2">
      <c r="A35" s="592"/>
      <c r="B35" s="53">
        <v>43885</v>
      </c>
      <c r="C35" s="55">
        <v>94.21</v>
      </c>
      <c r="D35" s="54">
        <v>96.62</v>
      </c>
      <c r="E35" s="54">
        <v>54.97</v>
      </c>
      <c r="F35" s="54">
        <v>45.19</v>
      </c>
      <c r="G35" s="54">
        <v>40.78</v>
      </c>
      <c r="H35" s="54">
        <v>53.7</v>
      </c>
      <c r="I35" s="93">
        <v>19.54</v>
      </c>
      <c r="J35" s="54"/>
      <c r="K35" s="54"/>
      <c r="L35" s="54"/>
      <c r="M35" s="55">
        <v>62.73</v>
      </c>
    </row>
    <row r="36" spans="1:13" ht="14.25" x14ac:dyDescent="0.2">
      <c r="A36" s="592"/>
      <c r="B36" s="53">
        <v>43886</v>
      </c>
      <c r="C36" s="55">
        <v>94.62</v>
      </c>
      <c r="D36" s="54">
        <v>96.83</v>
      </c>
      <c r="E36" s="54">
        <v>54.37</v>
      </c>
      <c r="F36" s="54">
        <v>44.71</v>
      </c>
      <c r="G36" s="54">
        <v>40.78</v>
      </c>
      <c r="H36" s="54">
        <v>53.86</v>
      </c>
      <c r="I36" s="93">
        <v>18.670000000000002</v>
      </c>
      <c r="J36" s="54"/>
      <c r="K36" s="54"/>
      <c r="L36" s="54"/>
      <c r="M36" s="55">
        <v>62.83</v>
      </c>
    </row>
    <row r="37" spans="1:13" ht="14.25" x14ac:dyDescent="0.2">
      <c r="A37" s="592"/>
      <c r="B37" s="53">
        <v>43887</v>
      </c>
      <c r="C37" s="55">
        <v>94.79</v>
      </c>
      <c r="D37" s="54">
        <v>97.1</v>
      </c>
      <c r="E37" s="54">
        <v>53.94</v>
      </c>
      <c r="F37" s="54">
        <v>44.47</v>
      </c>
      <c r="G37" s="54">
        <v>40.6</v>
      </c>
      <c r="H37" s="54">
        <v>54.03</v>
      </c>
      <c r="I37" s="93">
        <v>19.8</v>
      </c>
      <c r="J37" s="54"/>
      <c r="K37" s="54"/>
      <c r="L37" s="54"/>
      <c r="M37" s="55">
        <v>62.84</v>
      </c>
    </row>
    <row r="38" spans="1:13" ht="14.25" x14ac:dyDescent="0.2">
      <c r="A38" s="592"/>
      <c r="B38" s="53">
        <v>43888</v>
      </c>
      <c r="C38" s="55">
        <v>95.04</v>
      </c>
      <c r="D38" s="54">
        <v>97.31</v>
      </c>
      <c r="E38" s="54">
        <v>52.92</v>
      </c>
      <c r="F38" s="54">
        <v>44.32</v>
      </c>
      <c r="G38" s="54">
        <v>40.6</v>
      </c>
      <c r="H38" s="54">
        <v>53.7</v>
      </c>
      <c r="I38" s="93">
        <v>20.149999999999999</v>
      </c>
      <c r="J38" s="54"/>
      <c r="K38" s="54"/>
      <c r="L38" s="54"/>
      <c r="M38" s="55">
        <v>62.79</v>
      </c>
    </row>
    <row r="39" spans="1:13" ht="14.25" x14ac:dyDescent="0.2">
      <c r="A39" s="592"/>
      <c r="B39" s="53">
        <v>43889</v>
      </c>
      <c r="C39" s="55">
        <v>95.62</v>
      </c>
      <c r="D39" s="54">
        <v>97.58</v>
      </c>
      <c r="E39" s="54">
        <v>52.66</v>
      </c>
      <c r="F39" s="54">
        <v>44.87</v>
      </c>
      <c r="G39" s="54">
        <v>40.78</v>
      </c>
      <c r="H39" s="54">
        <v>54.2</v>
      </c>
      <c r="I39" s="93">
        <v>22.4</v>
      </c>
      <c r="J39" s="54"/>
      <c r="K39" s="54"/>
      <c r="L39" s="54"/>
      <c r="M39" s="55">
        <v>63.22</v>
      </c>
    </row>
    <row r="40" spans="1:13" ht="14.25" x14ac:dyDescent="0.2">
      <c r="A40" s="593"/>
      <c r="B40" s="53">
        <v>43890</v>
      </c>
      <c r="C40" s="55">
        <v>96.12</v>
      </c>
      <c r="D40" s="54">
        <v>97.79</v>
      </c>
      <c r="E40" s="54">
        <v>52.32</v>
      </c>
      <c r="F40" s="54">
        <v>44.25</v>
      </c>
      <c r="G40" s="54">
        <v>40.78</v>
      </c>
      <c r="H40" s="54">
        <v>54.53</v>
      </c>
      <c r="I40" s="93">
        <v>23.59</v>
      </c>
      <c r="J40" s="54"/>
      <c r="K40" s="54"/>
      <c r="L40" s="54"/>
      <c r="M40" s="55">
        <v>63.38</v>
      </c>
    </row>
    <row r="41" spans="1:13" x14ac:dyDescent="0.2">
      <c r="A41" s="591">
        <v>2020</v>
      </c>
      <c r="B41" s="440" t="s">
        <v>102</v>
      </c>
      <c r="C41" s="438">
        <f>AVERAGE(C42:C72)</f>
        <v>96.550322580645158</v>
      </c>
      <c r="D41" s="437">
        <f t="shared" ref="D41:M41" si="4">AVERAGE(D42:D72)</f>
        <v>99.404838709677421</v>
      </c>
      <c r="E41" s="437">
        <f t="shared" si="4"/>
        <v>47.09225806451613</v>
      </c>
      <c r="F41" s="437">
        <f t="shared" si="4"/>
        <v>44.349032258064504</v>
      </c>
      <c r="G41" s="437">
        <f t="shared" si="4"/>
        <v>40.971290322580643</v>
      </c>
      <c r="H41" s="437">
        <f t="shared" si="4"/>
        <v>56.788709677419348</v>
      </c>
      <c r="I41" s="439">
        <f t="shared" si="4"/>
        <v>28.812258064516122</v>
      </c>
      <c r="J41" s="437"/>
      <c r="K41" s="437"/>
      <c r="L41" s="437"/>
      <c r="M41" s="438">
        <f t="shared" si="4"/>
        <v>64.164516129032251</v>
      </c>
    </row>
    <row r="42" spans="1:13" ht="14.25" x14ac:dyDescent="0.2">
      <c r="A42" s="592"/>
      <c r="B42" s="53">
        <v>43891</v>
      </c>
      <c r="C42" s="55">
        <v>96.21</v>
      </c>
      <c r="D42" s="54">
        <v>97.9</v>
      </c>
      <c r="E42" s="54">
        <v>53.09</v>
      </c>
      <c r="F42" s="54">
        <v>45.53</v>
      </c>
      <c r="G42" s="54">
        <v>41.13</v>
      </c>
      <c r="H42" s="54">
        <v>55.36</v>
      </c>
      <c r="I42" s="93">
        <v>26.12</v>
      </c>
      <c r="J42" s="54"/>
      <c r="K42" s="54"/>
      <c r="L42" s="54"/>
      <c r="M42" s="55">
        <v>63.87</v>
      </c>
    </row>
    <row r="43" spans="1:13" ht="14.25" x14ac:dyDescent="0.2">
      <c r="A43" s="592"/>
      <c r="B43" s="53">
        <v>43892</v>
      </c>
      <c r="C43" s="55">
        <v>96.29</v>
      </c>
      <c r="D43" s="54">
        <v>97.95</v>
      </c>
      <c r="E43" s="54">
        <v>52.83</v>
      </c>
      <c r="F43" s="54">
        <v>45.62</v>
      </c>
      <c r="G43" s="54">
        <v>41.31</v>
      </c>
      <c r="H43" s="54">
        <v>55.53</v>
      </c>
      <c r="I43" s="93">
        <v>29.25</v>
      </c>
      <c r="J43" s="54">
        <v>89.21</v>
      </c>
      <c r="K43" s="54">
        <v>6.87</v>
      </c>
      <c r="L43" s="54">
        <v>3.73</v>
      </c>
      <c r="M43" s="55">
        <v>63.99</v>
      </c>
    </row>
    <row r="44" spans="1:13" ht="14.25" x14ac:dyDescent="0.2">
      <c r="A44" s="592"/>
      <c r="B44" s="53">
        <v>43893</v>
      </c>
      <c r="C44" s="55">
        <v>96.21</v>
      </c>
      <c r="D44" s="54">
        <v>98.27</v>
      </c>
      <c r="E44" s="54">
        <v>52.49</v>
      </c>
      <c r="F44" s="54">
        <v>45.79</v>
      </c>
      <c r="G44" s="54">
        <v>41.49</v>
      </c>
      <c r="H44" s="54">
        <v>55.53</v>
      </c>
      <c r="I44" s="93">
        <v>30.49</v>
      </c>
      <c r="J44" s="54"/>
      <c r="K44" s="54"/>
      <c r="L44" s="54"/>
      <c r="M44" s="55">
        <v>64.05</v>
      </c>
    </row>
    <row r="45" spans="1:13" ht="14.25" x14ac:dyDescent="0.2">
      <c r="A45" s="592"/>
      <c r="B45" s="53">
        <v>43894</v>
      </c>
      <c r="C45" s="55">
        <v>96.21</v>
      </c>
      <c r="D45" s="54">
        <v>98.53</v>
      </c>
      <c r="E45" s="54">
        <v>52.15</v>
      </c>
      <c r="F45" s="54">
        <v>45.7</v>
      </c>
      <c r="G45" s="54">
        <v>41.66</v>
      </c>
      <c r="H45" s="54">
        <v>56.03</v>
      </c>
      <c r="I45" s="93">
        <v>30.31</v>
      </c>
      <c r="J45" s="54"/>
      <c r="K45" s="54"/>
      <c r="L45" s="54"/>
      <c r="M45" s="55">
        <v>64.19</v>
      </c>
    </row>
    <row r="46" spans="1:13" ht="14.25" x14ac:dyDescent="0.2">
      <c r="A46" s="592"/>
      <c r="B46" s="53">
        <v>43895</v>
      </c>
      <c r="C46" s="55">
        <v>96.21</v>
      </c>
      <c r="D46" s="54">
        <v>98.59</v>
      </c>
      <c r="E46" s="54">
        <v>51.73</v>
      </c>
      <c r="F46" s="54">
        <v>45.7</v>
      </c>
      <c r="G46" s="54">
        <v>41.66</v>
      </c>
      <c r="H46" s="54">
        <v>56.03</v>
      </c>
      <c r="I46" s="93">
        <v>29.61</v>
      </c>
      <c r="J46" s="54">
        <v>89.63</v>
      </c>
      <c r="K46" s="54">
        <v>7.17</v>
      </c>
      <c r="L46" s="54">
        <v>3.51</v>
      </c>
      <c r="M46" s="55">
        <v>64.16</v>
      </c>
    </row>
    <row r="47" spans="1:13" ht="14.25" x14ac:dyDescent="0.2">
      <c r="A47" s="592"/>
      <c r="B47" s="53">
        <v>43896</v>
      </c>
      <c r="C47" s="55">
        <v>96.21</v>
      </c>
      <c r="D47" s="54">
        <v>98.59</v>
      </c>
      <c r="E47" s="54">
        <v>51.56</v>
      </c>
      <c r="F47" s="54">
        <v>45.36</v>
      </c>
      <c r="G47" s="54">
        <v>41.66</v>
      </c>
      <c r="H47" s="54">
        <v>56.2</v>
      </c>
      <c r="I47" s="93">
        <v>29.72</v>
      </c>
      <c r="J47" s="54"/>
      <c r="K47" s="54"/>
      <c r="L47" s="54"/>
      <c r="M47" s="55">
        <v>64.16</v>
      </c>
    </row>
    <row r="48" spans="1:13" ht="14.25" x14ac:dyDescent="0.2">
      <c r="A48" s="592"/>
      <c r="B48" s="53">
        <v>43897</v>
      </c>
      <c r="C48" s="55">
        <v>96.12</v>
      </c>
      <c r="D48" s="54">
        <v>98.75</v>
      </c>
      <c r="E48" s="54">
        <v>51.4</v>
      </c>
      <c r="F48" s="54">
        <v>45.19</v>
      </c>
      <c r="G48" s="54">
        <v>41.66</v>
      </c>
      <c r="H48" s="54">
        <v>56.2</v>
      </c>
      <c r="I48" s="93">
        <v>29.54</v>
      </c>
      <c r="J48" s="54"/>
      <c r="K48" s="54"/>
      <c r="L48" s="54"/>
      <c r="M48" s="55">
        <v>64.14</v>
      </c>
    </row>
    <row r="49" spans="1:13" ht="14.25" x14ac:dyDescent="0.2">
      <c r="A49" s="592"/>
      <c r="B49" s="53">
        <v>43898</v>
      </c>
      <c r="C49" s="55">
        <v>95.87</v>
      </c>
      <c r="D49" s="54">
        <v>98.8</v>
      </c>
      <c r="E49" s="54">
        <v>51.14</v>
      </c>
      <c r="F49" s="54">
        <v>44.95</v>
      </c>
      <c r="G49" s="54">
        <v>41.66</v>
      </c>
      <c r="H49" s="54">
        <v>56.2</v>
      </c>
      <c r="I49" s="93">
        <v>29.13</v>
      </c>
      <c r="J49" s="54"/>
      <c r="K49" s="54"/>
      <c r="L49" s="54"/>
      <c r="M49" s="55">
        <v>64.040000000000006</v>
      </c>
    </row>
    <row r="50" spans="1:13" ht="14.25" x14ac:dyDescent="0.2">
      <c r="A50" s="592"/>
      <c r="B50" s="53">
        <v>43899</v>
      </c>
      <c r="C50" s="55">
        <v>95.62</v>
      </c>
      <c r="D50" s="54">
        <v>98.96</v>
      </c>
      <c r="E50" s="54">
        <v>50.81</v>
      </c>
      <c r="F50" s="54">
        <v>44.79</v>
      </c>
      <c r="G50" s="54">
        <v>41.49</v>
      </c>
      <c r="H50" s="54">
        <v>56.03</v>
      </c>
      <c r="I50" s="93">
        <v>28.15</v>
      </c>
      <c r="J50" s="54">
        <v>88.63</v>
      </c>
      <c r="K50" s="54">
        <v>7.5</v>
      </c>
      <c r="L50" s="54">
        <v>3.66</v>
      </c>
      <c r="M50" s="55">
        <v>63.88</v>
      </c>
    </row>
    <row r="51" spans="1:13" ht="14.25" x14ac:dyDescent="0.2">
      <c r="A51" s="592"/>
      <c r="B51" s="53">
        <v>43900</v>
      </c>
      <c r="C51" s="55">
        <v>95.79</v>
      </c>
      <c r="D51" s="54">
        <v>98.96</v>
      </c>
      <c r="E51" s="54">
        <v>50.56</v>
      </c>
      <c r="F51" s="54">
        <v>44.71</v>
      </c>
      <c r="G51" s="54">
        <v>41.31</v>
      </c>
      <c r="H51" s="54">
        <v>56.03</v>
      </c>
      <c r="I51" s="93">
        <v>27.17</v>
      </c>
      <c r="J51" s="54">
        <v>88.71</v>
      </c>
      <c r="K51" s="54">
        <v>7.38</v>
      </c>
      <c r="L51" s="54">
        <v>3.35</v>
      </c>
      <c r="M51" s="55">
        <v>63.85</v>
      </c>
    </row>
    <row r="52" spans="1:13" ht="14.25" x14ac:dyDescent="0.2">
      <c r="A52" s="592"/>
      <c r="B52" s="53">
        <v>43901</v>
      </c>
      <c r="C52" s="55">
        <v>96.04</v>
      </c>
      <c r="D52" s="54">
        <v>99.07</v>
      </c>
      <c r="E52" s="54">
        <v>50.39</v>
      </c>
      <c r="F52" s="54">
        <v>44.55</v>
      </c>
      <c r="G52" s="54">
        <v>41.49</v>
      </c>
      <c r="H52" s="54">
        <v>56.7</v>
      </c>
      <c r="I52" s="93">
        <v>26.18</v>
      </c>
      <c r="J52" s="54"/>
      <c r="K52" s="54"/>
      <c r="L52" s="54"/>
      <c r="M52" s="55">
        <v>64.08</v>
      </c>
    </row>
    <row r="53" spans="1:13" ht="14.25" x14ac:dyDescent="0.2">
      <c r="A53" s="592"/>
      <c r="B53" s="53">
        <v>43902</v>
      </c>
      <c r="C53" s="55">
        <v>96.21</v>
      </c>
      <c r="D53" s="54">
        <v>99.17</v>
      </c>
      <c r="E53" s="54">
        <v>50.06</v>
      </c>
      <c r="F53" s="54">
        <v>44.39</v>
      </c>
      <c r="G53" s="54">
        <v>41.49</v>
      </c>
      <c r="H53" s="54">
        <v>56.53</v>
      </c>
      <c r="I53" s="93">
        <v>25.72</v>
      </c>
      <c r="J53" s="54">
        <v>87.79</v>
      </c>
      <c r="K53" s="54">
        <v>7.63</v>
      </c>
      <c r="L53" s="54">
        <v>3.77</v>
      </c>
      <c r="M53" s="55">
        <v>64.069999999999993</v>
      </c>
    </row>
    <row r="54" spans="1:13" ht="14.25" x14ac:dyDescent="0.2">
      <c r="A54" s="592"/>
      <c r="B54" s="53">
        <v>43903</v>
      </c>
      <c r="C54" s="55">
        <v>96.46</v>
      </c>
      <c r="D54" s="54">
        <v>99.33</v>
      </c>
      <c r="E54" s="54">
        <v>49.73</v>
      </c>
      <c r="F54" s="54">
        <v>44.71</v>
      </c>
      <c r="G54" s="54">
        <v>41.66</v>
      </c>
      <c r="H54" s="54">
        <v>56.53</v>
      </c>
      <c r="I54" s="93">
        <v>24.39</v>
      </c>
      <c r="J54" s="54"/>
      <c r="K54" s="54"/>
      <c r="L54" s="54"/>
      <c r="M54" s="55">
        <v>64.19</v>
      </c>
    </row>
    <row r="55" spans="1:13" ht="14.25" x14ac:dyDescent="0.2">
      <c r="A55" s="592"/>
      <c r="B55" s="53">
        <v>43904</v>
      </c>
      <c r="C55" s="55">
        <v>96.71</v>
      </c>
      <c r="D55" s="54">
        <v>99.44</v>
      </c>
      <c r="E55" s="54">
        <v>49.4</v>
      </c>
      <c r="F55" s="54">
        <v>44.87</v>
      </c>
      <c r="G55" s="54">
        <v>41.49</v>
      </c>
      <c r="H55" s="54">
        <v>56.7</v>
      </c>
      <c r="I55" s="93">
        <v>22.61</v>
      </c>
      <c r="J55" s="54"/>
      <c r="K55" s="54"/>
      <c r="L55" s="54"/>
      <c r="M55" s="55">
        <v>64.25</v>
      </c>
    </row>
    <row r="56" spans="1:13" ht="14.25" x14ac:dyDescent="0.2">
      <c r="A56" s="592"/>
      <c r="B56" s="53">
        <v>43905</v>
      </c>
      <c r="C56" s="55">
        <v>96.88</v>
      </c>
      <c r="D56" s="54">
        <v>99.49</v>
      </c>
      <c r="E56" s="54">
        <v>49.07</v>
      </c>
      <c r="F56" s="54">
        <v>44.25</v>
      </c>
      <c r="G56" s="54">
        <v>41.31</v>
      </c>
      <c r="H56" s="54">
        <v>56.53</v>
      </c>
      <c r="I56" s="93">
        <v>21.55</v>
      </c>
      <c r="J56" s="54"/>
      <c r="K56" s="54"/>
      <c r="L56" s="54"/>
      <c r="M56" s="55">
        <v>64.16</v>
      </c>
    </row>
    <row r="57" spans="1:13" ht="14.25" x14ac:dyDescent="0.2">
      <c r="A57" s="592"/>
      <c r="B57" s="53">
        <v>43906</v>
      </c>
      <c r="C57" s="55">
        <v>97.13</v>
      </c>
      <c r="D57" s="54">
        <v>99.76</v>
      </c>
      <c r="E57" s="54">
        <v>49.07</v>
      </c>
      <c r="F57" s="54">
        <v>44.17</v>
      </c>
      <c r="G57" s="54">
        <v>41.13</v>
      </c>
      <c r="H57" s="54">
        <v>56.53</v>
      </c>
      <c r="I57" s="93">
        <v>24.47</v>
      </c>
      <c r="J57" s="54"/>
      <c r="K57" s="54"/>
      <c r="L57" s="54"/>
      <c r="M57" s="55">
        <v>64.33</v>
      </c>
    </row>
    <row r="58" spans="1:13" ht="14.25" x14ac:dyDescent="0.2">
      <c r="A58" s="592"/>
      <c r="B58" s="53">
        <v>43907</v>
      </c>
      <c r="C58" s="55">
        <v>97.29</v>
      </c>
      <c r="D58" s="54">
        <v>99.99</v>
      </c>
      <c r="E58" s="54">
        <v>48.9</v>
      </c>
      <c r="F58" s="54">
        <v>44.47</v>
      </c>
      <c r="G58" s="54">
        <v>41.13</v>
      </c>
      <c r="H58" s="54">
        <v>56.87</v>
      </c>
      <c r="I58" s="93">
        <v>29.62</v>
      </c>
      <c r="J58" s="54"/>
      <c r="K58" s="54"/>
      <c r="L58" s="54"/>
      <c r="M58" s="55">
        <v>64.58</v>
      </c>
    </row>
    <row r="59" spans="1:13" ht="14.25" x14ac:dyDescent="0.2">
      <c r="A59" s="592"/>
      <c r="B59" s="53">
        <v>43908</v>
      </c>
      <c r="C59" s="55">
        <v>97.63</v>
      </c>
      <c r="D59" s="54">
        <v>100</v>
      </c>
      <c r="E59" s="54">
        <v>48.57</v>
      </c>
      <c r="F59" s="54">
        <v>44.32</v>
      </c>
      <c r="G59" s="54">
        <v>40.78</v>
      </c>
      <c r="H59" s="54">
        <v>56.7</v>
      </c>
      <c r="I59" s="93">
        <v>31.15</v>
      </c>
      <c r="J59" s="54"/>
      <c r="K59" s="54"/>
      <c r="L59" s="54"/>
      <c r="M59" s="55">
        <v>64.569999999999993</v>
      </c>
    </row>
    <row r="60" spans="1:13" ht="14.25" x14ac:dyDescent="0.2">
      <c r="A60" s="592"/>
      <c r="B60" s="53">
        <v>43909</v>
      </c>
      <c r="C60" s="55">
        <v>97.63</v>
      </c>
      <c r="D60" s="54">
        <v>100</v>
      </c>
      <c r="E60" s="54">
        <v>48.41</v>
      </c>
      <c r="F60" s="54">
        <v>43.88</v>
      </c>
      <c r="G60" s="54">
        <v>40.6</v>
      </c>
      <c r="H60" s="54">
        <v>57.04</v>
      </c>
      <c r="I60" s="93">
        <v>30.66</v>
      </c>
      <c r="J60" s="54"/>
      <c r="K60" s="54"/>
      <c r="L60" s="54"/>
      <c r="M60" s="55">
        <v>64.540000000000006</v>
      </c>
    </row>
    <row r="61" spans="1:13" ht="14.25" x14ac:dyDescent="0.2">
      <c r="A61" s="592"/>
      <c r="B61" s="53">
        <v>43910</v>
      </c>
      <c r="C61" s="55">
        <v>97.55</v>
      </c>
      <c r="D61" s="54">
        <v>100</v>
      </c>
      <c r="E61" s="54">
        <v>46.94</v>
      </c>
      <c r="F61" s="54">
        <v>43.65</v>
      </c>
      <c r="G61" s="54">
        <v>40.78</v>
      </c>
      <c r="H61" s="54">
        <v>57.04</v>
      </c>
      <c r="I61" s="93">
        <v>29.97</v>
      </c>
      <c r="J61" s="54"/>
      <c r="K61" s="54"/>
      <c r="L61" s="54"/>
      <c r="M61" s="55">
        <v>64.47</v>
      </c>
    </row>
    <row r="62" spans="1:13" ht="14.25" x14ac:dyDescent="0.2">
      <c r="A62" s="592"/>
      <c r="B62" s="53">
        <v>43911</v>
      </c>
      <c r="C62" s="55">
        <v>97.21</v>
      </c>
      <c r="D62" s="54">
        <v>100</v>
      </c>
      <c r="E62" s="54">
        <v>45.81</v>
      </c>
      <c r="F62" s="54">
        <v>43.52</v>
      </c>
      <c r="G62" s="54">
        <v>40.6</v>
      </c>
      <c r="H62" s="54">
        <v>57.04</v>
      </c>
      <c r="I62" s="93">
        <v>28.93</v>
      </c>
      <c r="J62" s="54"/>
      <c r="K62" s="54"/>
      <c r="L62" s="54"/>
      <c r="M62" s="55">
        <v>64.27</v>
      </c>
    </row>
    <row r="63" spans="1:13" ht="14.25" x14ac:dyDescent="0.2">
      <c r="A63" s="592"/>
      <c r="B63" s="53">
        <v>43912</v>
      </c>
      <c r="C63" s="55">
        <v>97.13</v>
      </c>
      <c r="D63" s="54">
        <v>100</v>
      </c>
      <c r="E63" s="54">
        <v>45.01</v>
      </c>
      <c r="F63" s="54">
        <v>43.65</v>
      </c>
      <c r="G63" s="54">
        <v>40.42</v>
      </c>
      <c r="H63" s="54">
        <v>57.04</v>
      </c>
      <c r="I63" s="93">
        <v>27.94</v>
      </c>
      <c r="J63" s="54"/>
      <c r="K63" s="54"/>
      <c r="L63" s="54"/>
      <c r="M63" s="55">
        <v>64.17</v>
      </c>
    </row>
    <row r="64" spans="1:13" ht="14.25" x14ac:dyDescent="0.2">
      <c r="A64" s="592"/>
      <c r="B64" s="53">
        <v>43913</v>
      </c>
      <c r="C64" s="55">
        <v>96.88</v>
      </c>
      <c r="D64" s="54">
        <v>100</v>
      </c>
      <c r="E64" s="54">
        <v>43.11</v>
      </c>
      <c r="F64" s="54">
        <v>43.59</v>
      </c>
      <c r="G64" s="54">
        <v>40.24</v>
      </c>
      <c r="H64" s="54">
        <v>57.04</v>
      </c>
      <c r="I64" s="93">
        <v>26.54</v>
      </c>
      <c r="J64" s="54"/>
      <c r="K64" s="54"/>
      <c r="L64" s="54"/>
      <c r="M64" s="55">
        <v>63.99</v>
      </c>
    </row>
    <row r="65" spans="1:13" ht="14.25" x14ac:dyDescent="0.2">
      <c r="A65" s="592"/>
      <c r="B65" s="53">
        <v>43914</v>
      </c>
      <c r="C65" s="55">
        <v>96.62</v>
      </c>
      <c r="D65" s="54">
        <v>100</v>
      </c>
      <c r="E65" s="54">
        <v>41.93</v>
      </c>
      <c r="F65" s="54">
        <v>43.52</v>
      </c>
      <c r="G65" s="54">
        <v>40.07</v>
      </c>
      <c r="H65" s="54">
        <v>56.87</v>
      </c>
      <c r="I65" s="93">
        <v>25.81</v>
      </c>
      <c r="J65" s="54"/>
      <c r="K65" s="54"/>
      <c r="L65" s="54"/>
      <c r="M65" s="55">
        <v>63.81</v>
      </c>
    </row>
    <row r="66" spans="1:13" ht="14.25" x14ac:dyDescent="0.2">
      <c r="A66" s="592"/>
      <c r="B66" s="53">
        <v>43915</v>
      </c>
      <c r="C66" s="55">
        <v>96.46</v>
      </c>
      <c r="D66" s="54">
        <v>100</v>
      </c>
      <c r="E66" s="54">
        <v>41.24</v>
      </c>
      <c r="F66" s="54">
        <v>43.59</v>
      </c>
      <c r="G66" s="54">
        <v>40.07</v>
      </c>
      <c r="H66" s="54">
        <v>57.04</v>
      </c>
      <c r="I66" s="93">
        <v>26.88</v>
      </c>
      <c r="J66" s="54">
        <v>85.95</v>
      </c>
      <c r="K66" s="54">
        <v>9.1999999999999993</v>
      </c>
      <c r="L66" s="54">
        <v>7.23</v>
      </c>
      <c r="M66" s="55">
        <v>63.92</v>
      </c>
    </row>
    <row r="67" spans="1:13" ht="14.25" x14ac:dyDescent="0.2">
      <c r="A67" s="592"/>
      <c r="B67" s="53">
        <v>43916</v>
      </c>
      <c r="C67" s="55">
        <v>96.37</v>
      </c>
      <c r="D67" s="54">
        <v>100</v>
      </c>
      <c r="E67" s="54">
        <v>40.24</v>
      </c>
      <c r="F67" s="54">
        <v>43.45</v>
      </c>
      <c r="G67" s="54">
        <v>40.07</v>
      </c>
      <c r="H67" s="54">
        <v>57.54</v>
      </c>
      <c r="I67" s="93">
        <v>30.91</v>
      </c>
      <c r="J67" s="54"/>
      <c r="K67" s="54"/>
      <c r="L67" s="54"/>
      <c r="M67" s="55">
        <v>64.05</v>
      </c>
    </row>
    <row r="68" spans="1:13" ht="14.25" x14ac:dyDescent="0.2">
      <c r="A68" s="592"/>
      <c r="B68" s="53">
        <v>43917</v>
      </c>
      <c r="C68" s="55">
        <v>96.12</v>
      </c>
      <c r="D68" s="54">
        <v>100</v>
      </c>
      <c r="E68" s="54">
        <v>39.64</v>
      </c>
      <c r="F68" s="54">
        <v>43.31</v>
      </c>
      <c r="G68" s="54">
        <v>40.24</v>
      </c>
      <c r="H68" s="54">
        <v>57.71</v>
      </c>
      <c r="I68" s="93">
        <v>35.340000000000003</v>
      </c>
      <c r="J68" s="54"/>
      <c r="K68" s="54"/>
      <c r="L68" s="54"/>
      <c r="M68" s="55">
        <v>64.05</v>
      </c>
    </row>
    <row r="69" spans="1:13" ht="14.25" x14ac:dyDescent="0.2">
      <c r="A69" s="592"/>
      <c r="B69" s="53">
        <v>43918</v>
      </c>
      <c r="C69" s="55">
        <v>96.04</v>
      </c>
      <c r="D69" s="54">
        <v>100</v>
      </c>
      <c r="E69" s="54">
        <v>39.04</v>
      </c>
      <c r="F69" s="54">
        <v>43.52</v>
      </c>
      <c r="G69" s="54">
        <v>40.07</v>
      </c>
      <c r="H69" s="54">
        <v>58.04</v>
      </c>
      <c r="I69" s="93">
        <v>33.75</v>
      </c>
      <c r="J69" s="54"/>
      <c r="K69" s="54"/>
      <c r="L69" s="54"/>
      <c r="M69" s="55">
        <v>64.05</v>
      </c>
    </row>
    <row r="70" spans="1:13" ht="14.25" x14ac:dyDescent="0.2">
      <c r="A70" s="592"/>
      <c r="B70" s="53">
        <v>43919</v>
      </c>
      <c r="C70" s="55">
        <v>95.87</v>
      </c>
      <c r="D70" s="54">
        <v>100</v>
      </c>
      <c r="E70" s="54">
        <v>38.659999999999997</v>
      </c>
      <c r="F70" s="54">
        <v>43.24</v>
      </c>
      <c r="G70" s="54">
        <v>40.24</v>
      </c>
      <c r="H70" s="54">
        <v>58.38</v>
      </c>
      <c r="I70" s="93">
        <v>33.840000000000003</v>
      </c>
      <c r="J70" s="54">
        <v>85.51</v>
      </c>
      <c r="K70" s="54">
        <v>9.42</v>
      </c>
      <c r="L70" s="54">
        <v>8.83</v>
      </c>
      <c r="M70" s="55">
        <v>64.06</v>
      </c>
    </row>
    <row r="71" spans="1:13" ht="14.25" x14ac:dyDescent="0.2">
      <c r="A71" s="592"/>
      <c r="B71" s="53">
        <v>43920</v>
      </c>
      <c r="C71" s="55">
        <v>96.88</v>
      </c>
      <c r="D71" s="54">
        <v>100</v>
      </c>
      <c r="E71" s="54">
        <v>38.81</v>
      </c>
      <c r="F71" s="54">
        <v>43.52</v>
      </c>
      <c r="G71" s="54">
        <v>40.42</v>
      </c>
      <c r="H71" s="54">
        <v>58.72</v>
      </c>
      <c r="I71" s="93">
        <v>33.92</v>
      </c>
      <c r="J71" s="54"/>
      <c r="K71" s="54"/>
      <c r="L71" s="54"/>
      <c r="M71" s="55">
        <v>64.510000000000005</v>
      </c>
    </row>
    <row r="72" spans="1:13" ht="14.25" x14ac:dyDescent="0.2">
      <c r="A72" s="593"/>
      <c r="B72" s="53">
        <v>43921</v>
      </c>
      <c r="C72" s="55">
        <v>97.21</v>
      </c>
      <c r="D72" s="54">
        <v>100</v>
      </c>
      <c r="E72" s="54">
        <v>38.07</v>
      </c>
      <c r="F72" s="54">
        <v>43.31</v>
      </c>
      <c r="G72" s="54">
        <v>40.78</v>
      </c>
      <c r="H72" s="54">
        <v>58.72</v>
      </c>
      <c r="I72" s="93">
        <v>33.51</v>
      </c>
      <c r="J72" s="54"/>
      <c r="K72" s="54"/>
      <c r="L72" s="54"/>
      <c r="M72" s="55">
        <v>64.650000000000006</v>
      </c>
    </row>
    <row r="73" spans="1:13" ht="13.15" customHeight="1" x14ac:dyDescent="0.2">
      <c r="A73" s="591">
        <v>2020</v>
      </c>
      <c r="B73" s="440" t="s">
        <v>103</v>
      </c>
      <c r="C73" s="438">
        <f>AVERAGE(C74:C103)</f>
        <v>97.284333333333308</v>
      </c>
      <c r="D73" s="437">
        <f t="shared" ref="D73:M73" si="5">AVERAGE(D74:D103)</f>
        <v>99.992333333333306</v>
      </c>
      <c r="E73" s="437">
        <f t="shared" si="5"/>
        <v>36.247000000000007</v>
      </c>
      <c r="F73" s="437">
        <f t="shared" si="5"/>
        <v>43.102666666666657</v>
      </c>
      <c r="G73" s="437">
        <f t="shared" si="5"/>
        <v>43.41033333333332</v>
      </c>
      <c r="H73" s="437">
        <f t="shared" si="5"/>
        <v>72.472999999999999</v>
      </c>
      <c r="I73" s="439">
        <f t="shared" si="5"/>
        <v>64.848333333333315</v>
      </c>
      <c r="J73" s="437"/>
      <c r="K73" s="437"/>
      <c r="L73" s="437"/>
      <c r="M73" s="438">
        <f t="shared" si="5"/>
        <v>68.976666666666674</v>
      </c>
    </row>
    <row r="74" spans="1:13" ht="14.25" x14ac:dyDescent="0.2">
      <c r="A74" s="592"/>
      <c r="B74" s="53">
        <v>43922</v>
      </c>
      <c r="C74" s="55">
        <v>97.21</v>
      </c>
      <c r="D74" s="54">
        <v>100</v>
      </c>
      <c r="E74" s="54">
        <v>37.47</v>
      </c>
      <c r="F74" s="54">
        <v>43.11</v>
      </c>
      <c r="G74" s="54">
        <v>40.6</v>
      </c>
      <c r="H74" s="54">
        <v>58.89</v>
      </c>
      <c r="I74" s="93">
        <v>32.89</v>
      </c>
      <c r="J74" s="54"/>
      <c r="K74" s="54"/>
      <c r="L74" s="54"/>
      <c r="M74" s="55">
        <v>64.59</v>
      </c>
    </row>
    <row r="75" spans="1:13" ht="14.25" x14ac:dyDescent="0.2">
      <c r="A75" s="592"/>
      <c r="B75" s="53">
        <v>43923</v>
      </c>
      <c r="C75" s="55">
        <v>97.21</v>
      </c>
      <c r="D75" s="54">
        <v>100</v>
      </c>
      <c r="E75" s="54">
        <v>36.96</v>
      </c>
      <c r="F75" s="54">
        <v>42.97</v>
      </c>
      <c r="G75" s="54">
        <v>40.42</v>
      </c>
      <c r="H75" s="54">
        <v>58.89</v>
      </c>
      <c r="I75" s="93">
        <v>32.21</v>
      </c>
      <c r="J75" s="54"/>
      <c r="K75" s="54"/>
      <c r="L75" s="54"/>
      <c r="M75" s="55">
        <v>64.52</v>
      </c>
    </row>
    <row r="76" spans="1:13" ht="14.25" x14ac:dyDescent="0.2">
      <c r="A76" s="592"/>
      <c r="B76" s="53">
        <v>43924</v>
      </c>
      <c r="C76" s="55">
        <v>97.8</v>
      </c>
      <c r="D76" s="54">
        <v>100</v>
      </c>
      <c r="E76" s="54">
        <v>37.840000000000003</v>
      </c>
      <c r="F76" s="54">
        <v>43.18</v>
      </c>
      <c r="G76" s="54">
        <v>40.950000000000003</v>
      </c>
      <c r="H76" s="54">
        <v>60.25</v>
      </c>
      <c r="I76" s="93">
        <v>34.26</v>
      </c>
      <c r="J76" s="54"/>
      <c r="K76" s="54"/>
      <c r="L76" s="54"/>
      <c r="M76" s="55">
        <v>65.13</v>
      </c>
    </row>
    <row r="77" spans="1:13" ht="14.25" x14ac:dyDescent="0.2">
      <c r="A77" s="592"/>
      <c r="B77" s="53">
        <v>43925</v>
      </c>
      <c r="C77" s="55">
        <v>98.14</v>
      </c>
      <c r="D77" s="54">
        <v>100</v>
      </c>
      <c r="E77" s="54">
        <v>38.74</v>
      </c>
      <c r="F77" s="54">
        <v>43.88</v>
      </c>
      <c r="G77" s="54">
        <v>41.66</v>
      </c>
      <c r="H77" s="54">
        <v>61.79</v>
      </c>
      <c r="I77" s="93">
        <v>48.72</v>
      </c>
      <c r="J77" s="54"/>
      <c r="K77" s="54"/>
      <c r="L77" s="54"/>
      <c r="M77" s="55">
        <v>65.86</v>
      </c>
    </row>
    <row r="78" spans="1:13" ht="14.25" x14ac:dyDescent="0.2">
      <c r="A78" s="592"/>
      <c r="B78" s="53">
        <v>43926</v>
      </c>
      <c r="C78" s="55">
        <v>98.22</v>
      </c>
      <c r="D78" s="54">
        <v>100</v>
      </c>
      <c r="E78" s="54">
        <v>38.659999999999997</v>
      </c>
      <c r="F78" s="54">
        <v>43.38</v>
      </c>
      <c r="G78" s="54">
        <v>42.02</v>
      </c>
      <c r="H78" s="54">
        <v>62.64</v>
      </c>
      <c r="I78" s="93">
        <v>50.93</v>
      </c>
      <c r="J78" s="54"/>
      <c r="K78" s="54"/>
      <c r="L78" s="54"/>
      <c r="M78" s="55">
        <v>66.11</v>
      </c>
    </row>
    <row r="79" spans="1:13" ht="14.25" x14ac:dyDescent="0.2">
      <c r="A79" s="592"/>
      <c r="B79" s="53">
        <v>43927</v>
      </c>
      <c r="C79" s="55">
        <v>98.56</v>
      </c>
      <c r="D79" s="54">
        <v>100</v>
      </c>
      <c r="E79" s="54">
        <v>39.49</v>
      </c>
      <c r="F79" s="54">
        <v>44.17</v>
      </c>
      <c r="G79" s="54">
        <v>42.91</v>
      </c>
      <c r="H79" s="54">
        <v>68.03</v>
      </c>
      <c r="I79" s="93">
        <v>87.07</v>
      </c>
      <c r="J79" s="54"/>
      <c r="K79" s="54"/>
      <c r="L79" s="54"/>
      <c r="M79" s="55">
        <v>68.7</v>
      </c>
    </row>
    <row r="80" spans="1:13" ht="14.25" x14ac:dyDescent="0.2">
      <c r="A80" s="592"/>
      <c r="B80" s="53">
        <v>43928</v>
      </c>
      <c r="C80" s="55">
        <v>98.39</v>
      </c>
      <c r="D80" s="54">
        <v>100</v>
      </c>
      <c r="E80" s="54">
        <v>40.090000000000003</v>
      </c>
      <c r="F80" s="54">
        <v>44.63</v>
      </c>
      <c r="G80" s="54">
        <v>43.8</v>
      </c>
      <c r="H80" s="54">
        <v>71.739999999999995</v>
      </c>
      <c r="I80" s="93">
        <v>86.08</v>
      </c>
      <c r="J80" s="54">
        <v>89.63</v>
      </c>
      <c r="K80" s="54">
        <v>32.909999999999997</v>
      </c>
      <c r="L80" s="54">
        <v>22.55</v>
      </c>
      <c r="M80" s="55">
        <v>69.86</v>
      </c>
    </row>
    <row r="81" spans="1:13" ht="14.25" x14ac:dyDescent="0.2">
      <c r="A81" s="592"/>
      <c r="B81" s="53">
        <v>43929</v>
      </c>
      <c r="C81" s="55">
        <v>98.22</v>
      </c>
      <c r="D81" s="54">
        <v>100</v>
      </c>
      <c r="E81" s="54">
        <v>39.86</v>
      </c>
      <c r="F81" s="54">
        <v>44.39</v>
      </c>
      <c r="G81" s="54">
        <v>43.97</v>
      </c>
      <c r="H81" s="54">
        <v>72.459999999999994</v>
      </c>
      <c r="I81" s="93">
        <v>99.82</v>
      </c>
      <c r="J81" s="54"/>
      <c r="K81" s="54"/>
      <c r="L81" s="54"/>
      <c r="M81" s="55">
        <v>70.14</v>
      </c>
    </row>
    <row r="82" spans="1:13" ht="14.25" x14ac:dyDescent="0.2">
      <c r="A82" s="592"/>
      <c r="B82" s="53">
        <v>43930</v>
      </c>
      <c r="C82" s="55">
        <v>98.14</v>
      </c>
      <c r="D82" s="54">
        <v>100</v>
      </c>
      <c r="E82" s="54">
        <v>39.56</v>
      </c>
      <c r="F82" s="54">
        <v>44.47</v>
      </c>
      <c r="G82" s="54">
        <v>44.15</v>
      </c>
      <c r="H82" s="54">
        <v>73.349999999999994</v>
      </c>
      <c r="I82" s="93">
        <v>98.82</v>
      </c>
      <c r="J82" s="54"/>
      <c r="K82" s="54"/>
      <c r="L82" s="54"/>
      <c r="M82" s="55">
        <v>70.319999999999993</v>
      </c>
    </row>
    <row r="83" spans="1:13" ht="14.25" x14ac:dyDescent="0.2">
      <c r="A83" s="592"/>
      <c r="B83" s="53">
        <v>43931</v>
      </c>
      <c r="C83" s="55">
        <v>97.97</v>
      </c>
      <c r="D83" s="54">
        <v>100</v>
      </c>
      <c r="E83" s="54">
        <v>39.409999999999997</v>
      </c>
      <c r="F83" s="54">
        <v>44.87</v>
      </c>
      <c r="G83" s="54">
        <v>44.15</v>
      </c>
      <c r="H83" s="54">
        <v>73.349999999999994</v>
      </c>
      <c r="I83" s="93">
        <v>95.37</v>
      </c>
      <c r="J83" s="54">
        <v>89.29</v>
      </c>
      <c r="K83" s="54">
        <v>36.65</v>
      </c>
      <c r="L83" s="54">
        <v>23.47</v>
      </c>
      <c r="M83" s="55">
        <v>70.31</v>
      </c>
    </row>
    <row r="84" spans="1:13" ht="14.25" x14ac:dyDescent="0.2">
      <c r="A84" s="592"/>
      <c r="B84" s="53">
        <v>43932</v>
      </c>
      <c r="C84" s="55">
        <v>97.8</v>
      </c>
      <c r="D84" s="54">
        <v>100</v>
      </c>
      <c r="E84" s="54">
        <v>39.11</v>
      </c>
      <c r="F84" s="54">
        <v>44.79</v>
      </c>
      <c r="G84" s="54">
        <v>44.33</v>
      </c>
      <c r="H84" s="54">
        <v>73.709999999999994</v>
      </c>
      <c r="I84" s="93">
        <v>90.51</v>
      </c>
      <c r="J84" s="54"/>
      <c r="K84" s="54"/>
      <c r="L84" s="54"/>
      <c r="M84" s="55">
        <v>70.349999999999994</v>
      </c>
    </row>
    <row r="85" spans="1:13" ht="14.25" x14ac:dyDescent="0.2">
      <c r="A85" s="592"/>
      <c r="B85" s="53">
        <v>43933</v>
      </c>
      <c r="C85" s="55">
        <v>97.63</v>
      </c>
      <c r="D85" s="54">
        <v>100</v>
      </c>
      <c r="E85" s="54">
        <v>38.590000000000003</v>
      </c>
      <c r="F85" s="54">
        <v>44.63</v>
      </c>
      <c r="G85" s="54">
        <v>44.33</v>
      </c>
      <c r="H85" s="54">
        <v>74.069999999999993</v>
      </c>
      <c r="I85" s="93">
        <v>85.97</v>
      </c>
      <c r="J85" s="54"/>
      <c r="K85" s="54"/>
      <c r="L85" s="54"/>
      <c r="M85" s="55">
        <v>70.33</v>
      </c>
    </row>
    <row r="86" spans="1:13" ht="14.25" x14ac:dyDescent="0.2">
      <c r="A86" s="592"/>
      <c r="B86" s="53">
        <v>43934</v>
      </c>
      <c r="C86" s="55">
        <v>97.55</v>
      </c>
      <c r="D86" s="54">
        <v>100</v>
      </c>
      <c r="E86" s="54">
        <v>38.36</v>
      </c>
      <c r="F86" s="54">
        <v>44.55</v>
      </c>
      <c r="G86" s="54">
        <v>44.15</v>
      </c>
      <c r="H86" s="54">
        <v>74.25</v>
      </c>
      <c r="I86" s="93">
        <v>80.86</v>
      </c>
      <c r="J86" s="54">
        <v>88.88</v>
      </c>
      <c r="K86" s="54">
        <v>38.46</v>
      </c>
      <c r="L86" s="54">
        <v>23.94</v>
      </c>
      <c r="M86" s="55">
        <v>70.25</v>
      </c>
    </row>
    <row r="87" spans="1:13" ht="14.25" x14ac:dyDescent="0.2">
      <c r="A87" s="592"/>
      <c r="B87" s="53">
        <v>43935</v>
      </c>
      <c r="C87" s="55">
        <v>97.29</v>
      </c>
      <c r="D87" s="54">
        <v>100</v>
      </c>
      <c r="E87" s="54">
        <v>37.92</v>
      </c>
      <c r="F87" s="54">
        <v>44.39</v>
      </c>
      <c r="G87" s="54">
        <v>44.15</v>
      </c>
      <c r="H87" s="54">
        <v>74.430000000000007</v>
      </c>
      <c r="I87" s="93">
        <v>78.319999999999993</v>
      </c>
      <c r="J87" s="54">
        <v>86.63</v>
      </c>
      <c r="K87" s="54">
        <v>37.97</v>
      </c>
      <c r="L87" s="54">
        <v>23.33</v>
      </c>
      <c r="M87" s="55">
        <v>70.11</v>
      </c>
    </row>
    <row r="88" spans="1:13" ht="14.25" x14ac:dyDescent="0.2">
      <c r="A88" s="592"/>
      <c r="B88" s="53">
        <v>43936</v>
      </c>
      <c r="C88" s="55">
        <v>97.13</v>
      </c>
      <c r="D88" s="54">
        <v>100</v>
      </c>
      <c r="E88" s="54">
        <v>37.33</v>
      </c>
      <c r="F88" s="54">
        <v>44.47</v>
      </c>
      <c r="G88" s="54">
        <v>44.15</v>
      </c>
      <c r="H88" s="54">
        <v>74.61</v>
      </c>
      <c r="I88" s="93">
        <v>75.87</v>
      </c>
      <c r="J88" s="54"/>
      <c r="K88" s="54"/>
      <c r="L88" s="54"/>
      <c r="M88" s="55">
        <v>70.069999999999993</v>
      </c>
    </row>
    <row r="89" spans="1:13" ht="14.25" x14ac:dyDescent="0.2">
      <c r="A89" s="592"/>
      <c r="B89" s="53">
        <v>43937</v>
      </c>
      <c r="C89" s="55">
        <v>97.04</v>
      </c>
      <c r="D89" s="54">
        <v>100</v>
      </c>
      <c r="E89" s="54">
        <v>37.25</v>
      </c>
      <c r="F89" s="54">
        <v>44.63</v>
      </c>
      <c r="G89" s="54">
        <v>44.33</v>
      </c>
      <c r="H89" s="54">
        <v>74.97</v>
      </c>
      <c r="I89" s="93">
        <v>73.98</v>
      </c>
      <c r="J89" s="54">
        <v>88.38</v>
      </c>
      <c r="K89" s="54">
        <v>38.46</v>
      </c>
      <c r="L89" s="54">
        <v>23.7</v>
      </c>
      <c r="M89" s="55">
        <v>70.17</v>
      </c>
    </row>
    <row r="90" spans="1:13" ht="14.25" x14ac:dyDescent="0.2">
      <c r="A90" s="592"/>
      <c r="B90" s="53">
        <v>43938</v>
      </c>
      <c r="C90" s="55">
        <v>96.88</v>
      </c>
      <c r="D90" s="54">
        <v>99.99</v>
      </c>
      <c r="E90" s="54">
        <v>37.18</v>
      </c>
      <c r="F90" s="54">
        <v>44.55</v>
      </c>
      <c r="G90" s="54">
        <v>44.33</v>
      </c>
      <c r="H90" s="54">
        <v>75.150000000000006</v>
      </c>
      <c r="I90" s="93">
        <v>72.44</v>
      </c>
      <c r="J90" s="54">
        <v>87.71</v>
      </c>
      <c r="K90" s="54">
        <v>38.590000000000003</v>
      </c>
      <c r="L90" s="54">
        <v>23.21</v>
      </c>
      <c r="M90" s="55">
        <v>70.099999999999994</v>
      </c>
    </row>
    <row r="91" spans="1:13" ht="14.25" x14ac:dyDescent="0.2">
      <c r="A91" s="592"/>
      <c r="B91" s="53">
        <v>43939</v>
      </c>
      <c r="C91" s="55">
        <v>96.88</v>
      </c>
      <c r="D91" s="54">
        <v>99.99</v>
      </c>
      <c r="E91" s="54">
        <v>36.81</v>
      </c>
      <c r="F91" s="54">
        <v>44.47</v>
      </c>
      <c r="G91" s="54">
        <v>44.15</v>
      </c>
      <c r="H91" s="54">
        <v>75.510000000000005</v>
      </c>
      <c r="I91" s="93">
        <v>70.39</v>
      </c>
      <c r="J91" s="54"/>
      <c r="K91" s="54"/>
      <c r="L91" s="54"/>
      <c r="M91" s="55">
        <v>70.069999999999993</v>
      </c>
    </row>
    <row r="92" spans="1:13" ht="14.25" x14ac:dyDescent="0.2">
      <c r="A92" s="592"/>
      <c r="B92" s="53">
        <v>43940</v>
      </c>
      <c r="C92" s="55">
        <v>96.79</v>
      </c>
      <c r="D92" s="54">
        <v>99.98</v>
      </c>
      <c r="E92" s="54">
        <v>36.090000000000003</v>
      </c>
      <c r="F92" s="54">
        <v>44.63</v>
      </c>
      <c r="G92" s="54">
        <v>44.15</v>
      </c>
      <c r="H92" s="54">
        <v>75.69</v>
      </c>
      <c r="I92" s="93">
        <v>67.3</v>
      </c>
      <c r="J92" s="54">
        <v>87.46</v>
      </c>
      <c r="K92" s="54">
        <v>38.090000000000003</v>
      </c>
      <c r="L92" s="54">
        <v>22.75</v>
      </c>
      <c r="M92" s="55">
        <v>70.03</v>
      </c>
    </row>
    <row r="93" spans="1:13" ht="15.75" customHeight="1" x14ac:dyDescent="0.2">
      <c r="A93" s="592"/>
      <c r="B93" s="53">
        <v>43941</v>
      </c>
      <c r="C93" s="55">
        <v>96.79</v>
      </c>
      <c r="D93" s="54">
        <v>99.97</v>
      </c>
      <c r="E93" s="54">
        <v>35.94</v>
      </c>
      <c r="F93" s="54">
        <v>44.55</v>
      </c>
      <c r="G93" s="54">
        <v>44.15</v>
      </c>
      <c r="H93" s="54">
        <v>75.87</v>
      </c>
      <c r="I93" s="93">
        <v>64.22</v>
      </c>
      <c r="J93" s="54"/>
      <c r="K93" s="54"/>
      <c r="L93" s="54"/>
      <c r="M93" s="55">
        <v>70.010000000000005</v>
      </c>
    </row>
    <row r="94" spans="1:13" ht="15.75" customHeight="1" x14ac:dyDescent="0.2">
      <c r="A94" s="592"/>
      <c r="B94" s="53">
        <v>43942</v>
      </c>
      <c r="C94" s="55">
        <v>96.62</v>
      </c>
      <c r="D94" s="54">
        <v>99.97</v>
      </c>
      <c r="E94" s="54">
        <v>35.44</v>
      </c>
      <c r="F94" s="54">
        <v>44.39</v>
      </c>
      <c r="G94" s="54">
        <v>43.97</v>
      </c>
      <c r="H94" s="54">
        <v>76.05</v>
      </c>
      <c r="I94" s="93">
        <v>60.07</v>
      </c>
      <c r="J94" s="54"/>
      <c r="K94" s="54"/>
      <c r="L94" s="54"/>
      <c r="M94" s="55">
        <v>69.900000000000006</v>
      </c>
    </row>
    <row r="95" spans="1:13" ht="15.75" customHeight="1" x14ac:dyDescent="0.2">
      <c r="A95" s="592"/>
      <c r="B95" s="53">
        <v>43943</v>
      </c>
      <c r="C95" s="55">
        <v>96.54</v>
      </c>
      <c r="D95" s="54">
        <v>99.97</v>
      </c>
      <c r="E95" s="54">
        <v>34.58</v>
      </c>
      <c r="F95" s="54">
        <v>42.66</v>
      </c>
      <c r="G95" s="54">
        <v>43.97</v>
      </c>
      <c r="H95" s="54">
        <v>76.05</v>
      </c>
      <c r="I95" s="93">
        <v>55.91</v>
      </c>
      <c r="J95" s="54"/>
      <c r="K95" s="54"/>
      <c r="L95" s="54"/>
      <c r="M95" s="55">
        <v>69.91</v>
      </c>
    </row>
    <row r="96" spans="1:13" ht="15.75" customHeight="1" x14ac:dyDescent="0.2">
      <c r="A96" s="592"/>
      <c r="B96" s="53">
        <v>43944</v>
      </c>
      <c r="C96" s="55">
        <v>96.54</v>
      </c>
      <c r="D96" s="54">
        <v>99.98</v>
      </c>
      <c r="E96" s="54">
        <v>33.950000000000003</v>
      </c>
      <c r="F96" s="54">
        <v>42.34</v>
      </c>
      <c r="G96" s="54">
        <v>43.8</v>
      </c>
      <c r="H96" s="54">
        <v>76.239999999999995</v>
      </c>
      <c r="I96" s="93">
        <v>53.74</v>
      </c>
      <c r="J96" s="54"/>
      <c r="K96" s="54"/>
      <c r="L96" s="54"/>
      <c r="M96" s="55">
        <v>69.52</v>
      </c>
    </row>
    <row r="97" spans="1:14" ht="15.75" customHeight="1" x14ac:dyDescent="0.2">
      <c r="A97" s="592"/>
      <c r="B97" s="53">
        <v>43945</v>
      </c>
      <c r="C97" s="55">
        <v>96.62</v>
      </c>
      <c r="D97" s="54">
        <v>99.99</v>
      </c>
      <c r="E97" s="54">
        <v>33.6</v>
      </c>
      <c r="F97" s="54">
        <v>41.85</v>
      </c>
      <c r="G97" s="54">
        <v>43.62</v>
      </c>
      <c r="H97" s="54">
        <v>76.239999999999995</v>
      </c>
      <c r="I97" s="93">
        <v>53.02</v>
      </c>
      <c r="J97" s="54">
        <v>85.88</v>
      </c>
      <c r="K97" s="54">
        <v>37.909999999999997</v>
      </c>
      <c r="L97" s="54">
        <v>21.2</v>
      </c>
      <c r="M97" s="55">
        <v>69.38</v>
      </c>
    </row>
    <row r="98" spans="1:14" ht="15.75" customHeight="1" x14ac:dyDescent="0.2">
      <c r="A98" s="592"/>
      <c r="B98" s="53">
        <v>43946</v>
      </c>
      <c r="C98" s="55">
        <v>96.46</v>
      </c>
      <c r="D98" s="54">
        <v>99.99</v>
      </c>
      <c r="E98" s="54">
        <v>32.83</v>
      </c>
      <c r="F98" s="54">
        <v>41.29</v>
      </c>
      <c r="G98" s="54">
        <v>43.62</v>
      </c>
      <c r="H98" s="54">
        <v>76.42</v>
      </c>
      <c r="I98" s="93">
        <v>52.34</v>
      </c>
      <c r="J98" s="54"/>
      <c r="K98" s="54"/>
      <c r="L98" s="54"/>
      <c r="M98" s="55">
        <v>69.22</v>
      </c>
    </row>
    <row r="99" spans="1:14" ht="15.75" customHeight="1" x14ac:dyDescent="0.2">
      <c r="A99" s="592"/>
      <c r="B99" s="53">
        <v>43947</v>
      </c>
      <c r="C99" s="55">
        <v>96.62</v>
      </c>
      <c r="D99" s="54">
        <v>100</v>
      </c>
      <c r="E99" s="54">
        <v>32.07</v>
      </c>
      <c r="F99" s="54">
        <v>40.61</v>
      </c>
      <c r="G99" s="54">
        <v>43.44</v>
      </c>
      <c r="H99" s="54">
        <v>76.42</v>
      </c>
      <c r="I99" s="93">
        <v>50.87</v>
      </c>
      <c r="J99" s="54"/>
      <c r="K99" s="54"/>
      <c r="L99" s="54"/>
      <c r="M99" s="55">
        <v>69.069999999999993</v>
      </c>
    </row>
    <row r="100" spans="1:14" ht="15.75" customHeight="1" x14ac:dyDescent="0.2">
      <c r="A100" s="592"/>
      <c r="B100" s="53">
        <v>43948</v>
      </c>
      <c r="C100" s="55">
        <v>96.62</v>
      </c>
      <c r="D100" s="54">
        <v>100</v>
      </c>
      <c r="E100" s="54">
        <v>31.26</v>
      </c>
      <c r="F100" s="54">
        <v>40.04</v>
      </c>
      <c r="G100" s="54">
        <v>43.62</v>
      </c>
      <c r="H100" s="54">
        <v>76.599999999999994</v>
      </c>
      <c r="I100" s="93">
        <v>49.77</v>
      </c>
      <c r="J100" s="54"/>
      <c r="K100" s="54"/>
      <c r="L100" s="54"/>
      <c r="M100" s="55">
        <v>69.02</v>
      </c>
    </row>
    <row r="101" spans="1:14" ht="15.75" customHeight="1" x14ac:dyDescent="0.2">
      <c r="A101" s="592"/>
      <c r="B101" s="53">
        <v>43949</v>
      </c>
      <c r="C101" s="55">
        <v>96.79</v>
      </c>
      <c r="D101" s="54">
        <v>99.99</v>
      </c>
      <c r="E101" s="54">
        <v>30.85</v>
      </c>
      <c r="F101" s="54">
        <v>39.42</v>
      </c>
      <c r="G101" s="54">
        <v>43.26</v>
      </c>
      <c r="H101" s="54">
        <v>76.78</v>
      </c>
      <c r="I101" s="93">
        <v>48.57</v>
      </c>
      <c r="J101" s="54"/>
      <c r="K101" s="54"/>
      <c r="L101" s="54"/>
      <c r="M101" s="55">
        <v>68.91</v>
      </c>
    </row>
    <row r="102" spans="1:14" ht="15.75" customHeight="1" x14ac:dyDescent="0.2">
      <c r="A102" s="592"/>
      <c r="B102" s="53">
        <v>43950</v>
      </c>
      <c r="C102" s="55">
        <v>97.04</v>
      </c>
      <c r="D102" s="54">
        <v>99.98</v>
      </c>
      <c r="E102" s="54">
        <v>30.45</v>
      </c>
      <c r="F102" s="54">
        <v>38.46</v>
      </c>
      <c r="G102" s="54">
        <v>43.08</v>
      </c>
      <c r="H102" s="54">
        <v>76.78</v>
      </c>
      <c r="I102" s="93">
        <v>48.3</v>
      </c>
      <c r="J102" s="54"/>
      <c r="K102" s="54"/>
      <c r="L102" s="54"/>
      <c r="M102" s="55">
        <v>68.78</v>
      </c>
    </row>
    <row r="103" spans="1:14" ht="15.75" customHeight="1" x14ac:dyDescent="0.2">
      <c r="A103" s="593"/>
      <c r="B103" s="53">
        <v>43951</v>
      </c>
      <c r="C103" s="55">
        <v>97.04</v>
      </c>
      <c r="D103" s="54">
        <v>99.97</v>
      </c>
      <c r="E103" s="54">
        <v>29.72</v>
      </c>
      <c r="F103" s="54">
        <v>37.31</v>
      </c>
      <c r="G103" s="54">
        <v>43.08</v>
      </c>
      <c r="H103" s="54">
        <v>76.959999999999994</v>
      </c>
      <c r="I103" s="93">
        <v>46.83</v>
      </c>
      <c r="J103" s="54">
        <v>84.13</v>
      </c>
      <c r="K103" s="54">
        <v>35.72</v>
      </c>
      <c r="L103" s="54">
        <v>17.440000000000001</v>
      </c>
      <c r="M103" s="55">
        <v>68.56</v>
      </c>
    </row>
    <row r="104" spans="1:14" s="184" customFormat="1" ht="15.75" customHeight="1" x14ac:dyDescent="0.25">
      <c r="A104" s="591">
        <v>2020</v>
      </c>
      <c r="B104" s="440" t="s">
        <v>104</v>
      </c>
      <c r="C104" s="438">
        <f>AVERAGE(C105:C135)</f>
        <v>97.881612903225829</v>
      </c>
      <c r="D104" s="437">
        <f t="shared" ref="D104:M104" si="6">AVERAGE(D105:D135)</f>
        <v>98.926451612903222</v>
      </c>
      <c r="E104" s="437">
        <f t="shared" si="6"/>
        <v>28.483548387096778</v>
      </c>
      <c r="F104" s="437">
        <f t="shared" si="6"/>
        <v>34.719677419354838</v>
      </c>
      <c r="G104" s="437">
        <f t="shared" si="6"/>
        <v>42.185483870967744</v>
      </c>
      <c r="H104" s="437">
        <f t="shared" si="6"/>
        <v>79.430322580645168</v>
      </c>
      <c r="I104" s="439">
        <f t="shared" si="6"/>
        <v>41.607741935483865</v>
      </c>
      <c r="J104" s="437"/>
      <c r="K104" s="437"/>
      <c r="L104" s="437"/>
      <c r="M104" s="438">
        <f t="shared" si="6"/>
        <v>68.285483870967752</v>
      </c>
      <c r="N104" s="183"/>
    </row>
    <row r="105" spans="1:14" ht="15.75" customHeight="1" x14ac:dyDescent="0.2">
      <c r="A105" s="592"/>
      <c r="B105" s="53">
        <v>43952</v>
      </c>
      <c r="C105" s="55">
        <v>97.13</v>
      </c>
      <c r="D105" s="54">
        <v>99.81</v>
      </c>
      <c r="E105" s="54">
        <v>29.32</v>
      </c>
      <c r="F105" s="54">
        <v>37.46</v>
      </c>
      <c r="G105" s="54">
        <v>42.91</v>
      </c>
      <c r="H105" s="54">
        <v>77.14</v>
      </c>
      <c r="I105" s="93">
        <v>46.68</v>
      </c>
      <c r="J105" s="54"/>
      <c r="K105" s="54"/>
      <c r="L105" s="54"/>
      <c r="M105" s="55">
        <v>68.569999999999993</v>
      </c>
      <c r="N105" s="185"/>
    </row>
    <row r="106" spans="1:14" ht="15.75" customHeight="1" x14ac:dyDescent="0.2">
      <c r="A106" s="592"/>
      <c r="B106" s="53">
        <v>43953</v>
      </c>
      <c r="C106" s="55">
        <v>97.21</v>
      </c>
      <c r="D106" s="54">
        <v>99.76</v>
      </c>
      <c r="E106" s="54">
        <v>28.8</v>
      </c>
      <c r="F106" s="54">
        <v>36.82</v>
      </c>
      <c r="G106" s="54">
        <v>42.73</v>
      </c>
      <c r="H106" s="54">
        <v>77.319999999999993</v>
      </c>
      <c r="I106" s="93">
        <v>44.96</v>
      </c>
      <c r="J106" s="54"/>
      <c r="K106" s="54"/>
      <c r="L106" s="54"/>
      <c r="M106" s="55">
        <v>68.459999999999994</v>
      </c>
      <c r="N106" s="185"/>
    </row>
    <row r="107" spans="1:14" ht="15.75" customHeight="1" x14ac:dyDescent="0.2">
      <c r="A107" s="592"/>
      <c r="B107" s="53">
        <v>43954</v>
      </c>
      <c r="C107" s="55">
        <v>97.38</v>
      </c>
      <c r="D107" s="54">
        <v>99.6</v>
      </c>
      <c r="E107" s="54">
        <v>28.41</v>
      </c>
      <c r="F107" s="54">
        <v>36.42</v>
      </c>
      <c r="G107" s="54">
        <v>42.91</v>
      </c>
      <c r="H107" s="54">
        <v>77.97</v>
      </c>
      <c r="I107" s="93">
        <v>45.73</v>
      </c>
      <c r="J107" s="54"/>
      <c r="K107" s="54"/>
      <c r="L107" s="54"/>
      <c r="M107" s="55">
        <v>68.540000000000006</v>
      </c>
      <c r="N107" s="185"/>
    </row>
    <row r="108" spans="1:14" ht="15.75" customHeight="1" x14ac:dyDescent="0.2">
      <c r="A108" s="592"/>
      <c r="B108" s="53">
        <v>43955</v>
      </c>
      <c r="C108" s="55">
        <v>97.63</v>
      </c>
      <c r="D108" s="54">
        <v>99.49</v>
      </c>
      <c r="E108" s="54">
        <v>27.95</v>
      </c>
      <c r="F108" s="54">
        <v>35.799999999999997</v>
      </c>
      <c r="G108" s="54">
        <v>43.26</v>
      </c>
      <c r="H108" s="54">
        <v>78.42</v>
      </c>
      <c r="I108" s="93">
        <v>47.35</v>
      </c>
      <c r="J108" s="54"/>
      <c r="K108" s="54"/>
      <c r="L108" s="54"/>
      <c r="M108" s="55">
        <v>68.680000000000007</v>
      </c>
      <c r="N108" s="185"/>
    </row>
    <row r="109" spans="1:14" ht="15.75" customHeight="1" x14ac:dyDescent="0.2">
      <c r="A109" s="592"/>
      <c r="B109" s="53">
        <v>43956</v>
      </c>
      <c r="C109" s="55">
        <v>97.97</v>
      </c>
      <c r="D109" s="54">
        <v>99.54</v>
      </c>
      <c r="E109" s="54">
        <v>28.34</v>
      </c>
      <c r="F109" s="54">
        <v>36.299999999999997</v>
      </c>
      <c r="G109" s="54">
        <v>43.62</v>
      </c>
      <c r="H109" s="54">
        <v>78.97</v>
      </c>
      <c r="I109" s="93">
        <v>50.94</v>
      </c>
      <c r="J109" s="54"/>
      <c r="K109" s="54"/>
      <c r="L109" s="54"/>
      <c r="M109" s="55">
        <v>69.05</v>
      </c>
      <c r="N109" s="185"/>
    </row>
    <row r="110" spans="1:14" ht="15.75" customHeight="1" x14ac:dyDescent="0.2">
      <c r="A110" s="592"/>
      <c r="B110" s="53">
        <v>43957</v>
      </c>
      <c r="C110" s="55">
        <v>98.22</v>
      </c>
      <c r="D110" s="54">
        <v>99.6</v>
      </c>
      <c r="E110" s="54">
        <v>27.95</v>
      </c>
      <c r="F110" s="54">
        <v>35.909999999999997</v>
      </c>
      <c r="G110" s="54">
        <v>43.44</v>
      </c>
      <c r="H110" s="54">
        <v>79.150000000000006</v>
      </c>
      <c r="I110" s="93">
        <v>53.64</v>
      </c>
      <c r="J110" s="54"/>
      <c r="K110" s="54"/>
      <c r="L110" s="54"/>
      <c r="M110" s="55">
        <v>69.08</v>
      </c>
      <c r="N110" s="185"/>
    </row>
    <row r="111" spans="1:14" ht="15.75" customHeight="1" x14ac:dyDescent="0.2">
      <c r="A111" s="592"/>
      <c r="B111" s="53">
        <v>43958</v>
      </c>
      <c r="C111" s="55">
        <v>98.39</v>
      </c>
      <c r="D111" s="54">
        <v>99.6</v>
      </c>
      <c r="E111" s="54">
        <v>28.73</v>
      </c>
      <c r="F111" s="54">
        <v>36.17</v>
      </c>
      <c r="G111" s="54">
        <v>43.62</v>
      </c>
      <c r="H111" s="54">
        <v>79.510000000000005</v>
      </c>
      <c r="I111" s="93">
        <v>56.22</v>
      </c>
      <c r="J111" s="54"/>
      <c r="K111" s="54"/>
      <c r="L111" s="54"/>
      <c r="M111" s="55">
        <v>69.31</v>
      </c>
      <c r="N111" s="185"/>
    </row>
    <row r="112" spans="1:14" ht="15.75" customHeight="1" x14ac:dyDescent="0.2">
      <c r="A112" s="592"/>
      <c r="B112" s="53">
        <v>43959</v>
      </c>
      <c r="C112" s="55">
        <v>98.47</v>
      </c>
      <c r="D112" s="54">
        <v>99.49</v>
      </c>
      <c r="E112" s="54">
        <v>29.32</v>
      </c>
      <c r="F112" s="54">
        <v>36.36</v>
      </c>
      <c r="G112" s="54">
        <v>43.62</v>
      </c>
      <c r="H112" s="54">
        <v>79.88</v>
      </c>
      <c r="I112" s="93">
        <v>58.67</v>
      </c>
      <c r="J112" s="54"/>
      <c r="K112" s="54"/>
      <c r="L112" s="54"/>
      <c r="M112" s="55">
        <v>69.48</v>
      </c>
      <c r="N112" s="185"/>
    </row>
    <row r="113" spans="1:14" ht="15.75" customHeight="1" x14ac:dyDescent="0.2">
      <c r="A113" s="592"/>
      <c r="B113" s="53">
        <v>43960</v>
      </c>
      <c r="C113" s="55">
        <v>98.39</v>
      </c>
      <c r="D113" s="54">
        <v>99.49</v>
      </c>
      <c r="E113" s="54">
        <v>29.25</v>
      </c>
      <c r="F113" s="54">
        <v>36.229999999999997</v>
      </c>
      <c r="G113" s="54">
        <v>43.44</v>
      </c>
      <c r="H113" s="54">
        <v>79.88</v>
      </c>
      <c r="I113" s="93">
        <v>57.85</v>
      </c>
      <c r="J113" s="54">
        <v>82.74</v>
      </c>
      <c r="K113" s="54">
        <v>42.88</v>
      </c>
      <c r="L113" s="54">
        <v>15.05</v>
      </c>
      <c r="M113" s="55">
        <v>69.39</v>
      </c>
      <c r="N113" s="185"/>
    </row>
    <row r="114" spans="1:14" ht="15.75" customHeight="1" x14ac:dyDescent="0.2">
      <c r="A114" s="592"/>
      <c r="B114" s="53">
        <v>43961</v>
      </c>
      <c r="C114" s="55">
        <v>98.22</v>
      </c>
      <c r="D114" s="54">
        <v>99.33</v>
      </c>
      <c r="E114" s="54">
        <v>29.19</v>
      </c>
      <c r="F114" s="54">
        <v>36.11</v>
      </c>
      <c r="G114" s="54">
        <v>43.44</v>
      </c>
      <c r="H114" s="54">
        <v>80.069999999999993</v>
      </c>
      <c r="I114" s="93">
        <v>55.19</v>
      </c>
      <c r="J114" s="54"/>
      <c r="K114" s="54"/>
      <c r="L114" s="54"/>
      <c r="M114" s="55">
        <v>69.3</v>
      </c>
      <c r="N114" s="185"/>
    </row>
    <row r="115" spans="1:14" ht="15.75" customHeight="1" x14ac:dyDescent="0.2">
      <c r="A115" s="592"/>
      <c r="B115" s="53">
        <v>43962</v>
      </c>
      <c r="C115" s="55">
        <v>98.39</v>
      </c>
      <c r="D115" s="54">
        <v>99.28</v>
      </c>
      <c r="E115" s="54">
        <v>29.39</v>
      </c>
      <c r="F115" s="54">
        <v>36.04</v>
      </c>
      <c r="G115" s="54">
        <v>43.26</v>
      </c>
      <c r="H115" s="54">
        <v>80.069999999999993</v>
      </c>
      <c r="I115" s="93">
        <v>52.87</v>
      </c>
      <c r="J115" s="54"/>
      <c r="K115" s="54"/>
      <c r="L115" s="54"/>
      <c r="M115" s="55">
        <v>69.27</v>
      </c>
      <c r="N115" s="185"/>
    </row>
    <row r="116" spans="1:14" ht="15.75" customHeight="1" x14ac:dyDescent="0.2">
      <c r="A116" s="592"/>
      <c r="B116" s="53">
        <v>43963</v>
      </c>
      <c r="C116" s="55">
        <v>98.39</v>
      </c>
      <c r="D116" s="54">
        <v>99.17</v>
      </c>
      <c r="E116" s="54">
        <v>29.25</v>
      </c>
      <c r="F116" s="54">
        <v>35.799999999999997</v>
      </c>
      <c r="G116" s="54">
        <v>43.26</v>
      </c>
      <c r="H116" s="54">
        <v>80.069999999999993</v>
      </c>
      <c r="I116" s="93">
        <v>49.47</v>
      </c>
      <c r="J116" s="54"/>
      <c r="K116" s="54"/>
      <c r="L116" s="54"/>
      <c r="M116" s="55">
        <v>69.150000000000006</v>
      </c>
      <c r="N116" s="185"/>
    </row>
    <row r="117" spans="1:14" ht="15.75" customHeight="1" x14ac:dyDescent="0.2">
      <c r="A117" s="592"/>
      <c r="B117" s="53">
        <v>43964</v>
      </c>
      <c r="C117" s="55">
        <v>98.22</v>
      </c>
      <c r="D117" s="54">
        <v>99.28</v>
      </c>
      <c r="E117" s="54">
        <v>29.19</v>
      </c>
      <c r="F117" s="54">
        <v>35.450000000000003</v>
      </c>
      <c r="G117" s="54">
        <v>43.08</v>
      </c>
      <c r="H117" s="54">
        <v>80.069999999999993</v>
      </c>
      <c r="I117" s="93">
        <v>44.95</v>
      </c>
      <c r="J117" s="54"/>
      <c r="K117" s="54"/>
      <c r="L117" s="54"/>
      <c r="M117" s="55">
        <v>69.040000000000006</v>
      </c>
      <c r="N117" s="185"/>
    </row>
    <row r="118" spans="1:14" ht="15.75" customHeight="1" x14ac:dyDescent="0.2">
      <c r="A118" s="592"/>
      <c r="B118" s="53">
        <v>43965</v>
      </c>
      <c r="C118" s="55">
        <v>98.14</v>
      </c>
      <c r="D118" s="54">
        <v>99.17</v>
      </c>
      <c r="E118" s="54">
        <v>28.93</v>
      </c>
      <c r="F118" s="54">
        <v>35.33</v>
      </c>
      <c r="G118" s="54">
        <v>42.73</v>
      </c>
      <c r="H118" s="54">
        <v>79.88</v>
      </c>
      <c r="I118" s="93">
        <v>44.35</v>
      </c>
      <c r="J118" s="54"/>
      <c r="K118" s="54"/>
      <c r="L118" s="54"/>
      <c r="M118" s="55">
        <v>68.83</v>
      </c>
      <c r="N118" s="185"/>
    </row>
    <row r="119" spans="1:14" ht="15.75" customHeight="1" x14ac:dyDescent="0.2">
      <c r="A119" s="592"/>
      <c r="B119" s="53">
        <v>43966</v>
      </c>
      <c r="C119" s="55">
        <v>98.05</v>
      </c>
      <c r="D119" s="54">
        <v>99.12</v>
      </c>
      <c r="E119" s="54">
        <v>28.86</v>
      </c>
      <c r="F119" s="54">
        <v>35.18</v>
      </c>
      <c r="G119" s="54">
        <v>42.55</v>
      </c>
      <c r="H119" s="54">
        <v>80.069999999999993</v>
      </c>
      <c r="I119" s="93">
        <v>43.86</v>
      </c>
      <c r="J119" s="54"/>
      <c r="K119" s="54"/>
      <c r="L119" s="54"/>
      <c r="M119" s="55">
        <v>68.709999999999994</v>
      </c>
      <c r="N119" s="185"/>
    </row>
    <row r="120" spans="1:14" ht="15.75" customHeight="1" x14ac:dyDescent="0.2">
      <c r="A120" s="592"/>
      <c r="B120" s="53">
        <v>43967</v>
      </c>
      <c r="C120" s="55">
        <v>97.97</v>
      </c>
      <c r="D120" s="54">
        <v>99.12</v>
      </c>
      <c r="E120" s="54">
        <v>28.8</v>
      </c>
      <c r="F120" s="54">
        <v>35.1</v>
      </c>
      <c r="G120" s="54">
        <v>42.55</v>
      </c>
      <c r="H120" s="54">
        <v>80.069999999999993</v>
      </c>
      <c r="I120" s="93">
        <v>46.52</v>
      </c>
      <c r="J120" s="54"/>
      <c r="K120" s="54"/>
      <c r="L120" s="54"/>
      <c r="M120" s="55">
        <v>68.69</v>
      </c>
      <c r="N120" s="185"/>
    </row>
    <row r="121" spans="1:14" ht="15.75" customHeight="1" x14ac:dyDescent="0.2">
      <c r="A121" s="592"/>
      <c r="B121" s="53">
        <v>43968</v>
      </c>
      <c r="C121" s="55">
        <v>98.05</v>
      </c>
      <c r="D121" s="54">
        <v>99.07</v>
      </c>
      <c r="E121" s="54">
        <v>28.73</v>
      </c>
      <c r="F121" s="54">
        <v>34.5</v>
      </c>
      <c r="G121" s="54">
        <v>42.37</v>
      </c>
      <c r="H121" s="54">
        <v>79.88</v>
      </c>
      <c r="I121" s="93">
        <v>41.59</v>
      </c>
      <c r="J121" s="54"/>
      <c r="K121" s="54"/>
      <c r="L121" s="54"/>
      <c r="M121" s="55">
        <v>68.510000000000005</v>
      </c>
      <c r="N121" s="185"/>
    </row>
    <row r="122" spans="1:14" ht="15.75" customHeight="1" x14ac:dyDescent="0.2">
      <c r="A122" s="592"/>
      <c r="B122" s="53">
        <v>43969</v>
      </c>
      <c r="C122" s="55">
        <v>97.88</v>
      </c>
      <c r="D122" s="54">
        <v>98.96</v>
      </c>
      <c r="E122" s="54">
        <v>28.47</v>
      </c>
      <c r="F122" s="54">
        <v>33.93</v>
      </c>
      <c r="G122" s="54">
        <v>42.2</v>
      </c>
      <c r="H122" s="54">
        <v>79.88</v>
      </c>
      <c r="I122" s="93">
        <v>40.19</v>
      </c>
      <c r="J122" s="54"/>
      <c r="K122" s="54"/>
      <c r="L122" s="54"/>
      <c r="M122" s="55">
        <v>68.290000000000006</v>
      </c>
      <c r="N122" s="185"/>
    </row>
    <row r="123" spans="1:14" ht="15.75" customHeight="1" x14ac:dyDescent="0.2">
      <c r="A123" s="592"/>
      <c r="B123" s="53">
        <v>43970</v>
      </c>
      <c r="C123" s="55">
        <v>97.8</v>
      </c>
      <c r="D123" s="54">
        <v>98.05</v>
      </c>
      <c r="E123" s="54">
        <v>28.41</v>
      </c>
      <c r="F123" s="54">
        <v>33.79</v>
      </c>
      <c r="G123" s="54">
        <v>42.02</v>
      </c>
      <c r="H123" s="54">
        <v>79.7</v>
      </c>
      <c r="I123" s="93">
        <v>39.979999999999997</v>
      </c>
      <c r="J123" s="54"/>
      <c r="K123" s="54"/>
      <c r="L123" s="54"/>
      <c r="M123" s="55">
        <v>68.13</v>
      </c>
      <c r="N123" s="185"/>
    </row>
    <row r="124" spans="1:14" ht="15.75" customHeight="1" x14ac:dyDescent="0.2">
      <c r="A124" s="592"/>
      <c r="B124" s="53">
        <v>43971</v>
      </c>
      <c r="C124" s="55">
        <v>97.55</v>
      </c>
      <c r="D124" s="54">
        <v>98.75</v>
      </c>
      <c r="E124" s="54">
        <v>28.34</v>
      </c>
      <c r="F124" s="54">
        <v>33.72</v>
      </c>
      <c r="G124" s="54">
        <v>41.66</v>
      </c>
      <c r="H124" s="54">
        <v>79.7</v>
      </c>
      <c r="I124" s="93">
        <v>39.79</v>
      </c>
      <c r="J124" s="54"/>
      <c r="K124" s="54"/>
      <c r="L124" s="54"/>
      <c r="M124" s="55">
        <v>67.89</v>
      </c>
      <c r="N124" s="185"/>
    </row>
    <row r="125" spans="1:14" ht="15.75" customHeight="1" x14ac:dyDescent="0.2">
      <c r="A125" s="592"/>
      <c r="B125" s="53">
        <v>43972</v>
      </c>
      <c r="C125" s="55">
        <v>97.55</v>
      </c>
      <c r="D125" s="54">
        <v>98.64</v>
      </c>
      <c r="E125" s="54">
        <v>28.15</v>
      </c>
      <c r="F125" s="54">
        <v>33.520000000000003</v>
      </c>
      <c r="G125" s="54">
        <v>41.49</v>
      </c>
      <c r="H125" s="54">
        <v>79.7</v>
      </c>
      <c r="I125" s="93">
        <v>37.049999999999997</v>
      </c>
      <c r="J125" s="54"/>
      <c r="K125" s="54"/>
      <c r="L125" s="54"/>
      <c r="M125" s="55">
        <v>67.760000000000005</v>
      </c>
      <c r="N125" s="185"/>
    </row>
    <row r="126" spans="1:14" ht="15.75" customHeight="1" x14ac:dyDescent="0.2">
      <c r="A126" s="592"/>
      <c r="B126" s="53">
        <v>43973</v>
      </c>
      <c r="C126" s="55">
        <v>97.46</v>
      </c>
      <c r="D126" s="54">
        <v>98.53</v>
      </c>
      <c r="E126" s="54">
        <v>28.02</v>
      </c>
      <c r="F126" s="54">
        <v>33.39</v>
      </c>
      <c r="G126" s="54">
        <v>41.49</v>
      </c>
      <c r="H126" s="54">
        <v>79.510000000000005</v>
      </c>
      <c r="I126" s="93">
        <v>35.58</v>
      </c>
      <c r="J126" s="54">
        <v>77.73</v>
      </c>
      <c r="K126" s="54">
        <v>40.61</v>
      </c>
      <c r="L126" s="54">
        <v>9.42</v>
      </c>
      <c r="M126" s="55">
        <v>67.64</v>
      </c>
      <c r="N126" s="185"/>
    </row>
    <row r="127" spans="1:14" ht="15.75" customHeight="1" x14ac:dyDescent="0.2">
      <c r="A127" s="592"/>
      <c r="B127" s="53">
        <v>43974</v>
      </c>
      <c r="C127" s="55">
        <v>97.63</v>
      </c>
      <c r="D127" s="54">
        <v>98.48</v>
      </c>
      <c r="E127" s="54">
        <v>28.02</v>
      </c>
      <c r="F127" s="54">
        <v>33.33</v>
      </c>
      <c r="G127" s="54">
        <v>41.31</v>
      </c>
      <c r="H127" s="54">
        <v>79.7</v>
      </c>
      <c r="I127" s="93">
        <v>33.96</v>
      </c>
      <c r="J127" s="54"/>
      <c r="K127" s="54"/>
      <c r="L127" s="54"/>
      <c r="M127" s="55">
        <v>67.650000000000006</v>
      </c>
      <c r="N127" s="185"/>
    </row>
    <row r="128" spans="1:14" ht="15.75" customHeight="1" x14ac:dyDescent="0.2">
      <c r="A128" s="592"/>
      <c r="B128" s="53">
        <v>43975</v>
      </c>
      <c r="C128" s="55">
        <v>97.72</v>
      </c>
      <c r="D128" s="54">
        <v>98.43</v>
      </c>
      <c r="E128" s="54">
        <v>27.95</v>
      </c>
      <c r="F128" s="54">
        <v>33.19</v>
      </c>
      <c r="G128" s="54">
        <v>41.13</v>
      </c>
      <c r="H128" s="54">
        <v>79.7</v>
      </c>
      <c r="I128" s="93">
        <v>31.86</v>
      </c>
      <c r="J128" s="54"/>
      <c r="K128" s="54"/>
      <c r="L128" s="54"/>
      <c r="M128" s="55">
        <v>67.58</v>
      </c>
      <c r="N128" s="185"/>
    </row>
    <row r="129" spans="1:14" ht="15.75" customHeight="1" x14ac:dyDescent="0.2">
      <c r="A129" s="592"/>
      <c r="B129" s="53">
        <v>43976</v>
      </c>
      <c r="C129" s="55">
        <v>97.8</v>
      </c>
      <c r="D129" s="54">
        <v>98.27</v>
      </c>
      <c r="E129" s="54">
        <v>27.95</v>
      </c>
      <c r="F129" s="54">
        <v>33.07</v>
      </c>
      <c r="G129" s="54">
        <v>40.950000000000003</v>
      </c>
      <c r="H129" s="54">
        <v>79.510000000000005</v>
      </c>
      <c r="I129" s="93">
        <v>29.03</v>
      </c>
      <c r="J129" s="54"/>
      <c r="K129" s="54"/>
      <c r="L129" s="54"/>
      <c r="M129" s="55">
        <v>67.42</v>
      </c>
      <c r="N129" s="185"/>
    </row>
    <row r="130" spans="1:14" ht="15.75" customHeight="1" x14ac:dyDescent="0.2">
      <c r="A130" s="592"/>
      <c r="B130" s="53">
        <v>43977</v>
      </c>
      <c r="C130" s="55">
        <v>97.88</v>
      </c>
      <c r="D130" s="54">
        <v>98.11</v>
      </c>
      <c r="E130" s="54">
        <v>27.89</v>
      </c>
      <c r="F130" s="54">
        <v>33.01</v>
      </c>
      <c r="G130" s="54">
        <v>40.78</v>
      </c>
      <c r="H130" s="54">
        <v>79.510000000000005</v>
      </c>
      <c r="I130" s="93">
        <v>26.53</v>
      </c>
      <c r="J130" s="54"/>
      <c r="K130" s="54"/>
      <c r="L130" s="54"/>
      <c r="M130" s="55">
        <v>67.319999999999993</v>
      </c>
      <c r="N130" s="185"/>
    </row>
    <row r="131" spans="1:14" ht="15.75" customHeight="1" x14ac:dyDescent="0.2">
      <c r="A131" s="592"/>
      <c r="B131" s="53">
        <v>43978</v>
      </c>
      <c r="C131" s="55">
        <v>97.8</v>
      </c>
      <c r="D131" s="54">
        <v>98</v>
      </c>
      <c r="E131" s="54">
        <v>27.76</v>
      </c>
      <c r="F131" s="54">
        <v>33.01</v>
      </c>
      <c r="G131" s="54">
        <v>40.6</v>
      </c>
      <c r="H131" s="54">
        <v>79.33</v>
      </c>
      <c r="I131" s="93">
        <v>25.41</v>
      </c>
      <c r="J131" s="54"/>
      <c r="K131" s="54"/>
      <c r="L131" s="54"/>
      <c r="M131" s="55">
        <v>67.14</v>
      </c>
      <c r="N131" s="185"/>
    </row>
    <row r="132" spans="1:14" ht="15.75" customHeight="1" x14ac:dyDescent="0.2">
      <c r="A132" s="592"/>
      <c r="B132" s="53">
        <v>43979</v>
      </c>
      <c r="C132" s="55">
        <v>97.72</v>
      </c>
      <c r="D132" s="54">
        <v>98.05</v>
      </c>
      <c r="E132" s="54">
        <v>27.7</v>
      </c>
      <c r="F132" s="54">
        <v>33.01</v>
      </c>
      <c r="G132" s="54">
        <v>40.6</v>
      </c>
      <c r="H132" s="54">
        <v>79.33</v>
      </c>
      <c r="I132" s="93">
        <v>26.02</v>
      </c>
      <c r="J132" s="54"/>
      <c r="K132" s="54"/>
      <c r="L132" s="54"/>
      <c r="M132" s="55">
        <v>67.09</v>
      </c>
      <c r="N132" s="185"/>
    </row>
    <row r="133" spans="1:14" ht="15.75" customHeight="1" x14ac:dyDescent="0.2">
      <c r="A133" s="592"/>
      <c r="B133" s="53">
        <v>43980</v>
      </c>
      <c r="C133" s="55">
        <v>97.8</v>
      </c>
      <c r="D133" s="54">
        <v>98.16</v>
      </c>
      <c r="E133" s="54">
        <v>27.82</v>
      </c>
      <c r="F133" s="54">
        <v>32.89</v>
      </c>
      <c r="G133" s="54">
        <v>40.42</v>
      </c>
      <c r="H133" s="54">
        <v>79.33</v>
      </c>
      <c r="I133" s="93">
        <v>27.09</v>
      </c>
      <c r="J133" s="54"/>
      <c r="K133" s="54"/>
      <c r="L133" s="54"/>
      <c r="M133" s="55">
        <v>67.02</v>
      </c>
      <c r="N133" s="185"/>
    </row>
    <row r="134" spans="1:14" ht="15.75" customHeight="1" x14ac:dyDescent="0.2">
      <c r="A134" s="592"/>
      <c r="B134" s="53">
        <v>43981</v>
      </c>
      <c r="C134" s="55">
        <v>97.8</v>
      </c>
      <c r="D134" s="54">
        <v>98.16</v>
      </c>
      <c r="E134" s="54">
        <v>27.95</v>
      </c>
      <c r="F134" s="54">
        <v>32.770000000000003</v>
      </c>
      <c r="G134" s="54">
        <v>40.24</v>
      </c>
      <c r="H134" s="54">
        <v>79.510000000000005</v>
      </c>
      <c r="I134" s="93">
        <v>27.92</v>
      </c>
      <c r="J134" s="54"/>
      <c r="K134" s="54"/>
      <c r="L134" s="54"/>
      <c r="M134" s="55">
        <v>66.98</v>
      </c>
      <c r="N134" s="185"/>
    </row>
    <row r="135" spans="1:14" ht="15.75" customHeight="1" x14ac:dyDescent="0.2">
      <c r="A135" s="593"/>
      <c r="B135" s="53">
        <v>43982</v>
      </c>
      <c r="C135" s="55">
        <v>97.72</v>
      </c>
      <c r="D135" s="54">
        <v>98.21</v>
      </c>
      <c r="E135" s="54">
        <v>28.15</v>
      </c>
      <c r="F135" s="54">
        <v>32.700000000000003</v>
      </c>
      <c r="G135" s="54">
        <v>40.07</v>
      </c>
      <c r="H135" s="54">
        <v>79.510000000000005</v>
      </c>
      <c r="I135" s="93">
        <v>28.59</v>
      </c>
      <c r="J135" s="54"/>
      <c r="K135" s="54"/>
      <c r="L135" s="54"/>
      <c r="M135" s="55">
        <v>66.88</v>
      </c>
      <c r="N135" s="185"/>
    </row>
    <row r="136" spans="1:14" s="184" customFormat="1" ht="15.75" customHeight="1" x14ac:dyDescent="0.25">
      <c r="A136" s="591">
        <v>2020</v>
      </c>
      <c r="B136" s="440" t="s">
        <v>105</v>
      </c>
      <c r="C136" s="438">
        <f>AVERAGE(C137:C166)</f>
        <v>96.515333333333345</v>
      </c>
      <c r="D136" s="437">
        <f t="shared" ref="D136:M136" si="7">AVERAGE(D137:D166)</f>
        <v>96.667333333333332</v>
      </c>
      <c r="E136" s="437">
        <f t="shared" si="7"/>
        <v>27.100333333333328</v>
      </c>
      <c r="F136" s="437">
        <f t="shared" si="7"/>
        <v>30.513333333333335</v>
      </c>
      <c r="G136" s="437">
        <f t="shared" si="7"/>
        <v>39.115000000000002</v>
      </c>
      <c r="H136" s="437">
        <f t="shared" si="7"/>
        <v>78.801333333333318</v>
      </c>
      <c r="I136" s="439">
        <f t="shared" si="7"/>
        <v>29.890666666666668</v>
      </c>
      <c r="J136" s="437"/>
      <c r="K136" s="437"/>
      <c r="L136" s="437"/>
      <c r="M136" s="438">
        <f t="shared" si="7"/>
        <v>65.405333333333346</v>
      </c>
      <c r="N136" s="183"/>
    </row>
    <row r="137" spans="1:14" ht="15.75" customHeight="1" x14ac:dyDescent="0.2">
      <c r="A137" s="592"/>
      <c r="B137" s="53">
        <v>43983</v>
      </c>
      <c r="C137" s="55">
        <v>97.55</v>
      </c>
      <c r="D137" s="54">
        <v>98.11</v>
      </c>
      <c r="E137" s="54">
        <v>28.08</v>
      </c>
      <c r="F137" s="54">
        <v>32.53</v>
      </c>
      <c r="G137" s="54">
        <v>40.07</v>
      </c>
      <c r="H137" s="54">
        <v>79.33</v>
      </c>
      <c r="I137" s="93">
        <v>28.86</v>
      </c>
      <c r="J137" s="54">
        <v>75.42</v>
      </c>
      <c r="K137" s="54">
        <v>33.28</v>
      </c>
      <c r="L137" s="54">
        <v>4.7699999999999996</v>
      </c>
      <c r="M137" s="55">
        <v>66.709999999999994</v>
      </c>
      <c r="N137" s="185"/>
    </row>
    <row r="138" spans="1:14" ht="15.75" customHeight="1" x14ac:dyDescent="0.2">
      <c r="A138" s="592"/>
      <c r="B138" s="53">
        <v>43984</v>
      </c>
      <c r="C138" s="55">
        <v>97.38</v>
      </c>
      <c r="D138" s="54">
        <v>98.16</v>
      </c>
      <c r="E138" s="54">
        <v>28.02</v>
      </c>
      <c r="F138" s="54">
        <v>32.36</v>
      </c>
      <c r="G138" s="54">
        <v>39.89</v>
      </c>
      <c r="H138" s="54">
        <v>79.510000000000005</v>
      </c>
      <c r="I138" s="93">
        <v>30.08</v>
      </c>
      <c r="J138" s="54">
        <v>75.290000000000006</v>
      </c>
      <c r="K138" s="54">
        <v>32.5</v>
      </c>
      <c r="L138" s="54">
        <v>4.18</v>
      </c>
      <c r="M138" s="55">
        <v>66.61</v>
      </c>
      <c r="N138" s="185"/>
    </row>
    <row r="139" spans="1:14" ht="15.75" customHeight="1" x14ac:dyDescent="0.2">
      <c r="A139" s="592"/>
      <c r="B139" s="53">
        <v>43985</v>
      </c>
      <c r="C139" s="55">
        <v>97.21</v>
      </c>
      <c r="D139" s="54">
        <v>98.27</v>
      </c>
      <c r="E139" s="54">
        <v>28.28</v>
      </c>
      <c r="F139" s="54">
        <v>32.409999999999997</v>
      </c>
      <c r="G139" s="54">
        <v>39.89</v>
      </c>
      <c r="H139" s="54">
        <v>79.7</v>
      </c>
      <c r="I139" s="93">
        <v>30.49</v>
      </c>
      <c r="J139" s="54"/>
      <c r="K139" s="54"/>
      <c r="L139" s="54"/>
      <c r="M139" s="55">
        <v>66.59</v>
      </c>
      <c r="N139" s="185"/>
    </row>
    <row r="140" spans="1:14" ht="15.75" customHeight="1" x14ac:dyDescent="0.2">
      <c r="A140" s="592"/>
      <c r="B140" s="53">
        <v>43986</v>
      </c>
      <c r="C140" s="55">
        <v>97.29</v>
      </c>
      <c r="D140" s="54">
        <v>98.43</v>
      </c>
      <c r="E140" s="54">
        <v>28.41</v>
      </c>
      <c r="F140" s="54">
        <v>32.299999999999997</v>
      </c>
      <c r="G140" s="54">
        <v>40.07</v>
      </c>
      <c r="H140" s="54">
        <v>79.7</v>
      </c>
      <c r="I140" s="93">
        <v>34.630000000000003</v>
      </c>
      <c r="J140" s="54"/>
      <c r="K140" s="54"/>
      <c r="L140" s="54"/>
      <c r="M140" s="55">
        <v>66.680000000000007</v>
      </c>
      <c r="N140" s="185"/>
    </row>
    <row r="141" spans="1:14" ht="15.75" customHeight="1" x14ac:dyDescent="0.2">
      <c r="A141" s="592"/>
      <c r="B141" s="53">
        <v>43987</v>
      </c>
      <c r="C141" s="55">
        <v>97.21</v>
      </c>
      <c r="D141" s="54">
        <v>98.32</v>
      </c>
      <c r="E141" s="54">
        <v>28.28</v>
      </c>
      <c r="F141" s="54">
        <v>32.130000000000003</v>
      </c>
      <c r="G141" s="54">
        <v>39.71</v>
      </c>
      <c r="H141" s="54">
        <v>79.510000000000005</v>
      </c>
      <c r="I141" s="93">
        <v>27.25</v>
      </c>
      <c r="J141" s="54"/>
      <c r="K141" s="54"/>
      <c r="L141" s="54"/>
      <c r="M141" s="55">
        <v>66.459999999999994</v>
      </c>
      <c r="N141" s="185"/>
    </row>
    <row r="142" spans="1:14" ht="15.75" customHeight="1" x14ac:dyDescent="0.2">
      <c r="A142" s="592"/>
      <c r="B142" s="53">
        <v>43988</v>
      </c>
      <c r="C142" s="55">
        <v>97.04</v>
      </c>
      <c r="D142" s="54">
        <v>98.16</v>
      </c>
      <c r="E142" s="54">
        <v>28.08</v>
      </c>
      <c r="F142" s="54">
        <v>32.020000000000003</v>
      </c>
      <c r="G142" s="54">
        <v>39.71</v>
      </c>
      <c r="H142" s="54">
        <v>79.33</v>
      </c>
      <c r="I142" s="93">
        <v>32.31</v>
      </c>
      <c r="J142" s="54"/>
      <c r="K142" s="54"/>
      <c r="L142" s="54"/>
      <c r="M142" s="55">
        <v>66.33</v>
      </c>
      <c r="N142" s="185"/>
    </row>
    <row r="143" spans="1:14" ht="15.75" customHeight="1" x14ac:dyDescent="0.2">
      <c r="A143" s="592"/>
      <c r="B143" s="53">
        <v>43989</v>
      </c>
      <c r="C143" s="55">
        <v>96.96</v>
      </c>
      <c r="D143" s="54">
        <v>97.95</v>
      </c>
      <c r="E143" s="54">
        <v>27.95</v>
      </c>
      <c r="F143" s="54">
        <v>31.73</v>
      </c>
      <c r="G143" s="54">
        <v>39.53</v>
      </c>
      <c r="H143" s="54">
        <v>79.33</v>
      </c>
      <c r="I143" s="93">
        <v>23.43</v>
      </c>
      <c r="J143" s="54"/>
      <c r="K143" s="54"/>
      <c r="L143" s="54"/>
      <c r="M143" s="55">
        <v>66.099999999999994</v>
      </c>
      <c r="N143" s="186"/>
    </row>
    <row r="144" spans="1:14" ht="15.75" customHeight="1" x14ac:dyDescent="0.2">
      <c r="A144" s="592"/>
      <c r="B144" s="53">
        <v>43990</v>
      </c>
      <c r="C144" s="55">
        <v>96.79</v>
      </c>
      <c r="D144" s="54">
        <v>97.63</v>
      </c>
      <c r="E144" s="54">
        <v>27.7</v>
      </c>
      <c r="F144" s="54">
        <v>31.66</v>
      </c>
      <c r="G144" s="54">
        <v>39.53</v>
      </c>
      <c r="H144" s="54">
        <v>79.150000000000006</v>
      </c>
      <c r="I144" s="93">
        <v>32.03</v>
      </c>
      <c r="J144" s="54"/>
      <c r="K144" s="54"/>
      <c r="L144" s="54"/>
      <c r="M144" s="55">
        <v>65.989999999999995</v>
      </c>
      <c r="N144" s="185"/>
    </row>
    <row r="145" spans="1:14" ht="15.75" customHeight="1" x14ac:dyDescent="0.2">
      <c r="A145" s="592"/>
      <c r="B145" s="53">
        <v>43991</v>
      </c>
      <c r="C145" s="55">
        <v>96.71</v>
      </c>
      <c r="D145" s="54">
        <v>97.47</v>
      </c>
      <c r="E145" s="54">
        <v>27.5</v>
      </c>
      <c r="F145" s="54">
        <v>31.44</v>
      </c>
      <c r="G145" s="54">
        <v>39.35</v>
      </c>
      <c r="H145" s="54">
        <v>79.150000000000006</v>
      </c>
      <c r="I145" s="93">
        <v>31.83</v>
      </c>
      <c r="J145" s="54"/>
      <c r="K145" s="54"/>
      <c r="L145" s="54"/>
      <c r="M145" s="55">
        <v>65.849999999999994</v>
      </c>
      <c r="N145" s="185"/>
    </row>
    <row r="146" spans="1:14" ht="15.75" customHeight="1" x14ac:dyDescent="0.2">
      <c r="A146" s="592"/>
      <c r="B146" s="53">
        <v>43992</v>
      </c>
      <c r="C146" s="55">
        <v>96.46</v>
      </c>
      <c r="D146" s="54">
        <v>97.26</v>
      </c>
      <c r="E146" s="54">
        <v>27.25</v>
      </c>
      <c r="F146" s="54">
        <v>31.08</v>
      </c>
      <c r="G146" s="54">
        <v>39.020000000000003</v>
      </c>
      <c r="H146" s="54">
        <v>78.97</v>
      </c>
      <c r="I146" s="93">
        <v>29.95</v>
      </c>
      <c r="J146" s="54"/>
      <c r="K146" s="54"/>
      <c r="L146" s="54"/>
      <c r="M146" s="55">
        <v>65.58</v>
      </c>
      <c r="N146" s="185"/>
    </row>
    <row r="147" spans="1:14" ht="15.75" customHeight="1" x14ac:dyDescent="0.2">
      <c r="A147" s="592"/>
      <c r="B147" s="53">
        <v>43993</v>
      </c>
      <c r="C147" s="55">
        <v>96.37</v>
      </c>
      <c r="D147" s="54">
        <v>97.04</v>
      </c>
      <c r="E147" s="54">
        <v>27.06</v>
      </c>
      <c r="F147" s="54">
        <v>30.88</v>
      </c>
      <c r="G147" s="54">
        <v>38.85</v>
      </c>
      <c r="H147" s="54">
        <v>78.78</v>
      </c>
      <c r="I147" s="93">
        <v>29.23</v>
      </c>
      <c r="J147" s="54"/>
      <c r="K147" s="54"/>
      <c r="L147" s="54"/>
      <c r="M147" s="55">
        <v>65.39</v>
      </c>
      <c r="N147" s="185"/>
    </row>
    <row r="148" spans="1:14" ht="15.75" customHeight="1" x14ac:dyDescent="0.2">
      <c r="A148" s="592"/>
      <c r="B148" s="53">
        <v>43994</v>
      </c>
      <c r="C148" s="55">
        <v>96.21</v>
      </c>
      <c r="D148" s="54">
        <v>96.83</v>
      </c>
      <c r="E148" s="54">
        <v>26.87</v>
      </c>
      <c r="F148" s="54">
        <v>30.67</v>
      </c>
      <c r="G148" s="54">
        <v>38.51</v>
      </c>
      <c r="H148" s="54">
        <v>78.599999999999994</v>
      </c>
      <c r="I148" s="93">
        <v>29.17</v>
      </c>
      <c r="J148" s="54">
        <v>72.040000000000006</v>
      </c>
      <c r="K148" s="54">
        <v>24.17</v>
      </c>
      <c r="L148" s="54">
        <v>2.13</v>
      </c>
      <c r="M148" s="55">
        <v>65.16</v>
      </c>
      <c r="N148" s="185"/>
    </row>
    <row r="149" spans="1:14" ht="15.75" customHeight="1" x14ac:dyDescent="0.2">
      <c r="A149" s="592"/>
      <c r="B149" s="53">
        <v>43995</v>
      </c>
      <c r="C149" s="55">
        <v>95.87</v>
      </c>
      <c r="D149" s="54">
        <v>96.72</v>
      </c>
      <c r="E149" s="54">
        <v>26.43</v>
      </c>
      <c r="F149" s="54">
        <v>30.48</v>
      </c>
      <c r="G149" s="54">
        <v>38.18</v>
      </c>
      <c r="H149" s="54">
        <v>78.78</v>
      </c>
      <c r="I149" s="93">
        <v>28.78</v>
      </c>
      <c r="J149" s="54"/>
      <c r="K149" s="54"/>
      <c r="L149" s="54"/>
      <c r="M149" s="55">
        <v>64.959999999999994</v>
      </c>
      <c r="N149" s="185"/>
    </row>
    <row r="150" spans="1:14" ht="15.75" customHeight="1" x14ac:dyDescent="0.2">
      <c r="A150" s="592"/>
      <c r="B150" s="53">
        <v>43996</v>
      </c>
      <c r="C150" s="55">
        <v>95.62</v>
      </c>
      <c r="D150" s="54">
        <v>96.62</v>
      </c>
      <c r="E150" s="54">
        <v>26.3</v>
      </c>
      <c r="F150" s="54">
        <v>30.22</v>
      </c>
      <c r="G150" s="54">
        <v>37.840000000000003</v>
      </c>
      <c r="H150" s="54">
        <v>78.599999999999994</v>
      </c>
      <c r="I150" s="93">
        <v>30.14</v>
      </c>
      <c r="J150" s="54"/>
      <c r="K150" s="54"/>
      <c r="L150" s="54"/>
      <c r="M150" s="55">
        <v>64.73</v>
      </c>
      <c r="N150" s="185"/>
    </row>
    <row r="151" spans="1:14" ht="15.75" customHeight="1" x14ac:dyDescent="0.2">
      <c r="A151" s="592"/>
      <c r="B151" s="53">
        <v>43997</v>
      </c>
      <c r="C151" s="55">
        <v>95.45</v>
      </c>
      <c r="D151" s="54">
        <v>96.57</v>
      </c>
      <c r="E151" s="54">
        <v>26.49</v>
      </c>
      <c r="F151" s="54">
        <v>30.22</v>
      </c>
      <c r="G151" s="54">
        <v>37.67</v>
      </c>
      <c r="H151" s="54">
        <v>78.599999999999994</v>
      </c>
      <c r="I151" s="93">
        <v>39.07</v>
      </c>
      <c r="J151" s="54">
        <v>70.67</v>
      </c>
      <c r="K151" s="54">
        <v>22.65</v>
      </c>
      <c r="L151" s="54">
        <v>2.1</v>
      </c>
      <c r="M151" s="55">
        <v>64.739999999999995</v>
      </c>
      <c r="N151" s="185"/>
    </row>
    <row r="152" spans="1:14" ht="15.75" customHeight="1" x14ac:dyDescent="0.2">
      <c r="A152" s="592"/>
      <c r="B152" s="53">
        <v>43998</v>
      </c>
      <c r="C152" s="55">
        <v>95.45</v>
      </c>
      <c r="D152" s="54">
        <v>96.3</v>
      </c>
      <c r="E152" s="54">
        <v>26.3</v>
      </c>
      <c r="F152" s="54">
        <v>29.97</v>
      </c>
      <c r="G152" s="54">
        <v>37.5</v>
      </c>
      <c r="H152" s="54">
        <v>78.78</v>
      </c>
      <c r="I152" s="93">
        <v>40.299999999999997</v>
      </c>
      <c r="J152" s="54"/>
      <c r="K152" s="54"/>
      <c r="L152" s="54"/>
      <c r="M152" s="55">
        <v>64.72</v>
      </c>
      <c r="N152" s="185"/>
    </row>
    <row r="153" spans="1:14" ht="15.75" customHeight="1" x14ac:dyDescent="0.2">
      <c r="A153" s="592"/>
      <c r="B153" s="53">
        <v>43999</v>
      </c>
      <c r="C153" s="55">
        <v>95.45</v>
      </c>
      <c r="D153" s="54">
        <v>95.98</v>
      </c>
      <c r="E153" s="54">
        <v>26.24</v>
      </c>
      <c r="F153" s="54">
        <v>29.67</v>
      </c>
      <c r="G153" s="54">
        <v>37.340000000000003</v>
      </c>
      <c r="H153" s="54">
        <v>78.78</v>
      </c>
      <c r="I153" s="93">
        <v>38.78</v>
      </c>
      <c r="J153" s="54"/>
      <c r="K153" s="54"/>
      <c r="L153" s="54"/>
      <c r="M153" s="55">
        <v>64.62</v>
      </c>
      <c r="N153" s="185"/>
    </row>
    <row r="154" spans="1:14" ht="15.75" customHeight="1" x14ac:dyDescent="0.2">
      <c r="A154" s="592"/>
      <c r="B154" s="53">
        <v>44000</v>
      </c>
      <c r="C154" s="55">
        <v>95.45</v>
      </c>
      <c r="D154" s="54">
        <v>95.66</v>
      </c>
      <c r="E154" s="54">
        <v>26.05</v>
      </c>
      <c r="F154" s="54">
        <v>29.56</v>
      </c>
      <c r="G154" s="54">
        <v>37.17</v>
      </c>
      <c r="H154" s="54">
        <v>78.78</v>
      </c>
      <c r="I154" s="93">
        <v>35.35</v>
      </c>
      <c r="J154" s="54"/>
      <c r="K154" s="54"/>
      <c r="L154" s="54"/>
      <c r="M154" s="55">
        <v>64.52</v>
      </c>
      <c r="N154" s="185"/>
    </row>
    <row r="155" spans="1:14" ht="15.75" customHeight="1" x14ac:dyDescent="0.2">
      <c r="A155" s="592"/>
      <c r="B155" s="53">
        <v>44001</v>
      </c>
      <c r="C155" s="55">
        <v>95.7</v>
      </c>
      <c r="D155" s="54">
        <v>95.87</v>
      </c>
      <c r="E155" s="54">
        <v>26.43</v>
      </c>
      <c r="F155" s="54">
        <v>26.62</v>
      </c>
      <c r="G155" s="54">
        <v>37.67</v>
      </c>
      <c r="H155" s="54">
        <v>78.97</v>
      </c>
      <c r="I155" s="93">
        <v>34.28</v>
      </c>
      <c r="J155" s="54"/>
      <c r="K155" s="54"/>
      <c r="L155" s="54"/>
      <c r="M155" s="55">
        <v>64.78</v>
      </c>
      <c r="N155" s="185"/>
    </row>
    <row r="156" spans="1:14" ht="15.75" customHeight="1" x14ac:dyDescent="0.2">
      <c r="A156" s="592"/>
      <c r="B156" s="53">
        <v>44002</v>
      </c>
      <c r="C156" s="55">
        <v>96.12</v>
      </c>
      <c r="D156" s="54">
        <v>95.98</v>
      </c>
      <c r="E156" s="54">
        <v>26.93</v>
      </c>
      <c r="F156" s="54">
        <v>29.73</v>
      </c>
      <c r="G156" s="54">
        <v>38.01</v>
      </c>
      <c r="H156" s="54">
        <v>78.97</v>
      </c>
      <c r="I156" s="93">
        <v>32.340000000000003</v>
      </c>
      <c r="J156" s="54"/>
      <c r="K156" s="54"/>
      <c r="L156" s="54"/>
      <c r="M156" s="55">
        <v>64.97</v>
      </c>
      <c r="N156" s="185"/>
    </row>
    <row r="157" spans="1:14" ht="15.75" customHeight="1" x14ac:dyDescent="0.2">
      <c r="A157" s="592"/>
      <c r="B157" s="53">
        <v>44003</v>
      </c>
      <c r="C157" s="55">
        <v>96.29</v>
      </c>
      <c r="D157" s="54">
        <v>96.03</v>
      </c>
      <c r="E157" s="54">
        <v>26.87</v>
      </c>
      <c r="F157" s="54">
        <v>29.62</v>
      </c>
      <c r="G157" s="54">
        <v>37.840000000000003</v>
      </c>
      <c r="H157" s="54">
        <v>78.78</v>
      </c>
      <c r="I157" s="93">
        <v>29.82</v>
      </c>
      <c r="J157" s="54"/>
      <c r="K157" s="54"/>
      <c r="L157" s="54"/>
      <c r="M157" s="55">
        <v>64.900000000000006</v>
      </c>
      <c r="N157" s="186"/>
    </row>
    <row r="158" spans="1:14" ht="15.75" customHeight="1" x14ac:dyDescent="0.2">
      <c r="A158" s="592"/>
      <c r="B158" s="53">
        <v>44004</v>
      </c>
      <c r="C158" s="55">
        <v>96.29</v>
      </c>
      <c r="D158" s="54">
        <v>95.98</v>
      </c>
      <c r="E158" s="54">
        <v>26.74</v>
      </c>
      <c r="F158" s="54">
        <v>29.44</v>
      </c>
      <c r="G158" s="54">
        <v>37.5</v>
      </c>
      <c r="H158" s="54">
        <v>78.78</v>
      </c>
      <c r="I158" s="93">
        <v>25.88</v>
      </c>
      <c r="J158" s="54">
        <v>68.599999999999994</v>
      </c>
      <c r="K158" s="54">
        <v>21.11</v>
      </c>
      <c r="L158" s="54">
        <v>2.63</v>
      </c>
      <c r="M158" s="55">
        <v>64.709999999999994</v>
      </c>
      <c r="N158" s="185"/>
    </row>
    <row r="159" spans="1:14" ht="15.75" customHeight="1" x14ac:dyDescent="0.2">
      <c r="A159" s="592"/>
      <c r="B159" s="53">
        <v>44005</v>
      </c>
      <c r="C159" s="55">
        <v>96.46</v>
      </c>
      <c r="D159" s="54">
        <v>95.82</v>
      </c>
      <c r="E159" s="54">
        <v>26.55</v>
      </c>
      <c r="F159" s="54">
        <v>29.33</v>
      </c>
      <c r="G159" s="54">
        <v>37.340000000000003</v>
      </c>
      <c r="H159" s="54">
        <v>78.599999999999994</v>
      </c>
      <c r="I159" s="93">
        <v>22.68</v>
      </c>
      <c r="J159" s="54">
        <v>68.349999999999994</v>
      </c>
      <c r="K159" s="54">
        <v>20.5</v>
      </c>
      <c r="L159" s="54">
        <v>2.2999999999999998</v>
      </c>
      <c r="M159" s="55">
        <v>64.599999999999994</v>
      </c>
      <c r="N159" s="186"/>
    </row>
    <row r="160" spans="1:14" ht="15.75" customHeight="1" x14ac:dyDescent="0.2">
      <c r="A160" s="592"/>
      <c r="B160" s="53">
        <v>44006</v>
      </c>
      <c r="C160" s="55">
        <v>96.71</v>
      </c>
      <c r="D160" s="54">
        <v>96.03</v>
      </c>
      <c r="E160" s="54">
        <v>27.19</v>
      </c>
      <c r="F160" s="54">
        <v>30.03</v>
      </c>
      <c r="G160" s="54">
        <v>40.07</v>
      </c>
      <c r="H160" s="54">
        <v>78.42</v>
      </c>
      <c r="I160" s="93">
        <v>24.24</v>
      </c>
      <c r="J160" s="54"/>
      <c r="K160" s="54"/>
      <c r="L160" s="54"/>
      <c r="M160" s="55">
        <v>65.27</v>
      </c>
      <c r="N160" s="185"/>
    </row>
    <row r="161" spans="1:14" ht="15.75" customHeight="1" x14ac:dyDescent="0.2">
      <c r="A161" s="592"/>
      <c r="B161" s="53">
        <v>44007</v>
      </c>
      <c r="C161" s="55">
        <v>96.79</v>
      </c>
      <c r="D161" s="54">
        <v>95.87</v>
      </c>
      <c r="E161" s="54">
        <v>26.99</v>
      </c>
      <c r="F161" s="54">
        <v>30.22</v>
      </c>
      <c r="G161" s="54">
        <v>41.13</v>
      </c>
      <c r="H161" s="54">
        <v>78.42</v>
      </c>
      <c r="I161" s="93">
        <v>25.56</v>
      </c>
      <c r="J161" s="54"/>
      <c r="K161" s="54"/>
      <c r="L161" s="54"/>
      <c r="M161" s="55">
        <v>65.459999999999994</v>
      </c>
      <c r="N161" s="185"/>
    </row>
    <row r="162" spans="1:14" ht="15.75" customHeight="1" x14ac:dyDescent="0.2">
      <c r="A162" s="592"/>
      <c r="B162" s="53">
        <v>44008</v>
      </c>
      <c r="C162" s="55">
        <v>96.96</v>
      </c>
      <c r="D162" s="54">
        <v>95.71</v>
      </c>
      <c r="E162" s="54">
        <v>26.99</v>
      </c>
      <c r="F162" s="54">
        <v>30.03</v>
      </c>
      <c r="G162" s="54">
        <v>41.31</v>
      </c>
      <c r="H162" s="54">
        <v>78.239999999999995</v>
      </c>
      <c r="I162" s="93">
        <v>25.32</v>
      </c>
      <c r="J162" s="54"/>
      <c r="K162" s="54"/>
      <c r="L162" s="54"/>
      <c r="M162" s="55">
        <v>65.400000000000006</v>
      </c>
      <c r="N162" s="186"/>
    </row>
    <row r="163" spans="1:14" ht="15.75" customHeight="1" x14ac:dyDescent="0.2">
      <c r="A163" s="592"/>
      <c r="B163" s="53">
        <v>44009</v>
      </c>
      <c r="C163" s="55">
        <v>97.04</v>
      </c>
      <c r="D163" s="54">
        <v>95.55</v>
      </c>
      <c r="E163" s="54">
        <v>26.93</v>
      </c>
      <c r="F163" s="54">
        <v>29.97</v>
      </c>
      <c r="G163" s="54">
        <v>40.950000000000003</v>
      </c>
      <c r="H163" s="54">
        <v>78.05</v>
      </c>
      <c r="I163" s="93">
        <v>25.7</v>
      </c>
      <c r="J163" s="54"/>
      <c r="K163" s="54"/>
      <c r="L163" s="54"/>
      <c r="M163" s="55">
        <v>65.3</v>
      </c>
      <c r="N163" s="186"/>
    </row>
    <row r="164" spans="1:14" ht="15.75" customHeight="1" x14ac:dyDescent="0.2">
      <c r="A164" s="592"/>
      <c r="B164" s="53">
        <v>44010</v>
      </c>
      <c r="C164" s="55">
        <v>96.96</v>
      </c>
      <c r="D164" s="54">
        <v>95.39</v>
      </c>
      <c r="E164" s="54">
        <v>26.8</v>
      </c>
      <c r="F164" s="54">
        <v>29.85</v>
      </c>
      <c r="G164" s="54">
        <v>40.78</v>
      </c>
      <c r="H164" s="54">
        <v>77.87</v>
      </c>
      <c r="I164" s="93">
        <v>26.15</v>
      </c>
      <c r="J164" s="54"/>
      <c r="K164" s="54"/>
      <c r="L164" s="54"/>
      <c r="M164" s="55">
        <v>65.14</v>
      </c>
      <c r="N164" s="185"/>
    </row>
    <row r="165" spans="1:14" ht="15.75" customHeight="1" x14ac:dyDescent="0.2">
      <c r="A165" s="592"/>
      <c r="B165" s="53">
        <v>44011</v>
      </c>
      <c r="C165" s="55">
        <v>96.79</v>
      </c>
      <c r="D165" s="54">
        <v>95.29</v>
      </c>
      <c r="E165" s="54">
        <v>26.68</v>
      </c>
      <c r="F165" s="54">
        <v>29.73</v>
      </c>
      <c r="G165" s="54">
        <v>40.6</v>
      </c>
      <c r="H165" s="54">
        <v>77.87</v>
      </c>
      <c r="I165" s="93">
        <v>26.67</v>
      </c>
      <c r="J165" s="54"/>
      <c r="K165" s="54"/>
      <c r="L165" s="54"/>
      <c r="M165" s="55">
        <v>65.010000000000005</v>
      </c>
      <c r="N165" s="185"/>
    </row>
    <row r="166" spans="1:14" ht="15.75" customHeight="1" x14ac:dyDescent="0.2">
      <c r="A166" s="593"/>
      <c r="B166" s="53">
        <v>44012</v>
      </c>
      <c r="C166" s="55">
        <v>96.88</v>
      </c>
      <c r="D166" s="54">
        <v>95.02</v>
      </c>
      <c r="E166" s="54">
        <v>26.62</v>
      </c>
      <c r="F166" s="54">
        <v>29.5</v>
      </c>
      <c r="G166" s="54">
        <v>40.42</v>
      </c>
      <c r="H166" s="54">
        <v>77.69</v>
      </c>
      <c r="I166" s="93">
        <v>26.4</v>
      </c>
      <c r="J166" s="54"/>
      <c r="K166" s="54"/>
      <c r="L166" s="54"/>
      <c r="M166" s="55">
        <v>64.88</v>
      </c>
      <c r="N166" s="185"/>
    </row>
    <row r="167" spans="1:14" s="184" customFormat="1" ht="15.75" customHeight="1" x14ac:dyDescent="0.25">
      <c r="A167" s="591">
        <v>2020</v>
      </c>
      <c r="B167" s="440" t="s">
        <v>106</v>
      </c>
      <c r="C167" s="438">
        <f>AVERAGE(C168:C198)</f>
        <v>93.947586206896545</v>
      </c>
      <c r="D167" s="437">
        <f t="shared" ref="D167:M167" si="8">AVERAGE(D168:D198)</f>
        <v>91.174137931034508</v>
      </c>
      <c r="E167" s="437">
        <f t="shared" si="8"/>
        <v>23.895862068965517</v>
      </c>
      <c r="F167" s="437">
        <f t="shared" si="8"/>
        <v>26.164482758620686</v>
      </c>
      <c r="G167" s="437">
        <f t="shared" si="8"/>
        <v>36.067241379310346</v>
      </c>
      <c r="H167" s="437">
        <f t="shared" si="8"/>
        <v>71.257586206896562</v>
      </c>
      <c r="I167" s="439">
        <f t="shared" si="8"/>
        <v>27.673103448275864</v>
      </c>
      <c r="J167" s="437"/>
      <c r="K167" s="437"/>
      <c r="L167" s="437"/>
      <c r="M167" s="438">
        <f t="shared" si="8"/>
        <v>61.056896551724137</v>
      </c>
      <c r="N167" s="183"/>
    </row>
    <row r="168" spans="1:14" ht="15.75" customHeight="1" x14ac:dyDescent="0.2">
      <c r="A168" s="592"/>
      <c r="B168" s="53">
        <v>44013</v>
      </c>
      <c r="C168" s="55">
        <v>96.88</v>
      </c>
      <c r="D168" s="54">
        <v>94.7</v>
      </c>
      <c r="E168" s="54">
        <v>26.43</v>
      </c>
      <c r="F168" s="54">
        <v>29.38</v>
      </c>
      <c r="G168" s="54">
        <v>40.07</v>
      </c>
      <c r="H168" s="54">
        <v>77.319999999999993</v>
      </c>
      <c r="I168" s="93">
        <v>25.12</v>
      </c>
      <c r="J168" s="54">
        <v>66.849999999999994</v>
      </c>
      <c r="K168" s="54">
        <v>14.95</v>
      </c>
      <c r="L168" s="54">
        <v>1.56</v>
      </c>
      <c r="M168" s="55">
        <v>64.64</v>
      </c>
      <c r="N168" s="185"/>
    </row>
    <row r="169" spans="1:14" ht="15.75" customHeight="1" x14ac:dyDescent="0.2">
      <c r="A169" s="592"/>
      <c r="B169" s="53">
        <v>44014</v>
      </c>
      <c r="C169" s="55">
        <v>96.71</v>
      </c>
      <c r="D169" s="54">
        <v>94.54</v>
      </c>
      <c r="E169" s="54">
        <v>26.3</v>
      </c>
      <c r="F169" s="54">
        <v>29.17</v>
      </c>
      <c r="G169" s="54">
        <v>39.89</v>
      </c>
      <c r="H169" s="54">
        <v>77.14</v>
      </c>
      <c r="I169" s="93">
        <v>25.14</v>
      </c>
      <c r="J169" s="54"/>
      <c r="K169" s="54"/>
      <c r="L169" s="54"/>
      <c r="M169" s="55">
        <v>64.47</v>
      </c>
      <c r="N169" s="185"/>
    </row>
    <row r="170" spans="1:14" ht="15.75" customHeight="1" x14ac:dyDescent="0.2">
      <c r="A170" s="592"/>
      <c r="B170" s="53">
        <v>44015</v>
      </c>
      <c r="C170" s="55">
        <v>96.54</v>
      </c>
      <c r="D170" s="54">
        <v>94.6</v>
      </c>
      <c r="E170" s="54">
        <v>26.11</v>
      </c>
      <c r="F170" s="54">
        <v>29.06</v>
      </c>
      <c r="G170" s="54">
        <v>39.71</v>
      </c>
      <c r="H170" s="54">
        <v>76.78</v>
      </c>
      <c r="I170" s="93">
        <v>25.16</v>
      </c>
      <c r="J170" s="54"/>
      <c r="K170" s="54"/>
      <c r="L170" s="54"/>
      <c r="M170" s="55">
        <v>64.28</v>
      </c>
      <c r="N170" s="185"/>
    </row>
    <row r="171" spans="1:14" ht="15.75" customHeight="1" x14ac:dyDescent="0.2">
      <c r="A171" s="592"/>
      <c r="B171" s="53">
        <v>44016</v>
      </c>
      <c r="C171" s="55">
        <v>96.29</v>
      </c>
      <c r="D171" s="54">
        <v>94.49</v>
      </c>
      <c r="E171" s="54">
        <v>26.11</v>
      </c>
      <c r="F171" s="54">
        <v>28.9</v>
      </c>
      <c r="G171" s="54">
        <v>39.35</v>
      </c>
      <c r="H171" s="54">
        <v>76.42</v>
      </c>
      <c r="I171" s="93">
        <v>25.19</v>
      </c>
      <c r="J171" s="54"/>
      <c r="K171" s="54"/>
      <c r="L171" s="54"/>
      <c r="M171" s="55">
        <v>64.06</v>
      </c>
      <c r="N171" s="185"/>
    </row>
    <row r="172" spans="1:14" ht="15.75" customHeight="1" x14ac:dyDescent="0.2">
      <c r="A172" s="592"/>
      <c r="B172" s="53">
        <v>44017</v>
      </c>
      <c r="C172" s="55">
        <v>95.96</v>
      </c>
      <c r="D172" s="54">
        <v>94.33</v>
      </c>
      <c r="E172" s="54">
        <v>25.86</v>
      </c>
      <c r="F172" s="54">
        <v>28.76</v>
      </c>
      <c r="G172" s="54">
        <v>39.19</v>
      </c>
      <c r="H172" s="54">
        <v>76.05</v>
      </c>
      <c r="I172" s="93">
        <v>25.09</v>
      </c>
      <c r="J172" s="54"/>
      <c r="K172" s="54"/>
      <c r="L172" s="54"/>
      <c r="M172" s="55">
        <v>63.84</v>
      </c>
      <c r="N172" s="185"/>
    </row>
    <row r="173" spans="1:14" ht="15.75" customHeight="1" x14ac:dyDescent="0.2">
      <c r="A173" s="592"/>
      <c r="B173" s="53">
        <v>44018</v>
      </c>
      <c r="C173" s="55">
        <v>95.79</v>
      </c>
      <c r="D173" s="54">
        <v>94.12</v>
      </c>
      <c r="E173" s="54">
        <v>25.55</v>
      </c>
      <c r="F173" s="54">
        <v>28.45</v>
      </c>
      <c r="G173" s="54">
        <v>38.85</v>
      </c>
      <c r="H173" s="54">
        <v>75.69</v>
      </c>
      <c r="I173" s="93">
        <v>24.28</v>
      </c>
      <c r="J173" s="54"/>
      <c r="K173" s="54"/>
      <c r="L173" s="54"/>
      <c r="M173" s="55">
        <v>63.59</v>
      </c>
      <c r="N173" s="185"/>
    </row>
    <row r="174" spans="1:14" ht="15.75" customHeight="1" x14ac:dyDescent="0.2">
      <c r="A174" s="592"/>
      <c r="B174" s="53">
        <v>44019</v>
      </c>
      <c r="C174" s="55">
        <v>95.7</v>
      </c>
      <c r="D174" s="54">
        <v>93.85</v>
      </c>
      <c r="E174" s="54">
        <v>25.43</v>
      </c>
      <c r="F174" s="54">
        <v>27.98</v>
      </c>
      <c r="G174" s="54">
        <v>38.51</v>
      </c>
      <c r="H174" s="54">
        <v>75.33</v>
      </c>
      <c r="I174" s="93">
        <v>23.27</v>
      </c>
      <c r="J174" s="54"/>
      <c r="K174" s="54"/>
      <c r="L174" s="54"/>
      <c r="M174" s="55">
        <v>63.36</v>
      </c>
      <c r="N174" s="185"/>
    </row>
    <row r="175" spans="1:14" ht="15.75" customHeight="1" x14ac:dyDescent="0.2">
      <c r="A175" s="592"/>
      <c r="B175" s="53">
        <v>44020</v>
      </c>
      <c r="C175" s="55">
        <v>95.45</v>
      </c>
      <c r="D175" s="54">
        <v>93.69</v>
      </c>
      <c r="E175" s="54">
        <v>25.25</v>
      </c>
      <c r="F175" s="54">
        <v>27.62</v>
      </c>
      <c r="G175" s="54">
        <v>38.35</v>
      </c>
      <c r="H175" s="54">
        <v>74.97</v>
      </c>
      <c r="I175" s="93">
        <v>21.77</v>
      </c>
      <c r="J175" s="54"/>
      <c r="K175" s="54"/>
      <c r="L175" s="54"/>
      <c r="M175" s="55">
        <v>63.13</v>
      </c>
      <c r="N175" s="185"/>
    </row>
    <row r="176" spans="1:14" ht="15.75" customHeight="1" x14ac:dyDescent="0.2">
      <c r="A176" s="592"/>
      <c r="B176" s="53">
        <v>44021</v>
      </c>
      <c r="C176" s="55">
        <v>95.21</v>
      </c>
      <c r="D176" s="54">
        <v>93.37</v>
      </c>
      <c r="E176" s="54">
        <v>25.06</v>
      </c>
      <c r="F176" s="54">
        <v>27.47</v>
      </c>
      <c r="G176" s="54">
        <v>38.01</v>
      </c>
      <c r="H176" s="54">
        <v>74.430000000000007</v>
      </c>
      <c r="I176" s="93">
        <v>22.02</v>
      </c>
      <c r="J176" s="54"/>
      <c r="K176" s="54"/>
      <c r="L176" s="54"/>
      <c r="M176" s="55">
        <v>62.85</v>
      </c>
      <c r="N176" s="185"/>
    </row>
    <row r="177" spans="1:14" ht="15.75" customHeight="1" x14ac:dyDescent="0.2">
      <c r="A177" s="592"/>
      <c r="B177" s="53">
        <v>44022</v>
      </c>
      <c r="C177" s="55">
        <v>95.21</v>
      </c>
      <c r="D177" s="54">
        <v>92.95</v>
      </c>
      <c r="E177" s="54">
        <v>24.94</v>
      </c>
      <c r="F177" s="54">
        <v>27.12</v>
      </c>
      <c r="G177" s="54">
        <v>37.67</v>
      </c>
      <c r="H177" s="54">
        <v>73.89</v>
      </c>
      <c r="I177" s="93">
        <v>22.61</v>
      </c>
      <c r="J177" s="54">
        <v>62.42</v>
      </c>
      <c r="K177" s="54">
        <v>14.92</v>
      </c>
      <c r="L177" s="54">
        <v>2.13</v>
      </c>
      <c r="M177" s="55">
        <v>62.6</v>
      </c>
      <c r="N177" s="186"/>
    </row>
    <row r="178" spans="1:14" ht="15.75" customHeight="1" x14ac:dyDescent="0.2">
      <c r="A178" s="592"/>
      <c r="B178" s="426">
        <v>44023</v>
      </c>
      <c r="C178" s="54" t="s">
        <v>91</v>
      </c>
      <c r="D178" s="54" t="s">
        <v>91</v>
      </c>
      <c r="E178" s="54" t="s">
        <v>91</v>
      </c>
      <c r="F178" s="54" t="s">
        <v>91</v>
      </c>
      <c r="G178" s="54" t="s">
        <v>91</v>
      </c>
      <c r="H178" s="54" t="s">
        <v>91</v>
      </c>
      <c r="I178" s="93" t="s">
        <v>91</v>
      </c>
      <c r="J178" s="54"/>
      <c r="K178" s="54"/>
      <c r="L178" s="54"/>
      <c r="M178" s="55" t="s">
        <v>91</v>
      </c>
      <c r="N178" s="185"/>
    </row>
    <row r="179" spans="1:14" ht="15.75" customHeight="1" x14ac:dyDescent="0.2">
      <c r="A179" s="592"/>
      <c r="B179" s="426">
        <v>44024</v>
      </c>
      <c r="C179" s="54" t="s">
        <v>91</v>
      </c>
      <c r="D179" s="54" t="s">
        <v>91</v>
      </c>
      <c r="E179" s="54" t="s">
        <v>91</v>
      </c>
      <c r="F179" s="54" t="s">
        <v>91</v>
      </c>
      <c r="G179" s="54" t="s">
        <v>91</v>
      </c>
      <c r="H179" s="54" t="s">
        <v>91</v>
      </c>
      <c r="I179" s="93" t="s">
        <v>91</v>
      </c>
      <c r="J179" s="54"/>
      <c r="K179" s="54"/>
      <c r="L179" s="54"/>
      <c r="M179" s="55" t="s">
        <v>91</v>
      </c>
      <c r="N179" s="185"/>
    </row>
    <row r="180" spans="1:14" ht="15.75" customHeight="1" x14ac:dyDescent="0.2">
      <c r="A180" s="592"/>
      <c r="B180" s="53">
        <v>44025</v>
      </c>
      <c r="C180" s="55">
        <v>94.79</v>
      </c>
      <c r="D180" s="54">
        <v>91.89</v>
      </c>
      <c r="E180" s="54">
        <v>24.45</v>
      </c>
      <c r="F180" s="54">
        <v>26.45</v>
      </c>
      <c r="G180" s="54">
        <v>36.83</v>
      </c>
      <c r="H180" s="54">
        <v>72.459999999999994</v>
      </c>
      <c r="I180" s="93">
        <v>23.41</v>
      </c>
      <c r="J180" s="54"/>
      <c r="K180" s="54"/>
      <c r="L180" s="54"/>
      <c r="M180" s="55">
        <v>61.86</v>
      </c>
      <c r="N180" s="185"/>
    </row>
    <row r="181" spans="1:14" ht="15.75" customHeight="1" x14ac:dyDescent="0.2">
      <c r="A181" s="592"/>
      <c r="B181" s="53">
        <v>44026</v>
      </c>
      <c r="C181" s="55">
        <v>94.54</v>
      </c>
      <c r="D181" s="54">
        <v>91.65</v>
      </c>
      <c r="E181" s="54">
        <v>24.27</v>
      </c>
      <c r="F181" s="54">
        <v>26.33</v>
      </c>
      <c r="G181" s="54">
        <v>36.49</v>
      </c>
      <c r="H181" s="54">
        <v>71.92</v>
      </c>
      <c r="I181" s="93">
        <v>23.67</v>
      </c>
      <c r="J181" s="54"/>
      <c r="K181" s="54"/>
      <c r="L181" s="54"/>
      <c r="M181" s="55">
        <v>61.55</v>
      </c>
      <c r="N181" s="185"/>
    </row>
    <row r="182" spans="1:14" ht="15.75" customHeight="1" x14ac:dyDescent="0.2">
      <c r="A182" s="592"/>
      <c r="B182" s="53">
        <v>44027</v>
      </c>
      <c r="C182" s="55">
        <v>94.37</v>
      </c>
      <c r="D182" s="54">
        <v>91.4</v>
      </c>
      <c r="E182" s="54">
        <v>24.15</v>
      </c>
      <c r="F182" s="54">
        <v>26.14</v>
      </c>
      <c r="G182" s="54">
        <v>36.33</v>
      </c>
      <c r="H182" s="54">
        <v>71.569999999999993</v>
      </c>
      <c r="I182" s="93">
        <v>24.13</v>
      </c>
      <c r="J182" s="54"/>
      <c r="K182" s="54"/>
      <c r="L182" s="54"/>
      <c r="M182" s="55">
        <v>61.34</v>
      </c>
      <c r="N182" s="185"/>
    </row>
    <row r="183" spans="1:14" ht="15.75" customHeight="1" x14ac:dyDescent="0.2">
      <c r="A183" s="592"/>
      <c r="B183" s="53">
        <v>44028</v>
      </c>
      <c r="C183" s="55">
        <v>94.21</v>
      </c>
      <c r="D183" s="54">
        <v>91.19</v>
      </c>
      <c r="E183" s="54">
        <v>24.03</v>
      </c>
      <c r="F183" s="54">
        <v>26.01</v>
      </c>
      <c r="G183" s="54">
        <v>36.159999999999997</v>
      </c>
      <c r="H183" s="54">
        <v>71.209999999999994</v>
      </c>
      <c r="I183" s="93">
        <v>24.69</v>
      </c>
      <c r="J183" s="54"/>
      <c r="K183" s="54"/>
      <c r="L183" s="54"/>
      <c r="M183" s="55">
        <v>61.13</v>
      </c>
      <c r="N183" s="185"/>
    </row>
    <row r="184" spans="1:14" ht="15.75" customHeight="1" x14ac:dyDescent="0.2">
      <c r="A184" s="592"/>
      <c r="B184" s="53">
        <v>44029</v>
      </c>
      <c r="C184" s="55">
        <v>94.04</v>
      </c>
      <c r="D184" s="54">
        <v>90.82</v>
      </c>
      <c r="E184" s="54">
        <v>23.91</v>
      </c>
      <c r="F184" s="54">
        <v>25.96</v>
      </c>
      <c r="G184" s="54">
        <v>35.82</v>
      </c>
      <c r="H184" s="54">
        <v>71.03</v>
      </c>
      <c r="I184" s="93">
        <v>25.22</v>
      </c>
      <c r="J184" s="54"/>
      <c r="K184" s="54"/>
      <c r="L184" s="54"/>
      <c r="M184" s="55">
        <v>60.92</v>
      </c>
      <c r="N184" s="185"/>
    </row>
    <row r="185" spans="1:14" ht="15.75" customHeight="1" x14ac:dyDescent="0.2">
      <c r="A185" s="592"/>
      <c r="B185" s="53">
        <v>44030</v>
      </c>
      <c r="C185" s="55">
        <v>93.88</v>
      </c>
      <c r="D185" s="54">
        <v>90.61</v>
      </c>
      <c r="E185" s="54">
        <v>23.67</v>
      </c>
      <c r="F185" s="54">
        <v>25.73</v>
      </c>
      <c r="G185" s="54">
        <v>35.479999999999997</v>
      </c>
      <c r="H185" s="54">
        <v>70.5</v>
      </c>
      <c r="I185" s="93">
        <v>25.23</v>
      </c>
      <c r="J185" s="54"/>
      <c r="K185" s="54"/>
      <c r="L185" s="54"/>
      <c r="M185" s="55">
        <v>60.65</v>
      </c>
      <c r="N185" s="185"/>
    </row>
    <row r="186" spans="1:14" ht="15.75" customHeight="1" x14ac:dyDescent="0.2">
      <c r="A186" s="592"/>
      <c r="B186" s="53">
        <v>44031</v>
      </c>
      <c r="C186" s="55">
        <v>93.71</v>
      </c>
      <c r="D186" s="54">
        <v>90.29</v>
      </c>
      <c r="E186" s="54">
        <v>23.49</v>
      </c>
      <c r="F186" s="54">
        <v>25.55</v>
      </c>
      <c r="G186" s="54">
        <v>35.32</v>
      </c>
      <c r="H186" s="54">
        <v>70.150000000000006</v>
      </c>
      <c r="I186" s="93">
        <v>25.91</v>
      </c>
      <c r="J186" s="54"/>
      <c r="K186" s="54"/>
      <c r="L186" s="54"/>
      <c r="M186" s="55">
        <v>60.44</v>
      </c>
      <c r="N186" s="185"/>
    </row>
    <row r="187" spans="1:14" ht="15.75" customHeight="1" x14ac:dyDescent="0.2">
      <c r="A187" s="592"/>
      <c r="B187" s="53">
        <v>44032</v>
      </c>
      <c r="C187" s="55">
        <v>93.63</v>
      </c>
      <c r="D187" s="54">
        <v>89.97</v>
      </c>
      <c r="E187" s="54">
        <v>23.31</v>
      </c>
      <c r="F187" s="54">
        <v>25.37</v>
      </c>
      <c r="G187" s="54">
        <v>34.979999999999997</v>
      </c>
      <c r="H187" s="54">
        <v>69.790000000000006</v>
      </c>
      <c r="I187" s="93">
        <v>26.73</v>
      </c>
      <c r="J187" s="54"/>
      <c r="K187" s="54"/>
      <c r="L187" s="54"/>
      <c r="M187" s="55">
        <v>60.21</v>
      </c>
      <c r="N187" s="185"/>
    </row>
    <row r="188" spans="1:14" ht="15.75" customHeight="1" x14ac:dyDescent="0.2">
      <c r="A188" s="592"/>
      <c r="B188" s="53">
        <v>44033</v>
      </c>
      <c r="C188" s="55">
        <v>93.47</v>
      </c>
      <c r="D188" s="54">
        <v>89.75</v>
      </c>
      <c r="E188" s="54">
        <v>23.25</v>
      </c>
      <c r="F188" s="54">
        <v>25.29</v>
      </c>
      <c r="G188" s="54">
        <v>36.64</v>
      </c>
      <c r="H188" s="54">
        <v>69.44</v>
      </c>
      <c r="I188" s="93">
        <v>27.09</v>
      </c>
      <c r="J188" s="54"/>
      <c r="K188" s="54"/>
      <c r="L188" s="54"/>
      <c r="M188" s="55">
        <v>60.01</v>
      </c>
      <c r="N188" s="185"/>
    </row>
    <row r="189" spans="1:14" ht="15.75" customHeight="1" x14ac:dyDescent="0.2">
      <c r="A189" s="592"/>
      <c r="B189" s="53">
        <v>44034</v>
      </c>
      <c r="C189" s="55">
        <v>93.3</v>
      </c>
      <c r="D189" s="54">
        <v>89.54</v>
      </c>
      <c r="E189" s="54">
        <v>23.02</v>
      </c>
      <c r="F189" s="54">
        <v>25.15</v>
      </c>
      <c r="G189" s="54">
        <v>34.479999999999997</v>
      </c>
      <c r="H189" s="54">
        <v>68.91</v>
      </c>
      <c r="I189" s="93">
        <v>27.79</v>
      </c>
      <c r="J189" s="54"/>
      <c r="K189" s="54"/>
      <c r="L189" s="54"/>
      <c r="M189" s="55">
        <v>59.76</v>
      </c>
      <c r="N189" s="185"/>
    </row>
    <row r="190" spans="1:14" ht="15.75" customHeight="1" x14ac:dyDescent="0.2">
      <c r="A190" s="592"/>
      <c r="B190" s="53">
        <v>44035</v>
      </c>
      <c r="C190" s="55">
        <v>93.05</v>
      </c>
      <c r="D190" s="54">
        <v>89.28</v>
      </c>
      <c r="E190" s="54">
        <v>22.78</v>
      </c>
      <c r="F190" s="54">
        <v>24.86</v>
      </c>
      <c r="G190" s="54">
        <v>34.31</v>
      </c>
      <c r="H190" s="54">
        <v>68.56</v>
      </c>
      <c r="I190" s="93">
        <v>28.42</v>
      </c>
      <c r="J190" s="54"/>
      <c r="K190" s="54"/>
      <c r="L190" s="54"/>
      <c r="M190" s="55">
        <v>59.52</v>
      </c>
      <c r="N190" s="185"/>
    </row>
    <row r="191" spans="1:14" ht="15.75" customHeight="1" x14ac:dyDescent="0.2">
      <c r="A191" s="592"/>
      <c r="B191" s="53">
        <v>44036</v>
      </c>
      <c r="C191" s="55">
        <v>92.81</v>
      </c>
      <c r="D191" s="54">
        <v>89.12</v>
      </c>
      <c r="E191" s="54">
        <v>22.66</v>
      </c>
      <c r="F191" s="54">
        <v>24.65</v>
      </c>
      <c r="G191" s="54">
        <v>33.97</v>
      </c>
      <c r="H191" s="54">
        <v>68.03</v>
      </c>
      <c r="I191" s="93">
        <v>29.01</v>
      </c>
      <c r="J191" s="54"/>
      <c r="K191" s="54"/>
      <c r="L191" s="54"/>
      <c r="M191" s="55">
        <v>59.25</v>
      </c>
      <c r="N191" s="185"/>
    </row>
    <row r="192" spans="1:14" ht="15.75" customHeight="1" x14ac:dyDescent="0.2">
      <c r="A192" s="592"/>
      <c r="B192" s="53">
        <v>44037</v>
      </c>
      <c r="C192" s="55">
        <v>92.64</v>
      </c>
      <c r="D192" s="54">
        <v>88.9</v>
      </c>
      <c r="E192" s="54">
        <v>22.2</v>
      </c>
      <c r="F192" s="54">
        <v>24.52</v>
      </c>
      <c r="G192" s="54">
        <v>33.630000000000003</v>
      </c>
      <c r="H192" s="54">
        <v>67.680000000000007</v>
      </c>
      <c r="I192" s="93">
        <v>29.59</v>
      </c>
      <c r="J192" s="54"/>
      <c r="K192" s="54"/>
      <c r="L192" s="54"/>
      <c r="M192" s="55">
        <v>59.02</v>
      </c>
      <c r="N192" s="185"/>
    </row>
    <row r="193" spans="1:14" ht="15.75" customHeight="1" x14ac:dyDescent="0.2">
      <c r="A193" s="592"/>
      <c r="B193" s="53">
        <v>44038</v>
      </c>
      <c r="C193" s="55">
        <v>92.23</v>
      </c>
      <c r="D193" s="54">
        <v>88.69</v>
      </c>
      <c r="E193" s="54">
        <v>22.14</v>
      </c>
      <c r="F193" s="54">
        <v>24.32</v>
      </c>
      <c r="G193" s="54">
        <v>33.299999999999997</v>
      </c>
      <c r="H193" s="54">
        <v>67.33</v>
      </c>
      <c r="I193" s="93">
        <v>49.01</v>
      </c>
      <c r="J193" s="54"/>
      <c r="K193" s="54"/>
      <c r="L193" s="54"/>
      <c r="M193" s="55">
        <v>58.87</v>
      </c>
      <c r="N193" s="185"/>
    </row>
    <row r="194" spans="1:14" ht="15.75" customHeight="1" x14ac:dyDescent="0.2">
      <c r="A194" s="592"/>
      <c r="B194" s="53">
        <v>44039</v>
      </c>
      <c r="C194" s="55">
        <v>91.74</v>
      </c>
      <c r="D194" s="54">
        <v>88.48</v>
      </c>
      <c r="E194" s="54">
        <v>21.97</v>
      </c>
      <c r="F194" s="54">
        <v>24.05</v>
      </c>
      <c r="G194" s="54">
        <v>32.96</v>
      </c>
      <c r="H194" s="54">
        <v>66.8</v>
      </c>
      <c r="I194" s="93">
        <v>49.04</v>
      </c>
      <c r="J194" s="54">
        <v>55.52</v>
      </c>
      <c r="K194" s="54">
        <v>5.62</v>
      </c>
      <c r="L194" s="54">
        <v>2.74</v>
      </c>
      <c r="M194" s="55">
        <v>58.52</v>
      </c>
      <c r="N194" s="185"/>
    </row>
    <row r="195" spans="1:14" ht="15.75" customHeight="1" x14ac:dyDescent="0.2">
      <c r="A195" s="592"/>
      <c r="B195" s="53">
        <v>44040</v>
      </c>
      <c r="C195" s="55">
        <v>91.33</v>
      </c>
      <c r="D195" s="54">
        <v>88.26</v>
      </c>
      <c r="E195" s="54">
        <v>21.85</v>
      </c>
      <c r="F195" s="54">
        <v>23.93</v>
      </c>
      <c r="G195" s="54">
        <v>32.79</v>
      </c>
      <c r="H195" s="54">
        <v>66.45</v>
      </c>
      <c r="I195" s="93">
        <v>30.53</v>
      </c>
      <c r="J195" s="54"/>
      <c r="K195" s="54"/>
      <c r="L195" s="54"/>
      <c r="M195" s="55">
        <v>58.13</v>
      </c>
      <c r="N195" s="185"/>
    </row>
    <row r="196" spans="1:14" ht="15.75" customHeight="1" x14ac:dyDescent="0.2">
      <c r="A196" s="592"/>
      <c r="B196" s="53">
        <v>44041</v>
      </c>
      <c r="C196" s="55">
        <v>90.84</v>
      </c>
      <c r="D196" s="54">
        <v>88.05</v>
      </c>
      <c r="E196" s="54">
        <v>21.73</v>
      </c>
      <c r="F196" s="54">
        <v>23.74</v>
      </c>
      <c r="G196" s="54">
        <v>32.619999999999997</v>
      </c>
      <c r="H196" s="54">
        <v>66.11</v>
      </c>
      <c r="I196" s="93">
        <v>30.83</v>
      </c>
      <c r="J196" s="54"/>
      <c r="K196" s="54"/>
      <c r="L196" s="54"/>
      <c r="M196" s="55">
        <v>57.85</v>
      </c>
      <c r="N196" s="185"/>
    </row>
    <row r="197" spans="1:14" ht="15.75" customHeight="1" x14ac:dyDescent="0.2">
      <c r="A197" s="592"/>
      <c r="B197" s="53">
        <v>44042</v>
      </c>
      <c r="C197" s="55">
        <v>90.35</v>
      </c>
      <c r="D197" s="54">
        <v>87.84</v>
      </c>
      <c r="E197" s="54">
        <v>21.56</v>
      </c>
      <c r="F197" s="54">
        <v>23.49</v>
      </c>
      <c r="G197" s="54">
        <v>32.29</v>
      </c>
      <c r="H197" s="54">
        <v>65.930000000000007</v>
      </c>
      <c r="I197" s="93">
        <v>31.18</v>
      </c>
      <c r="J197" s="54">
        <v>54.17</v>
      </c>
      <c r="K197" s="54">
        <v>4.93</v>
      </c>
      <c r="L197" s="54">
        <v>2.81</v>
      </c>
      <c r="M197" s="55">
        <v>57.56</v>
      </c>
      <c r="N197" s="185"/>
    </row>
    <row r="198" spans="1:14" ht="15.75" customHeight="1" x14ac:dyDescent="0.2">
      <c r="A198" s="593"/>
      <c r="B198" s="53">
        <v>44043</v>
      </c>
      <c r="C198" s="55">
        <v>89.81</v>
      </c>
      <c r="D198" s="54">
        <v>87.68</v>
      </c>
      <c r="E198" s="54">
        <v>21.5</v>
      </c>
      <c r="F198" s="54">
        <v>23.32</v>
      </c>
      <c r="G198" s="54">
        <v>31.95</v>
      </c>
      <c r="H198" s="54">
        <v>64.58</v>
      </c>
      <c r="I198" s="93">
        <v>31.39</v>
      </c>
      <c r="J198" s="54"/>
      <c r="K198" s="54"/>
      <c r="L198" s="54"/>
      <c r="M198" s="55">
        <v>57.24</v>
      </c>
      <c r="N198" s="185"/>
    </row>
    <row r="199" spans="1:14" s="184" customFormat="1" ht="15.75" customHeight="1" x14ac:dyDescent="0.25">
      <c r="A199" s="591">
        <v>2020</v>
      </c>
      <c r="B199" s="440" t="s">
        <v>107</v>
      </c>
      <c r="C199" s="438">
        <f>AVERAGE(C200:C230)</f>
        <v>81.32096774193549</v>
      </c>
      <c r="D199" s="437">
        <f t="shared" ref="D199:M199" si="9">AVERAGE(D200:D230)</f>
        <v>83.856451612903257</v>
      </c>
      <c r="E199" s="437">
        <f t="shared" si="9"/>
        <v>20.748064516129038</v>
      </c>
      <c r="F199" s="437">
        <f t="shared" si="9"/>
        <v>19.919354838709676</v>
      </c>
      <c r="G199" s="437">
        <f t="shared" si="9"/>
        <v>27.892580645161285</v>
      </c>
      <c r="H199" s="437">
        <f t="shared" si="9"/>
        <v>58.340645161290318</v>
      </c>
      <c r="I199" s="439">
        <f t="shared" si="9"/>
        <v>31.367741935483863</v>
      </c>
      <c r="J199" s="437"/>
      <c r="K199" s="437"/>
      <c r="L199" s="437"/>
      <c r="M199" s="438">
        <f t="shared" si="9"/>
        <v>52.131612903225808</v>
      </c>
      <c r="N199" s="183"/>
    </row>
    <row r="200" spans="1:14" ht="15.75" customHeight="1" x14ac:dyDescent="0.2">
      <c r="A200" s="592"/>
      <c r="B200" s="53">
        <v>44044</v>
      </c>
      <c r="C200" s="55">
        <v>89.38</v>
      </c>
      <c r="D200" s="54">
        <v>87.52</v>
      </c>
      <c r="E200" s="54">
        <v>21.39</v>
      </c>
      <c r="F200" s="54">
        <v>23.09</v>
      </c>
      <c r="G200" s="54">
        <v>31.62</v>
      </c>
      <c r="H200" s="54">
        <v>65.06</v>
      </c>
      <c r="I200" s="93">
        <v>31.76</v>
      </c>
      <c r="J200" s="54"/>
      <c r="K200" s="54"/>
      <c r="L200" s="54"/>
      <c r="M200" s="55">
        <v>56.91</v>
      </c>
      <c r="N200" s="185"/>
    </row>
    <row r="201" spans="1:14" ht="15.75" customHeight="1" x14ac:dyDescent="0.2">
      <c r="A201" s="592"/>
      <c r="B201" s="53">
        <v>44045</v>
      </c>
      <c r="C201" s="55">
        <v>88.86</v>
      </c>
      <c r="D201" s="54">
        <v>87.36</v>
      </c>
      <c r="E201" s="54">
        <v>21.33</v>
      </c>
      <c r="F201" s="54">
        <v>22.97</v>
      </c>
      <c r="G201" s="54">
        <v>31.45</v>
      </c>
      <c r="H201" s="54">
        <v>64.72</v>
      </c>
      <c r="I201" s="93">
        <v>32.06</v>
      </c>
      <c r="J201" s="54"/>
      <c r="K201" s="54"/>
      <c r="L201" s="54"/>
      <c r="M201" s="55">
        <v>56.63</v>
      </c>
      <c r="N201" s="185"/>
    </row>
    <row r="202" spans="1:14" ht="15.75" customHeight="1" x14ac:dyDescent="0.2">
      <c r="A202" s="592"/>
      <c r="B202" s="53">
        <v>44046</v>
      </c>
      <c r="C202" s="55">
        <v>88.5</v>
      </c>
      <c r="D202" s="54">
        <v>87.09</v>
      </c>
      <c r="E202" s="54">
        <v>21.22</v>
      </c>
      <c r="F202" s="54">
        <v>22.8</v>
      </c>
      <c r="G202" s="54">
        <v>31.28</v>
      </c>
      <c r="H202" s="54">
        <v>64.37</v>
      </c>
      <c r="I202" s="93">
        <v>32.18</v>
      </c>
      <c r="J202" s="54"/>
      <c r="K202" s="54"/>
      <c r="L202" s="54"/>
      <c r="M202" s="55">
        <v>56.38</v>
      </c>
      <c r="N202" s="185"/>
    </row>
    <row r="203" spans="1:14" ht="15.75" customHeight="1" x14ac:dyDescent="0.2">
      <c r="A203" s="592"/>
      <c r="B203" s="53">
        <v>44047</v>
      </c>
      <c r="C203" s="55">
        <v>88.01</v>
      </c>
      <c r="D203" s="54">
        <v>86.88</v>
      </c>
      <c r="E203" s="54">
        <v>21.1</v>
      </c>
      <c r="F203" s="54">
        <v>22.7</v>
      </c>
      <c r="G203" s="54">
        <v>30.94</v>
      </c>
      <c r="H203" s="54">
        <v>63.85</v>
      </c>
      <c r="I203" s="93">
        <v>32.25</v>
      </c>
      <c r="J203" s="54"/>
      <c r="K203" s="54"/>
      <c r="L203" s="54"/>
      <c r="M203" s="55">
        <v>56.04</v>
      </c>
      <c r="N203" s="185"/>
    </row>
    <row r="204" spans="1:14" ht="15.75" customHeight="1" x14ac:dyDescent="0.2">
      <c r="A204" s="592"/>
      <c r="B204" s="53">
        <v>44048</v>
      </c>
      <c r="C204" s="55">
        <v>87.53</v>
      </c>
      <c r="D204" s="54">
        <v>86.61</v>
      </c>
      <c r="E204" s="54">
        <v>20.99</v>
      </c>
      <c r="F204" s="54">
        <v>22.59</v>
      </c>
      <c r="G204" s="54">
        <v>30.77</v>
      </c>
      <c r="H204" s="54">
        <v>63.33</v>
      </c>
      <c r="I204" s="93">
        <v>32.49</v>
      </c>
      <c r="J204" s="54"/>
      <c r="K204" s="54"/>
      <c r="L204" s="54"/>
      <c r="M204" s="55">
        <v>55.73</v>
      </c>
      <c r="N204" s="185"/>
    </row>
    <row r="205" spans="1:14" ht="15.75" customHeight="1" x14ac:dyDescent="0.2">
      <c r="A205" s="592"/>
      <c r="B205" s="53">
        <v>44049</v>
      </c>
      <c r="C205" s="55">
        <v>86.97</v>
      </c>
      <c r="D205" s="54">
        <v>86.4</v>
      </c>
      <c r="E205" s="54">
        <v>20.82</v>
      </c>
      <c r="F205" s="54">
        <v>22.44</v>
      </c>
      <c r="G205" s="54">
        <v>30.27</v>
      </c>
      <c r="H205" s="54">
        <v>62.82</v>
      </c>
      <c r="I205" s="93">
        <v>32.78</v>
      </c>
      <c r="J205" s="54">
        <v>50.83</v>
      </c>
      <c r="K205" s="54">
        <v>3.52</v>
      </c>
      <c r="L205" s="54">
        <v>2.81</v>
      </c>
      <c r="M205" s="55">
        <v>55.35</v>
      </c>
      <c r="N205" s="185"/>
    </row>
    <row r="206" spans="1:14" ht="15.75" customHeight="1" x14ac:dyDescent="0.2">
      <c r="A206" s="592"/>
      <c r="B206" s="53">
        <v>44050</v>
      </c>
      <c r="C206" s="55">
        <v>86.41</v>
      </c>
      <c r="D206" s="54">
        <v>86.24</v>
      </c>
      <c r="E206" s="54">
        <v>20.71</v>
      </c>
      <c r="F206" s="54">
        <v>22.2</v>
      </c>
      <c r="G206" s="54">
        <v>30.1</v>
      </c>
      <c r="H206" s="54">
        <v>62.3</v>
      </c>
      <c r="I206" s="93">
        <v>33.07</v>
      </c>
      <c r="J206" s="54"/>
      <c r="K206" s="54"/>
      <c r="L206" s="54"/>
      <c r="M206" s="55">
        <v>55.02</v>
      </c>
      <c r="N206" s="185"/>
    </row>
    <row r="207" spans="1:14" ht="15.75" customHeight="1" x14ac:dyDescent="0.2">
      <c r="A207" s="592"/>
      <c r="B207" s="53">
        <v>44051</v>
      </c>
      <c r="C207" s="55">
        <v>85.94</v>
      </c>
      <c r="D207" s="54">
        <v>86.03</v>
      </c>
      <c r="E207" s="54">
        <v>20.54</v>
      </c>
      <c r="F207" s="54">
        <v>21.94</v>
      </c>
      <c r="G207" s="54">
        <v>29.76</v>
      </c>
      <c r="H207" s="54">
        <v>61.96</v>
      </c>
      <c r="I207" s="93">
        <v>33.36</v>
      </c>
      <c r="J207" s="54"/>
      <c r="K207" s="54"/>
      <c r="L207" s="54"/>
      <c r="M207" s="55">
        <v>54.72</v>
      </c>
      <c r="N207" s="185"/>
    </row>
    <row r="208" spans="1:14" ht="15.75" customHeight="1" x14ac:dyDescent="0.2">
      <c r="A208" s="592"/>
      <c r="B208" s="53">
        <v>44052</v>
      </c>
      <c r="C208" s="55">
        <v>85.3</v>
      </c>
      <c r="D208" s="54">
        <v>85.87</v>
      </c>
      <c r="E208" s="54">
        <v>20.43</v>
      </c>
      <c r="F208" s="54">
        <v>21.62</v>
      </c>
      <c r="G208" s="54">
        <v>29.6</v>
      </c>
      <c r="H208" s="54">
        <v>61.61</v>
      </c>
      <c r="I208" s="93">
        <v>33.64</v>
      </c>
      <c r="J208" s="54"/>
      <c r="K208" s="54"/>
      <c r="L208" s="54"/>
      <c r="M208" s="55">
        <v>54.4</v>
      </c>
      <c r="N208" s="186"/>
    </row>
    <row r="209" spans="1:14" ht="15.75" customHeight="1" x14ac:dyDescent="0.2">
      <c r="A209" s="592"/>
      <c r="B209" s="53">
        <v>44053</v>
      </c>
      <c r="C209" s="55">
        <v>84.75</v>
      </c>
      <c r="D209" s="54">
        <v>85.66</v>
      </c>
      <c r="E209" s="54">
        <v>20.309999999999999</v>
      </c>
      <c r="F209" s="54">
        <v>21.32</v>
      </c>
      <c r="G209" s="54">
        <v>29.43</v>
      </c>
      <c r="H209" s="54">
        <v>61.1</v>
      </c>
      <c r="I209" s="93">
        <v>33.950000000000003</v>
      </c>
      <c r="J209" s="54"/>
      <c r="K209" s="54"/>
      <c r="L209" s="54"/>
      <c r="M209" s="55">
        <v>54.06</v>
      </c>
      <c r="N209" s="185"/>
    </row>
    <row r="210" spans="1:14" ht="15.75" customHeight="1" x14ac:dyDescent="0.2">
      <c r="A210" s="592"/>
      <c r="B210" s="53">
        <v>44054</v>
      </c>
      <c r="C210" s="55">
        <v>84.2</v>
      </c>
      <c r="D210" s="54">
        <v>85.39</v>
      </c>
      <c r="E210" s="54">
        <v>20.260000000000002</v>
      </c>
      <c r="F210" s="54">
        <v>21.02</v>
      </c>
      <c r="G210" s="54">
        <v>29.09</v>
      </c>
      <c r="H210" s="54">
        <v>60.59</v>
      </c>
      <c r="I210" s="93">
        <v>34.43</v>
      </c>
      <c r="J210" s="54"/>
      <c r="K210" s="54"/>
      <c r="L210" s="54"/>
      <c r="M210" s="55">
        <v>53.7</v>
      </c>
      <c r="N210" s="186"/>
    </row>
    <row r="211" spans="1:14" ht="15.75" customHeight="1" x14ac:dyDescent="0.2">
      <c r="A211" s="592"/>
      <c r="B211" s="53">
        <v>44055</v>
      </c>
      <c r="C211" s="55">
        <v>83.65</v>
      </c>
      <c r="D211" s="54">
        <v>85.12</v>
      </c>
      <c r="E211" s="54">
        <v>20.2</v>
      </c>
      <c r="F211" s="54">
        <v>20.86</v>
      </c>
      <c r="G211" s="54">
        <v>28.76</v>
      </c>
      <c r="H211" s="54">
        <v>60.25</v>
      </c>
      <c r="I211" s="93">
        <v>33.97</v>
      </c>
      <c r="J211" s="54"/>
      <c r="K211" s="54"/>
      <c r="L211" s="54"/>
      <c r="M211" s="55">
        <v>53.37</v>
      </c>
      <c r="N211" s="185"/>
    </row>
    <row r="212" spans="1:14" ht="15.75" customHeight="1" x14ac:dyDescent="0.2">
      <c r="A212" s="592"/>
      <c r="B212" s="53">
        <v>44056</v>
      </c>
      <c r="C212" s="55">
        <v>83.02</v>
      </c>
      <c r="D212" s="54">
        <v>84.97</v>
      </c>
      <c r="E212" s="54">
        <v>20.09</v>
      </c>
      <c r="F212" s="54">
        <v>20.63</v>
      </c>
      <c r="G212" s="54">
        <v>28.59</v>
      </c>
      <c r="H212" s="54">
        <v>59.74</v>
      </c>
      <c r="I212" s="93">
        <v>33.380000000000003</v>
      </c>
      <c r="J212" s="54"/>
      <c r="K212" s="54"/>
      <c r="L212" s="54"/>
      <c r="M212" s="55">
        <v>53.03</v>
      </c>
      <c r="N212" s="185"/>
    </row>
    <row r="213" spans="1:14" ht="15.75" customHeight="1" x14ac:dyDescent="0.2">
      <c r="A213" s="592"/>
      <c r="B213" s="53">
        <v>44057</v>
      </c>
      <c r="C213" s="55">
        <v>82.47</v>
      </c>
      <c r="D213" s="54">
        <v>84.75</v>
      </c>
      <c r="E213" s="54">
        <v>20.09</v>
      </c>
      <c r="F213" s="54">
        <v>20.47</v>
      </c>
      <c r="G213" s="54">
        <v>28.25</v>
      </c>
      <c r="H213" s="54">
        <v>59.23</v>
      </c>
      <c r="I213" s="93">
        <v>32.21</v>
      </c>
      <c r="J213" s="54"/>
      <c r="K213" s="54"/>
      <c r="L213" s="54"/>
      <c r="M213" s="55">
        <v>52.67</v>
      </c>
      <c r="N213" s="185"/>
    </row>
    <row r="214" spans="1:14" ht="15.75" customHeight="1" x14ac:dyDescent="0.2">
      <c r="A214" s="592"/>
      <c r="B214" s="53">
        <v>44058</v>
      </c>
      <c r="C214" s="55">
        <v>81.849999999999994</v>
      </c>
      <c r="D214" s="54">
        <v>84.43</v>
      </c>
      <c r="E214" s="54">
        <v>20.04</v>
      </c>
      <c r="F214" s="54">
        <v>20.260000000000002</v>
      </c>
      <c r="G214" s="54">
        <v>28.08</v>
      </c>
      <c r="H214" s="54">
        <v>58.72</v>
      </c>
      <c r="I214" s="93">
        <v>31.16</v>
      </c>
      <c r="J214" s="54"/>
      <c r="K214" s="54"/>
      <c r="L214" s="54"/>
      <c r="M214" s="55">
        <v>52.3</v>
      </c>
      <c r="N214" s="186"/>
    </row>
    <row r="215" spans="1:14" ht="15.75" customHeight="1" x14ac:dyDescent="0.2">
      <c r="A215" s="592"/>
      <c r="B215" s="53">
        <v>44059</v>
      </c>
      <c r="C215" s="55">
        <v>81.069999999999993</v>
      </c>
      <c r="D215" s="54">
        <v>84.06</v>
      </c>
      <c r="E215" s="54">
        <v>19.87</v>
      </c>
      <c r="F215" s="54">
        <v>20</v>
      </c>
      <c r="G215" s="54">
        <v>27.75</v>
      </c>
      <c r="H215" s="54">
        <v>58.21</v>
      </c>
      <c r="I215" s="93">
        <v>30.27</v>
      </c>
      <c r="J215" s="54"/>
      <c r="K215" s="54"/>
      <c r="L215" s="54"/>
      <c r="M215" s="55">
        <v>52.15</v>
      </c>
      <c r="N215" s="185"/>
    </row>
    <row r="216" spans="1:14" ht="15.75" customHeight="1" x14ac:dyDescent="0.2">
      <c r="A216" s="592"/>
      <c r="B216" s="53">
        <v>44060</v>
      </c>
      <c r="C216" s="55">
        <v>80.53</v>
      </c>
      <c r="D216" s="54">
        <v>83.79</v>
      </c>
      <c r="E216" s="54">
        <v>19.760000000000002</v>
      </c>
      <c r="F216" s="54">
        <v>19.760000000000002</v>
      </c>
      <c r="G216" s="54">
        <v>27.58</v>
      </c>
      <c r="H216" s="54">
        <v>57.71</v>
      </c>
      <c r="I216" s="93">
        <v>30.05</v>
      </c>
      <c r="J216" s="54"/>
      <c r="K216" s="54"/>
      <c r="L216" s="54"/>
      <c r="M216" s="55">
        <v>51.81</v>
      </c>
      <c r="N216" s="185"/>
    </row>
    <row r="217" spans="1:14" ht="15.75" customHeight="1" x14ac:dyDescent="0.2">
      <c r="A217" s="592"/>
      <c r="B217" s="53">
        <v>44061</v>
      </c>
      <c r="C217" s="55">
        <v>79.989999999999995</v>
      </c>
      <c r="D217" s="54">
        <v>83.48</v>
      </c>
      <c r="E217" s="54">
        <v>19.760000000000002</v>
      </c>
      <c r="F217" s="54">
        <v>19.62</v>
      </c>
      <c r="G217" s="54">
        <v>27.24</v>
      </c>
      <c r="H217" s="54">
        <v>57.37</v>
      </c>
      <c r="I217" s="93">
        <v>28.45</v>
      </c>
      <c r="J217" s="54"/>
      <c r="K217" s="54"/>
      <c r="L217" s="54"/>
      <c r="M217" s="55">
        <v>51.47</v>
      </c>
      <c r="N217" s="185"/>
    </row>
    <row r="218" spans="1:14" ht="15.75" customHeight="1" x14ac:dyDescent="0.2">
      <c r="A218" s="592"/>
      <c r="B218" s="53">
        <v>44062</v>
      </c>
      <c r="C218" s="55">
        <v>79.45</v>
      </c>
      <c r="D218" s="54">
        <v>83.16</v>
      </c>
      <c r="E218" s="54">
        <v>19.809999999999999</v>
      </c>
      <c r="F218" s="54">
        <v>19.350000000000001</v>
      </c>
      <c r="G218" s="54">
        <v>26.9</v>
      </c>
      <c r="H218" s="54">
        <v>56.87</v>
      </c>
      <c r="I218" s="93">
        <v>27.86</v>
      </c>
      <c r="J218" s="54">
        <v>44.67</v>
      </c>
      <c r="K218" s="54">
        <v>5.64</v>
      </c>
      <c r="L218" s="54">
        <v>7.31</v>
      </c>
      <c r="M218" s="55">
        <v>51.11</v>
      </c>
      <c r="N218" s="185"/>
    </row>
    <row r="219" spans="1:14" ht="15.75" customHeight="1" x14ac:dyDescent="0.2">
      <c r="A219" s="592"/>
      <c r="B219" s="53">
        <v>44063</v>
      </c>
      <c r="C219" s="55">
        <v>78.84</v>
      </c>
      <c r="D219" s="54">
        <v>82.84</v>
      </c>
      <c r="E219" s="54">
        <v>19.87</v>
      </c>
      <c r="F219" s="54">
        <v>19.059999999999999</v>
      </c>
      <c r="G219" s="54">
        <v>26.74</v>
      </c>
      <c r="H219" s="54">
        <v>56.53</v>
      </c>
      <c r="I219" s="93">
        <v>27.67</v>
      </c>
      <c r="J219" s="54"/>
      <c r="K219" s="54"/>
      <c r="L219" s="54"/>
      <c r="M219" s="55">
        <v>50.78</v>
      </c>
      <c r="N219" s="185"/>
    </row>
    <row r="220" spans="1:14" ht="15.75" customHeight="1" x14ac:dyDescent="0.2">
      <c r="A220" s="592"/>
      <c r="B220" s="53">
        <v>44064</v>
      </c>
      <c r="C220" s="55">
        <v>78.760000000000005</v>
      </c>
      <c r="D220" s="54">
        <v>82.52</v>
      </c>
      <c r="E220" s="54">
        <v>20.93</v>
      </c>
      <c r="F220" s="54">
        <v>18.77</v>
      </c>
      <c r="G220" s="54">
        <v>26.57</v>
      </c>
      <c r="H220" s="54">
        <v>56.2</v>
      </c>
      <c r="I220" s="93">
        <v>28.09</v>
      </c>
      <c r="J220" s="54"/>
      <c r="K220" s="54"/>
      <c r="L220" s="54"/>
      <c r="M220" s="55">
        <v>50.65</v>
      </c>
      <c r="N220" s="185"/>
    </row>
    <row r="221" spans="1:14" ht="15.75" customHeight="1" x14ac:dyDescent="0.2">
      <c r="A221" s="592"/>
      <c r="B221" s="53">
        <v>44065</v>
      </c>
      <c r="C221" s="55">
        <v>78.150000000000006</v>
      </c>
      <c r="D221" s="54">
        <v>82.2</v>
      </c>
      <c r="E221" s="54">
        <v>21.16</v>
      </c>
      <c r="F221" s="54">
        <v>18.440000000000001</v>
      </c>
      <c r="G221" s="54">
        <v>26.4</v>
      </c>
      <c r="H221" s="54">
        <v>55.69</v>
      </c>
      <c r="I221" s="93">
        <v>29.53</v>
      </c>
      <c r="J221" s="54"/>
      <c r="K221" s="54"/>
      <c r="L221" s="54"/>
      <c r="M221" s="55">
        <v>50.31</v>
      </c>
      <c r="N221" s="185"/>
    </row>
    <row r="222" spans="1:14" ht="15.75" customHeight="1" x14ac:dyDescent="0.2">
      <c r="A222" s="592"/>
      <c r="B222" s="53">
        <v>44066</v>
      </c>
      <c r="C222" s="55">
        <v>77.61</v>
      </c>
      <c r="D222" s="54">
        <v>81.99</v>
      </c>
      <c r="E222" s="54">
        <v>21.33</v>
      </c>
      <c r="F222" s="54">
        <v>18.18</v>
      </c>
      <c r="G222" s="54">
        <v>26.23</v>
      </c>
      <c r="H222" s="54">
        <v>55.19</v>
      </c>
      <c r="I222" s="93">
        <v>29.58</v>
      </c>
      <c r="J222" s="54"/>
      <c r="K222" s="54"/>
      <c r="L222" s="54"/>
      <c r="M222" s="55">
        <v>49.99</v>
      </c>
      <c r="N222" s="185"/>
    </row>
    <row r="223" spans="1:14" ht="15.75" customHeight="1" x14ac:dyDescent="0.2">
      <c r="A223" s="592"/>
      <c r="B223" s="53">
        <v>44067</v>
      </c>
      <c r="C223" s="55">
        <v>76.930000000000007</v>
      </c>
      <c r="D223" s="54">
        <v>81.67</v>
      </c>
      <c r="E223" s="54">
        <v>21.39</v>
      </c>
      <c r="F223" s="54">
        <v>17.98</v>
      </c>
      <c r="G223" s="54">
        <v>26.06</v>
      </c>
      <c r="H223" s="54">
        <v>54.69</v>
      </c>
      <c r="I223" s="93">
        <v>29.81</v>
      </c>
      <c r="J223" s="54"/>
      <c r="K223" s="54"/>
      <c r="L223" s="54"/>
      <c r="M223" s="55">
        <v>49.63</v>
      </c>
      <c r="N223" s="185"/>
    </row>
    <row r="224" spans="1:14" ht="15.75" customHeight="1" x14ac:dyDescent="0.2">
      <c r="A224" s="592"/>
      <c r="B224" s="53">
        <v>44068</v>
      </c>
      <c r="C224" s="55">
        <v>76.319999999999993</v>
      </c>
      <c r="D224" s="54">
        <v>81.400000000000006</v>
      </c>
      <c r="E224" s="54">
        <v>21.33</v>
      </c>
      <c r="F224" s="54">
        <v>17.78</v>
      </c>
      <c r="G224" s="54">
        <v>25.73</v>
      </c>
      <c r="H224" s="54">
        <v>54.2</v>
      </c>
      <c r="I224" s="93">
        <v>30.33</v>
      </c>
      <c r="J224" s="54"/>
      <c r="K224" s="54"/>
      <c r="L224" s="54"/>
      <c r="M224" s="55">
        <v>49.25</v>
      </c>
      <c r="N224" s="185"/>
    </row>
    <row r="225" spans="1:14" ht="15.75" customHeight="1" x14ac:dyDescent="0.2">
      <c r="A225" s="592"/>
      <c r="B225" s="53">
        <v>44069</v>
      </c>
      <c r="C225" s="55">
        <v>75.790000000000006</v>
      </c>
      <c r="D225" s="54">
        <v>81.03</v>
      </c>
      <c r="E225" s="54">
        <v>21.39</v>
      </c>
      <c r="F225" s="54">
        <v>17.55</v>
      </c>
      <c r="G225" s="54">
        <v>25.56</v>
      </c>
      <c r="H225" s="54">
        <v>53.7</v>
      </c>
      <c r="I225" s="93">
        <v>30.67</v>
      </c>
      <c r="J225" s="54"/>
      <c r="K225" s="54"/>
      <c r="L225" s="54"/>
      <c r="M225" s="55">
        <v>48.92</v>
      </c>
      <c r="N225" s="185"/>
    </row>
    <row r="226" spans="1:14" ht="15.75" customHeight="1" x14ac:dyDescent="0.2">
      <c r="A226" s="592"/>
      <c r="B226" s="53">
        <v>44070</v>
      </c>
      <c r="C226" s="55">
        <v>75.260000000000005</v>
      </c>
      <c r="D226" s="54">
        <v>80.760000000000005</v>
      </c>
      <c r="E226" s="54">
        <v>21.45</v>
      </c>
      <c r="F226" s="54">
        <v>17.36</v>
      </c>
      <c r="G226" s="54">
        <v>25.22</v>
      </c>
      <c r="H226" s="54">
        <v>53.37</v>
      </c>
      <c r="I226" s="93">
        <v>30.91</v>
      </c>
      <c r="J226" s="54"/>
      <c r="K226" s="54"/>
      <c r="L226" s="54"/>
      <c r="M226" s="55">
        <v>48.61</v>
      </c>
      <c r="N226" s="185"/>
    </row>
    <row r="227" spans="1:14" ht="15.75" customHeight="1" x14ac:dyDescent="0.2">
      <c r="A227" s="592"/>
      <c r="B227" s="53">
        <v>44071</v>
      </c>
      <c r="C227" s="55">
        <v>74.66</v>
      </c>
      <c r="D227" s="54">
        <v>80.55</v>
      </c>
      <c r="E227" s="54">
        <v>21.39</v>
      </c>
      <c r="F227" s="54">
        <v>17.100000000000001</v>
      </c>
      <c r="G227" s="54">
        <v>25.05</v>
      </c>
      <c r="H227" s="54">
        <v>53.04</v>
      </c>
      <c r="I227" s="93">
        <v>31.17</v>
      </c>
      <c r="J227" s="54"/>
      <c r="K227" s="54"/>
      <c r="L227" s="54"/>
      <c r="M227" s="55">
        <v>48.3</v>
      </c>
      <c r="N227" s="186"/>
    </row>
    <row r="228" spans="1:14" ht="15.75" customHeight="1" x14ac:dyDescent="0.2">
      <c r="A228" s="592"/>
      <c r="B228" s="53">
        <v>44072</v>
      </c>
      <c r="C228" s="55">
        <v>74.13</v>
      </c>
      <c r="D228" s="54">
        <v>80.28</v>
      </c>
      <c r="E228" s="54">
        <v>21.33</v>
      </c>
      <c r="F228" s="54">
        <v>16.809999999999999</v>
      </c>
      <c r="G228" s="54">
        <v>24.72</v>
      </c>
      <c r="H228" s="54">
        <v>52.54</v>
      </c>
      <c r="I228" s="93">
        <v>31.5</v>
      </c>
      <c r="J228" s="54"/>
      <c r="K228" s="54"/>
      <c r="L228" s="54"/>
      <c r="M228" s="55">
        <v>47.94</v>
      </c>
      <c r="N228" s="185"/>
    </row>
    <row r="229" spans="1:14" ht="15.75" customHeight="1" x14ac:dyDescent="0.2">
      <c r="A229" s="592"/>
      <c r="B229" s="53">
        <v>44073</v>
      </c>
      <c r="C229" s="55">
        <v>73.61</v>
      </c>
      <c r="D229" s="54">
        <v>79.91</v>
      </c>
      <c r="E229" s="54">
        <v>21.45</v>
      </c>
      <c r="F229" s="54">
        <v>16.489999999999998</v>
      </c>
      <c r="G229" s="54">
        <v>24.55</v>
      </c>
      <c r="H229" s="54">
        <v>52.05</v>
      </c>
      <c r="I229" s="93">
        <v>31.77</v>
      </c>
      <c r="J229" s="54"/>
      <c r="K229" s="54"/>
      <c r="L229" s="54"/>
      <c r="M229" s="55">
        <v>47.6</v>
      </c>
      <c r="N229" s="186"/>
    </row>
    <row r="230" spans="1:14" ht="15.75" customHeight="1" x14ac:dyDescent="0.2">
      <c r="A230" s="593"/>
      <c r="B230" s="53">
        <v>44074</v>
      </c>
      <c r="C230" s="55">
        <v>73.010000000000005</v>
      </c>
      <c r="D230" s="54">
        <v>79.59</v>
      </c>
      <c r="E230" s="54">
        <v>21.45</v>
      </c>
      <c r="F230" s="54">
        <v>16.34</v>
      </c>
      <c r="G230" s="54">
        <v>24.38</v>
      </c>
      <c r="H230" s="54">
        <v>51.55</v>
      </c>
      <c r="I230" s="93">
        <v>32.049999999999997</v>
      </c>
      <c r="J230" s="54">
        <v>40.880000000000003</v>
      </c>
      <c r="K230" s="54">
        <v>6.37</v>
      </c>
      <c r="L230" s="54">
        <v>7.2</v>
      </c>
      <c r="M230" s="55">
        <v>47.25</v>
      </c>
      <c r="N230" s="185"/>
    </row>
    <row r="231" spans="1:14" s="184" customFormat="1" ht="15.75" customHeight="1" x14ac:dyDescent="0.25">
      <c r="A231" s="591">
        <v>2020</v>
      </c>
      <c r="B231" s="440" t="s">
        <v>108</v>
      </c>
      <c r="C231" s="438">
        <f t="shared" ref="C231:I231" si="10">AVERAGE(C232:C261)</f>
        <v>64.090666666666678</v>
      </c>
      <c r="D231" s="437">
        <f t="shared" si="10"/>
        <v>74.421333333333351</v>
      </c>
      <c r="E231" s="437">
        <f t="shared" si="10"/>
        <v>21.205666666666676</v>
      </c>
      <c r="F231" s="437">
        <f t="shared" si="10"/>
        <v>13.009333333333334</v>
      </c>
      <c r="G231" s="437">
        <f t="shared" si="10"/>
        <v>20.937333333333331</v>
      </c>
      <c r="H231" s="437">
        <f t="shared" si="10"/>
        <v>44.985333333333323</v>
      </c>
      <c r="I231" s="439">
        <f t="shared" si="10"/>
        <v>33.698999999999998</v>
      </c>
      <c r="J231" s="437"/>
      <c r="K231" s="437"/>
      <c r="L231" s="437"/>
      <c r="M231" s="438">
        <f>AVERAGE(M232:M261)</f>
        <v>42.039333333333339</v>
      </c>
      <c r="N231" s="183"/>
    </row>
    <row r="232" spans="1:14" ht="15.75" customHeight="1" x14ac:dyDescent="0.2">
      <c r="A232" s="592"/>
      <c r="B232" s="56">
        <v>44075</v>
      </c>
      <c r="C232" s="54">
        <v>72.41</v>
      </c>
      <c r="D232" s="54">
        <v>79.27</v>
      </c>
      <c r="E232" s="54">
        <v>21.45</v>
      </c>
      <c r="F232" s="54">
        <v>16.14</v>
      </c>
      <c r="G232" s="54">
        <v>24.04</v>
      </c>
      <c r="H232" s="54">
        <v>51.06</v>
      </c>
      <c r="I232" s="93">
        <v>32.299999999999997</v>
      </c>
      <c r="J232" s="54"/>
      <c r="K232" s="54"/>
      <c r="L232" s="54"/>
      <c r="M232" s="55">
        <v>46.88</v>
      </c>
      <c r="N232" s="185"/>
    </row>
    <row r="233" spans="1:14" ht="15.75" customHeight="1" x14ac:dyDescent="0.2">
      <c r="A233" s="592"/>
      <c r="B233" s="56">
        <v>44076</v>
      </c>
      <c r="C233" s="54">
        <v>71.89</v>
      </c>
      <c r="D233" s="54">
        <v>79.06</v>
      </c>
      <c r="E233" s="54">
        <v>21.39</v>
      </c>
      <c r="F233" s="54">
        <v>15.9</v>
      </c>
      <c r="G233" s="54">
        <v>23.71</v>
      </c>
      <c r="H233" s="54">
        <v>50.74</v>
      </c>
      <c r="I233" s="93">
        <v>30.82</v>
      </c>
      <c r="J233" s="54"/>
      <c r="K233" s="54"/>
      <c r="L233" s="54"/>
      <c r="M233" s="55">
        <v>46.55</v>
      </c>
      <c r="N233" s="185"/>
    </row>
    <row r="234" spans="1:14" ht="15.75" customHeight="1" x14ac:dyDescent="0.2">
      <c r="A234" s="592"/>
      <c r="B234" s="56">
        <v>44077</v>
      </c>
      <c r="C234" s="54">
        <v>71.3</v>
      </c>
      <c r="D234" s="54">
        <v>78.790000000000006</v>
      </c>
      <c r="E234" s="54">
        <v>21.39</v>
      </c>
      <c r="F234" s="54">
        <v>15.67</v>
      </c>
      <c r="G234" s="54">
        <v>23.37</v>
      </c>
      <c r="H234" s="54">
        <v>50.25</v>
      </c>
      <c r="I234" s="93">
        <v>32.9</v>
      </c>
      <c r="J234" s="54"/>
      <c r="K234" s="54"/>
      <c r="L234" s="54"/>
      <c r="M234" s="55">
        <v>46.21</v>
      </c>
      <c r="N234" s="185"/>
    </row>
    <row r="235" spans="1:14" ht="15.75" customHeight="1" x14ac:dyDescent="0.2">
      <c r="A235" s="592"/>
      <c r="B235" s="56">
        <v>44078</v>
      </c>
      <c r="C235" s="54">
        <v>70.63</v>
      </c>
      <c r="D235" s="54">
        <v>78.47</v>
      </c>
      <c r="E235" s="54">
        <v>21.39</v>
      </c>
      <c r="F235" s="54">
        <v>15.48</v>
      </c>
      <c r="G235" s="54">
        <v>23.2</v>
      </c>
      <c r="H235" s="54">
        <v>49.76</v>
      </c>
      <c r="I235" s="93">
        <v>33.21</v>
      </c>
      <c r="J235" s="54">
        <v>39.46</v>
      </c>
      <c r="K235" s="54">
        <v>7.19</v>
      </c>
      <c r="L235" s="54">
        <v>7.2</v>
      </c>
      <c r="M235" s="55">
        <v>45.85</v>
      </c>
      <c r="N235" s="185"/>
    </row>
    <row r="236" spans="1:14" ht="15.75" customHeight="1" x14ac:dyDescent="0.2">
      <c r="A236" s="592"/>
      <c r="B236" s="56">
        <v>44079</v>
      </c>
      <c r="C236" s="54">
        <v>70.05</v>
      </c>
      <c r="D236" s="54">
        <v>78.05</v>
      </c>
      <c r="E236" s="54">
        <v>21.45</v>
      </c>
      <c r="F236" s="54">
        <v>15.1</v>
      </c>
      <c r="G236" s="54">
        <v>23.03</v>
      </c>
      <c r="H236" s="54">
        <v>49.27</v>
      </c>
      <c r="I236" s="93">
        <v>33.47</v>
      </c>
      <c r="J236" s="54"/>
      <c r="K236" s="54"/>
      <c r="L236" s="54"/>
      <c r="M236" s="55">
        <v>45.49</v>
      </c>
    </row>
    <row r="237" spans="1:14" ht="15.75" customHeight="1" x14ac:dyDescent="0.2">
      <c r="A237" s="592"/>
      <c r="B237" s="56">
        <v>44080</v>
      </c>
      <c r="C237" s="54">
        <v>69.39</v>
      </c>
      <c r="D237" s="54">
        <v>77.89</v>
      </c>
      <c r="E237" s="54">
        <v>21.39</v>
      </c>
      <c r="F237" s="54">
        <v>14.94</v>
      </c>
      <c r="G237" s="54">
        <v>22.7</v>
      </c>
      <c r="H237" s="54">
        <v>48.78</v>
      </c>
      <c r="I237" s="93">
        <v>33.69</v>
      </c>
      <c r="J237" s="54"/>
      <c r="K237" s="54"/>
      <c r="L237" s="54"/>
      <c r="M237" s="55">
        <v>45.12</v>
      </c>
    </row>
    <row r="238" spans="1:14" ht="15.75" customHeight="1" x14ac:dyDescent="0.2">
      <c r="A238" s="592"/>
      <c r="B238" s="56">
        <v>44081</v>
      </c>
      <c r="C238" s="54">
        <v>68.73</v>
      </c>
      <c r="D238" s="54">
        <v>77.52</v>
      </c>
      <c r="E238" s="54">
        <v>21.33</v>
      </c>
      <c r="F238" s="54">
        <v>14.79</v>
      </c>
      <c r="G238" s="54">
        <v>22.53</v>
      </c>
      <c r="H238" s="54">
        <v>48.3</v>
      </c>
      <c r="I238" s="93">
        <v>33.92</v>
      </c>
      <c r="J238" s="54"/>
      <c r="K238" s="54"/>
      <c r="L238" s="54"/>
      <c r="M238" s="55">
        <v>44.76</v>
      </c>
    </row>
    <row r="239" spans="1:14" ht="15.75" customHeight="1" x14ac:dyDescent="0.2">
      <c r="A239" s="592"/>
      <c r="B239" s="56">
        <v>44082</v>
      </c>
      <c r="C239" s="54">
        <v>68</v>
      </c>
      <c r="D239" s="54">
        <v>77.3</v>
      </c>
      <c r="E239" s="54">
        <v>21.39</v>
      </c>
      <c r="F239" s="54">
        <v>14.62</v>
      </c>
      <c r="G239" s="54">
        <v>22.23</v>
      </c>
      <c r="H239" s="54">
        <v>48.14</v>
      </c>
      <c r="I239" s="93">
        <v>34.130000000000003</v>
      </c>
      <c r="J239" s="54"/>
      <c r="K239" s="54"/>
      <c r="L239" s="54"/>
      <c r="M239" s="55">
        <v>44.44</v>
      </c>
    </row>
    <row r="240" spans="1:14" ht="15.75" customHeight="1" x14ac:dyDescent="0.2">
      <c r="A240" s="592"/>
      <c r="B240" s="56">
        <v>44083</v>
      </c>
      <c r="C240" s="54">
        <v>67.64</v>
      </c>
      <c r="D240" s="54">
        <v>76.930000000000007</v>
      </c>
      <c r="E240" s="54">
        <v>21.28</v>
      </c>
      <c r="F240" s="54">
        <v>14.23</v>
      </c>
      <c r="G240" s="54">
        <v>22.08</v>
      </c>
      <c r="H240" s="54">
        <v>47.81</v>
      </c>
      <c r="I240" s="93">
        <v>34.25</v>
      </c>
      <c r="J240" s="54">
        <v>38.04</v>
      </c>
      <c r="K240" s="54">
        <v>7.53</v>
      </c>
      <c r="L240" s="54">
        <v>7.43</v>
      </c>
      <c r="M240" s="55">
        <v>44.17</v>
      </c>
    </row>
    <row r="241" spans="1:14" ht="15.75" customHeight="1" x14ac:dyDescent="0.2">
      <c r="A241" s="592"/>
      <c r="B241" s="56">
        <v>44084</v>
      </c>
      <c r="C241" s="54">
        <v>66.91</v>
      </c>
      <c r="D241" s="54">
        <v>76.61</v>
      </c>
      <c r="E241" s="54">
        <v>21.28</v>
      </c>
      <c r="F241" s="54">
        <v>14.14</v>
      </c>
      <c r="G241" s="54">
        <v>21.78</v>
      </c>
      <c r="H241" s="54">
        <v>47.33</v>
      </c>
      <c r="I241" s="93">
        <v>34.729999999999997</v>
      </c>
      <c r="J241" s="54"/>
      <c r="K241" s="54"/>
      <c r="L241" s="54"/>
      <c r="M241" s="55">
        <v>43.79</v>
      </c>
    </row>
    <row r="242" spans="1:14" ht="15.75" customHeight="1" x14ac:dyDescent="0.2">
      <c r="A242" s="592"/>
      <c r="B242" s="56">
        <v>44085</v>
      </c>
      <c r="C242" s="54">
        <v>66.48</v>
      </c>
      <c r="D242" s="54">
        <v>76.239999999999995</v>
      </c>
      <c r="E242" s="54">
        <v>21.22</v>
      </c>
      <c r="F242" s="54">
        <v>14.05</v>
      </c>
      <c r="G242" s="54">
        <v>21.63</v>
      </c>
      <c r="H242" s="54">
        <v>46.85</v>
      </c>
      <c r="I242" s="54">
        <v>34.590000000000003</v>
      </c>
      <c r="J242" s="55">
        <v>37.6</v>
      </c>
      <c r="K242" s="54">
        <v>7.63</v>
      </c>
      <c r="L242" s="54">
        <v>7.51</v>
      </c>
      <c r="M242" s="55">
        <v>43.5</v>
      </c>
    </row>
    <row r="243" spans="1:14" ht="15.75" customHeight="1" x14ac:dyDescent="0.2">
      <c r="A243" s="592"/>
      <c r="B243" s="56">
        <v>44086</v>
      </c>
      <c r="C243" s="54">
        <v>65.900000000000006</v>
      </c>
      <c r="D243" s="54">
        <v>75.87</v>
      </c>
      <c r="E243" s="54">
        <v>21.16</v>
      </c>
      <c r="F243" s="54">
        <v>13.65</v>
      </c>
      <c r="G243" s="54">
        <v>21.33</v>
      </c>
      <c r="H243" s="54">
        <v>46.53</v>
      </c>
      <c r="I243" s="54">
        <v>34.69</v>
      </c>
      <c r="J243" s="55"/>
      <c r="K243" s="54"/>
      <c r="L243" s="54"/>
      <c r="M243" s="55">
        <v>43.14</v>
      </c>
    </row>
    <row r="244" spans="1:14" ht="15.75" customHeight="1" x14ac:dyDescent="0.2">
      <c r="A244" s="592"/>
      <c r="B244" s="56">
        <v>44087</v>
      </c>
      <c r="C244" s="54">
        <v>65.47</v>
      </c>
      <c r="D244" s="54">
        <v>75.44</v>
      </c>
      <c r="E244" s="54">
        <v>21.16</v>
      </c>
      <c r="F244" s="54">
        <v>13.31</v>
      </c>
      <c r="G244" s="54">
        <v>21.18</v>
      </c>
      <c r="H244" s="54">
        <v>46.21</v>
      </c>
      <c r="I244" s="54">
        <v>34.85</v>
      </c>
      <c r="J244" s="55"/>
      <c r="K244" s="54"/>
      <c r="L244" s="54"/>
      <c r="M244" s="55">
        <v>42.86</v>
      </c>
    </row>
    <row r="245" spans="1:14" ht="15.75" customHeight="1" x14ac:dyDescent="0.2">
      <c r="A245" s="592"/>
      <c r="B245" s="56">
        <v>44088</v>
      </c>
      <c r="C245" s="54">
        <v>65.040000000000006</v>
      </c>
      <c r="D245" s="54">
        <v>75.17</v>
      </c>
      <c r="E245" s="54">
        <v>21.1</v>
      </c>
      <c r="F245" s="54">
        <v>13.11</v>
      </c>
      <c r="G245" s="54">
        <v>21.03</v>
      </c>
      <c r="H245" s="54">
        <v>45.73</v>
      </c>
      <c r="I245" s="54">
        <v>34.869999999999997</v>
      </c>
      <c r="J245" s="55">
        <v>36.83</v>
      </c>
      <c r="K245" s="54">
        <v>8.02</v>
      </c>
      <c r="L245" s="54">
        <v>7.67</v>
      </c>
      <c r="M245" s="55">
        <v>42.57</v>
      </c>
      <c r="N245" s="187"/>
    </row>
    <row r="246" spans="1:14" ht="15.75" customHeight="1" x14ac:dyDescent="0.2">
      <c r="A246" s="592"/>
      <c r="B246" s="56">
        <v>44089</v>
      </c>
      <c r="C246" s="54">
        <v>64.400000000000006</v>
      </c>
      <c r="D246" s="54">
        <v>74.75</v>
      </c>
      <c r="E246" s="54">
        <v>21.1</v>
      </c>
      <c r="F246" s="54">
        <v>13.04</v>
      </c>
      <c r="G246" s="54">
        <v>20.88</v>
      </c>
      <c r="H246" s="54">
        <v>45.25</v>
      </c>
      <c r="I246" s="54">
        <v>34.909999999999997</v>
      </c>
      <c r="J246" s="188"/>
      <c r="M246" s="55">
        <v>42.23</v>
      </c>
    </row>
    <row r="247" spans="1:14" ht="15.75" customHeight="1" x14ac:dyDescent="0.2">
      <c r="A247" s="592"/>
      <c r="B247" s="56">
        <v>44090</v>
      </c>
      <c r="C247" s="54">
        <v>63.83</v>
      </c>
      <c r="D247" s="54">
        <v>74.38</v>
      </c>
      <c r="E247" s="54">
        <v>21.1</v>
      </c>
      <c r="F247" s="54">
        <v>12.78</v>
      </c>
      <c r="G247" s="54">
        <v>20.73</v>
      </c>
      <c r="H247" s="54">
        <v>44.77</v>
      </c>
      <c r="I247" s="54">
        <v>34.94</v>
      </c>
      <c r="J247" s="188"/>
      <c r="M247" s="55">
        <v>41.88</v>
      </c>
      <c r="N247" s="189"/>
    </row>
    <row r="248" spans="1:14" ht="15.75" customHeight="1" x14ac:dyDescent="0.2">
      <c r="A248" s="592"/>
      <c r="B248" s="56">
        <v>44091</v>
      </c>
      <c r="C248" s="54">
        <v>63.4</v>
      </c>
      <c r="D248" s="54">
        <v>73.95</v>
      </c>
      <c r="E248" s="54">
        <v>21.1</v>
      </c>
      <c r="F248" s="54">
        <v>12.56</v>
      </c>
      <c r="G248" s="54">
        <v>20.58</v>
      </c>
      <c r="H248" s="54">
        <v>44.29</v>
      </c>
      <c r="I248" s="54">
        <v>37.19</v>
      </c>
      <c r="J248" s="188"/>
      <c r="M248" s="55">
        <v>41.59</v>
      </c>
    </row>
    <row r="249" spans="1:14" ht="15.75" customHeight="1" x14ac:dyDescent="0.2">
      <c r="A249" s="592"/>
      <c r="B249" s="56">
        <v>44092</v>
      </c>
      <c r="C249" s="54">
        <v>62.76</v>
      </c>
      <c r="D249" s="54">
        <v>73.53</v>
      </c>
      <c r="E249" s="54">
        <v>21.1</v>
      </c>
      <c r="F249" s="54">
        <v>12.6</v>
      </c>
      <c r="G249" s="54">
        <v>20.28</v>
      </c>
      <c r="H249" s="54">
        <v>43.82</v>
      </c>
      <c r="I249" s="54">
        <v>35.049999999999997</v>
      </c>
      <c r="J249" s="188"/>
      <c r="M249" s="55">
        <v>41.21</v>
      </c>
    </row>
    <row r="250" spans="1:14" ht="15.75" customHeight="1" x14ac:dyDescent="0.2">
      <c r="A250" s="592"/>
      <c r="B250" s="56">
        <v>44093</v>
      </c>
      <c r="C250" s="54">
        <v>62.13</v>
      </c>
      <c r="D250" s="54">
        <v>73.209999999999994</v>
      </c>
      <c r="E250" s="54">
        <v>21.1</v>
      </c>
      <c r="F250" s="54">
        <v>12.04</v>
      </c>
      <c r="G250" s="54">
        <v>20.13</v>
      </c>
      <c r="H250" s="54">
        <v>43.18</v>
      </c>
      <c r="I250" s="54">
        <v>35.11</v>
      </c>
      <c r="J250" s="188"/>
      <c r="M250" s="55">
        <v>40.799999999999997</v>
      </c>
    </row>
    <row r="251" spans="1:14" ht="15.75" customHeight="1" x14ac:dyDescent="0.2">
      <c r="A251" s="592"/>
      <c r="B251" s="56">
        <v>44094</v>
      </c>
      <c r="C251" s="54">
        <v>61.71</v>
      </c>
      <c r="D251" s="54">
        <v>72.73</v>
      </c>
      <c r="E251" s="54">
        <v>21.05</v>
      </c>
      <c r="F251" s="54">
        <v>11.76</v>
      </c>
      <c r="G251" s="54">
        <v>19.98</v>
      </c>
      <c r="H251" s="54">
        <v>42.87</v>
      </c>
      <c r="I251" s="54">
        <v>34.67</v>
      </c>
      <c r="J251" s="188"/>
      <c r="M251" s="55">
        <v>40.51</v>
      </c>
    </row>
    <row r="252" spans="1:14" ht="15.75" customHeight="1" x14ac:dyDescent="0.2">
      <c r="A252" s="592"/>
      <c r="B252" s="56">
        <v>44095</v>
      </c>
      <c r="C252" s="54">
        <v>61.07</v>
      </c>
      <c r="D252" s="54">
        <v>72.459999999999994</v>
      </c>
      <c r="E252" s="54">
        <v>21.1</v>
      </c>
      <c r="F252" s="54">
        <v>11.64</v>
      </c>
      <c r="G252" s="54">
        <v>19.829999999999998</v>
      </c>
      <c r="H252" s="54">
        <v>42.55</v>
      </c>
      <c r="I252" s="54">
        <v>35.21</v>
      </c>
      <c r="J252" s="55">
        <v>34.28</v>
      </c>
      <c r="K252" s="54">
        <v>8.24</v>
      </c>
      <c r="L252" s="54">
        <v>7.92</v>
      </c>
      <c r="M252" s="55">
        <v>40.21</v>
      </c>
    </row>
    <row r="253" spans="1:14" ht="15.75" customHeight="1" x14ac:dyDescent="0.2">
      <c r="A253" s="592"/>
      <c r="B253" s="56">
        <v>44096</v>
      </c>
      <c r="C253" s="54">
        <v>60.52</v>
      </c>
      <c r="D253" s="54">
        <v>72.09</v>
      </c>
      <c r="E253" s="54">
        <v>21.1</v>
      </c>
      <c r="F253" s="54">
        <v>11.56</v>
      </c>
      <c r="G253" s="54">
        <v>19.68</v>
      </c>
      <c r="H253" s="54">
        <v>42.08</v>
      </c>
      <c r="I253" s="54">
        <v>34.92</v>
      </c>
      <c r="J253" s="55"/>
      <c r="K253" s="54"/>
      <c r="L253" s="54"/>
      <c r="M253" s="55">
        <v>39.9</v>
      </c>
    </row>
    <row r="254" spans="1:14" ht="15.75" customHeight="1" x14ac:dyDescent="0.2">
      <c r="A254" s="592"/>
      <c r="B254" s="56">
        <v>44097</v>
      </c>
      <c r="C254" s="54">
        <v>60.03</v>
      </c>
      <c r="D254" s="54">
        <v>71.66</v>
      </c>
      <c r="E254" s="54">
        <v>21.1</v>
      </c>
      <c r="F254" s="54">
        <v>11.37</v>
      </c>
      <c r="G254" s="54">
        <v>19.53</v>
      </c>
      <c r="H254" s="54">
        <v>41.77</v>
      </c>
      <c r="I254" s="54">
        <v>34.340000000000003</v>
      </c>
      <c r="J254" s="55"/>
      <c r="K254" s="54"/>
      <c r="L254" s="54"/>
      <c r="M254" s="55">
        <v>39.6</v>
      </c>
    </row>
    <row r="255" spans="1:14" ht="15.75" customHeight="1" x14ac:dyDescent="0.2">
      <c r="A255" s="592"/>
      <c r="B255" s="56">
        <v>44098</v>
      </c>
      <c r="C255" s="54">
        <v>59.4</v>
      </c>
      <c r="D255" s="54">
        <v>71.400000000000006</v>
      </c>
      <c r="E255" s="54">
        <v>21.1</v>
      </c>
      <c r="F255" s="54">
        <v>11.23</v>
      </c>
      <c r="G255" s="54">
        <v>19.38</v>
      </c>
      <c r="H255" s="54">
        <v>41.3</v>
      </c>
      <c r="I255" s="54">
        <v>33.6</v>
      </c>
      <c r="J255" s="55"/>
      <c r="K255" s="54"/>
      <c r="L255" s="54"/>
      <c r="M255" s="55">
        <v>39.25</v>
      </c>
    </row>
    <row r="256" spans="1:14" ht="15.75" customHeight="1" x14ac:dyDescent="0.2">
      <c r="A256" s="592"/>
      <c r="B256" s="56">
        <v>44099</v>
      </c>
      <c r="C256" s="54">
        <v>58.91</v>
      </c>
      <c r="D256" s="54">
        <v>71.02</v>
      </c>
      <c r="E256" s="54">
        <v>21.1</v>
      </c>
      <c r="F256" s="54">
        <v>11.05</v>
      </c>
      <c r="G256" s="54">
        <v>19.23</v>
      </c>
      <c r="H256" s="54">
        <v>40.99</v>
      </c>
      <c r="I256" s="54">
        <v>32.549999999999997</v>
      </c>
      <c r="J256" s="55">
        <v>32.93</v>
      </c>
      <c r="K256" s="54">
        <v>7.45</v>
      </c>
      <c r="L256" s="54">
        <v>8.14</v>
      </c>
      <c r="M256" s="55">
        <v>38.96</v>
      </c>
    </row>
    <row r="257" spans="1:13" ht="15.75" customHeight="1" x14ac:dyDescent="0.2">
      <c r="A257" s="592"/>
      <c r="B257" s="56">
        <v>44100</v>
      </c>
      <c r="C257" s="54">
        <v>58.32</v>
      </c>
      <c r="D257" s="54">
        <v>70.599999999999994</v>
      </c>
      <c r="E257" s="54">
        <v>21.1</v>
      </c>
      <c r="F257" s="54">
        <v>10.95</v>
      </c>
      <c r="G257" s="54">
        <v>18.93</v>
      </c>
      <c r="H257" s="54">
        <v>40.67</v>
      </c>
      <c r="I257" s="54">
        <v>32.06</v>
      </c>
      <c r="J257" s="55"/>
      <c r="K257" s="54"/>
      <c r="L257" s="54"/>
      <c r="M257" s="55">
        <v>38.6</v>
      </c>
    </row>
    <row r="258" spans="1:13" ht="15.75" customHeight="1" x14ac:dyDescent="0.2">
      <c r="A258" s="592"/>
      <c r="B258" s="56">
        <v>44101</v>
      </c>
      <c r="C258" s="54">
        <v>57.68</v>
      </c>
      <c r="D258" s="54">
        <v>70.23</v>
      </c>
      <c r="E258" s="54">
        <v>21.1</v>
      </c>
      <c r="F258" s="54">
        <v>10.85</v>
      </c>
      <c r="G258" s="54">
        <v>18.78</v>
      </c>
      <c r="H258" s="54">
        <v>40.36</v>
      </c>
      <c r="I258" s="54">
        <v>31.02</v>
      </c>
      <c r="J258" s="55"/>
      <c r="K258" s="54"/>
      <c r="L258" s="54"/>
      <c r="M258" s="55">
        <v>38.28</v>
      </c>
    </row>
    <row r="259" spans="1:13" ht="15.75" customHeight="1" x14ac:dyDescent="0.2">
      <c r="A259" s="592"/>
      <c r="B259" s="56">
        <v>44102</v>
      </c>
      <c r="C259" s="54">
        <v>56.85</v>
      </c>
      <c r="D259" s="54">
        <v>69.75</v>
      </c>
      <c r="E259" s="54">
        <v>21.16</v>
      </c>
      <c r="F259" s="54">
        <v>10.76</v>
      </c>
      <c r="G259" s="54">
        <v>18.78</v>
      </c>
      <c r="H259" s="54">
        <v>40.049999999999997</v>
      </c>
      <c r="I259" s="54">
        <v>31.16</v>
      </c>
      <c r="J259" s="55">
        <v>31.8</v>
      </c>
      <c r="K259" s="54">
        <v>6.74</v>
      </c>
      <c r="L259" s="54">
        <v>8.17</v>
      </c>
      <c r="M259" s="55">
        <v>37.93</v>
      </c>
    </row>
    <row r="260" spans="1:13" ht="15.75" customHeight="1" x14ac:dyDescent="0.2">
      <c r="A260" s="592"/>
      <c r="B260" s="56">
        <v>44103</v>
      </c>
      <c r="C260" s="54">
        <v>56.17</v>
      </c>
      <c r="D260" s="54">
        <v>69.319999999999993</v>
      </c>
      <c r="E260" s="54">
        <v>21.16</v>
      </c>
      <c r="F260" s="54">
        <v>10.58</v>
      </c>
      <c r="G260" s="54">
        <v>18.78</v>
      </c>
      <c r="H260" s="54">
        <v>39.58</v>
      </c>
      <c r="I260" s="54">
        <v>31.4</v>
      </c>
      <c r="J260" s="55"/>
      <c r="K260" s="54"/>
      <c r="L260" s="54"/>
      <c r="M260" s="55">
        <v>37.58</v>
      </c>
    </row>
    <row r="261" spans="1:13" ht="15.75" customHeight="1" x14ac:dyDescent="0.2">
      <c r="A261" s="593"/>
      <c r="B261" s="56">
        <v>44104</v>
      </c>
      <c r="C261" s="54">
        <v>55.7</v>
      </c>
      <c r="D261" s="54">
        <v>68.95</v>
      </c>
      <c r="E261" s="54">
        <v>21.22</v>
      </c>
      <c r="F261" s="54">
        <v>10.38</v>
      </c>
      <c r="G261" s="54">
        <v>18.78</v>
      </c>
      <c r="H261" s="54">
        <v>39.270000000000003</v>
      </c>
      <c r="I261" s="54">
        <v>30.42</v>
      </c>
      <c r="J261" s="55"/>
      <c r="K261" s="54"/>
      <c r="L261" s="54"/>
      <c r="M261" s="55">
        <v>37.32</v>
      </c>
    </row>
    <row r="262" spans="1:13" ht="15.75" customHeight="1" x14ac:dyDescent="0.2">
      <c r="A262" s="591">
        <v>2020</v>
      </c>
      <c r="B262" s="430" t="s">
        <v>252</v>
      </c>
      <c r="C262" s="438">
        <f>AVERAGE(C263:C293)</f>
        <v>47.777419354838706</v>
      </c>
      <c r="D262" s="437">
        <f t="shared" ref="D262:H262" si="11">AVERAGE(D263:D293)</f>
        <v>63.896774193548382</v>
      </c>
      <c r="E262" s="437">
        <f t="shared" si="11"/>
        <v>22.094193548387093</v>
      </c>
      <c r="F262" s="437">
        <f t="shared" si="11"/>
        <v>8.3109677419354835</v>
      </c>
      <c r="G262" s="437">
        <f t="shared" si="11"/>
        <v>17.585161290322581</v>
      </c>
      <c r="H262" s="437">
        <f t="shared" si="11"/>
        <v>34.58709677419354</v>
      </c>
      <c r="I262" s="437">
        <f>AVERAGE(I263:I293)</f>
        <v>21.259354838709676</v>
      </c>
      <c r="J262" s="438"/>
      <c r="K262" s="437"/>
      <c r="L262" s="439"/>
      <c r="M262" s="437">
        <f>AVERAGE(M263:M293)</f>
        <v>33.174193548387095</v>
      </c>
    </row>
    <row r="263" spans="1:13" ht="15.75" customHeight="1" x14ac:dyDescent="0.2">
      <c r="A263" s="592"/>
      <c r="B263" s="56">
        <v>44105</v>
      </c>
      <c r="C263" s="54">
        <v>55.09</v>
      </c>
      <c r="D263" s="54">
        <v>68.63</v>
      </c>
      <c r="E263" s="54">
        <v>21.28</v>
      </c>
      <c r="F263" s="54">
        <v>10.26</v>
      </c>
      <c r="G263" s="54">
        <v>18.63</v>
      </c>
      <c r="H263" s="54">
        <v>38.96</v>
      </c>
      <c r="I263" s="54">
        <v>29.26</v>
      </c>
      <c r="J263" s="55"/>
      <c r="K263" s="54"/>
      <c r="L263" s="93"/>
      <c r="M263" s="54">
        <v>37.01</v>
      </c>
    </row>
    <row r="264" spans="1:13" ht="15.75" customHeight="1" x14ac:dyDescent="0.2">
      <c r="A264" s="592"/>
      <c r="B264" s="56">
        <v>44106</v>
      </c>
      <c r="C264" s="54">
        <v>54.48</v>
      </c>
      <c r="D264" s="54">
        <v>68.260000000000005</v>
      </c>
      <c r="E264" s="54">
        <v>21.28</v>
      </c>
      <c r="F264" s="54">
        <v>10.220000000000001</v>
      </c>
      <c r="G264" s="54">
        <v>18.63</v>
      </c>
      <c r="H264" s="54">
        <v>38.65</v>
      </c>
      <c r="I264" s="54">
        <v>28.24</v>
      </c>
      <c r="J264" s="55"/>
      <c r="K264" s="54"/>
      <c r="L264" s="93"/>
      <c r="M264" s="54">
        <v>36.71</v>
      </c>
    </row>
    <row r="265" spans="1:13" ht="15.75" customHeight="1" x14ac:dyDescent="0.2">
      <c r="A265" s="592"/>
      <c r="B265" s="56">
        <v>44107</v>
      </c>
      <c r="C265" s="54">
        <v>53.87</v>
      </c>
      <c r="D265" s="54">
        <v>67.89</v>
      </c>
      <c r="E265" s="54">
        <v>21.28</v>
      </c>
      <c r="F265" s="54">
        <v>10.14</v>
      </c>
      <c r="G265" s="54">
        <v>18.47</v>
      </c>
      <c r="H265" s="54">
        <v>38.35</v>
      </c>
      <c r="I265" s="54">
        <v>26.79</v>
      </c>
      <c r="J265" s="55"/>
      <c r="K265" s="54"/>
      <c r="L265" s="93"/>
      <c r="M265" s="54">
        <v>36.4</v>
      </c>
    </row>
    <row r="266" spans="1:13" ht="15.75" customHeight="1" x14ac:dyDescent="0.2">
      <c r="A266" s="592"/>
      <c r="B266" s="56">
        <v>44108</v>
      </c>
      <c r="C266" s="54">
        <v>53.27</v>
      </c>
      <c r="D266" s="54">
        <v>67.510000000000005</v>
      </c>
      <c r="E266" s="54">
        <v>21.28</v>
      </c>
      <c r="F266" s="54">
        <v>9.9499999999999993</v>
      </c>
      <c r="G266" s="54">
        <v>18.47</v>
      </c>
      <c r="H266" s="54">
        <v>37.89</v>
      </c>
      <c r="I266" s="54">
        <v>25.44</v>
      </c>
      <c r="J266" s="55"/>
      <c r="K266" s="54"/>
      <c r="L266" s="93"/>
      <c r="M266" s="54">
        <v>36.06</v>
      </c>
    </row>
    <row r="267" spans="1:13" ht="15.75" customHeight="1" x14ac:dyDescent="0.2">
      <c r="A267" s="592"/>
      <c r="B267" s="56">
        <v>44109</v>
      </c>
      <c r="C267" s="54">
        <v>52.74</v>
      </c>
      <c r="D267" s="54">
        <v>67.09</v>
      </c>
      <c r="E267" s="54">
        <v>21.22</v>
      </c>
      <c r="F267" s="54">
        <v>9.77</v>
      </c>
      <c r="G267" s="54">
        <v>18.32</v>
      </c>
      <c r="H267" s="54">
        <v>37.42</v>
      </c>
      <c r="I267" s="54">
        <v>24.85</v>
      </c>
      <c r="J267" s="55"/>
      <c r="K267" s="54"/>
      <c r="L267" s="93"/>
      <c r="M267" s="54">
        <v>35.72</v>
      </c>
    </row>
    <row r="268" spans="1:13" ht="15.75" customHeight="1" x14ac:dyDescent="0.2">
      <c r="A268" s="592"/>
      <c r="B268" s="56">
        <v>44110</v>
      </c>
      <c r="C268" s="54">
        <v>52.14</v>
      </c>
      <c r="D268" s="54">
        <v>66.709999999999994</v>
      </c>
      <c r="E268" s="54">
        <v>21.28</v>
      </c>
      <c r="F268" s="54">
        <v>9.67</v>
      </c>
      <c r="G268" s="54">
        <v>18.02</v>
      </c>
      <c r="H268" s="54">
        <v>37.119999999999997</v>
      </c>
      <c r="I268" s="54">
        <v>23.25</v>
      </c>
      <c r="J268" s="55"/>
      <c r="K268" s="54"/>
      <c r="L268" s="93"/>
      <c r="M268" s="54">
        <v>35.36</v>
      </c>
    </row>
    <row r="269" spans="1:13" ht="15.75" customHeight="1" x14ac:dyDescent="0.2">
      <c r="A269" s="592"/>
      <c r="B269" s="56">
        <v>44111</v>
      </c>
      <c r="C269" s="54">
        <v>51.54</v>
      </c>
      <c r="D269" s="54">
        <v>66.290000000000006</v>
      </c>
      <c r="E269" s="54">
        <v>21.22</v>
      </c>
      <c r="F269" s="54">
        <v>9.56</v>
      </c>
      <c r="G269" s="54">
        <v>18.02</v>
      </c>
      <c r="H269" s="54">
        <v>36.81</v>
      </c>
      <c r="I269" s="54">
        <v>20.309999999999999</v>
      </c>
      <c r="J269" s="55"/>
      <c r="K269" s="54"/>
      <c r="L269" s="93"/>
      <c r="M269" s="54">
        <v>35.049999999999997</v>
      </c>
    </row>
    <row r="270" spans="1:13" ht="15.75" customHeight="1" x14ac:dyDescent="0.2">
      <c r="A270" s="592"/>
      <c r="B270" s="56">
        <v>44112</v>
      </c>
      <c r="C270" s="54">
        <v>50.95</v>
      </c>
      <c r="D270" s="54">
        <v>65.92</v>
      </c>
      <c r="E270" s="54">
        <v>21.28</v>
      </c>
      <c r="F270" s="54">
        <v>9.33</v>
      </c>
      <c r="G270" s="54">
        <v>17.87</v>
      </c>
      <c r="H270" s="54">
        <v>36.51</v>
      </c>
      <c r="I270" s="54">
        <v>18.920000000000002</v>
      </c>
      <c r="J270" s="55"/>
      <c r="K270" s="54"/>
      <c r="L270" s="93"/>
      <c r="M270" s="54">
        <v>34.729999999999997</v>
      </c>
    </row>
    <row r="271" spans="1:13" ht="15.75" customHeight="1" x14ac:dyDescent="0.2">
      <c r="A271" s="592"/>
      <c r="B271" s="56">
        <v>44113</v>
      </c>
      <c r="C271" s="54">
        <v>50.75</v>
      </c>
      <c r="D271" s="54">
        <v>65.650000000000006</v>
      </c>
      <c r="E271" s="54">
        <v>21.68</v>
      </c>
      <c r="F271" s="54">
        <v>9.24</v>
      </c>
      <c r="G271" s="54">
        <v>18.32</v>
      </c>
      <c r="H271" s="54">
        <v>36.35</v>
      </c>
      <c r="I271" s="54">
        <v>19.18</v>
      </c>
      <c r="J271" s="55"/>
      <c r="K271" s="54"/>
      <c r="L271" s="93"/>
      <c r="M271" s="54">
        <v>34.72</v>
      </c>
    </row>
    <row r="272" spans="1:13" ht="15.75" customHeight="1" x14ac:dyDescent="0.2">
      <c r="A272" s="592"/>
      <c r="B272" s="56">
        <v>44114</v>
      </c>
      <c r="C272" s="54">
        <v>50.55</v>
      </c>
      <c r="D272" s="54">
        <v>65.44</v>
      </c>
      <c r="E272" s="54">
        <v>21.85</v>
      </c>
      <c r="F272" s="54">
        <v>9.2100000000000009</v>
      </c>
      <c r="G272" s="54">
        <v>18.32</v>
      </c>
      <c r="H272" s="54">
        <v>36.049999999999997</v>
      </c>
      <c r="I272" s="54">
        <v>19.36</v>
      </c>
      <c r="J272" s="55"/>
      <c r="K272" s="54"/>
      <c r="L272" s="93"/>
      <c r="M272" s="54">
        <v>34.6</v>
      </c>
    </row>
    <row r="273" spans="1:13" ht="15.75" customHeight="1" x14ac:dyDescent="0.2">
      <c r="A273" s="592"/>
      <c r="B273" s="56">
        <v>44115</v>
      </c>
      <c r="C273" s="54">
        <v>50.03</v>
      </c>
      <c r="D273" s="54">
        <v>64.959999999999994</v>
      </c>
      <c r="E273" s="54">
        <v>22.02</v>
      </c>
      <c r="F273" s="54">
        <v>9.09</v>
      </c>
      <c r="G273" s="54">
        <v>18.170000000000002</v>
      </c>
      <c r="H273" s="54">
        <v>35.74</v>
      </c>
      <c r="I273" s="54">
        <v>19.239999999999998</v>
      </c>
      <c r="J273" s="55"/>
      <c r="K273" s="54"/>
      <c r="L273" s="93"/>
      <c r="M273" s="54">
        <v>34.31</v>
      </c>
    </row>
    <row r="274" spans="1:13" ht="15.75" customHeight="1" x14ac:dyDescent="0.2">
      <c r="A274" s="592"/>
      <c r="B274" s="56">
        <v>44116</v>
      </c>
      <c r="C274" s="54">
        <v>49.51</v>
      </c>
      <c r="D274" s="54">
        <v>64.53</v>
      </c>
      <c r="E274" s="54">
        <v>22.02</v>
      </c>
      <c r="F274" s="54">
        <v>9</v>
      </c>
      <c r="G274" s="54">
        <v>18.170000000000002</v>
      </c>
      <c r="H274" s="54">
        <v>35.44</v>
      </c>
      <c r="I274" s="54">
        <v>20.13</v>
      </c>
      <c r="J274" s="55">
        <v>29.87</v>
      </c>
      <c r="K274" s="54">
        <v>5</v>
      </c>
      <c r="L274" s="93">
        <v>8.24</v>
      </c>
      <c r="M274" s="54">
        <v>34.049999999999997</v>
      </c>
    </row>
    <row r="275" spans="1:13" ht="15.75" customHeight="1" x14ac:dyDescent="0.2">
      <c r="A275" s="592"/>
      <c r="B275" s="56">
        <v>44117</v>
      </c>
      <c r="C275" s="54">
        <v>48.98</v>
      </c>
      <c r="D275" s="54">
        <v>64.05</v>
      </c>
      <c r="E275" s="54">
        <v>22.02</v>
      </c>
      <c r="F275" s="54">
        <v>8.91</v>
      </c>
      <c r="G275" s="54">
        <v>18.02</v>
      </c>
      <c r="H275" s="54">
        <v>34.979999999999997</v>
      </c>
      <c r="I275" s="54">
        <v>20.010000000000002</v>
      </c>
      <c r="J275" s="55"/>
      <c r="K275" s="54"/>
      <c r="L275" s="54"/>
      <c r="M275" s="55">
        <v>33.72</v>
      </c>
    </row>
    <row r="276" spans="1:13" ht="15.75" customHeight="1" x14ac:dyDescent="0.2">
      <c r="A276" s="592"/>
      <c r="B276" s="56">
        <v>44118</v>
      </c>
      <c r="C276" s="54">
        <v>48.4</v>
      </c>
      <c r="D276" s="54">
        <v>63.68</v>
      </c>
      <c r="E276" s="54">
        <v>22.14</v>
      </c>
      <c r="F276" s="54">
        <v>8.69</v>
      </c>
      <c r="G276" s="54">
        <v>17.87</v>
      </c>
      <c r="H276" s="54">
        <v>34.68</v>
      </c>
      <c r="I276" s="54">
        <v>20.350000000000001</v>
      </c>
      <c r="J276" s="55"/>
      <c r="K276" s="54"/>
      <c r="L276" s="54"/>
      <c r="M276" s="55">
        <v>33.43</v>
      </c>
    </row>
    <row r="277" spans="1:13" ht="15.75" customHeight="1" x14ac:dyDescent="0.2">
      <c r="A277" s="592"/>
      <c r="B277" s="56">
        <v>44119</v>
      </c>
      <c r="C277" s="54">
        <v>48.01</v>
      </c>
      <c r="D277" s="54">
        <v>63.36</v>
      </c>
      <c r="E277" s="54">
        <v>22.14</v>
      </c>
      <c r="F277" s="54">
        <v>8.5399999999999991</v>
      </c>
      <c r="G277" s="54">
        <v>17.87</v>
      </c>
      <c r="H277" s="54">
        <v>34.380000000000003</v>
      </c>
      <c r="I277" s="54">
        <v>20.56</v>
      </c>
      <c r="J277" s="55"/>
      <c r="K277" s="54"/>
      <c r="L277" s="54"/>
      <c r="M277" s="55">
        <v>33.21</v>
      </c>
    </row>
    <row r="278" spans="1:13" ht="15.75" customHeight="1" x14ac:dyDescent="0.2">
      <c r="A278" s="592"/>
      <c r="B278" s="56">
        <v>44120</v>
      </c>
      <c r="C278" s="54">
        <v>47.43</v>
      </c>
      <c r="D278" s="54">
        <v>63.11</v>
      </c>
      <c r="E278" s="54">
        <v>22.2</v>
      </c>
      <c r="F278" s="54">
        <v>8.4700000000000006</v>
      </c>
      <c r="G278" s="54">
        <v>17.72</v>
      </c>
      <c r="H278" s="54">
        <v>34.229999999999997</v>
      </c>
      <c r="I278" s="54">
        <v>20.85</v>
      </c>
      <c r="J278" s="55">
        <v>28.56</v>
      </c>
      <c r="K278" s="54">
        <v>5.51</v>
      </c>
      <c r="L278" s="54">
        <v>8.27</v>
      </c>
      <c r="M278" s="55">
        <v>32.96</v>
      </c>
    </row>
    <row r="279" spans="1:13" ht="15.75" customHeight="1" x14ac:dyDescent="0.2">
      <c r="A279" s="592"/>
      <c r="B279" s="56">
        <v>44121</v>
      </c>
      <c r="C279" s="54">
        <v>46.85</v>
      </c>
      <c r="D279" s="54">
        <v>62.93</v>
      </c>
      <c r="E279" s="54">
        <v>22.2</v>
      </c>
      <c r="F279" s="54">
        <v>8.3699999999999992</v>
      </c>
      <c r="G279" s="54">
        <v>17.57</v>
      </c>
      <c r="H279" s="54">
        <v>33.93</v>
      </c>
      <c r="I279" s="54">
        <v>21.09</v>
      </c>
      <c r="J279" s="55"/>
      <c r="K279" s="54"/>
      <c r="L279" s="54"/>
      <c r="M279" s="55">
        <v>32.69</v>
      </c>
    </row>
    <row r="280" spans="1:13" ht="15.75" customHeight="1" x14ac:dyDescent="0.2">
      <c r="A280" s="592"/>
      <c r="B280" s="56">
        <v>44122</v>
      </c>
      <c r="C280" s="54">
        <v>46.21</v>
      </c>
      <c r="D280" s="54">
        <v>62.71</v>
      </c>
      <c r="E280" s="54">
        <v>22.2</v>
      </c>
      <c r="F280" s="54">
        <v>8.1300000000000008</v>
      </c>
      <c r="G280" s="54">
        <v>17.57</v>
      </c>
      <c r="H280" s="54">
        <v>33.78</v>
      </c>
      <c r="I280" s="54">
        <v>21.65</v>
      </c>
      <c r="J280" s="55"/>
      <c r="K280" s="54"/>
      <c r="L280" s="54"/>
      <c r="M280" s="55">
        <v>32.44</v>
      </c>
    </row>
    <row r="281" spans="1:13" ht="15.75" customHeight="1" x14ac:dyDescent="0.2">
      <c r="A281" s="592"/>
      <c r="B281" s="56">
        <v>44123</v>
      </c>
      <c r="C281" s="54">
        <v>46.02</v>
      </c>
      <c r="D281" s="54">
        <v>62.59</v>
      </c>
      <c r="E281" s="54">
        <v>22.2</v>
      </c>
      <c r="F281" s="54">
        <v>7.9</v>
      </c>
      <c r="G281" s="54">
        <v>17.420000000000002</v>
      </c>
      <c r="H281" s="54">
        <v>33.47</v>
      </c>
      <c r="I281" s="54">
        <v>19.309999999999999</v>
      </c>
      <c r="J281" s="55"/>
      <c r="K281" s="54"/>
      <c r="L281" s="54"/>
      <c r="M281" s="55">
        <v>32.270000000000003</v>
      </c>
    </row>
    <row r="282" spans="1:13" ht="15.75" customHeight="1" x14ac:dyDescent="0.2">
      <c r="A282" s="592"/>
      <c r="B282" s="56">
        <v>44124</v>
      </c>
      <c r="C282" s="54">
        <v>45.7</v>
      </c>
      <c r="D282" s="54">
        <v>62.45</v>
      </c>
      <c r="E282" s="54">
        <v>22.2</v>
      </c>
      <c r="F282" s="54">
        <v>7.7</v>
      </c>
      <c r="G282" s="54">
        <v>17.27</v>
      </c>
      <c r="H282" s="54">
        <v>33.17</v>
      </c>
      <c r="I282" s="54">
        <v>16.89</v>
      </c>
      <c r="J282" s="55"/>
      <c r="K282" s="54"/>
      <c r="L282" s="54"/>
      <c r="M282" s="55">
        <v>32.03</v>
      </c>
    </row>
    <row r="283" spans="1:13" ht="15.75" customHeight="1" x14ac:dyDescent="0.2">
      <c r="A283" s="592"/>
      <c r="B283" s="56">
        <v>44125</v>
      </c>
      <c r="C283" s="54">
        <v>45.89</v>
      </c>
      <c r="D283" s="54">
        <v>62.52</v>
      </c>
      <c r="E283" s="54">
        <v>22.37</v>
      </c>
      <c r="F283" s="54">
        <v>7.5</v>
      </c>
      <c r="G283" s="54">
        <v>17.12</v>
      </c>
      <c r="H283" s="54">
        <v>33.17</v>
      </c>
      <c r="I283" s="54">
        <v>17.98</v>
      </c>
      <c r="J283" s="55"/>
      <c r="K283" s="54"/>
      <c r="L283" s="54"/>
      <c r="M283" s="55">
        <v>32.07</v>
      </c>
    </row>
    <row r="284" spans="1:13" ht="15.75" customHeight="1" x14ac:dyDescent="0.2">
      <c r="A284" s="592"/>
      <c r="B284" s="56">
        <v>44126</v>
      </c>
      <c r="C284" s="54">
        <v>45.51</v>
      </c>
      <c r="D284" s="54">
        <v>62.37</v>
      </c>
      <c r="E284" s="54">
        <v>22.61</v>
      </c>
      <c r="F284" s="54">
        <v>7.36</v>
      </c>
      <c r="G284" s="54">
        <v>16.97</v>
      </c>
      <c r="H284" s="54">
        <v>32.869999999999997</v>
      </c>
      <c r="I284" s="54">
        <v>17.68</v>
      </c>
      <c r="J284" s="55"/>
      <c r="K284" s="54"/>
      <c r="L284" s="54"/>
      <c r="M284" s="55">
        <v>31.85</v>
      </c>
    </row>
    <row r="285" spans="1:13" ht="15.75" customHeight="1" x14ac:dyDescent="0.2">
      <c r="A285" s="592"/>
      <c r="B285" s="56">
        <v>44127</v>
      </c>
      <c r="C285" s="54">
        <v>45.19</v>
      </c>
      <c r="D285" s="54">
        <v>62.19</v>
      </c>
      <c r="E285" s="54">
        <v>22.72</v>
      </c>
      <c r="F285" s="54">
        <v>7.2</v>
      </c>
      <c r="G285" s="54">
        <v>16.82</v>
      </c>
      <c r="H285" s="54">
        <v>32.72</v>
      </c>
      <c r="I285" s="54">
        <v>18.77</v>
      </c>
      <c r="J285" s="55">
        <v>29.58</v>
      </c>
      <c r="K285" s="54">
        <v>4.5999999999999996</v>
      </c>
      <c r="L285" s="54">
        <v>8.27</v>
      </c>
      <c r="M285" s="55">
        <v>31.68</v>
      </c>
    </row>
    <row r="286" spans="1:13" ht="15.75" customHeight="1" x14ac:dyDescent="0.2">
      <c r="A286" s="592"/>
      <c r="B286" s="56">
        <v>44128</v>
      </c>
      <c r="C286" s="54">
        <v>44.68</v>
      </c>
      <c r="D286" s="54">
        <v>61.97</v>
      </c>
      <c r="E286" s="54">
        <v>22.61</v>
      </c>
      <c r="F286" s="54">
        <v>7.1</v>
      </c>
      <c r="G286" s="54">
        <v>16.670000000000002</v>
      </c>
      <c r="H286" s="54">
        <v>32.42</v>
      </c>
      <c r="I286" s="54">
        <v>19.47</v>
      </c>
      <c r="J286" s="55"/>
      <c r="K286" s="54"/>
      <c r="L286" s="54"/>
      <c r="M286" s="55">
        <v>31.4</v>
      </c>
    </row>
    <row r="287" spans="1:13" ht="15.75" customHeight="1" x14ac:dyDescent="0.2">
      <c r="A287" s="592"/>
      <c r="B287" s="56">
        <v>44129</v>
      </c>
      <c r="C287" s="54">
        <v>44.12</v>
      </c>
      <c r="D287" s="54">
        <v>61.75</v>
      </c>
      <c r="E287" s="54">
        <v>22.55</v>
      </c>
      <c r="F287" s="54">
        <v>7.06</v>
      </c>
      <c r="G287" s="54">
        <v>16.52</v>
      </c>
      <c r="H287" s="54">
        <v>32.28</v>
      </c>
      <c r="I287" s="54">
        <v>20.25</v>
      </c>
      <c r="J287" s="55"/>
      <c r="K287" s="54"/>
      <c r="L287" s="54"/>
      <c r="M287" s="55">
        <v>31.16</v>
      </c>
    </row>
    <row r="288" spans="1:13" ht="15.75" customHeight="1" x14ac:dyDescent="0.2">
      <c r="A288" s="592"/>
      <c r="B288" s="56">
        <v>44130</v>
      </c>
      <c r="C288" s="54">
        <v>43.55</v>
      </c>
      <c r="D288" s="54">
        <v>61.53</v>
      </c>
      <c r="E288" s="54">
        <v>22.55</v>
      </c>
      <c r="F288" s="54">
        <v>6.93</v>
      </c>
      <c r="G288" s="54">
        <v>16.37</v>
      </c>
      <c r="H288" s="54">
        <v>31.98</v>
      </c>
      <c r="I288" s="54">
        <v>20.93</v>
      </c>
      <c r="J288" s="55"/>
      <c r="K288" s="54"/>
      <c r="L288" s="54"/>
      <c r="M288" s="55">
        <v>30.89</v>
      </c>
    </row>
    <row r="289" spans="1:13" ht="15.75" customHeight="1" x14ac:dyDescent="0.2">
      <c r="A289" s="592"/>
      <c r="B289" s="56">
        <v>44131</v>
      </c>
      <c r="C289" s="54">
        <v>42.99</v>
      </c>
      <c r="D289" s="54">
        <v>61.35</v>
      </c>
      <c r="E289" s="54">
        <v>22.55</v>
      </c>
      <c r="F289" s="54">
        <v>6.73</v>
      </c>
      <c r="G289" s="54">
        <v>16.37</v>
      </c>
      <c r="H289" s="54">
        <v>31.68</v>
      </c>
      <c r="I289" s="54">
        <v>21.14</v>
      </c>
      <c r="J289" s="55"/>
      <c r="K289" s="54"/>
      <c r="L289" s="54"/>
      <c r="M289" s="55">
        <v>30.63</v>
      </c>
    </row>
    <row r="290" spans="1:13" ht="15.75" customHeight="1" x14ac:dyDescent="0.2">
      <c r="A290" s="592"/>
      <c r="B290" s="56">
        <v>44132</v>
      </c>
      <c r="C290" s="54">
        <v>42.49</v>
      </c>
      <c r="D290" s="54">
        <v>61.13</v>
      </c>
      <c r="E290" s="54">
        <v>22.61</v>
      </c>
      <c r="F290" s="54">
        <v>6.61</v>
      </c>
      <c r="G290" s="54">
        <v>16.22</v>
      </c>
      <c r="H290" s="54">
        <v>31.38</v>
      </c>
      <c r="I290" s="54">
        <v>21.16</v>
      </c>
      <c r="J290" s="55"/>
      <c r="K290" s="54"/>
      <c r="L290" s="54"/>
      <c r="M290" s="55">
        <v>30.38</v>
      </c>
    </row>
    <row r="291" spans="1:13" ht="15.75" customHeight="1" x14ac:dyDescent="0.2">
      <c r="A291" s="592"/>
      <c r="B291" s="56">
        <v>44133</v>
      </c>
      <c r="C291" s="54">
        <v>41.86</v>
      </c>
      <c r="D291" s="54">
        <v>60.94</v>
      </c>
      <c r="E291" s="54">
        <v>22.49</v>
      </c>
      <c r="F291" s="54">
        <v>6.39</v>
      </c>
      <c r="G291" s="54">
        <v>17.12</v>
      </c>
      <c r="H291" s="54">
        <v>31.83</v>
      </c>
      <c r="I291" s="54">
        <v>21.99</v>
      </c>
      <c r="J291" s="55"/>
      <c r="K291" s="54"/>
      <c r="L291" s="54"/>
      <c r="M291" s="55">
        <v>30.41</v>
      </c>
    </row>
    <row r="292" spans="1:13" ht="15.75" customHeight="1" x14ac:dyDescent="0.2">
      <c r="A292" s="592"/>
      <c r="B292" s="56">
        <v>44134</v>
      </c>
      <c r="C292" s="54">
        <v>41.24</v>
      </c>
      <c r="D292" s="54">
        <v>60.72</v>
      </c>
      <c r="E292" s="54">
        <v>23.08</v>
      </c>
      <c r="F292" s="54">
        <v>6.33</v>
      </c>
      <c r="G292" s="54">
        <v>16.97</v>
      </c>
      <c r="H292" s="54">
        <v>31.98</v>
      </c>
      <c r="I292" s="54">
        <v>21.67</v>
      </c>
      <c r="J292" s="55">
        <v>27.54</v>
      </c>
      <c r="K292" s="54">
        <v>4.68</v>
      </c>
      <c r="L292" s="54">
        <v>8.14</v>
      </c>
      <c r="M292" s="55">
        <v>30.23</v>
      </c>
    </row>
    <row r="293" spans="1:13" ht="15.75" customHeight="1" x14ac:dyDescent="0.2">
      <c r="A293" s="593"/>
      <c r="B293" s="56">
        <v>44135</v>
      </c>
      <c r="C293" s="51">
        <v>41.06</v>
      </c>
      <c r="D293" s="52">
        <v>60.57</v>
      </c>
      <c r="E293" s="52">
        <v>23.79</v>
      </c>
      <c r="F293" s="52">
        <v>6.28</v>
      </c>
      <c r="G293" s="52">
        <v>17.27</v>
      </c>
      <c r="H293" s="52">
        <v>31.98</v>
      </c>
      <c r="I293" s="52">
        <v>22.32</v>
      </c>
      <c r="J293" s="51"/>
      <c r="K293" s="52"/>
      <c r="L293" s="52"/>
      <c r="M293" s="51">
        <v>30.23</v>
      </c>
    </row>
    <row r="294" spans="1:13" ht="15.75" customHeight="1" x14ac:dyDescent="0.2">
      <c r="A294" s="591">
        <v>2020</v>
      </c>
      <c r="B294" s="430" t="s">
        <v>258</v>
      </c>
      <c r="C294" s="438">
        <f>AVERAGE(C295:C324)</f>
        <v>35.047333333333334</v>
      </c>
      <c r="D294" s="437">
        <f t="shared" ref="D294:I294" si="12">AVERAGE(D295:D324)</f>
        <v>57.282000000000011</v>
      </c>
      <c r="E294" s="437">
        <f t="shared" si="12"/>
        <v>26.900666666666663</v>
      </c>
      <c r="F294" s="437">
        <f t="shared" si="12"/>
        <v>5.9039999999999981</v>
      </c>
      <c r="G294" s="437">
        <f t="shared" si="12"/>
        <v>16.774999999999999</v>
      </c>
      <c r="H294" s="437">
        <f t="shared" si="12"/>
        <v>28.653000000000002</v>
      </c>
      <c r="I294" s="437">
        <f t="shared" si="12"/>
        <v>21.888000000000002</v>
      </c>
      <c r="J294" s="438"/>
      <c r="K294" s="437"/>
      <c r="L294" s="437"/>
      <c r="M294" s="438">
        <f>AVERAGE(M295:M324)</f>
        <v>27.474</v>
      </c>
    </row>
    <row r="295" spans="1:13" ht="15.75" customHeight="1" x14ac:dyDescent="0.2">
      <c r="A295" s="592"/>
      <c r="B295" s="56">
        <v>44136</v>
      </c>
      <c r="C295" s="54">
        <v>40.81</v>
      </c>
      <c r="D295" s="54">
        <v>60.39</v>
      </c>
      <c r="E295" s="54">
        <v>24.03</v>
      </c>
      <c r="F295" s="54">
        <v>6.14</v>
      </c>
      <c r="G295" s="54">
        <v>17.12</v>
      </c>
      <c r="H295" s="54">
        <v>31.68</v>
      </c>
      <c r="I295" s="54">
        <v>20.23</v>
      </c>
      <c r="J295" s="55"/>
      <c r="K295" s="54"/>
      <c r="L295" s="54"/>
      <c r="M295" s="55">
        <v>30.02</v>
      </c>
    </row>
    <row r="296" spans="1:13" ht="15.75" customHeight="1" x14ac:dyDescent="0.2">
      <c r="A296" s="592"/>
      <c r="B296" s="56">
        <v>44137</v>
      </c>
      <c r="C296" s="54">
        <v>40.380000000000003</v>
      </c>
      <c r="D296" s="54">
        <v>60.17</v>
      </c>
      <c r="E296" s="54">
        <v>24.15</v>
      </c>
      <c r="F296" s="54">
        <v>6.09</v>
      </c>
      <c r="G296" s="54">
        <v>16.97</v>
      </c>
      <c r="H296" s="54">
        <v>31.53</v>
      </c>
      <c r="I296" s="54">
        <v>18.850000000000001</v>
      </c>
      <c r="J296" s="55"/>
      <c r="K296" s="54"/>
      <c r="L296" s="54"/>
      <c r="M296" s="55">
        <v>29.79</v>
      </c>
    </row>
    <row r="297" spans="1:13" ht="15.75" customHeight="1" x14ac:dyDescent="0.2">
      <c r="A297" s="592"/>
      <c r="B297" s="56">
        <v>44138</v>
      </c>
      <c r="C297" s="54">
        <v>39.950000000000003</v>
      </c>
      <c r="D297" s="54">
        <v>59.91</v>
      </c>
      <c r="E297" s="54">
        <v>24.21</v>
      </c>
      <c r="F297" s="54">
        <v>6.17</v>
      </c>
      <c r="G297" s="54">
        <v>16.97</v>
      </c>
      <c r="H297" s="54">
        <v>31.38</v>
      </c>
      <c r="I297" s="54">
        <v>17.48</v>
      </c>
      <c r="J297" s="55"/>
      <c r="K297" s="54"/>
      <c r="L297" s="54"/>
      <c r="M297" s="55">
        <v>29.59</v>
      </c>
    </row>
    <row r="298" spans="1:13" ht="15.75" customHeight="1" x14ac:dyDescent="0.2">
      <c r="A298" s="592"/>
      <c r="B298" s="56">
        <v>44139</v>
      </c>
      <c r="C298" s="54">
        <v>39.58</v>
      </c>
      <c r="D298" s="54">
        <v>59.62</v>
      </c>
      <c r="E298" s="54">
        <v>24.39</v>
      </c>
      <c r="F298" s="54">
        <v>6.17</v>
      </c>
      <c r="G298" s="54">
        <v>16.97</v>
      </c>
      <c r="H298" s="54">
        <v>31.38</v>
      </c>
      <c r="I298" s="54">
        <v>18.62</v>
      </c>
      <c r="J298" s="55"/>
      <c r="K298" s="54"/>
      <c r="L298" s="54"/>
      <c r="M298" s="55">
        <v>29.43</v>
      </c>
    </row>
    <row r="299" spans="1:13" ht="15.75" customHeight="1" x14ac:dyDescent="0.2">
      <c r="A299" s="592"/>
      <c r="B299" s="56">
        <v>44140</v>
      </c>
      <c r="C299" s="54">
        <v>39.28</v>
      </c>
      <c r="D299" s="54">
        <v>59.51</v>
      </c>
      <c r="E299" s="54">
        <v>24.94</v>
      </c>
      <c r="F299" s="54">
        <v>6.25</v>
      </c>
      <c r="G299" s="54">
        <v>17.420000000000002</v>
      </c>
      <c r="H299" s="54">
        <v>31.38</v>
      </c>
      <c r="I299" s="54">
        <v>17.54</v>
      </c>
      <c r="J299" s="55"/>
      <c r="K299" s="54"/>
      <c r="L299" s="54"/>
      <c r="M299" s="55">
        <v>29.4</v>
      </c>
    </row>
    <row r="300" spans="1:13" ht="15.75" customHeight="1" x14ac:dyDescent="0.2">
      <c r="A300" s="592"/>
      <c r="B300" s="56">
        <v>44141</v>
      </c>
      <c r="C300" s="54">
        <v>38.85</v>
      </c>
      <c r="D300" s="54">
        <v>59.4</v>
      </c>
      <c r="E300" s="54">
        <v>25.06</v>
      </c>
      <c r="F300" s="54">
        <v>6.33</v>
      </c>
      <c r="G300" s="54">
        <v>17.27</v>
      </c>
      <c r="H300" s="54">
        <v>31.23</v>
      </c>
      <c r="I300" s="54">
        <v>20.5</v>
      </c>
      <c r="J300" s="55"/>
      <c r="K300" s="54"/>
      <c r="L300" s="54"/>
      <c r="M300" s="55">
        <v>29.27</v>
      </c>
    </row>
    <row r="301" spans="1:13" ht="15.75" customHeight="1" x14ac:dyDescent="0.2">
      <c r="A301" s="592"/>
      <c r="B301" s="56">
        <v>44142</v>
      </c>
      <c r="C301" s="54">
        <v>38.61</v>
      </c>
      <c r="D301" s="54">
        <v>59.29</v>
      </c>
      <c r="E301" s="54">
        <v>25.06</v>
      </c>
      <c r="F301" s="54">
        <v>6.33</v>
      </c>
      <c r="G301" s="54">
        <v>17.12</v>
      </c>
      <c r="H301" s="54">
        <v>30.79</v>
      </c>
      <c r="I301" s="54">
        <v>21.17</v>
      </c>
      <c r="J301" s="55"/>
      <c r="K301" s="54"/>
      <c r="L301" s="54"/>
      <c r="M301" s="55">
        <v>29.08</v>
      </c>
    </row>
    <row r="302" spans="1:13" ht="15.75" customHeight="1" x14ac:dyDescent="0.2">
      <c r="A302" s="592"/>
      <c r="B302" s="56">
        <v>44143</v>
      </c>
      <c r="C302" s="54">
        <v>38.31</v>
      </c>
      <c r="D302" s="54">
        <v>59.1</v>
      </c>
      <c r="E302" s="54">
        <v>25.12</v>
      </c>
      <c r="F302" s="54">
        <v>6.28</v>
      </c>
      <c r="G302" s="54">
        <v>17.12</v>
      </c>
      <c r="H302" s="54">
        <v>30.2</v>
      </c>
      <c r="I302" s="54">
        <v>22.6</v>
      </c>
      <c r="J302" s="55"/>
      <c r="K302" s="54"/>
      <c r="L302" s="54"/>
      <c r="M302" s="55">
        <v>28.88</v>
      </c>
    </row>
    <row r="303" spans="1:13" ht="15.75" customHeight="1" x14ac:dyDescent="0.2">
      <c r="A303" s="592"/>
      <c r="B303" s="56">
        <v>44144</v>
      </c>
      <c r="C303" s="54">
        <v>37.94</v>
      </c>
      <c r="D303" s="54">
        <v>58.85</v>
      </c>
      <c r="E303" s="54">
        <v>25.12</v>
      </c>
      <c r="F303" s="54">
        <v>6.28</v>
      </c>
      <c r="G303" s="54">
        <v>16.97</v>
      </c>
      <c r="H303" s="54">
        <v>29.9</v>
      </c>
      <c r="I303" s="54">
        <v>20.309999999999999</v>
      </c>
      <c r="J303" s="55">
        <v>26.73</v>
      </c>
      <c r="K303" s="54">
        <v>3.82</v>
      </c>
      <c r="L303" s="54">
        <v>6.57</v>
      </c>
      <c r="M303" s="55">
        <v>28.65</v>
      </c>
    </row>
    <row r="304" spans="1:13" ht="15.75" customHeight="1" x14ac:dyDescent="0.2">
      <c r="A304" s="592"/>
      <c r="B304" s="56">
        <v>44145</v>
      </c>
      <c r="C304" s="54">
        <v>37.4</v>
      </c>
      <c r="D304" s="54">
        <v>58.63</v>
      </c>
      <c r="E304" s="54">
        <v>25.68</v>
      </c>
      <c r="F304" s="54">
        <v>6.22</v>
      </c>
      <c r="G304" s="54">
        <v>16.82</v>
      </c>
      <c r="H304" s="54">
        <v>29.46</v>
      </c>
      <c r="I304" s="54">
        <v>20.93</v>
      </c>
      <c r="J304" s="55"/>
      <c r="K304" s="54"/>
      <c r="L304" s="54"/>
      <c r="M304" s="55">
        <v>28.38</v>
      </c>
    </row>
    <row r="305" spans="1:13" ht="15.75" customHeight="1" x14ac:dyDescent="0.2">
      <c r="A305" s="592"/>
      <c r="B305" s="56">
        <v>44146</v>
      </c>
      <c r="C305" s="54">
        <v>37.04</v>
      </c>
      <c r="D305" s="54">
        <v>58.37</v>
      </c>
      <c r="E305" s="54">
        <v>25.99</v>
      </c>
      <c r="F305" s="54">
        <v>6.14</v>
      </c>
      <c r="G305" s="54">
        <v>16.82</v>
      </c>
      <c r="H305" s="54">
        <v>29.02</v>
      </c>
      <c r="I305" s="54">
        <v>21.6</v>
      </c>
      <c r="J305" s="55"/>
      <c r="K305" s="54"/>
      <c r="L305" s="54"/>
      <c r="M305" s="55">
        <v>28.19</v>
      </c>
    </row>
    <row r="306" spans="1:13" ht="15.75" customHeight="1" x14ac:dyDescent="0.2">
      <c r="A306" s="592"/>
      <c r="B306" s="56">
        <v>44147</v>
      </c>
      <c r="C306" s="54">
        <v>36.619999999999997</v>
      </c>
      <c r="D306" s="54">
        <v>58.11</v>
      </c>
      <c r="E306" s="54">
        <v>26.36</v>
      </c>
      <c r="F306" s="54">
        <v>6.09</v>
      </c>
      <c r="G306" s="54">
        <v>16.82</v>
      </c>
      <c r="H306" s="54">
        <v>28.72</v>
      </c>
      <c r="I306" s="54">
        <v>21.58</v>
      </c>
      <c r="J306" s="55">
        <v>25.92</v>
      </c>
      <c r="K306" s="54">
        <v>4.58</v>
      </c>
      <c r="L306" s="54">
        <v>6.56</v>
      </c>
      <c r="M306" s="55">
        <v>28</v>
      </c>
    </row>
    <row r="307" spans="1:13" ht="15.75" customHeight="1" x14ac:dyDescent="0.2">
      <c r="A307" s="592"/>
      <c r="B307" s="56">
        <v>44148</v>
      </c>
      <c r="C307" s="54">
        <v>36.08</v>
      </c>
      <c r="D307" s="54">
        <v>57.78</v>
      </c>
      <c r="E307" s="54">
        <v>26.68</v>
      </c>
      <c r="F307" s="54">
        <v>5.96</v>
      </c>
      <c r="G307" s="54">
        <v>16.82</v>
      </c>
      <c r="H307" s="54">
        <v>28.43</v>
      </c>
      <c r="I307" s="54">
        <v>22.3</v>
      </c>
      <c r="J307" s="55"/>
      <c r="K307" s="54"/>
      <c r="L307" s="54"/>
      <c r="M307" s="55">
        <v>27.8</v>
      </c>
    </row>
    <row r="308" spans="1:13" ht="15.75" customHeight="1" x14ac:dyDescent="0.2">
      <c r="A308" s="592"/>
      <c r="B308" s="56">
        <v>44149</v>
      </c>
      <c r="C308" s="54">
        <v>35.729999999999997</v>
      </c>
      <c r="D308" s="54">
        <v>57.52</v>
      </c>
      <c r="E308" s="54">
        <v>26.99</v>
      </c>
      <c r="F308" s="54">
        <v>5.88</v>
      </c>
      <c r="G308" s="54">
        <v>16.670000000000002</v>
      </c>
      <c r="H308" s="54">
        <v>28.28</v>
      </c>
      <c r="I308" s="54">
        <v>27.34</v>
      </c>
      <c r="J308" s="55"/>
      <c r="K308" s="54"/>
      <c r="L308" s="54"/>
      <c r="M308" s="55">
        <v>27.68</v>
      </c>
    </row>
    <row r="309" spans="1:13" ht="15.75" customHeight="1" x14ac:dyDescent="0.2">
      <c r="A309" s="592"/>
      <c r="B309" s="56">
        <v>44150</v>
      </c>
      <c r="C309" s="54">
        <v>35.49</v>
      </c>
      <c r="D309" s="54">
        <v>57.35</v>
      </c>
      <c r="E309" s="54">
        <v>27.38</v>
      </c>
      <c r="F309" s="54">
        <v>5.93</v>
      </c>
      <c r="G309" s="54">
        <v>16.82</v>
      </c>
      <c r="H309" s="54">
        <v>28.72</v>
      </c>
      <c r="I309" s="54">
        <v>25.67</v>
      </c>
      <c r="J309" s="55"/>
      <c r="K309" s="54"/>
      <c r="L309" s="54"/>
      <c r="M309" s="55">
        <v>27.7</v>
      </c>
    </row>
    <row r="310" spans="1:13" ht="15.75" customHeight="1" x14ac:dyDescent="0.2">
      <c r="A310" s="592"/>
      <c r="B310" s="56">
        <v>44151</v>
      </c>
      <c r="C310" s="54">
        <v>35.07</v>
      </c>
      <c r="D310" s="54">
        <v>57.08</v>
      </c>
      <c r="E310" s="54">
        <v>27.63</v>
      </c>
      <c r="F310" s="54">
        <v>5.96</v>
      </c>
      <c r="G310" s="54">
        <v>16.670000000000002</v>
      </c>
      <c r="H310" s="54">
        <v>28.58</v>
      </c>
      <c r="I310" s="54">
        <v>23</v>
      </c>
      <c r="J310" s="55">
        <v>57.08</v>
      </c>
      <c r="K310" s="54">
        <v>6.66</v>
      </c>
      <c r="L310" s="54">
        <v>6.62</v>
      </c>
      <c r="M310" s="55">
        <v>27.49</v>
      </c>
    </row>
    <row r="311" spans="1:13" ht="15.75" customHeight="1" x14ac:dyDescent="0.2">
      <c r="A311" s="592"/>
      <c r="B311" s="56">
        <v>44152</v>
      </c>
      <c r="C311" s="54">
        <v>34.659999999999997</v>
      </c>
      <c r="D311" s="54">
        <v>56.83</v>
      </c>
      <c r="E311" s="54">
        <v>27.89</v>
      </c>
      <c r="F311" s="54">
        <v>5.96</v>
      </c>
      <c r="G311" s="54">
        <v>16.670000000000002</v>
      </c>
      <c r="H311" s="54">
        <v>28.28</v>
      </c>
      <c r="I311" s="54">
        <v>21.04</v>
      </c>
      <c r="J311" s="55"/>
      <c r="K311" s="54"/>
      <c r="L311" s="54"/>
      <c r="M311" s="55">
        <v>27.28</v>
      </c>
    </row>
    <row r="312" spans="1:13" ht="15.75" customHeight="1" x14ac:dyDescent="0.2">
      <c r="A312" s="592"/>
      <c r="B312" s="56">
        <v>44153</v>
      </c>
      <c r="C312" s="54">
        <v>34.25</v>
      </c>
      <c r="D312" s="54">
        <v>56.61</v>
      </c>
      <c r="E312" s="54">
        <v>27.82</v>
      </c>
      <c r="F312" s="54">
        <v>5.9</v>
      </c>
      <c r="G312" s="54">
        <v>16.670000000000002</v>
      </c>
      <c r="H312" s="54">
        <v>27.99</v>
      </c>
      <c r="I312" s="54">
        <v>20.22</v>
      </c>
      <c r="J312" s="55"/>
      <c r="K312" s="54"/>
      <c r="L312" s="54"/>
      <c r="M312" s="55">
        <v>27.06</v>
      </c>
    </row>
    <row r="313" spans="1:13" ht="15.75" customHeight="1" x14ac:dyDescent="0.2">
      <c r="A313" s="592"/>
      <c r="B313" s="56">
        <v>44154</v>
      </c>
      <c r="C313" s="54">
        <v>33.6</v>
      </c>
      <c r="D313" s="54">
        <v>56.38</v>
      </c>
      <c r="E313" s="54">
        <v>27.89</v>
      </c>
      <c r="F313" s="54">
        <v>5.85</v>
      </c>
      <c r="G313" s="54">
        <v>16.670000000000002</v>
      </c>
      <c r="H313" s="54">
        <v>27.85</v>
      </c>
      <c r="I313" s="54">
        <v>22.64</v>
      </c>
      <c r="J313" s="55"/>
      <c r="K313" s="54"/>
      <c r="L313" s="54"/>
      <c r="M313" s="55">
        <v>26.82</v>
      </c>
    </row>
    <row r="314" spans="1:13" ht="15.75" customHeight="1" x14ac:dyDescent="0.2">
      <c r="A314" s="592"/>
      <c r="B314" s="56">
        <v>44155</v>
      </c>
      <c r="C314" s="54">
        <v>33.08</v>
      </c>
      <c r="D314" s="54">
        <v>56.09</v>
      </c>
      <c r="E314" s="54">
        <v>27.82</v>
      </c>
      <c r="F314" s="54">
        <v>5.83</v>
      </c>
      <c r="G314" s="54">
        <v>16.52</v>
      </c>
      <c r="H314" s="54">
        <v>27.7</v>
      </c>
      <c r="I314" s="54">
        <v>24.7</v>
      </c>
      <c r="J314" s="55"/>
      <c r="K314" s="54"/>
      <c r="L314" s="54"/>
      <c r="M314" s="55">
        <v>26.6</v>
      </c>
    </row>
    <row r="315" spans="1:13" ht="15.75" customHeight="1" x14ac:dyDescent="0.2">
      <c r="A315" s="592"/>
      <c r="B315" s="56">
        <v>44156</v>
      </c>
      <c r="C315" s="54">
        <v>32.67</v>
      </c>
      <c r="D315" s="54">
        <v>55.83</v>
      </c>
      <c r="E315" s="54">
        <v>27.95</v>
      </c>
      <c r="F315" s="54">
        <v>5.75</v>
      </c>
      <c r="G315" s="54">
        <v>16.52</v>
      </c>
      <c r="H315" s="54">
        <v>27.56</v>
      </c>
      <c r="I315" s="54">
        <v>24.25</v>
      </c>
      <c r="J315" s="55"/>
      <c r="K315" s="54"/>
      <c r="L315" s="54"/>
      <c r="M315" s="55">
        <v>26.43</v>
      </c>
    </row>
    <row r="316" spans="1:13" ht="15.75" customHeight="1" x14ac:dyDescent="0.2">
      <c r="A316" s="592"/>
      <c r="B316" s="56">
        <v>44157</v>
      </c>
      <c r="C316" s="54">
        <v>32.26</v>
      </c>
      <c r="D316" s="54">
        <v>55.69</v>
      </c>
      <c r="E316" s="54">
        <v>28.21</v>
      </c>
      <c r="F316" s="54">
        <v>5.65</v>
      </c>
      <c r="G316" s="54">
        <v>16.670000000000002</v>
      </c>
      <c r="H316" s="54">
        <v>27.41</v>
      </c>
      <c r="I316" s="54">
        <v>24.9</v>
      </c>
      <c r="J316" s="55"/>
      <c r="K316" s="54"/>
      <c r="L316" s="54"/>
      <c r="M316" s="55">
        <v>26.34</v>
      </c>
    </row>
    <row r="317" spans="1:13" ht="15.75" customHeight="1" x14ac:dyDescent="0.2">
      <c r="A317" s="592"/>
      <c r="B317" s="56">
        <v>44158</v>
      </c>
      <c r="C317" s="54">
        <v>31.97</v>
      </c>
      <c r="D317" s="54">
        <v>55.69</v>
      </c>
      <c r="E317" s="54">
        <v>28.54</v>
      </c>
      <c r="F317" s="54">
        <v>5.59</v>
      </c>
      <c r="G317" s="54">
        <v>16.670000000000002</v>
      </c>
      <c r="H317" s="54">
        <v>27.26</v>
      </c>
      <c r="I317" s="54">
        <v>32.92</v>
      </c>
      <c r="J317" s="55"/>
      <c r="K317" s="54"/>
      <c r="L317" s="54"/>
      <c r="M317" s="55">
        <v>26.3</v>
      </c>
    </row>
    <row r="318" spans="1:13" ht="15.75" customHeight="1" x14ac:dyDescent="0.2">
      <c r="A318" s="592"/>
      <c r="B318" s="56">
        <v>44159</v>
      </c>
      <c r="C318" s="54">
        <v>31.69</v>
      </c>
      <c r="D318" s="54">
        <v>55.5</v>
      </c>
      <c r="E318" s="54">
        <v>28.73</v>
      </c>
      <c r="F318" s="54">
        <v>5.54</v>
      </c>
      <c r="G318" s="54">
        <v>16.670000000000002</v>
      </c>
      <c r="H318" s="54">
        <v>27.12</v>
      </c>
      <c r="I318" s="54">
        <v>18.75</v>
      </c>
      <c r="J318" s="55"/>
      <c r="K318" s="54"/>
      <c r="L318" s="54"/>
      <c r="M318" s="55">
        <v>26.07</v>
      </c>
    </row>
    <row r="319" spans="1:13" ht="15.75" customHeight="1" x14ac:dyDescent="0.2">
      <c r="A319" s="592"/>
      <c r="B319" s="56">
        <v>44160</v>
      </c>
      <c r="C319" s="54">
        <v>31.17</v>
      </c>
      <c r="D319" s="54">
        <v>55.32</v>
      </c>
      <c r="E319" s="54">
        <v>28.67</v>
      </c>
      <c r="F319" s="54">
        <v>5.54</v>
      </c>
      <c r="G319" s="54">
        <v>16.52</v>
      </c>
      <c r="H319" s="54">
        <v>26.83</v>
      </c>
      <c r="I319" s="54">
        <v>24.09</v>
      </c>
      <c r="J319" s="55"/>
      <c r="K319" s="54"/>
      <c r="L319" s="54"/>
      <c r="M319" s="55">
        <v>25.86</v>
      </c>
    </row>
    <row r="320" spans="1:13" ht="15.75" customHeight="1" x14ac:dyDescent="0.2">
      <c r="A320" s="592"/>
      <c r="B320" s="56">
        <v>44161</v>
      </c>
      <c r="C320" s="54">
        <v>30.71</v>
      </c>
      <c r="D320" s="54">
        <v>55.14</v>
      </c>
      <c r="E320" s="54">
        <v>28.8</v>
      </c>
      <c r="F320" s="54">
        <v>5.54</v>
      </c>
      <c r="G320" s="54">
        <v>16.52</v>
      </c>
      <c r="H320" s="54">
        <v>26.68</v>
      </c>
      <c r="I320" s="54">
        <v>22.45</v>
      </c>
      <c r="J320" s="55"/>
      <c r="K320" s="54"/>
      <c r="L320" s="54"/>
      <c r="M320" s="55">
        <v>25.67</v>
      </c>
    </row>
    <row r="321" spans="1:13" ht="15.75" customHeight="1" x14ac:dyDescent="0.2">
      <c r="A321" s="592"/>
      <c r="B321" s="56">
        <v>44162</v>
      </c>
      <c r="C321" s="54">
        <v>30.25</v>
      </c>
      <c r="D321" s="54">
        <v>54.99</v>
      </c>
      <c r="E321" s="54">
        <v>28.93</v>
      </c>
      <c r="F321" s="54">
        <v>5.49</v>
      </c>
      <c r="G321" s="54">
        <v>16.52</v>
      </c>
      <c r="H321" s="54">
        <v>26.39</v>
      </c>
      <c r="I321" s="54">
        <v>19.579999999999998</v>
      </c>
      <c r="J321" s="55">
        <v>25.23</v>
      </c>
      <c r="K321" s="54">
        <v>6.87</v>
      </c>
      <c r="L321" s="54">
        <v>6.38</v>
      </c>
      <c r="M321" s="55">
        <v>25.45</v>
      </c>
    </row>
    <row r="322" spans="1:13" ht="15.75" customHeight="1" x14ac:dyDescent="0.2">
      <c r="A322" s="592"/>
      <c r="B322" s="56">
        <v>44163</v>
      </c>
      <c r="C322" s="54">
        <v>29.85</v>
      </c>
      <c r="D322" s="54">
        <v>54.69</v>
      </c>
      <c r="E322" s="54">
        <v>28.93</v>
      </c>
      <c r="F322" s="54">
        <v>5.44</v>
      </c>
      <c r="G322" s="54">
        <v>16.52</v>
      </c>
      <c r="H322" s="54">
        <v>26.24</v>
      </c>
      <c r="I322" s="54">
        <v>18.899999999999999</v>
      </c>
      <c r="J322" s="55"/>
      <c r="K322" s="54"/>
      <c r="L322" s="54"/>
      <c r="M322" s="55">
        <v>25.24</v>
      </c>
    </row>
    <row r="323" spans="1:13" ht="15.75" customHeight="1" x14ac:dyDescent="0.2">
      <c r="A323" s="592"/>
      <c r="B323" s="56">
        <v>44164</v>
      </c>
      <c r="C323" s="54">
        <v>29.34</v>
      </c>
      <c r="D323" s="54">
        <v>54.44</v>
      </c>
      <c r="E323" s="54">
        <v>28.99</v>
      </c>
      <c r="F323" s="54">
        <v>5.38</v>
      </c>
      <c r="G323" s="54">
        <v>16.37</v>
      </c>
      <c r="H323" s="54">
        <v>25.95</v>
      </c>
      <c r="I323" s="54">
        <v>20.57</v>
      </c>
      <c r="J323" s="55"/>
      <c r="K323" s="54"/>
      <c r="L323" s="54"/>
      <c r="M323" s="55">
        <v>24.99</v>
      </c>
    </row>
    <row r="324" spans="1:13" ht="15.75" customHeight="1" x14ac:dyDescent="0.2">
      <c r="A324" s="593"/>
      <c r="B324" s="56">
        <v>44165</v>
      </c>
      <c r="C324" s="54">
        <v>28.78</v>
      </c>
      <c r="D324" s="54">
        <v>54.18</v>
      </c>
      <c r="E324" s="54">
        <v>29.06</v>
      </c>
      <c r="F324" s="54">
        <v>5.44</v>
      </c>
      <c r="G324" s="54">
        <v>16.37</v>
      </c>
      <c r="H324" s="54">
        <v>25.65</v>
      </c>
      <c r="I324" s="54">
        <v>21.91</v>
      </c>
      <c r="J324" s="55"/>
      <c r="K324" s="54"/>
      <c r="L324" s="54"/>
      <c r="M324" s="55">
        <v>24.76</v>
      </c>
    </row>
    <row r="325" spans="1:13" ht="15.75" customHeight="1" x14ac:dyDescent="0.2">
      <c r="A325" s="591">
        <v>2020</v>
      </c>
      <c r="B325" s="430" t="s">
        <v>259</v>
      </c>
      <c r="C325" s="438">
        <f>AVERAGE(C326:C356)</f>
        <v>21.958387096774192</v>
      </c>
      <c r="D325" s="437">
        <f t="shared" ref="D325:I325" si="13">AVERAGE(D326:D356)</f>
        <v>50.653870967741931</v>
      </c>
      <c r="E325" s="437">
        <f t="shared" si="13"/>
        <v>29.64935483870968</v>
      </c>
      <c r="F325" s="437">
        <f t="shared" si="13"/>
        <v>5.4364516129032268</v>
      </c>
      <c r="G325" s="437">
        <f t="shared" si="13"/>
        <v>16.863548387096778</v>
      </c>
      <c r="H325" s="437">
        <f t="shared" si="13"/>
        <v>23.184193548387096</v>
      </c>
      <c r="I325" s="437">
        <f t="shared" si="13"/>
        <v>27.166774193548381</v>
      </c>
      <c r="J325" s="438"/>
      <c r="K325" s="437"/>
      <c r="L325" s="437"/>
      <c r="M325" s="438">
        <f>AVERAGE(M326:M356)</f>
        <v>22.123225806451611</v>
      </c>
    </row>
    <row r="326" spans="1:13" ht="15.75" customHeight="1" x14ac:dyDescent="0.2">
      <c r="A326" s="592"/>
      <c r="B326" s="56">
        <v>44166</v>
      </c>
      <c r="C326" s="54">
        <v>28.11</v>
      </c>
      <c r="D326" s="54">
        <v>53.94</v>
      </c>
      <c r="E326" s="54">
        <v>28.99</v>
      </c>
      <c r="F326" s="54">
        <v>5.49</v>
      </c>
      <c r="G326" s="54">
        <v>16.37</v>
      </c>
      <c r="H326" s="54">
        <v>25.36</v>
      </c>
      <c r="I326" s="54">
        <v>22.84</v>
      </c>
      <c r="J326" s="55"/>
      <c r="K326" s="54"/>
      <c r="L326" s="54"/>
      <c r="M326" s="55">
        <v>24.5</v>
      </c>
    </row>
    <row r="327" spans="1:13" ht="15.75" customHeight="1" x14ac:dyDescent="0.2">
      <c r="A327" s="592"/>
      <c r="B327" s="56">
        <v>44167</v>
      </c>
      <c r="C327" s="54">
        <v>27.55</v>
      </c>
      <c r="D327" s="54">
        <v>53.74</v>
      </c>
      <c r="E327" s="54">
        <v>28.93</v>
      </c>
      <c r="F327" s="54">
        <v>5.49</v>
      </c>
      <c r="G327" s="54">
        <v>16.52</v>
      </c>
      <c r="H327" s="54">
        <v>25.07</v>
      </c>
      <c r="I327" s="54">
        <v>23.88</v>
      </c>
      <c r="J327" s="55"/>
      <c r="K327" s="54"/>
      <c r="L327" s="54"/>
      <c r="M327" s="55">
        <v>24.3</v>
      </c>
    </row>
    <row r="328" spans="1:13" ht="15.75" customHeight="1" x14ac:dyDescent="0.2">
      <c r="A328" s="592"/>
      <c r="B328" s="56">
        <v>44168</v>
      </c>
      <c r="C328" s="54">
        <v>26.94</v>
      </c>
      <c r="D328" s="54">
        <v>53.54</v>
      </c>
      <c r="E328" s="54">
        <v>28.86</v>
      </c>
      <c r="F328" s="54">
        <v>5.49</v>
      </c>
      <c r="G328" s="54">
        <v>16.37</v>
      </c>
      <c r="H328" s="54">
        <v>24.79</v>
      </c>
      <c r="I328" s="54">
        <v>24.42</v>
      </c>
      <c r="J328" s="55"/>
      <c r="K328" s="54"/>
      <c r="L328" s="54"/>
      <c r="M328" s="55">
        <v>24.04</v>
      </c>
    </row>
    <row r="329" spans="1:13" ht="15.75" customHeight="1" x14ac:dyDescent="0.2">
      <c r="A329" s="592"/>
      <c r="B329" s="56">
        <v>44169</v>
      </c>
      <c r="C329" s="54">
        <v>26.33</v>
      </c>
      <c r="D329" s="54">
        <v>53.22</v>
      </c>
      <c r="E329" s="54">
        <v>29.12</v>
      </c>
      <c r="F329" s="54">
        <v>5.54</v>
      </c>
      <c r="G329" s="54">
        <v>16.37</v>
      </c>
      <c r="H329" s="54">
        <v>24.51</v>
      </c>
      <c r="I329" s="54">
        <v>25.1</v>
      </c>
      <c r="J329" s="55"/>
      <c r="K329" s="54"/>
      <c r="L329" s="54"/>
      <c r="M329" s="55">
        <v>23.78</v>
      </c>
    </row>
    <row r="330" spans="1:13" ht="15.75" customHeight="1" x14ac:dyDescent="0.2">
      <c r="A330" s="592"/>
      <c r="B330" s="56">
        <v>44170</v>
      </c>
      <c r="C330" s="54">
        <v>25.67</v>
      </c>
      <c r="D330" s="54">
        <v>52.97</v>
      </c>
      <c r="E330" s="54">
        <v>29.12</v>
      </c>
      <c r="F330" s="54">
        <v>5.49</v>
      </c>
      <c r="G330" s="54">
        <v>16.37</v>
      </c>
      <c r="H330" s="54">
        <v>24.37</v>
      </c>
      <c r="I330" s="54">
        <v>26.28</v>
      </c>
      <c r="J330" s="55">
        <v>24.39</v>
      </c>
      <c r="K330" s="54">
        <v>5.38</v>
      </c>
      <c r="L330" s="54">
        <v>5.95</v>
      </c>
      <c r="M330" s="55">
        <v>23.54</v>
      </c>
    </row>
    <row r="331" spans="1:13" ht="15.75" customHeight="1" x14ac:dyDescent="0.2">
      <c r="A331" s="592"/>
      <c r="B331" s="56">
        <v>44171</v>
      </c>
      <c r="C331" s="54">
        <v>25.07</v>
      </c>
      <c r="D331" s="54">
        <v>52.67</v>
      </c>
      <c r="E331" s="54">
        <v>29.06</v>
      </c>
      <c r="F331" s="54">
        <v>5.49</v>
      </c>
      <c r="G331" s="54">
        <v>16.37</v>
      </c>
      <c r="H331" s="54">
        <v>24.09</v>
      </c>
      <c r="I331" s="54">
        <v>28.31</v>
      </c>
      <c r="J331" s="55"/>
      <c r="K331" s="54"/>
      <c r="L331" s="54"/>
      <c r="M331" s="55">
        <v>23.3</v>
      </c>
    </row>
    <row r="332" spans="1:13" ht="15.75" customHeight="1" x14ac:dyDescent="0.2">
      <c r="A332" s="592"/>
      <c r="B332" s="56">
        <v>44172</v>
      </c>
      <c r="C332" s="54">
        <v>24.63</v>
      </c>
      <c r="D332" s="54">
        <v>52.42</v>
      </c>
      <c r="E332" s="54">
        <v>28.93</v>
      </c>
      <c r="F332" s="54">
        <v>5.44</v>
      </c>
      <c r="G332" s="54">
        <v>16.22</v>
      </c>
      <c r="H332" s="54">
        <v>23.81</v>
      </c>
      <c r="I332" s="54">
        <v>28.66</v>
      </c>
      <c r="J332" s="55"/>
      <c r="K332" s="54"/>
      <c r="L332" s="54"/>
      <c r="M332" s="55">
        <v>23.06</v>
      </c>
    </row>
    <row r="333" spans="1:13" ht="15.75" customHeight="1" x14ac:dyDescent="0.2">
      <c r="A333" s="592"/>
      <c r="B333" s="56">
        <v>44173</v>
      </c>
      <c r="C333" s="54">
        <v>24.25</v>
      </c>
      <c r="D333" s="54">
        <v>52.16</v>
      </c>
      <c r="E333" s="54">
        <v>28.86</v>
      </c>
      <c r="F333" s="54">
        <v>5.49</v>
      </c>
      <c r="G333" s="54">
        <v>16.22</v>
      </c>
      <c r="H333" s="54">
        <v>23.53</v>
      </c>
      <c r="I333" s="54">
        <v>30.3</v>
      </c>
      <c r="J333" s="55"/>
      <c r="K333" s="54"/>
      <c r="L333" s="54"/>
      <c r="M333" s="55">
        <v>22.88</v>
      </c>
    </row>
    <row r="334" spans="1:13" ht="15.75" customHeight="1" x14ac:dyDescent="0.2">
      <c r="A334" s="592"/>
      <c r="B334" s="56">
        <v>44174</v>
      </c>
      <c r="C334" s="54">
        <v>23.71</v>
      </c>
      <c r="D334" s="54">
        <v>51.9</v>
      </c>
      <c r="E334" s="54">
        <v>28.73</v>
      </c>
      <c r="F334" s="54">
        <v>5.49</v>
      </c>
      <c r="G334" s="54">
        <v>16.22</v>
      </c>
      <c r="H334" s="54">
        <v>23.24</v>
      </c>
      <c r="I334" s="54">
        <v>31.62</v>
      </c>
      <c r="J334" s="55"/>
      <c r="K334" s="54"/>
      <c r="L334" s="54"/>
      <c r="M334" s="55">
        <v>22.66</v>
      </c>
    </row>
    <row r="335" spans="1:13" ht="15.75" customHeight="1" x14ac:dyDescent="0.2">
      <c r="A335" s="592"/>
      <c r="B335" s="56">
        <v>44175</v>
      </c>
      <c r="C335" s="54">
        <v>23.12</v>
      </c>
      <c r="D335" s="54">
        <v>51.61</v>
      </c>
      <c r="E335" s="54">
        <v>28.6</v>
      </c>
      <c r="F335" s="54">
        <v>5.49</v>
      </c>
      <c r="G335" s="54">
        <v>16.22</v>
      </c>
      <c r="H335" s="54">
        <v>23.1</v>
      </c>
      <c r="I335" s="54">
        <v>26.74</v>
      </c>
      <c r="J335" s="55">
        <v>23.89</v>
      </c>
      <c r="K335" s="54">
        <v>4.38</v>
      </c>
      <c r="L335" s="54">
        <v>6.17</v>
      </c>
      <c r="M335" s="55">
        <v>22.39</v>
      </c>
    </row>
    <row r="336" spans="1:13" ht="15.75" customHeight="1" x14ac:dyDescent="0.2">
      <c r="A336" s="592"/>
      <c r="B336" s="56">
        <v>44176</v>
      </c>
      <c r="C336" s="54">
        <v>22.64</v>
      </c>
      <c r="D336" s="54">
        <v>51.39</v>
      </c>
      <c r="E336" s="54">
        <v>28.54</v>
      </c>
      <c r="F336" s="54">
        <v>5.54</v>
      </c>
      <c r="G336" s="54">
        <v>16.07</v>
      </c>
      <c r="H336" s="54">
        <v>22.82</v>
      </c>
      <c r="I336" s="54">
        <v>26.98</v>
      </c>
      <c r="J336" s="55"/>
      <c r="K336" s="54"/>
      <c r="L336" s="54"/>
      <c r="M336" s="55">
        <v>22.15</v>
      </c>
    </row>
    <row r="337" spans="1:13" ht="15.75" customHeight="1" x14ac:dyDescent="0.2">
      <c r="A337" s="592"/>
      <c r="B337" s="56">
        <v>44177</v>
      </c>
      <c r="C337" s="54">
        <v>22.11</v>
      </c>
      <c r="D337" s="54">
        <v>51.09</v>
      </c>
      <c r="E337" s="54">
        <v>28.41</v>
      </c>
      <c r="F337" s="54">
        <v>5.49</v>
      </c>
      <c r="G337" s="54">
        <v>16.07</v>
      </c>
      <c r="H337" s="54">
        <v>22.68</v>
      </c>
      <c r="I337" s="54">
        <v>27.18</v>
      </c>
      <c r="J337" s="55"/>
      <c r="K337" s="54"/>
      <c r="L337" s="54"/>
      <c r="M337" s="55">
        <v>21.92</v>
      </c>
    </row>
    <row r="338" spans="1:13" ht="15.75" customHeight="1" x14ac:dyDescent="0.2">
      <c r="A338" s="592"/>
      <c r="B338" s="56">
        <v>44178</v>
      </c>
      <c r="C338" s="54">
        <v>21.68</v>
      </c>
      <c r="D338" s="54">
        <v>50.87</v>
      </c>
      <c r="E338" s="54">
        <v>28.47</v>
      </c>
      <c r="F338" s="54">
        <v>5.54</v>
      </c>
      <c r="G338" s="54">
        <v>16.37</v>
      </c>
      <c r="H338" s="54">
        <v>22.54</v>
      </c>
      <c r="I338" s="54">
        <v>27.75</v>
      </c>
      <c r="J338" s="55"/>
      <c r="K338" s="54"/>
      <c r="L338" s="54"/>
      <c r="M338" s="55">
        <v>21.84</v>
      </c>
    </row>
    <row r="339" spans="1:13" ht="15.75" customHeight="1" x14ac:dyDescent="0.2">
      <c r="A339" s="592"/>
      <c r="B339" s="56">
        <v>44179</v>
      </c>
      <c r="C339" s="54">
        <v>21.1</v>
      </c>
      <c r="D339" s="54">
        <v>50.62</v>
      </c>
      <c r="E339" s="54">
        <v>28.34</v>
      </c>
      <c r="F339" s="54">
        <v>5.49</v>
      </c>
      <c r="G339" s="54">
        <v>16.52</v>
      </c>
      <c r="H339" s="54">
        <v>22.4</v>
      </c>
      <c r="I339" s="54">
        <v>29.29</v>
      </c>
      <c r="J339" s="55"/>
      <c r="K339" s="54"/>
      <c r="L339" s="54"/>
      <c r="M339" s="55">
        <v>21.65</v>
      </c>
    </row>
    <row r="340" spans="1:13" ht="15.75" customHeight="1" x14ac:dyDescent="0.2">
      <c r="A340" s="592"/>
      <c r="B340" s="56">
        <v>44180</v>
      </c>
      <c r="C340" s="54">
        <v>20.73</v>
      </c>
      <c r="D340" s="54">
        <v>50.4</v>
      </c>
      <c r="E340" s="54">
        <v>28.41</v>
      </c>
      <c r="F340" s="54">
        <v>5.54</v>
      </c>
      <c r="G340" s="54">
        <v>17.12</v>
      </c>
      <c r="H340" s="54">
        <v>22.68</v>
      </c>
      <c r="I340" s="54">
        <v>31.06</v>
      </c>
      <c r="J340" s="55">
        <v>23.57</v>
      </c>
      <c r="K340" s="54">
        <v>3.76</v>
      </c>
      <c r="L340" s="54">
        <v>6.53</v>
      </c>
      <c r="M340" s="55">
        <v>21.71</v>
      </c>
    </row>
    <row r="341" spans="1:13" ht="15.75" customHeight="1" x14ac:dyDescent="0.2">
      <c r="A341" s="592"/>
      <c r="B341" s="56">
        <v>44181</v>
      </c>
      <c r="C341" s="54">
        <v>20.79</v>
      </c>
      <c r="D341" s="54">
        <v>50.47</v>
      </c>
      <c r="E341" s="54">
        <v>29.58</v>
      </c>
      <c r="F341" s="54">
        <v>5.59</v>
      </c>
      <c r="G341" s="54">
        <v>16.97</v>
      </c>
      <c r="H341" s="54">
        <v>22.82</v>
      </c>
      <c r="I341" s="54">
        <v>34.14</v>
      </c>
      <c r="J341" s="55"/>
      <c r="K341" s="54"/>
      <c r="L341" s="54"/>
      <c r="M341" s="55">
        <v>21.83</v>
      </c>
    </row>
    <row r="342" spans="1:13" ht="15.75" customHeight="1" x14ac:dyDescent="0.2">
      <c r="A342" s="592"/>
      <c r="B342" s="56">
        <v>44182</v>
      </c>
      <c r="C342" s="54">
        <v>21.05</v>
      </c>
      <c r="D342" s="54">
        <v>50.47</v>
      </c>
      <c r="E342" s="54">
        <v>30.31</v>
      </c>
      <c r="F342" s="54">
        <v>5.59</v>
      </c>
      <c r="G342" s="54">
        <v>16.97</v>
      </c>
      <c r="H342" s="54">
        <v>22.96</v>
      </c>
      <c r="I342" s="54">
        <v>33.54</v>
      </c>
      <c r="J342" s="55"/>
      <c r="K342" s="54"/>
      <c r="L342" s="54"/>
      <c r="M342" s="55">
        <v>21.94</v>
      </c>
    </row>
    <row r="343" spans="1:13" ht="15.75" customHeight="1" x14ac:dyDescent="0.2">
      <c r="A343" s="592"/>
      <c r="B343" s="56">
        <v>44183</v>
      </c>
      <c r="C343" s="54">
        <v>21.15</v>
      </c>
      <c r="D343" s="54">
        <v>50.4</v>
      </c>
      <c r="E343" s="54">
        <v>30.51</v>
      </c>
      <c r="F343" s="54">
        <v>5.54</v>
      </c>
      <c r="G343" s="54">
        <v>17.12</v>
      </c>
      <c r="H343" s="54">
        <v>22.96</v>
      </c>
      <c r="I343" s="54">
        <v>31.05</v>
      </c>
      <c r="J343" s="55"/>
      <c r="K343" s="54"/>
      <c r="L343" s="54"/>
      <c r="M343" s="55">
        <v>21.97</v>
      </c>
    </row>
    <row r="344" spans="1:13" ht="15.75" customHeight="1" x14ac:dyDescent="0.2">
      <c r="A344" s="592"/>
      <c r="B344" s="56">
        <v>44184</v>
      </c>
      <c r="C344" s="54">
        <v>21</v>
      </c>
      <c r="D344" s="54">
        <v>50.25</v>
      </c>
      <c r="E344" s="54">
        <v>30.58</v>
      </c>
      <c r="F344" s="54">
        <v>5.49</v>
      </c>
      <c r="G344" s="54">
        <v>17.27</v>
      </c>
      <c r="H344" s="54">
        <v>22.96</v>
      </c>
      <c r="I344" s="54">
        <v>28.04</v>
      </c>
      <c r="J344" s="55"/>
      <c r="K344" s="54"/>
      <c r="L344" s="54"/>
      <c r="M344" s="55">
        <v>21.91</v>
      </c>
    </row>
    <row r="345" spans="1:13" ht="15.75" customHeight="1" x14ac:dyDescent="0.2">
      <c r="A345" s="592"/>
      <c r="B345" s="56">
        <v>44185</v>
      </c>
      <c r="C345" s="54">
        <v>20.79</v>
      </c>
      <c r="D345" s="54">
        <v>50.06</v>
      </c>
      <c r="E345" s="54">
        <v>30.58</v>
      </c>
      <c r="F345" s="54">
        <v>5.44</v>
      </c>
      <c r="G345" s="54">
        <v>17.27</v>
      </c>
      <c r="H345" s="54">
        <v>22.96</v>
      </c>
      <c r="I345" s="54">
        <v>24.55</v>
      </c>
      <c r="J345" s="55"/>
      <c r="K345" s="54"/>
      <c r="L345" s="54"/>
      <c r="M345" s="55">
        <v>21.78</v>
      </c>
    </row>
    <row r="346" spans="1:13" ht="15.75" customHeight="1" x14ac:dyDescent="0.2">
      <c r="A346" s="592"/>
      <c r="B346" s="56">
        <v>44186</v>
      </c>
      <c r="C346" s="54">
        <v>20.63</v>
      </c>
      <c r="D346" s="54">
        <v>49.84</v>
      </c>
      <c r="E346" s="54">
        <v>30.58</v>
      </c>
      <c r="F346" s="54">
        <v>5.38</v>
      </c>
      <c r="G346" s="54">
        <v>17.420000000000002</v>
      </c>
      <c r="H346" s="54">
        <v>22.82</v>
      </c>
      <c r="I346" s="54">
        <v>23.18</v>
      </c>
      <c r="J346" s="55">
        <v>24.17</v>
      </c>
      <c r="K346" s="54">
        <v>3.44</v>
      </c>
      <c r="L346" s="54">
        <v>6.48</v>
      </c>
      <c r="M346" s="55">
        <v>21.7</v>
      </c>
    </row>
    <row r="347" spans="1:13" ht="15.75" customHeight="1" x14ac:dyDescent="0.2">
      <c r="A347" s="592"/>
      <c r="B347" s="56">
        <v>44187</v>
      </c>
      <c r="C347" s="54">
        <v>20.47</v>
      </c>
      <c r="D347" s="54">
        <v>49.62</v>
      </c>
      <c r="E347" s="54">
        <v>30.78</v>
      </c>
      <c r="F347" s="54">
        <v>5.33</v>
      </c>
      <c r="G347" s="54">
        <v>17.420000000000002</v>
      </c>
      <c r="H347" s="54">
        <v>22.96</v>
      </c>
      <c r="I347" s="54">
        <v>25.7</v>
      </c>
      <c r="J347" s="55"/>
      <c r="K347" s="54"/>
      <c r="L347" s="54"/>
      <c r="M347" s="55">
        <v>21.66</v>
      </c>
    </row>
    <row r="348" spans="1:13" ht="15.75" customHeight="1" x14ac:dyDescent="0.2">
      <c r="A348" s="592"/>
      <c r="B348" s="56">
        <v>44188</v>
      </c>
      <c r="C348" s="54">
        <v>20.21</v>
      </c>
      <c r="D348" s="54">
        <v>49.4</v>
      </c>
      <c r="E348" s="54">
        <v>30.78</v>
      </c>
      <c r="F348" s="54">
        <v>5.33</v>
      </c>
      <c r="G348" s="54">
        <v>17.420000000000002</v>
      </c>
      <c r="H348" s="54">
        <v>22.96</v>
      </c>
      <c r="I348" s="54">
        <v>27.17</v>
      </c>
      <c r="J348" s="55">
        <v>23.89</v>
      </c>
      <c r="K348" s="54">
        <v>4.3499999999999996</v>
      </c>
      <c r="L348" s="54">
        <v>5.98</v>
      </c>
      <c r="M348" s="55">
        <v>21.57</v>
      </c>
    </row>
    <row r="349" spans="1:13" ht="15.75" customHeight="1" x14ac:dyDescent="0.2">
      <c r="A349" s="592"/>
      <c r="B349" s="56">
        <v>44189</v>
      </c>
      <c r="C349" s="54">
        <v>20.05</v>
      </c>
      <c r="D349" s="54">
        <v>49.22</v>
      </c>
      <c r="E349" s="54">
        <v>30.78</v>
      </c>
      <c r="F349" s="54">
        <v>5.28</v>
      </c>
      <c r="G349" s="54">
        <v>17.57</v>
      </c>
      <c r="H349" s="54">
        <v>22.96</v>
      </c>
      <c r="I349" s="54">
        <v>28.42</v>
      </c>
      <c r="J349" s="55"/>
      <c r="K349" s="54"/>
      <c r="L349" s="54"/>
      <c r="M349" s="55">
        <v>21.53</v>
      </c>
    </row>
    <row r="350" spans="1:13" ht="15.75" customHeight="1" x14ac:dyDescent="0.2">
      <c r="A350" s="592"/>
      <c r="B350" s="56">
        <v>44190</v>
      </c>
      <c r="C350" s="54">
        <v>19.850000000000001</v>
      </c>
      <c r="D350" s="54">
        <v>49.04</v>
      </c>
      <c r="E350" s="54">
        <v>30.72</v>
      </c>
      <c r="F350" s="54">
        <v>5.23</v>
      </c>
      <c r="G350" s="54">
        <v>17.420000000000002</v>
      </c>
      <c r="H350" s="54">
        <v>22.96</v>
      </c>
      <c r="I350" s="54">
        <v>28.73</v>
      </c>
      <c r="J350" s="55"/>
      <c r="K350" s="54"/>
      <c r="L350" s="54"/>
      <c r="M350" s="55">
        <v>21.42</v>
      </c>
    </row>
    <row r="351" spans="1:13" ht="15.75" customHeight="1" x14ac:dyDescent="0.2">
      <c r="A351" s="592"/>
      <c r="B351" s="56">
        <v>44191</v>
      </c>
      <c r="C351" s="54">
        <v>19.53</v>
      </c>
      <c r="D351" s="54">
        <v>48.78</v>
      </c>
      <c r="E351" s="54">
        <v>30.65</v>
      </c>
      <c r="F351" s="54">
        <v>5.28</v>
      </c>
      <c r="G351" s="54">
        <v>17.420000000000002</v>
      </c>
      <c r="H351" s="54">
        <v>22.82</v>
      </c>
      <c r="I351" s="54">
        <v>27.43</v>
      </c>
      <c r="J351" s="55"/>
      <c r="K351" s="54"/>
      <c r="L351" s="54"/>
      <c r="M351" s="55">
        <v>21.27</v>
      </c>
    </row>
    <row r="352" spans="1:13" ht="15.75" customHeight="1" x14ac:dyDescent="0.2">
      <c r="A352" s="592"/>
      <c r="B352" s="56">
        <v>44192</v>
      </c>
      <c r="C352" s="54">
        <v>19.170000000000002</v>
      </c>
      <c r="D352" s="54">
        <v>48.52</v>
      </c>
      <c r="E352" s="54">
        <v>30.65</v>
      </c>
      <c r="F352" s="54">
        <v>5.28</v>
      </c>
      <c r="G352" s="54">
        <v>17.420000000000002</v>
      </c>
      <c r="H352" s="54">
        <v>22.68</v>
      </c>
      <c r="I352" s="54">
        <v>25.74</v>
      </c>
      <c r="J352" s="55"/>
      <c r="K352" s="54"/>
      <c r="L352" s="54"/>
      <c r="M352" s="55">
        <v>21.11</v>
      </c>
    </row>
    <row r="353" spans="1:13" ht="15.75" customHeight="1" x14ac:dyDescent="0.2">
      <c r="A353" s="592"/>
      <c r="B353" s="56">
        <v>44193</v>
      </c>
      <c r="C353" s="54">
        <v>18.760000000000002</v>
      </c>
      <c r="D353" s="54">
        <v>48.34</v>
      </c>
      <c r="E353" s="54">
        <v>30.58</v>
      </c>
      <c r="F353" s="54">
        <v>5.28</v>
      </c>
      <c r="G353" s="54">
        <v>17.420000000000002</v>
      </c>
      <c r="H353" s="54">
        <v>22.54</v>
      </c>
      <c r="I353" s="54">
        <v>24.52</v>
      </c>
      <c r="J353" s="55"/>
      <c r="K353" s="54"/>
      <c r="L353" s="54"/>
      <c r="M353" s="55">
        <v>20.93</v>
      </c>
    </row>
    <row r="354" spans="1:13" ht="15.75" customHeight="1" x14ac:dyDescent="0.2">
      <c r="A354" s="592"/>
      <c r="B354" s="56">
        <v>44194</v>
      </c>
      <c r="C354" s="54">
        <v>18.3</v>
      </c>
      <c r="D354" s="54">
        <v>48.04</v>
      </c>
      <c r="E354" s="54">
        <v>30.45</v>
      </c>
      <c r="F354" s="54">
        <v>5.33</v>
      </c>
      <c r="G354" s="54">
        <v>17.27</v>
      </c>
      <c r="H354" s="54">
        <v>22.4</v>
      </c>
      <c r="I354" s="54">
        <v>23.93</v>
      </c>
      <c r="J354" s="55"/>
      <c r="K354" s="54"/>
      <c r="L354" s="54"/>
      <c r="M354" s="55">
        <v>20.7</v>
      </c>
    </row>
    <row r="355" spans="1:13" ht="15.75" customHeight="1" x14ac:dyDescent="0.2">
      <c r="A355" s="592"/>
      <c r="B355" s="56">
        <v>44195</v>
      </c>
      <c r="C355" s="54">
        <v>17.89</v>
      </c>
      <c r="D355" s="54">
        <v>47.79</v>
      </c>
      <c r="E355" s="54">
        <v>30.18</v>
      </c>
      <c r="F355" s="54">
        <v>5.33</v>
      </c>
      <c r="G355" s="54">
        <v>17.420000000000002</v>
      </c>
      <c r="H355" s="54">
        <v>22.12</v>
      </c>
      <c r="I355" s="54">
        <v>23.24</v>
      </c>
      <c r="J355" s="55"/>
      <c r="K355" s="54"/>
      <c r="L355" s="54"/>
      <c r="M355" s="55">
        <v>20.49</v>
      </c>
    </row>
    <row r="356" spans="1:13" ht="15.75" customHeight="1" x14ac:dyDescent="0.2">
      <c r="A356" s="593"/>
      <c r="B356" s="56">
        <v>44196</v>
      </c>
      <c r="C356" s="54">
        <v>17.43</v>
      </c>
      <c r="D356" s="54">
        <v>47.49</v>
      </c>
      <c r="E356" s="54">
        <v>30.05</v>
      </c>
      <c r="F356" s="54">
        <v>5.33</v>
      </c>
      <c r="G356" s="54">
        <v>17.57</v>
      </c>
      <c r="H356" s="54">
        <v>21.84</v>
      </c>
      <c r="I356" s="54">
        <v>22.38</v>
      </c>
      <c r="J356" s="55"/>
      <c r="K356" s="54"/>
      <c r="L356" s="54"/>
      <c r="M356" s="55">
        <v>20.29</v>
      </c>
    </row>
    <row r="357" spans="1:13" ht="15.75" customHeight="1" x14ac:dyDescent="0.2">
      <c r="A357" s="591">
        <v>2021</v>
      </c>
      <c r="B357" s="430" t="s">
        <v>270</v>
      </c>
      <c r="C357" s="434">
        <f>AVERAGE(C358:C388)</f>
        <v>25.99258064516129</v>
      </c>
      <c r="D357" s="435">
        <f t="shared" ref="D357:I357" si="14">AVERAGE(D358:D388)</f>
        <v>48.6190322580645</v>
      </c>
      <c r="E357" s="435">
        <f t="shared" si="14"/>
        <v>38.09225806451613</v>
      </c>
      <c r="F357" s="435">
        <f t="shared" si="14"/>
        <v>9.7638709677419353</v>
      </c>
      <c r="G357" s="435">
        <f>AVERAGE(G358:G388)</f>
        <v>26.903225806451612</v>
      </c>
      <c r="H357" s="435">
        <f t="shared" si="14"/>
        <v>28.490000000000002</v>
      </c>
      <c r="I357" s="435">
        <f t="shared" si="14"/>
        <v>56.171935483870975</v>
      </c>
      <c r="J357" s="434"/>
      <c r="K357" s="435"/>
      <c r="L357" s="436"/>
      <c r="M357" s="437">
        <f>AVERAGE(M358:M388)</f>
        <v>27.426129032258064</v>
      </c>
    </row>
    <row r="358" spans="1:13" ht="15.75" customHeight="1" x14ac:dyDescent="0.2">
      <c r="A358" s="592"/>
      <c r="B358" s="56">
        <v>44197</v>
      </c>
      <c r="C358" s="410">
        <v>17.18</v>
      </c>
      <c r="D358" s="410">
        <v>47.2</v>
      </c>
      <c r="E358" s="410">
        <v>29.91</v>
      </c>
      <c r="F358" s="410">
        <v>5.38</v>
      </c>
      <c r="G358" s="410">
        <v>17.57</v>
      </c>
      <c r="H358" s="410">
        <v>21.56</v>
      </c>
      <c r="I358" s="410">
        <v>22.02</v>
      </c>
      <c r="J358" s="407"/>
      <c r="K358" s="408"/>
      <c r="L358" s="409"/>
      <c r="M358" s="364">
        <v>20.13</v>
      </c>
    </row>
    <row r="359" spans="1:13" ht="15.75" customHeight="1" x14ac:dyDescent="0.2">
      <c r="A359" s="592"/>
      <c r="B359" s="56">
        <v>44198</v>
      </c>
      <c r="C359" s="410">
        <v>16.97</v>
      </c>
      <c r="D359" s="410">
        <v>46.94</v>
      </c>
      <c r="E359" s="410">
        <v>29.91</v>
      </c>
      <c r="F359" s="410">
        <v>5.33</v>
      </c>
      <c r="G359" s="410">
        <v>17.72</v>
      </c>
      <c r="H359" s="410">
        <v>21.42</v>
      </c>
      <c r="I359" s="410">
        <v>21.92</v>
      </c>
      <c r="J359" s="407"/>
      <c r="K359" s="408"/>
      <c r="L359" s="409"/>
      <c r="M359" s="364">
        <v>20.02</v>
      </c>
    </row>
    <row r="360" spans="1:13" ht="15.75" customHeight="1" x14ac:dyDescent="0.2">
      <c r="A360" s="592"/>
      <c r="B360" s="56">
        <v>44199</v>
      </c>
      <c r="C360" s="410">
        <v>16.87</v>
      </c>
      <c r="D360" s="410">
        <v>46.72</v>
      </c>
      <c r="E360" s="410">
        <v>29.91</v>
      </c>
      <c r="F360" s="410">
        <v>5.33</v>
      </c>
      <c r="G360" s="410">
        <v>17.72</v>
      </c>
      <c r="H360" s="410">
        <v>21.15</v>
      </c>
      <c r="I360" s="410">
        <v>23.04</v>
      </c>
      <c r="J360" s="407"/>
      <c r="K360" s="408"/>
      <c r="L360" s="409"/>
      <c r="M360" s="364">
        <v>19.91</v>
      </c>
    </row>
    <row r="361" spans="1:13" ht="15.75" customHeight="1" x14ac:dyDescent="0.2">
      <c r="A361" s="592"/>
      <c r="B361" s="56">
        <v>44200</v>
      </c>
      <c r="C361" s="410">
        <v>16.670000000000002</v>
      </c>
      <c r="D361" s="410">
        <v>46.46</v>
      </c>
      <c r="E361" s="410">
        <v>29.85</v>
      </c>
      <c r="F361" s="410">
        <v>5.33</v>
      </c>
      <c r="G361" s="410">
        <v>17.72</v>
      </c>
      <c r="H361" s="410">
        <v>21.01</v>
      </c>
      <c r="I361" s="410">
        <v>23.76</v>
      </c>
      <c r="J361" s="407">
        <v>23.23</v>
      </c>
      <c r="K361" s="408">
        <v>6.6</v>
      </c>
      <c r="L361" s="409">
        <v>4.18</v>
      </c>
      <c r="M361" s="364">
        <v>19.79</v>
      </c>
    </row>
    <row r="362" spans="1:13" ht="15.75" customHeight="1" x14ac:dyDescent="0.2">
      <c r="A362" s="592"/>
      <c r="B362" s="56">
        <v>44201</v>
      </c>
      <c r="C362" s="410">
        <v>16.47</v>
      </c>
      <c r="D362" s="410">
        <v>46.17</v>
      </c>
      <c r="E362" s="410">
        <v>29.72</v>
      </c>
      <c r="F362" s="410">
        <v>5.33</v>
      </c>
      <c r="G362" s="410">
        <v>17.57</v>
      </c>
      <c r="H362" s="410">
        <v>20.74</v>
      </c>
      <c r="I362" s="410">
        <v>24.66</v>
      </c>
      <c r="J362" s="407"/>
      <c r="K362" s="408"/>
      <c r="L362" s="409"/>
      <c r="M362" s="364">
        <v>19.62</v>
      </c>
    </row>
    <row r="363" spans="1:13" ht="15.75" customHeight="1" x14ac:dyDescent="0.2">
      <c r="A363" s="592"/>
      <c r="B363" s="56">
        <v>44202</v>
      </c>
      <c r="C363" s="410">
        <v>16.27</v>
      </c>
      <c r="D363" s="410">
        <v>45.88</v>
      </c>
      <c r="E363" s="410">
        <v>29.58</v>
      </c>
      <c r="F363" s="410">
        <v>5.33</v>
      </c>
      <c r="G363" s="410">
        <v>17.57</v>
      </c>
      <c r="H363" s="410">
        <v>20.46</v>
      </c>
      <c r="I363" s="410">
        <v>25.58</v>
      </c>
      <c r="J363" s="407"/>
      <c r="K363" s="408"/>
      <c r="L363" s="409"/>
      <c r="M363" s="364">
        <v>19.47</v>
      </c>
    </row>
    <row r="364" spans="1:13" ht="15.75" customHeight="1" x14ac:dyDescent="0.2">
      <c r="A364" s="592"/>
      <c r="B364" s="56">
        <v>44203</v>
      </c>
      <c r="C364" s="410">
        <v>16.170000000000002</v>
      </c>
      <c r="D364" s="410">
        <v>45.58</v>
      </c>
      <c r="E364" s="410">
        <v>29.52</v>
      </c>
      <c r="F364" s="410">
        <v>5.33</v>
      </c>
      <c r="G364" s="410">
        <v>17.420000000000002</v>
      </c>
      <c r="H364" s="410">
        <v>20.329999999999998</v>
      </c>
      <c r="I364" s="410">
        <v>26.04</v>
      </c>
      <c r="J364" s="407"/>
      <c r="K364" s="408"/>
      <c r="L364" s="409"/>
      <c r="M364" s="364">
        <v>19.350000000000001</v>
      </c>
    </row>
    <row r="365" spans="1:13" ht="15.75" customHeight="1" x14ac:dyDescent="0.2">
      <c r="A365" s="592"/>
      <c r="B365" s="56">
        <v>44204</v>
      </c>
      <c r="C365" s="410">
        <v>16.11</v>
      </c>
      <c r="D365" s="410">
        <v>45.36</v>
      </c>
      <c r="E365" s="410">
        <v>29.45</v>
      </c>
      <c r="F365" s="410">
        <v>5.33</v>
      </c>
      <c r="G365" s="410">
        <v>17.420000000000002</v>
      </c>
      <c r="H365" s="410">
        <v>20.05</v>
      </c>
      <c r="I365" s="410">
        <v>26.7</v>
      </c>
      <c r="J365" s="407"/>
      <c r="K365" s="408"/>
      <c r="L365" s="409"/>
      <c r="M365" s="364">
        <v>19.260000000000002</v>
      </c>
    </row>
    <row r="366" spans="1:13" ht="15.75" customHeight="1" x14ac:dyDescent="0.2">
      <c r="A366" s="592"/>
      <c r="B366" s="56">
        <v>44205</v>
      </c>
      <c r="C366" s="410">
        <v>16.010000000000002</v>
      </c>
      <c r="D366" s="410">
        <v>45.03</v>
      </c>
      <c r="E366" s="410">
        <v>29.32</v>
      </c>
      <c r="F366" s="410">
        <v>5.33</v>
      </c>
      <c r="G366" s="410">
        <v>17.420000000000002</v>
      </c>
      <c r="H366" s="410">
        <v>19.920000000000002</v>
      </c>
      <c r="I366" s="410">
        <v>27.3</v>
      </c>
      <c r="J366" s="407"/>
      <c r="K366" s="408"/>
      <c r="L366" s="409"/>
      <c r="M366" s="364">
        <v>19.16</v>
      </c>
    </row>
    <row r="367" spans="1:13" ht="15.75" customHeight="1" x14ac:dyDescent="0.2">
      <c r="A367" s="592"/>
      <c r="B367" s="56">
        <v>44206</v>
      </c>
      <c r="C367" s="410">
        <v>16.170000000000002</v>
      </c>
      <c r="D367" s="410">
        <v>44.88</v>
      </c>
      <c r="E367" s="410">
        <v>30.05</v>
      </c>
      <c r="F367" s="410">
        <v>5.44</v>
      </c>
      <c r="G367" s="410">
        <v>18.32</v>
      </c>
      <c r="H367" s="410">
        <v>20.46</v>
      </c>
      <c r="I367" s="410">
        <v>32.46</v>
      </c>
      <c r="J367" s="407">
        <v>23.51</v>
      </c>
      <c r="K367" s="408">
        <v>6.6</v>
      </c>
      <c r="L367" s="409">
        <v>4.51</v>
      </c>
      <c r="M367" s="364">
        <v>19.559999999999999</v>
      </c>
    </row>
    <row r="368" spans="1:13" ht="15.75" customHeight="1" x14ac:dyDescent="0.2">
      <c r="A368" s="592"/>
      <c r="B368" s="56">
        <v>44207</v>
      </c>
      <c r="C368" s="410">
        <v>17.579999999999998</v>
      </c>
      <c r="D368" s="410">
        <v>45.66</v>
      </c>
      <c r="E368" s="410">
        <v>32.619999999999997</v>
      </c>
      <c r="F368" s="410">
        <v>5.65</v>
      </c>
      <c r="G368" s="410">
        <v>19.079999999999998</v>
      </c>
      <c r="H368" s="410">
        <v>21.98</v>
      </c>
      <c r="I368" s="410">
        <v>77.37</v>
      </c>
      <c r="J368" s="365"/>
      <c r="K368" s="366"/>
      <c r="L368" s="367"/>
      <c r="M368" s="364">
        <v>21.13</v>
      </c>
    </row>
    <row r="369" spans="1:13" ht="15.75" customHeight="1" x14ac:dyDescent="0.2">
      <c r="A369" s="592"/>
      <c r="B369" s="56">
        <v>44208</v>
      </c>
      <c r="C369" s="410">
        <v>18.5</v>
      </c>
      <c r="D369" s="410">
        <v>45.8</v>
      </c>
      <c r="E369" s="410">
        <v>33.18</v>
      </c>
      <c r="F369" s="410">
        <v>5.83</v>
      </c>
      <c r="G369" s="410">
        <v>20.28</v>
      </c>
      <c r="H369" s="410">
        <v>23.67</v>
      </c>
      <c r="I369" s="410">
        <v>81.93</v>
      </c>
      <c r="J369" s="365"/>
      <c r="K369" s="366"/>
      <c r="L369" s="367"/>
      <c r="M369" s="410">
        <v>22.1</v>
      </c>
    </row>
    <row r="370" spans="1:13" ht="15.75" customHeight="1" x14ac:dyDescent="0.2">
      <c r="A370" s="592"/>
      <c r="B370" s="56">
        <v>44209</v>
      </c>
      <c r="C370" s="410">
        <v>19.739999999999998</v>
      </c>
      <c r="D370" s="410">
        <v>46.17</v>
      </c>
      <c r="E370" s="410">
        <v>35.51</v>
      </c>
      <c r="F370" s="410">
        <v>6.55</v>
      </c>
      <c r="G370" s="410">
        <v>23.88</v>
      </c>
      <c r="H370" s="410">
        <v>27.12</v>
      </c>
      <c r="I370" s="410">
        <v>94.23</v>
      </c>
      <c r="J370" s="407"/>
      <c r="K370" s="408"/>
      <c r="L370" s="409"/>
      <c r="M370" s="410">
        <v>24.66</v>
      </c>
    </row>
    <row r="371" spans="1:13" ht="15.75" customHeight="1" x14ac:dyDescent="0.2">
      <c r="A371" s="592"/>
      <c r="B371" s="56">
        <v>44210</v>
      </c>
      <c r="C371" s="410">
        <v>21.63</v>
      </c>
      <c r="D371" s="410">
        <v>47.16</v>
      </c>
      <c r="E371" s="410">
        <v>37.11</v>
      </c>
      <c r="F371" s="410">
        <v>7.67</v>
      </c>
      <c r="G371" s="410">
        <v>27.41</v>
      </c>
      <c r="H371" s="410">
        <v>30.2</v>
      </c>
      <c r="I371" s="410">
        <v>97.39</v>
      </c>
      <c r="J371" s="407">
        <v>30.45</v>
      </c>
      <c r="K371" s="408">
        <v>29.85</v>
      </c>
      <c r="L371" s="409">
        <v>14.92</v>
      </c>
      <c r="M371" s="410">
        <v>26.92</v>
      </c>
    </row>
    <row r="372" spans="1:13" ht="15.75" customHeight="1" x14ac:dyDescent="0.2">
      <c r="A372" s="592"/>
      <c r="B372" s="56">
        <v>44211</v>
      </c>
      <c r="C372" s="410">
        <v>23.17</v>
      </c>
      <c r="D372" s="410">
        <v>48.04</v>
      </c>
      <c r="E372" s="410">
        <v>37.700000000000003</v>
      </c>
      <c r="F372" s="410">
        <v>9.24</v>
      </c>
      <c r="G372" s="410">
        <v>28.42</v>
      </c>
      <c r="H372" s="410">
        <v>31.08</v>
      </c>
      <c r="I372" s="410">
        <v>97.47</v>
      </c>
      <c r="J372" s="407"/>
      <c r="K372" s="408"/>
      <c r="L372" s="409"/>
      <c r="M372" s="410">
        <v>28.03</v>
      </c>
    </row>
    <row r="373" spans="1:13" ht="15.75" customHeight="1" x14ac:dyDescent="0.2">
      <c r="A373" s="592"/>
      <c r="B373" s="56">
        <v>44212</v>
      </c>
      <c r="C373" s="410">
        <v>24.58</v>
      </c>
      <c r="D373" s="410">
        <v>48.37</v>
      </c>
      <c r="E373" s="410">
        <v>38.81</v>
      </c>
      <c r="F373" s="410">
        <v>9.6300000000000008</v>
      </c>
      <c r="G373" s="410">
        <v>28.92</v>
      </c>
      <c r="H373" s="410">
        <v>31.08</v>
      </c>
      <c r="I373" s="410">
        <v>97.07</v>
      </c>
      <c r="J373" s="407"/>
      <c r="K373" s="408"/>
      <c r="L373" s="409"/>
      <c r="M373" s="410">
        <v>28.66</v>
      </c>
    </row>
    <row r="374" spans="1:13" ht="15.75" customHeight="1" x14ac:dyDescent="0.2">
      <c r="A374" s="592"/>
      <c r="B374" s="56">
        <v>44213</v>
      </c>
      <c r="C374" s="410">
        <v>25.89</v>
      </c>
      <c r="D374" s="410">
        <v>48.78</v>
      </c>
      <c r="E374" s="410">
        <v>40.47</v>
      </c>
      <c r="F374" s="410">
        <v>10.3</v>
      </c>
      <c r="G374" s="410">
        <v>29.76</v>
      </c>
      <c r="H374" s="410">
        <v>31.83</v>
      </c>
      <c r="I374" s="410">
        <v>92.86</v>
      </c>
      <c r="J374" s="407"/>
      <c r="K374" s="408"/>
      <c r="L374" s="409"/>
      <c r="M374" s="410">
        <v>29.48</v>
      </c>
    </row>
    <row r="375" spans="1:13" ht="15.75" customHeight="1" x14ac:dyDescent="0.2">
      <c r="A375" s="592"/>
      <c r="B375" s="56">
        <v>44214</v>
      </c>
      <c r="C375" s="410">
        <v>27.21</v>
      </c>
      <c r="D375" s="410">
        <v>49.26</v>
      </c>
      <c r="E375" s="410">
        <v>41.55</v>
      </c>
      <c r="F375" s="410">
        <v>11.02</v>
      </c>
      <c r="G375" s="410">
        <v>30.44</v>
      </c>
      <c r="H375" s="410">
        <v>31.83</v>
      </c>
      <c r="I375" s="410">
        <v>84.95</v>
      </c>
      <c r="J375" s="407"/>
      <c r="K375" s="408"/>
      <c r="L375" s="409"/>
      <c r="M375" s="410">
        <v>30.1</v>
      </c>
    </row>
    <row r="376" spans="1:13" ht="15.75" customHeight="1" x14ac:dyDescent="0.2">
      <c r="A376" s="592"/>
      <c r="B376" s="56">
        <v>44215</v>
      </c>
      <c r="C376" s="410">
        <v>28.22</v>
      </c>
      <c r="D376" s="410">
        <v>49.4</v>
      </c>
      <c r="E376" s="410">
        <v>42.01</v>
      </c>
      <c r="F376" s="410">
        <v>11.53</v>
      </c>
      <c r="G376" s="410">
        <v>30.77</v>
      </c>
      <c r="H376" s="410">
        <v>32.130000000000003</v>
      </c>
      <c r="I376" s="410">
        <v>77.09</v>
      </c>
      <c r="J376" s="407"/>
      <c r="K376" s="408"/>
      <c r="L376" s="409"/>
      <c r="M376" s="410">
        <v>30.52</v>
      </c>
    </row>
    <row r="377" spans="1:13" ht="15.75" customHeight="1" x14ac:dyDescent="0.2">
      <c r="A377" s="592"/>
      <c r="B377" s="56">
        <v>44216</v>
      </c>
      <c r="C377" s="410">
        <v>29.12</v>
      </c>
      <c r="D377" s="410">
        <v>49.48</v>
      </c>
      <c r="E377" s="410">
        <v>42.09</v>
      </c>
      <c r="F377" s="410">
        <v>11.68</v>
      </c>
      <c r="G377" s="410">
        <v>30.94</v>
      </c>
      <c r="H377" s="410">
        <v>32.130000000000003</v>
      </c>
      <c r="I377" s="410">
        <v>69.58</v>
      </c>
      <c r="J377" s="407"/>
      <c r="K377" s="408"/>
      <c r="L377" s="409"/>
      <c r="M377" s="410">
        <v>30.77</v>
      </c>
    </row>
    <row r="378" spans="1:13" ht="15.75" customHeight="1" x14ac:dyDescent="0.2">
      <c r="A378" s="592"/>
      <c r="B378" s="56">
        <v>44217</v>
      </c>
      <c r="C378" s="410">
        <v>30.14</v>
      </c>
      <c r="D378" s="410">
        <v>49.51</v>
      </c>
      <c r="E378" s="410">
        <v>42.32</v>
      </c>
      <c r="F378" s="410">
        <v>12.13</v>
      </c>
      <c r="G378" s="410">
        <v>30.94</v>
      </c>
      <c r="H378" s="410">
        <v>32.130000000000003</v>
      </c>
      <c r="I378" s="410">
        <v>62.7</v>
      </c>
      <c r="J378" s="407"/>
      <c r="K378" s="408"/>
      <c r="L378" s="409"/>
      <c r="M378" s="410">
        <v>31.04</v>
      </c>
    </row>
    <row r="379" spans="1:13" ht="15.75" customHeight="1" x14ac:dyDescent="0.2">
      <c r="A379" s="592"/>
      <c r="B379" s="56">
        <v>44218</v>
      </c>
      <c r="C379" s="410">
        <v>31.23</v>
      </c>
      <c r="D379" s="410">
        <v>49.62</v>
      </c>
      <c r="E379" s="410">
        <v>42.63</v>
      </c>
      <c r="F379" s="410">
        <v>12.43</v>
      </c>
      <c r="G379" s="410">
        <v>31.11</v>
      </c>
      <c r="H379" s="410">
        <v>32.28</v>
      </c>
      <c r="I379" s="410">
        <v>58.35</v>
      </c>
      <c r="J379" s="407"/>
      <c r="K379" s="408"/>
      <c r="L379" s="409"/>
      <c r="M379" s="410">
        <v>31.39</v>
      </c>
    </row>
    <row r="380" spans="1:13" ht="15.75" customHeight="1" x14ac:dyDescent="0.2">
      <c r="A380" s="592"/>
      <c r="B380" s="56">
        <v>44219</v>
      </c>
      <c r="C380" s="410">
        <v>32.549999999999997</v>
      </c>
      <c r="D380" s="410">
        <v>50.32</v>
      </c>
      <c r="E380" s="410">
        <v>42.87</v>
      </c>
      <c r="F380" s="410">
        <v>12.64</v>
      </c>
      <c r="G380" s="410">
        <v>31.45</v>
      </c>
      <c r="H380" s="410">
        <v>32.57</v>
      </c>
      <c r="I380" s="410">
        <v>54.45</v>
      </c>
      <c r="J380" s="407"/>
      <c r="K380" s="408"/>
      <c r="L380" s="409"/>
      <c r="M380" s="410">
        <v>31.89</v>
      </c>
    </row>
    <row r="381" spans="1:13" ht="15.75" customHeight="1" x14ac:dyDescent="0.2">
      <c r="A381" s="592"/>
      <c r="B381" s="56">
        <v>44220</v>
      </c>
      <c r="C381" s="410">
        <v>33.78</v>
      </c>
      <c r="D381" s="410">
        <v>51.02</v>
      </c>
      <c r="E381" s="410">
        <v>42.95</v>
      </c>
      <c r="F381" s="410">
        <v>12.74</v>
      </c>
      <c r="G381" s="410">
        <v>31.78</v>
      </c>
      <c r="H381" s="410">
        <v>32.869999999999997</v>
      </c>
      <c r="I381" s="410">
        <v>55.13</v>
      </c>
      <c r="J381" s="407"/>
      <c r="K381" s="408"/>
      <c r="L381" s="409"/>
      <c r="M381" s="410">
        <v>32.380000000000003</v>
      </c>
    </row>
    <row r="382" spans="1:13" ht="15.75" customHeight="1" x14ac:dyDescent="0.2">
      <c r="A382" s="592"/>
      <c r="B382" s="56">
        <v>44221</v>
      </c>
      <c r="C382" s="410">
        <v>35.25</v>
      </c>
      <c r="D382" s="410">
        <v>51.35</v>
      </c>
      <c r="E382" s="410">
        <v>43.03</v>
      </c>
      <c r="F382" s="410">
        <v>12.89</v>
      </c>
      <c r="G382" s="410">
        <v>31.95</v>
      </c>
      <c r="H382" s="410">
        <v>32.72</v>
      </c>
      <c r="I382" s="410">
        <v>54.03</v>
      </c>
      <c r="J382" s="407">
        <v>36.72</v>
      </c>
      <c r="K382" s="408">
        <v>35.4</v>
      </c>
      <c r="L382" s="409">
        <v>11.5</v>
      </c>
      <c r="M382" s="410">
        <v>32.78</v>
      </c>
    </row>
    <row r="383" spans="1:13" ht="15.75" customHeight="1" x14ac:dyDescent="0.2">
      <c r="A383" s="592"/>
      <c r="B383" s="56">
        <v>44222</v>
      </c>
      <c r="C383" s="364">
        <v>36.380000000000003</v>
      </c>
      <c r="D383" s="364">
        <v>51.53</v>
      </c>
      <c r="E383" s="364">
        <v>43.66</v>
      </c>
      <c r="F383" s="364">
        <v>13.11</v>
      </c>
      <c r="G383" s="364">
        <v>32.619999999999997</v>
      </c>
      <c r="H383" s="364">
        <v>33.32</v>
      </c>
      <c r="I383" s="364">
        <v>52.92</v>
      </c>
      <c r="J383" s="365"/>
      <c r="K383" s="366"/>
      <c r="L383" s="367"/>
      <c r="M383" s="364">
        <v>33.369999999999997</v>
      </c>
    </row>
    <row r="384" spans="1:13" ht="15.75" customHeight="1" x14ac:dyDescent="0.2">
      <c r="A384" s="592"/>
      <c r="B384" s="56">
        <v>44223</v>
      </c>
      <c r="C384" s="364">
        <v>37.04</v>
      </c>
      <c r="D384" s="364">
        <v>51.57</v>
      </c>
      <c r="E384" s="364">
        <v>44.21</v>
      </c>
      <c r="F384" s="364">
        <v>13.73</v>
      </c>
      <c r="G384" s="364">
        <v>34.479999999999997</v>
      </c>
      <c r="H384" s="364">
        <v>34.83</v>
      </c>
      <c r="I384" s="364">
        <v>50.59</v>
      </c>
      <c r="J384" s="365"/>
      <c r="K384" s="366"/>
      <c r="L384" s="367"/>
      <c r="M384" s="364">
        <v>34.22</v>
      </c>
    </row>
    <row r="385" spans="1:13" ht="15.75" customHeight="1" x14ac:dyDescent="0.2">
      <c r="A385" s="592"/>
      <c r="B385" s="56">
        <v>44224</v>
      </c>
      <c r="C385" s="364">
        <v>39.950000000000003</v>
      </c>
      <c r="D385" s="364">
        <v>52.6</v>
      </c>
      <c r="E385" s="364">
        <v>48.74</v>
      </c>
      <c r="F385" s="364">
        <v>16.04</v>
      </c>
      <c r="G385" s="364">
        <v>38.51</v>
      </c>
      <c r="H385" s="364">
        <v>36.659999999999997</v>
      </c>
      <c r="I385" s="364">
        <v>56.27</v>
      </c>
      <c r="J385" s="365"/>
      <c r="K385" s="366"/>
      <c r="L385" s="367"/>
      <c r="M385" s="364">
        <v>36.96</v>
      </c>
    </row>
    <row r="386" spans="1:13" ht="15.75" customHeight="1" x14ac:dyDescent="0.2">
      <c r="A386" s="592"/>
      <c r="B386" s="56">
        <v>44225</v>
      </c>
      <c r="C386" s="364">
        <v>41.62</v>
      </c>
      <c r="D386" s="364">
        <v>53.38</v>
      </c>
      <c r="E386" s="364">
        <v>50.06</v>
      </c>
      <c r="F386" s="364">
        <v>17.55</v>
      </c>
      <c r="G386" s="364">
        <v>40.42</v>
      </c>
      <c r="H386" s="364">
        <v>37.729999999999997</v>
      </c>
      <c r="I386" s="364">
        <v>57.47</v>
      </c>
      <c r="J386" s="365"/>
      <c r="K386" s="366"/>
      <c r="L386" s="367"/>
      <c r="M386" s="364">
        <v>38.29</v>
      </c>
    </row>
    <row r="387" spans="1:13" ht="15.75" customHeight="1" x14ac:dyDescent="0.2">
      <c r="A387" s="592"/>
      <c r="B387" s="56">
        <v>44226</v>
      </c>
      <c r="C387" s="365">
        <v>42.74</v>
      </c>
      <c r="D387" s="366">
        <v>53.77</v>
      </c>
      <c r="E387" s="366">
        <v>50.47</v>
      </c>
      <c r="F387" s="366">
        <v>18.03</v>
      </c>
      <c r="G387" s="366">
        <v>41.13</v>
      </c>
      <c r="H387" s="366">
        <v>38.19</v>
      </c>
      <c r="I387" s="366">
        <v>52.76</v>
      </c>
      <c r="J387" s="365"/>
      <c r="K387" s="366"/>
      <c r="L387" s="367"/>
      <c r="M387" s="366">
        <v>38.86</v>
      </c>
    </row>
    <row r="388" spans="1:13" ht="15.75" customHeight="1" x14ac:dyDescent="0.2">
      <c r="A388" s="593"/>
      <c r="B388" s="363">
        <v>44227</v>
      </c>
      <c r="C388" s="365">
        <v>44.56</v>
      </c>
      <c r="D388" s="366">
        <v>54.18</v>
      </c>
      <c r="E388" s="366">
        <v>51.65</v>
      </c>
      <c r="F388" s="366">
        <v>18.829999999999998</v>
      </c>
      <c r="G388" s="366">
        <v>43.26</v>
      </c>
      <c r="H388" s="366">
        <v>39.74</v>
      </c>
      <c r="I388" s="366">
        <v>63.24</v>
      </c>
      <c r="J388" s="365">
        <v>45.57</v>
      </c>
      <c r="K388" s="366">
        <v>47.58</v>
      </c>
      <c r="L388" s="413">
        <v>13.55</v>
      </c>
      <c r="M388" s="366">
        <v>40.39</v>
      </c>
    </row>
    <row r="389" spans="1:13" ht="15.75" customHeight="1" x14ac:dyDescent="0.2">
      <c r="A389" s="588">
        <v>2021</v>
      </c>
      <c r="B389" s="430" t="s">
        <v>101</v>
      </c>
      <c r="C389" s="431">
        <f>AVERAGE(C390:C417)</f>
        <v>55.052142857142847</v>
      </c>
      <c r="D389" s="432">
        <f t="shared" ref="D389:I389" si="15">AVERAGE(D390:D417)</f>
        <v>55.857142857142854</v>
      </c>
      <c r="E389" s="432">
        <f t="shared" si="15"/>
        <v>54.357857142857156</v>
      </c>
      <c r="F389" s="432">
        <f t="shared" si="15"/>
        <v>23.97642857142856</v>
      </c>
      <c r="G389" s="432">
        <f t="shared" si="15"/>
        <v>50.242142857142859</v>
      </c>
      <c r="H389" s="432">
        <f t="shared" si="15"/>
        <v>45.610000000000007</v>
      </c>
      <c r="I389" s="432">
        <f t="shared" si="15"/>
        <v>65.589642857142834</v>
      </c>
      <c r="J389" s="431"/>
      <c r="K389" s="432"/>
      <c r="L389" s="433"/>
      <c r="M389" s="432">
        <f>AVERAGE(M390:M417)</f>
        <v>47.902857142857151</v>
      </c>
    </row>
    <row r="390" spans="1:13" ht="15.75" customHeight="1" x14ac:dyDescent="0.2">
      <c r="A390" s="589"/>
      <c r="B390" s="426">
        <v>44228</v>
      </c>
      <c r="C390" s="408">
        <v>45.76</v>
      </c>
      <c r="D390" s="408">
        <v>54.69</v>
      </c>
      <c r="E390" s="408">
        <v>52.07</v>
      </c>
      <c r="F390" s="408">
        <v>19.53</v>
      </c>
      <c r="G390" s="408">
        <v>44.33</v>
      </c>
      <c r="H390" s="408">
        <v>40.67</v>
      </c>
      <c r="I390" s="408">
        <v>63.42</v>
      </c>
      <c r="J390" s="407"/>
      <c r="K390" s="408"/>
      <c r="L390" s="409"/>
      <c r="M390" s="408">
        <v>41.3</v>
      </c>
    </row>
    <row r="391" spans="1:13" ht="15.75" customHeight="1" x14ac:dyDescent="0.2">
      <c r="A391" s="589"/>
      <c r="B391" s="426">
        <v>44229</v>
      </c>
      <c r="C391" s="408">
        <v>46.79</v>
      </c>
      <c r="D391" s="408">
        <v>54.84</v>
      </c>
      <c r="E391" s="408">
        <v>52.15</v>
      </c>
      <c r="F391" s="408">
        <v>19.86</v>
      </c>
      <c r="G391" s="408">
        <v>44.86</v>
      </c>
      <c r="H391" s="408">
        <v>40.99</v>
      </c>
      <c r="I391" s="408">
        <v>83.65</v>
      </c>
      <c r="J391" s="407"/>
      <c r="K391" s="408"/>
      <c r="L391" s="409"/>
      <c r="M391" s="408">
        <v>42.63</v>
      </c>
    </row>
    <row r="392" spans="1:13" ht="15.75" customHeight="1" x14ac:dyDescent="0.2">
      <c r="A392" s="589"/>
      <c r="B392" s="426">
        <v>44230</v>
      </c>
      <c r="C392" s="408">
        <v>47.37</v>
      </c>
      <c r="D392" s="408">
        <v>54.88</v>
      </c>
      <c r="E392" s="408">
        <v>52.41</v>
      </c>
      <c r="F392" s="408">
        <v>20.21</v>
      </c>
      <c r="G392" s="408">
        <v>45.39</v>
      </c>
      <c r="H392" s="408">
        <v>41.77</v>
      </c>
      <c r="I392" s="408">
        <v>93.82</v>
      </c>
      <c r="J392" s="407">
        <v>50.36</v>
      </c>
      <c r="K392" s="408">
        <v>70.52</v>
      </c>
      <c r="L392" s="409">
        <v>21.8</v>
      </c>
      <c r="M392" s="408">
        <v>43.45</v>
      </c>
    </row>
    <row r="393" spans="1:13" ht="15.75" customHeight="1" x14ac:dyDescent="0.2">
      <c r="A393" s="589"/>
      <c r="B393" s="426">
        <v>44231</v>
      </c>
      <c r="C393" s="408">
        <v>47.95</v>
      </c>
      <c r="D393" s="408">
        <v>54.88</v>
      </c>
      <c r="E393" s="408">
        <v>52.32</v>
      </c>
      <c r="F393" s="408">
        <v>20.47</v>
      </c>
      <c r="G393" s="408">
        <v>45.75</v>
      </c>
      <c r="H393" s="408">
        <v>42.08</v>
      </c>
      <c r="I393" s="408">
        <v>94</v>
      </c>
      <c r="J393" s="407"/>
      <c r="K393" s="408"/>
      <c r="L393" s="409"/>
      <c r="M393" s="408">
        <v>43.84</v>
      </c>
    </row>
    <row r="394" spans="1:13" ht="15.75" customHeight="1" x14ac:dyDescent="0.2">
      <c r="A394" s="589"/>
      <c r="B394" s="426">
        <v>44232</v>
      </c>
      <c r="C394" s="408">
        <v>48.46</v>
      </c>
      <c r="D394" s="408">
        <v>54.84</v>
      </c>
      <c r="E394" s="408">
        <v>52.32</v>
      </c>
      <c r="F394" s="408">
        <v>20.69</v>
      </c>
      <c r="G394" s="408">
        <v>46.1</v>
      </c>
      <c r="H394" s="408">
        <v>42.24</v>
      </c>
      <c r="I394" s="408">
        <v>93.09</v>
      </c>
      <c r="J394" s="407"/>
      <c r="K394" s="408"/>
      <c r="L394" s="409"/>
      <c r="M394" s="408">
        <v>44.15</v>
      </c>
    </row>
    <row r="395" spans="1:13" ht="15.75" customHeight="1" x14ac:dyDescent="0.2">
      <c r="A395" s="589"/>
      <c r="B395" s="426">
        <v>44233</v>
      </c>
      <c r="C395" s="408">
        <v>49.05</v>
      </c>
      <c r="D395" s="408">
        <v>54.8</v>
      </c>
      <c r="E395" s="408">
        <v>52.15</v>
      </c>
      <c r="F395" s="408">
        <v>20.86</v>
      </c>
      <c r="G395" s="408">
        <v>46.28</v>
      </c>
      <c r="H395" s="408">
        <v>42.4</v>
      </c>
      <c r="I395" s="408">
        <v>88.67</v>
      </c>
      <c r="J395" s="407"/>
      <c r="K395" s="408"/>
      <c r="L395" s="409"/>
      <c r="M395" s="408">
        <v>44.34</v>
      </c>
    </row>
    <row r="396" spans="1:13" ht="15.75" customHeight="1" x14ac:dyDescent="0.2">
      <c r="A396" s="589"/>
      <c r="B396" s="426">
        <v>44234</v>
      </c>
      <c r="C396" s="408">
        <v>49.7</v>
      </c>
      <c r="D396" s="408">
        <v>54.66</v>
      </c>
      <c r="E396" s="408">
        <v>52.07</v>
      </c>
      <c r="F396" s="408">
        <v>20.86</v>
      </c>
      <c r="G396" s="408">
        <v>46.46</v>
      </c>
      <c r="H396" s="408">
        <v>42.71</v>
      </c>
      <c r="I396" s="408">
        <v>83.45</v>
      </c>
      <c r="J396" s="407"/>
      <c r="K396" s="408"/>
      <c r="L396" s="409"/>
      <c r="M396" s="408">
        <v>44.55</v>
      </c>
    </row>
    <row r="397" spans="1:13" ht="15.75" customHeight="1" x14ac:dyDescent="0.2">
      <c r="A397" s="589"/>
      <c r="B397" s="426">
        <v>44235</v>
      </c>
      <c r="C397" s="408">
        <v>50.29</v>
      </c>
      <c r="D397" s="408">
        <v>54.55</v>
      </c>
      <c r="E397" s="408">
        <v>51.99</v>
      </c>
      <c r="F397" s="408">
        <v>20.86</v>
      </c>
      <c r="G397" s="408">
        <v>46.64</v>
      </c>
      <c r="H397" s="408">
        <v>42.87</v>
      </c>
      <c r="I397" s="408">
        <v>78.2</v>
      </c>
      <c r="J397" s="407"/>
      <c r="K397" s="408"/>
      <c r="L397" s="409"/>
      <c r="M397" s="408">
        <v>44.7</v>
      </c>
    </row>
    <row r="398" spans="1:13" ht="15.75" customHeight="1" x14ac:dyDescent="0.2">
      <c r="A398" s="589"/>
      <c r="B398" s="426">
        <v>44236</v>
      </c>
      <c r="C398" s="408">
        <v>50.62</v>
      </c>
      <c r="D398" s="408">
        <v>54.44</v>
      </c>
      <c r="E398" s="408">
        <v>51.82</v>
      </c>
      <c r="F398" s="408">
        <v>20.97</v>
      </c>
      <c r="G398" s="408">
        <v>46.64</v>
      </c>
      <c r="H398" s="408">
        <v>43.03</v>
      </c>
      <c r="I398" s="408">
        <v>73.430000000000007</v>
      </c>
      <c r="J398" s="407"/>
      <c r="K398" s="408"/>
      <c r="L398" s="409"/>
      <c r="M398" s="408">
        <v>44.78</v>
      </c>
    </row>
    <row r="399" spans="1:13" ht="15.75" customHeight="1" x14ac:dyDescent="0.2">
      <c r="A399" s="589"/>
      <c r="B399" s="426">
        <v>44237</v>
      </c>
      <c r="C399" s="408">
        <v>51.15</v>
      </c>
      <c r="D399" s="408">
        <v>54.25</v>
      </c>
      <c r="E399" s="408">
        <v>51.73</v>
      </c>
      <c r="F399" s="408">
        <v>21.62</v>
      </c>
      <c r="G399" s="408">
        <v>46.82</v>
      </c>
      <c r="H399" s="408">
        <v>43.18</v>
      </c>
      <c r="I399" s="408">
        <v>68.900000000000006</v>
      </c>
      <c r="J399" s="407"/>
      <c r="K399" s="408"/>
      <c r="L399" s="409"/>
      <c r="M399" s="408">
        <v>44.99</v>
      </c>
    </row>
    <row r="400" spans="1:13" ht="15.75" customHeight="1" x14ac:dyDescent="0.2">
      <c r="A400" s="589"/>
      <c r="B400" s="426">
        <v>44238</v>
      </c>
      <c r="C400" s="408">
        <v>51.48</v>
      </c>
      <c r="D400" s="408">
        <v>54.04</v>
      </c>
      <c r="E400" s="408">
        <v>51.65</v>
      </c>
      <c r="F400" s="408">
        <v>21.68</v>
      </c>
      <c r="G400" s="408">
        <v>46.99</v>
      </c>
      <c r="H400" s="408">
        <v>43.34</v>
      </c>
      <c r="I400" s="408">
        <v>64.09</v>
      </c>
      <c r="J400" s="407"/>
      <c r="K400" s="408"/>
      <c r="L400" s="409"/>
      <c r="M400" s="408">
        <v>45.09</v>
      </c>
    </row>
    <row r="401" spans="1:13" ht="15.75" customHeight="1" x14ac:dyDescent="0.2">
      <c r="A401" s="589"/>
      <c r="B401" s="426">
        <v>44239</v>
      </c>
      <c r="C401" s="408">
        <v>51.94</v>
      </c>
      <c r="D401" s="408">
        <v>53.9</v>
      </c>
      <c r="E401" s="408">
        <v>51.73</v>
      </c>
      <c r="F401" s="408">
        <v>22.07</v>
      </c>
      <c r="G401" s="408">
        <v>47.88</v>
      </c>
      <c r="H401" s="408">
        <v>43.82</v>
      </c>
      <c r="I401" s="408">
        <v>60.07</v>
      </c>
      <c r="J401" s="407"/>
      <c r="K401" s="408"/>
      <c r="L401" s="409"/>
      <c r="M401" s="408">
        <v>45.48</v>
      </c>
    </row>
    <row r="402" spans="1:13" ht="15.75" customHeight="1" x14ac:dyDescent="0.2">
      <c r="A402" s="589"/>
      <c r="B402" s="426">
        <v>44240</v>
      </c>
      <c r="C402" s="408">
        <v>52.8</v>
      </c>
      <c r="D402" s="408">
        <v>53.87</v>
      </c>
      <c r="E402" s="408">
        <v>52.49</v>
      </c>
      <c r="F402" s="408">
        <v>22.49</v>
      </c>
      <c r="G402" s="408">
        <v>48.24</v>
      </c>
      <c r="H402" s="408">
        <v>44.29</v>
      </c>
      <c r="I402" s="408">
        <v>56.91</v>
      </c>
      <c r="J402" s="407"/>
      <c r="K402" s="408"/>
      <c r="L402" s="409"/>
      <c r="M402" s="408">
        <v>46.11</v>
      </c>
    </row>
    <row r="403" spans="1:13" ht="15.75" customHeight="1" x14ac:dyDescent="0.2">
      <c r="A403" s="589"/>
      <c r="B403" s="426">
        <v>44241</v>
      </c>
      <c r="C403" s="408">
        <v>53.34</v>
      </c>
      <c r="D403" s="408">
        <v>53.77</v>
      </c>
      <c r="E403" s="408">
        <v>52.58</v>
      </c>
      <c r="F403" s="408">
        <v>22.7</v>
      </c>
      <c r="G403" s="408">
        <v>48.59</v>
      </c>
      <c r="H403" s="408">
        <v>44.61</v>
      </c>
      <c r="I403" s="408">
        <v>52.74</v>
      </c>
      <c r="J403" s="407"/>
      <c r="K403" s="408"/>
      <c r="L403" s="409"/>
      <c r="M403" s="408">
        <v>46.44</v>
      </c>
    </row>
    <row r="404" spans="1:13" ht="15.75" customHeight="1" x14ac:dyDescent="0.2">
      <c r="A404" s="589"/>
      <c r="B404" s="426">
        <v>44242</v>
      </c>
      <c r="C404" s="408">
        <v>54.28</v>
      </c>
      <c r="D404" s="408">
        <v>53.84</v>
      </c>
      <c r="E404" s="408">
        <v>53.09</v>
      </c>
      <c r="F404" s="408">
        <v>23.26</v>
      </c>
      <c r="G404" s="408">
        <v>49.66</v>
      </c>
      <c r="H404" s="408">
        <v>45.25</v>
      </c>
      <c r="I404" s="408">
        <v>53.07</v>
      </c>
      <c r="J404" s="407"/>
      <c r="K404" s="408"/>
      <c r="L404" s="409"/>
      <c r="M404" s="408">
        <v>47.2</v>
      </c>
    </row>
    <row r="405" spans="1:13" ht="15.75" customHeight="1" x14ac:dyDescent="0.2">
      <c r="A405" s="589"/>
      <c r="B405" s="426">
        <v>44243</v>
      </c>
      <c r="C405" s="408">
        <v>55.02</v>
      </c>
      <c r="D405" s="408">
        <v>54.11</v>
      </c>
      <c r="E405" s="408">
        <v>53.86</v>
      </c>
      <c r="F405" s="408">
        <v>23.8</v>
      </c>
      <c r="G405" s="408">
        <v>50.37</v>
      </c>
      <c r="H405" s="408">
        <v>46.05</v>
      </c>
      <c r="I405" s="408">
        <v>52.04</v>
      </c>
      <c r="J405" s="407">
        <v>53.7</v>
      </c>
      <c r="K405" s="408">
        <v>65.63</v>
      </c>
      <c r="L405" s="409">
        <v>31.96</v>
      </c>
      <c r="M405" s="408">
        <v>47.82</v>
      </c>
    </row>
    <row r="406" spans="1:13" ht="15.75" customHeight="1" x14ac:dyDescent="0.2">
      <c r="A406" s="589"/>
      <c r="B406" s="426">
        <v>44244</v>
      </c>
      <c r="C406" s="408">
        <v>55.76</v>
      </c>
      <c r="D406" s="408">
        <v>54.4</v>
      </c>
      <c r="E406" s="408">
        <v>54.37</v>
      </c>
      <c r="F406" s="408">
        <v>24.19</v>
      </c>
      <c r="G406" s="408">
        <v>50.72</v>
      </c>
      <c r="H406" s="408">
        <v>46.53</v>
      </c>
      <c r="I406" s="408">
        <v>50.53</v>
      </c>
      <c r="J406" s="407"/>
      <c r="K406" s="408"/>
      <c r="L406" s="409"/>
      <c r="M406" s="408">
        <v>48.28</v>
      </c>
    </row>
    <row r="407" spans="1:13" ht="15.75" customHeight="1" x14ac:dyDescent="0.2">
      <c r="A407" s="589"/>
      <c r="B407" s="426">
        <v>44245</v>
      </c>
      <c r="C407" s="408">
        <v>56.58</v>
      </c>
      <c r="D407" s="408">
        <v>54.77</v>
      </c>
      <c r="E407" s="408">
        <v>54.71</v>
      </c>
      <c r="F407" s="408">
        <v>24.59</v>
      </c>
      <c r="G407" s="408">
        <v>51.08</v>
      </c>
      <c r="H407" s="408">
        <v>46.69</v>
      </c>
      <c r="I407" s="408">
        <v>47.81</v>
      </c>
      <c r="J407" s="407"/>
      <c r="K407" s="408"/>
      <c r="L407" s="409"/>
      <c r="M407" s="408">
        <v>48.67</v>
      </c>
    </row>
    <row r="408" spans="1:13" ht="15.75" customHeight="1" x14ac:dyDescent="0.2">
      <c r="A408" s="589"/>
      <c r="B408" s="426">
        <v>44246</v>
      </c>
      <c r="C408" s="408">
        <v>57.27</v>
      </c>
      <c r="D408" s="408">
        <v>55.1</v>
      </c>
      <c r="E408" s="408">
        <v>55.06</v>
      </c>
      <c r="F408" s="408">
        <v>25.01</v>
      </c>
      <c r="G408" s="408">
        <v>51.79</v>
      </c>
      <c r="H408" s="408">
        <v>46.85</v>
      </c>
      <c r="I408" s="408">
        <v>44.54</v>
      </c>
      <c r="J408" s="407"/>
      <c r="K408" s="408"/>
      <c r="L408" s="409"/>
      <c r="M408" s="408">
        <v>49.16</v>
      </c>
    </row>
    <row r="409" spans="1:13" ht="15.75" customHeight="1" x14ac:dyDescent="0.2">
      <c r="A409" s="589"/>
      <c r="B409" s="426">
        <v>44247</v>
      </c>
      <c r="C409" s="408">
        <v>58.59</v>
      </c>
      <c r="D409" s="408">
        <v>55.65</v>
      </c>
      <c r="E409" s="408">
        <v>56.01</v>
      </c>
      <c r="F409" s="408">
        <v>25.96</v>
      </c>
      <c r="G409" s="408">
        <v>52.85</v>
      </c>
      <c r="H409" s="408">
        <v>47.49</v>
      </c>
      <c r="I409" s="408">
        <v>43.05</v>
      </c>
      <c r="J409" s="407"/>
      <c r="K409" s="408"/>
      <c r="L409" s="409"/>
      <c r="M409" s="408">
        <v>50.03</v>
      </c>
    </row>
    <row r="410" spans="1:13" ht="15.75" customHeight="1" x14ac:dyDescent="0.2">
      <c r="A410" s="589"/>
      <c r="B410" s="426">
        <v>44248</v>
      </c>
      <c r="C410" s="408">
        <v>59.21</v>
      </c>
      <c r="D410" s="408">
        <v>56.05</v>
      </c>
      <c r="E410" s="408">
        <v>56.71</v>
      </c>
      <c r="F410" s="408">
        <v>26.71</v>
      </c>
      <c r="G410" s="408">
        <v>53.57</v>
      </c>
      <c r="H410" s="408">
        <v>47.81</v>
      </c>
      <c r="I410" s="408">
        <v>45.32</v>
      </c>
      <c r="J410" s="407"/>
      <c r="K410" s="408"/>
      <c r="L410" s="409"/>
      <c r="M410" s="408">
        <v>50.56</v>
      </c>
    </row>
    <row r="411" spans="1:13" ht="15.75" customHeight="1" x14ac:dyDescent="0.2">
      <c r="A411" s="589"/>
      <c r="B411" s="426">
        <v>44249</v>
      </c>
      <c r="C411" s="408">
        <v>60.31</v>
      </c>
      <c r="D411" s="408">
        <v>56.53</v>
      </c>
      <c r="E411" s="408">
        <v>57.41</v>
      </c>
      <c r="F411" s="408">
        <v>27.47</v>
      </c>
      <c r="G411" s="408">
        <v>54.63</v>
      </c>
      <c r="H411" s="408">
        <v>48.14</v>
      </c>
      <c r="I411" s="408">
        <v>50.83</v>
      </c>
      <c r="J411" s="407"/>
      <c r="K411" s="408"/>
      <c r="L411" s="409"/>
      <c r="M411" s="408">
        <v>51.33</v>
      </c>
    </row>
    <row r="412" spans="1:13" ht="15.75" customHeight="1" x14ac:dyDescent="0.2">
      <c r="A412" s="589"/>
      <c r="B412" s="426">
        <v>44250</v>
      </c>
      <c r="C412" s="408">
        <v>61.57</v>
      </c>
      <c r="D412" s="408">
        <v>57.38</v>
      </c>
      <c r="E412" s="408">
        <v>58.02</v>
      </c>
      <c r="F412" s="408">
        <v>28.29</v>
      </c>
      <c r="G412" s="408">
        <v>55.52</v>
      </c>
      <c r="H412" s="408">
        <v>48.95</v>
      </c>
      <c r="I412" s="408">
        <v>52.22</v>
      </c>
      <c r="J412" s="407"/>
      <c r="K412" s="408"/>
      <c r="L412" s="409"/>
      <c r="M412" s="408">
        <v>52.29</v>
      </c>
    </row>
    <row r="413" spans="1:13" ht="15.75" customHeight="1" x14ac:dyDescent="0.2">
      <c r="A413" s="589"/>
      <c r="B413" s="426">
        <v>44251</v>
      </c>
      <c r="C413" s="408">
        <v>62.69</v>
      </c>
      <c r="D413" s="408">
        <v>58.41</v>
      </c>
      <c r="E413" s="408">
        <v>58.38</v>
      </c>
      <c r="F413" s="408">
        <v>28.76</v>
      </c>
      <c r="G413" s="408">
        <v>56.23</v>
      </c>
      <c r="H413" s="408">
        <v>49.59</v>
      </c>
      <c r="I413" s="408">
        <v>57.29</v>
      </c>
      <c r="J413" s="407">
        <v>60.73</v>
      </c>
      <c r="K413" s="408">
        <v>62.68</v>
      </c>
      <c r="L413" s="409">
        <v>36.450000000000003</v>
      </c>
      <c r="M413" s="408">
        <v>53.14</v>
      </c>
    </row>
    <row r="414" spans="1:13" ht="15.75" customHeight="1" x14ac:dyDescent="0.2">
      <c r="A414" s="589"/>
      <c r="B414" s="426">
        <v>44252</v>
      </c>
      <c r="C414" s="408">
        <v>63.9</v>
      </c>
      <c r="D414" s="408">
        <v>59.43</v>
      </c>
      <c r="E414" s="408">
        <v>58.73</v>
      </c>
      <c r="F414" s="408">
        <v>29.17</v>
      </c>
      <c r="G414" s="408">
        <v>56.76</v>
      </c>
      <c r="H414" s="408">
        <v>50.57</v>
      </c>
      <c r="I414" s="408">
        <v>64.239999999999995</v>
      </c>
      <c r="J414" s="407"/>
      <c r="K414" s="408"/>
      <c r="L414" s="409"/>
      <c r="M414" s="408">
        <v>54.07</v>
      </c>
    </row>
    <row r="415" spans="1:13" ht="15.75" customHeight="1" x14ac:dyDescent="0.2">
      <c r="A415" s="589"/>
      <c r="B415" s="426">
        <v>44253</v>
      </c>
      <c r="C415" s="408">
        <v>65.61</v>
      </c>
      <c r="D415" s="408">
        <v>60.87</v>
      </c>
      <c r="E415" s="408">
        <v>58.82</v>
      </c>
      <c r="F415" s="408">
        <v>29.56</v>
      </c>
      <c r="G415" s="408">
        <v>57.3</v>
      </c>
      <c r="H415" s="408">
        <v>51.39</v>
      </c>
      <c r="I415" s="408">
        <v>71.099999999999994</v>
      </c>
      <c r="J415" s="407"/>
      <c r="K415" s="408"/>
      <c r="L415" s="409"/>
      <c r="M415" s="408">
        <v>55.1</v>
      </c>
    </row>
    <row r="416" spans="1:13" ht="15.75" customHeight="1" x14ac:dyDescent="0.2">
      <c r="A416" s="589"/>
      <c r="B416" s="426">
        <v>44254</v>
      </c>
      <c r="C416" s="408">
        <v>66.48</v>
      </c>
      <c r="D416" s="408">
        <v>62.01</v>
      </c>
      <c r="E416" s="408">
        <v>58.73</v>
      </c>
      <c r="F416" s="408">
        <v>29.79</v>
      </c>
      <c r="G416" s="408">
        <v>57.48</v>
      </c>
      <c r="H416" s="408">
        <v>51.72</v>
      </c>
      <c r="I416" s="408">
        <v>74.790000000000006</v>
      </c>
      <c r="J416" s="407"/>
      <c r="K416" s="408"/>
      <c r="L416" s="409"/>
      <c r="M416" s="408">
        <v>55.58</v>
      </c>
    </row>
    <row r="417" spans="1:13" ht="15.75" customHeight="1" x14ac:dyDescent="0.2">
      <c r="A417" s="590"/>
      <c r="B417" s="425">
        <v>44255</v>
      </c>
      <c r="C417" s="427">
        <v>67.489999999999995</v>
      </c>
      <c r="D417" s="427">
        <v>63.04</v>
      </c>
      <c r="E417" s="427">
        <v>58.64</v>
      </c>
      <c r="F417" s="427">
        <v>29.91</v>
      </c>
      <c r="G417" s="427">
        <v>57.85</v>
      </c>
      <c r="H417" s="427">
        <v>52.05</v>
      </c>
      <c r="I417" s="427">
        <v>75.239999999999995</v>
      </c>
      <c r="J417" s="428"/>
      <c r="K417" s="427"/>
      <c r="L417" s="429"/>
      <c r="M417" s="427">
        <v>56.2</v>
      </c>
    </row>
    <row r="418" spans="1:13" ht="15.75" customHeight="1" x14ac:dyDescent="0.2">
      <c r="A418" s="585">
        <v>2021</v>
      </c>
      <c r="B418" s="430" t="s">
        <v>102</v>
      </c>
      <c r="C418" s="431">
        <f t="shared" ref="C418:I418" si="16">AVERAGE(C419:C449)</f>
        <v>76.30961538461537</v>
      </c>
      <c r="D418" s="432">
        <f t="shared" si="16"/>
        <v>72.219230769230776</v>
      </c>
      <c r="E418" s="432">
        <f t="shared" si="16"/>
        <v>58.564230769230775</v>
      </c>
      <c r="F418" s="432">
        <f t="shared" si="16"/>
        <v>32.964615384615371</v>
      </c>
      <c r="G418" s="432">
        <f t="shared" si="16"/>
        <v>62.42499999999999</v>
      </c>
      <c r="H418" s="432">
        <f t="shared" si="16"/>
        <v>57.746153846153838</v>
      </c>
      <c r="I418" s="432">
        <f t="shared" si="16"/>
        <v>61.350384615384627</v>
      </c>
      <c r="J418" s="431"/>
      <c r="K418" s="432"/>
      <c r="L418" s="433"/>
      <c r="M418" s="432">
        <f>AVERAGE(M419:M449)</f>
        <v>62.159615384615385</v>
      </c>
    </row>
    <row r="419" spans="1:13" ht="15.75" customHeight="1" x14ac:dyDescent="0.2">
      <c r="A419" s="586"/>
      <c r="B419" s="448">
        <v>44256</v>
      </c>
      <c r="C419" s="449">
        <v>68.14</v>
      </c>
      <c r="D419" s="449">
        <v>64</v>
      </c>
      <c r="E419" s="449">
        <v>58.64</v>
      </c>
      <c r="F419" s="449">
        <v>30.29</v>
      </c>
      <c r="G419" s="449">
        <v>58.22</v>
      </c>
      <c r="H419" s="449">
        <v>52.38</v>
      </c>
      <c r="I419" s="450">
        <v>72.27</v>
      </c>
      <c r="J419" s="451"/>
      <c r="K419" s="449"/>
      <c r="L419" s="450"/>
      <c r="M419" s="452">
        <v>56.71</v>
      </c>
    </row>
    <row r="420" spans="1:13" ht="15.75" customHeight="1" x14ac:dyDescent="0.2">
      <c r="A420" s="586"/>
      <c r="B420" s="426">
        <v>44257</v>
      </c>
      <c r="C420" s="453">
        <v>68.95</v>
      </c>
      <c r="D420" s="453">
        <v>64.91</v>
      </c>
      <c r="E420" s="453">
        <v>58.55</v>
      </c>
      <c r="F420" s="453">
        <v>30.41</v>
      </c>
      <c r="G420" s="453">
        <v>58.59</v>
      </c>
      <c r="H420" s="453">
        <v>52.87</v>
      </c>
      <c r="I420" s="454">
        <v>68.760000000000005</v>
      </c>
      <c r="J420" s="455"/>
      <c r="K420" s="453"/>
      <c r="L420" s="454"/>
      <c r="M420" s="452">
        <v>57.23</v>
      </c>
    </row>
    <row r="421" spans="1:13" ht="15.75" customHeight="1" x14ac:dyDescent="0.2">
      <c r="A421" s="586"/>
      <c r="B421" s="426">
        <v>44258</v>
      </c>
      <c r="C421" s="453">
        <v>69.61</v>
      </c>
      <c r="D421" s="453">
        <v>66.02</v>
      </c>
      <c r="E421" s="453">
        <v>58.55</v>
      </c>
      <c r="F421" s="453">
        <v>30.6</v>
      </c>
      <c r="G421" s="453">
        <v>58.59</v>
      </c>
      <c r="H421" s="453">
        <v>53.2</v>
      </c>
      <c r="I421" s="454">
        <v>66.650000000000006</v>
      </c>
      <c r="J421" s="455">
        <v>65.67</v>
      </c>
      <c r="K421" s="453">
        <v>61.01</v>
      </c>
      <c r="L421" s="454">
        <v>41.03</v>
      </c>
      <c r="M421" s="452">
        <v>57.63</v>
      </c>
    </row>
    <row r="422" spans="1:13" ht="15.75" customHeight="1" x14ac:dyDescent="0.2">
      <c r="A422" s="586"/>
      <c r="B422" s="426">
        <v>44259</v>
      </c>
      <c r="C422" s="453">
        <v>70.19</v>
      </c>
      <c r="D422" s="453">
        <v>66.77</v>
      </c>
      <c r="E422" s="453">
        <v>58.46</v>
      </c>
      <c r="F422" s="453">
        <v>30.88</v>
      </c>
      <c r="G422" s="453">
        <v>58.95</v>
      </c>
      <c r="H422" s="453">
        <v>53.7</v>
      </c>
      <c r="I422" s="454">
        <v>60.69</v>
      </c>
      <c r="J422" s="455"/>
      <c r="K422" s="453"/>
      <c r="L422" s="454"/>
      <c r="M422" s="452">
        <v>58.02</v>
      </c>
    </row>
    <row r="423" spans="1:13" ht="15.75" customHeight="1" x14ac:dyDescent="0.2">
      <c r="A423" s="586"/>
      <c r="B423" s="426">
        <v>44260</v>
      </c>
      <c r="C423" s="453">
        <v>70.63</v>
      </c>
      <c r="D423" s="453">
        <v>67.510000000000005</v>
      </c>
      <c r="E423" s="453">
        <v>58.2</v>
      </c>
      <c r="F423" s="453">
        <v>31.01</v>
      </c>
      <c r="G423" s="453">
        <v>59.14</v>
      </c>
      <c r="H423" s="453">
        <v>53.86</v>
      </c>
      <c r="I423" s="454">
        <v>57.76</v>
      </c>
      <c r="J423" s="455"/>
      <c r="K423" s="453"/>
      <c r="L423" s="454"/>
      <c r="M423" s="452">
        <v>58.23</v>
      </c>
    </row>
    <row r="424" spans="1:13" ht="15.75" customHeight="1" x14ac:dyDescent="0.2">
      <c r="A424" s="586"/>
      <c r="B424" s="426">
        <v>44261</v>
      </c>
      <c r="C424" s="453">
        <v>71.3</v>
      </c>
      <c r="D424" s="453">
        <v>67.67</v>
      </c>
      <c r="E424" s="453">
        <v>58.02</v>
      </c>
      <c r="F424" s="453">
        <v>31.22</v>
      </c>
      <c r="G424" s="453">
        <v>59.32</v>
      </c>
      <c r="H424" s="453">
        <v>54.03</v>
      </c>
      <c r="I424" s="454">
        <v>55.49</v>
      </c>
      <c r="J424" s="455"/>
      <c r="K424" s="453"/>
      <c r="L424" s="454"/>
      <c r="M424" s="452">
        <v>58.47</v>
      </c>
    </row>
    <row r="425" spans="1:13" ht="15.75" customHeight="1" x14ac:dyDescent="0.2">
      <c r="A425" s="586"/>
      <c r="B425" s="426">
        <v>44262</v>
      </c>
      <c r="C425" s="453">
        <v>72.040000000000006</v>
      </c>
      <c r="D425" s="453">
        <v>68.260000000000005</v>
      </c>
      <c r="E425" s="453">
        <v>58.11</v>
      </c>
      <c r="F425" s="453">
        <v>31.51</v>
      </c>
      <c r="G425" s="453">
        <v>59.87</v>
      </c>
      <c r="H425" s="453">
        <v>54.69</v>
      </c>
      <c r="I425" s="454">
        <v>60.65</v>
      </c>
      <c r="J425" s="455"/>
      <c r="K425" s="453"/>
      <c r="L425" s="454"/>
      <c r="M425" s="452">
        <v>59.17</v>
      </c>
    </row>
    <row r="426" spans="1:13" ht="15.75" customHeight="1" x14ac:dyDescent="0.2">
      <c r="A426" s="586"/>
      <c r="B426" s="426">
        <v>44263</v>
      </c>
      <c r="C426" s="453">
        <v>72.78</v>
      </c>
      <c r="D426" s="453">
        <v>69.16</v>
      </c>
      <c r="E426" s="453">
        <v>58.29</v>
      </c>
      <c r="F426" s="453">
        <v>32.020000000000003</v>
      </c>
      <c r="G426" s="453">
        <v>60.6</v>
      </c>
      <c r="H426" s="453">
        <v>55.69</v>
      </c>
      <c r="I426" s="454">
        <v>68.930000000000007</v>
      </c>
      <c r="J426" s="455"/>
      <c r="K426" s="453"/>
      <c r="L426" s="454"/>
      <c r="M426" s="452">
        <v>59.93</v>
      </c>
    </row>
    <row r="427" spans="1:13" ht="15.75" customHeight="1" x14ac:dyDescent="0.2">
      <c r="A427" s="586"/>
      <c r="B427" s="426">
        <v>44264</v>
      </c>
      <c r="C427" s="453">
        <v>73.459999999999994</v>
      </c>
      <c r="D427" s="453">
        <v>69.75</v>
      </c>
      <c r="E427" s="453">
        <v>58.2</v>
      </c>
      <c r="F427" s="453">
        <v>32.19</v>
      </c>
      <c r="G427" s="453">
        <v>60.79</v>
      </c>
      <c r="H427" s="453">
        <v>56.2</v>
      </c>
      <c r="I427" s="454">
        <v>72.09</v>
      </c>
      <c r="J427" s="455"/>
      <c r="K427" s="453"/>
      <c r="L427" s="454"/>
      <c r="M427" s="452">
        <v>60.37</v>
      </c>
    </row>
    <row r="428" spans="1:13" ht="15.75" customHeight="1" x14ac:dyDescent="0.2">
      <c r="A428" s="586"/>
      <c r="B428" s="426">
        <v>44265</v>
      </c>
      <c r="C428" s="453">
        <v>73.98</v>
      </c>
      <c r="D428" s="453">
        <v>70.44</v>
      </c>
      <c r="E428" s="453">
        <v>57.93</v>
      </c>
      <c r="F428" s="453">
        <v>32.36</v>
      </c>
      <c r="G428" s="453">
        <v>60.97</v>
      </c>
      <c r="H428" s="453">
        <v>56.53</v>
      </c>
      <c r="I428" s="454">
        <v>72.69</v>
      </c>
      <c r="J428" s="455"/>
      <c r="K428" s="453"/>
      <c r="L428" s="454"/>
      <c r="M428" s="452">
        <v>60.71</v>
      </c>
    </row>
    <row r="429" spans="1:13" ht="15.75" customHeight="1" x14ac:dyDescent="0.2">
      <c r="A429" s="586"/>
      <c r="B429" s="426">
        <v>44266</v>
      </c>
      <c r="C429" s="453">
        <v>74.66</v>
      </c>
      <c r="D429" s="453">
        <v>70.650000000000006</v>
      </c>
      <c r="E429" s="453">
        <v>57.93</v>
      </c>
      <c r="F429" s="453">
        <v>32.409999999999997</v>
      </c>
      <c r="G429" s="453">
        <v>61.52</v>
      </c>
      <c r="H429" s="453">
        <v>56.87</v>
      </c>
      <c r="I429" s="454">
        <v>71.099999999999994</v>
      </c>
      <c r="J429" s="455"/>
      <c r="K429" s="453"/>
      <c r="L429" s="454"/>
      <c r="M429" s="452">
        <v>61.08</v>
      </c>
    </row>
    <row r="430" spans="1:13" ht="15.75" customHeight="1" x14ac:dyDescent="0.2">
      <c r="A430" s="586"/>
      <c r="B430" s="426">
        <v>44267</v>
      </c>
      <c r="C430" s="453">
        <v>75.41</v>
      </c>
      <c r="D430" s="453">
        <v>71.56</v>
      </c>
      <c r="E430" s="453">
        <v>58.11</v>
      </c>
      <c r="F430" s="453">
        <v>32.770000000000003</v>
      </c>
      <c r="G430" s="453">
        <v>61.71</v>
      </c>
      <c r="H430" s="453">
        <v>57.2</v>
      </c>
      <c r="I430" s="454">
        <v>70.11</v>
      </c>
      <c r="J430" s="455"/>
      <c r="K430" s="453"/>
      <c r="L430" s="454"/>
      <c r="M430" s="452">
        <v>61.64</v>
      </c>
    </row>
    <row r="431" spans="1:13" ht="15.75" customHeight="1" x14ac:dyDescent="0.2">
      <c r="A431" s="586"/>
      <c r="B431" s="426">
        <v>44268</v>
      </c>
      <c r="C431" s="453">
        <v>75.94</v>
      </c>
      <c r="D431" s="453">
        <v>71.98</v>
      </c>
      <c r="E431" s="453">
        <v>57.85</v>
      </c>
      <c r="F431" s="453">
        <v>32.950000000000003</v>
      </c>
      <c r="G431" s="453">
        <v>62.07</v>
      </c>
      <c r="H431" s="453">
        <v>57.54</v>
      </c>
      <c r="I431" s="454">
        <v>68.569999999999993</v>
      </c>
      <c r="J431" s="455">
        <v>68.849999999999994</v>
      </c>
      <c r="K431" s="453">
        <v>60.22</v>
      </c>
      <c r="L431" s="454">
        <v>44.3</v>
      </c>
      <c r="M431" s="452">
        <v>61.96</v>
      </c>
    </row>
    <row r="432" spans="1:13" ht="15.75" customHeight="1" x14ac:dyDescent="0.2">
      <c r="A432" s="586"/>
      <c r="B432" s="426">
        <v>44269</v>
      </c>
      <c r="C432" s="453">
        <v>76.319999999999993</v>
      </c>
      <c r="D432" s="453">
        <v>72.62</v>
      </c>
      <c r="E432" s="453">
        <v>57.76</v>
      </c>
      <c r="F432" s="453">
        <v>33.07</v>
      </c>
      <c r="G432" s="453">
        <v>62.26</v>
      </c>
      <c r="H432" s="453">
        <v>57.88</v>
      </c>
      <c r="I432" s="454">
        <v>66.290000000000006</v>
      </c>
      <c r="J432" s="455">
        <v>69.099999999999994</v>
      </c>
      <c r="K432" s="453">
        <v>59.91</v>
      </c>
      <c r="L432" s="454">
        <v>44.49</v>
      </c>
      <c r="M432" s="452">
        <v>62.23</v>
      </c>
    </row>
    <row r="433" spans="1:13" ht="15.75" customHeight="1" x14ac:dyDescent="0.2">
      <c r="A433" s="586"/>
      <c r="B433" s="426">
        <v>44270</v>
      </c>
      <c r="C433" s="453">
        <v>76.62</v>
      </c>
      <c r="D433" s="453">
        <v>72.78</v>
      </c>
      <c r="E433" s="453">
        <v>57.58</v>
      </c>
      <c r="F433" s="453">
        <v>33.07</v>
      </c>
      <c r="G433" s="453">
        <v>62.44</v>
      </c>
      <c r="H433" s="453">
        <v>58.04</v>
      </c>
      <c r="I433" s="454">
        <v>63.17</v>
      </c>
      <c r="J433" s="455">
        <v>69.290000000000006</v>
      </c>
      <c r="K433" s="453">
        <v>59.42</v>
      </c>
      <c r="L433" s="454">
        <v>44.18</v>
      </c>
      <c r="M433" s="452">
        <v>62.34</v>
      </c>
    </row>
    <row r="434" spans="1:13" ht="15.75" customHeight="1" x14ac:dyDescent="0.2">
      <c r="A434" s="586"/>
      <c r="B434" s="426">
        <v>44271</v>
      </c>
      <c r="C434" s="453">
        <v>76.930000000000007</v>
      </c>
      <c r="D434" s="453">
        <v>72.83</v>
      </c>
      <c r="E434" s="453">
        <v>57.41</v>
      </c>
      <c r="F434" s="453">
        <v>33.19</v>
      </c>
      <c r="G434" s="453">
        <v>62.44</v>
      </c>
      <c r="H434" s="453">
        <v>58.21</v>
      </c>
      <c r="I434" s="454">
        <v>60.66</v>
      </c>
      <c r="J434" s="455">
        <v>69.73</v>
      </c>
      <c r="K434" s="453">
        <v>58.12</v>
      </c>
      <c r="L434" s="454">
        <v>43.77</v>
      </c>
      <c r="M434" s="452">
        <v>62.4</v>
      </c>
    </row>
    <row r="435" spans="1:13" ht="15.75" customHeight="1" x14ac:dyDescent="0.2">
      <c r="A435" s="586"/>
      <c r="B435" s="426">
        <v>44272</v>
      </c>
      <c r="C435" s="453">
        <v>77.38</v>
      </c>
      <c r="D435" s="453">
        <v>72.94</v>
      </c>
      <c r="E435" s="453">
        <v>57.49</v>
      </c>
      <c r="F435" s="453">
        <v>33.26</v>
      </c>
      <c r="G435" s="453">
        <v>62.81</v>
      </c>
      <c r="H435" s="453">
        <v>58.55</v>
      </c>
      <c r="I435" s="454">
        <v>57.7</v>
      </c>
      <c r="J435" s="455">
        <v>70.099999999999994</v>
      </c>
      <c r="K435" s="453">
        <v>58.54</v>
      </c>
      <c r="L435" s="454">
        <v>44.42</v>
      </c>
      <c r="M435" s="452">
        <v>62.71</v>
      </c>
    </row>
    <row r="436" spans="1:13" ht="15.75" customHeight="1" x14ac:dyDescent="0.2">
      <c r="A436" s="586"/>
      <c r="B436" s="426">
        <v>44273</v>
      </c>
      <c r="C436" s="453">
        <v>77.84</v>
      </c>
      <c r="D436" s="453">
        <v>73.31</v>
      </c>
      <c r="E436" s="453">
        <v>57.41</v>
      </c>
      <c r="F436" s="453">
        <v>33.39</v>
      </c>
      <c r="G436" s="453">
        <v>62.99</v>
      </c>
      <c r="H436" s="453">
        <v>58.89</v>
      </c>
      <c r="I436" s="454">
        <v>53.62</v>
      </c>
      <c r="J436" s="455">
        <v>70.599999999999994</v>
      </c>
      <c r="K436" s="453">
        <v>59.21</v>
      </c>
      <c r="L436" s="454">
        <v>45.27</v>
      </c>
      <c r="M436" s="452">
        <v>63.03</v>
      </c>
    </row>
    <row r="437" spans="1:13" ht="15.75" customHeight="1" x14ac:dyDescent="0.2">
      <c r="A437" s="586"/>
      <c r="B437" s="426">
        <v>44274</v>
      </c>
      <c r="C437" s="453">
        <v>78.37</v>
      </c>
      <c r="D437" s="453">
        <v>73.95</v>
      </c>
      <c r="E437" s="453">
        <v>57.23</v>
      </c>
      <c r="F437" s="453">
        <v>33.520000000000003</v>
      </c>
      <c r="G437" s="453">
        <v>62.99</v>
      </c>
      <c r="H437" s="453">
        <v>59.06</v>
      </c>
      <c r="I437" s="454">
        <v>52.41</v>
      </c>
      <c r="J437" s="455">
        <v>70.599999999999994</v>
      </c>
      <c r="K437" s="453">
        <v>59.28</v>
      </c>
      <c r="L437" s="454">
        <v>46.03</v>
      </c>
      <c r="M437" s="452">
        <v>63.34</v>
      </c>
    </row>
    <row r="438" spans="1:13" ht="15.75" customHeight="1" x14ac:dyDescent="0.2">
      <c r="A438" s="586"/>
      <c r="B438" s="426">
        <v>44275</v>
      </c>
      <c r="C438" s="453">
        <v>79.069999999999993</v>
      </c>
      <c r="D438" s="453">
        <v>74.430000000000007</v>
      </c>
      <c r="E438" s="453">
        <v>57.23</v>
      </c>
      <c r="F438" s="453">
        <v>33.659999999999997</v>
      </c>
      <c r="G438" s="453">
        <v>63.36</v>
      </c>
      <c r="H438" s="453">
        <v>59.4</v>
      </c>
      <c r="I438" s="454">
        <v>51.69</v>
      </c>
      <c r="J438" s="455">
        <v>70.849999999999994</v>
      </c>
      <c r="K438" s="453">
        <v>59.05</v>
      </c>
      <c r="L438" s="454">
        <v>46.46</v>
      </c>
      <c r="M438" s="452">
        <v>63.74</v>
      </c>
    </row>
    <row r="439" spans="1:13" ht="15.75" customHeight="1" x14ac:dyDescent="0.2">
      <c r="A439" s="586"/>
      <c r="B439" s="426">
        <v>44276</v>
      </c>
      <c r="C439" s="453">
        <v>79.760000000000005</v>
      </c>
      <c r="D439" s="453">
        <v>74.8</v>
      </c>
      <c r="E439" s="453">
        <v>57.23</v>
      </c>
      <c r="F439" s="453">
        <v>33.72</v>
      </c>
      <c r="G439" s="453">
        <v>63.72</v>
      </c>
      <c r="H439" s="453">
        <v>59.57</v>
      </c>
      <c r="I439" s="454">
        <v>47.7</v>
      </c>
      <c r="J439" s="455">
        <v>71.349999999999994</v>
      </c>
      <c r="K439" s="453">
        <v>59.49</v>
      </c>
      <c r="L439" s="454">
        <v>46.4</v>
      </c>
      <c r="M439" s="452">
        <v>64.06</v>
      </c>
    </row>
    <row r="440" spans="1:13" ht="15.75" customHeight="1" x14ac:dyDescent="0.2">
      <c r="A440" s="586"/>
      <c r="B440" s="426">
        <v>44277</v>
      </c>
      <c r="C440" s="453">
        <v>81.62</v>
      </c>
      <c r="D440" s="453">
        <v>76.66</v>
      </c>
      <c r="E440" s="453">
        <v>58.2</v>
      </c>
      <c r="F440" s="453">
        <v>34.43</v>
      </c>
      <c r="G440" s="453">
        <v>64.819999999999993</v>
      </c>
      <c r="H440" s="453">
        <v>60.59</v>
      </c>
      <c r="I440" s="454">
        <v>44.66</v>
      </c>
      <c r="J440" s="455">
        <v>73.540000000000006</v>
      </c>
      <c r="K440" s="453">
        <v>57.88</v>
      </c>
      <c r="L440" s="454">
        <v>45.69</v>
      </c>
      <c r="M440" s="452">
        <v>65.209999999999994</v>
      </c>
    </row>
    <row r="441" spans="1:13" ht="15.75" customHeight="1" x14ac:dyDescent="0.2">
      <c r="A441" s="586"/>
      <c r="B441" s="426">
        <v>44278</v>
      </c>
      <c r="C441" s="453">
        <v>83.57</v>
      </c>
      <c r="D441" s="453">
        <v>78.05</v>
      </c>
      <c r="E441" s="453">
        <v>59.62</v>
      </c>
      <c r="F441" s="453">
        <v>35.18</v>
      </c>
      <c r="G441" s="453">
        <v>66.84</v>
      </c>
      <c r="H441" s="453">
        <v>62.13</v>
      </c>
      <c r="I441" s="454">
        <v>47.39</v>
      </c>
      <c r="J441" s="455">
        <v>76.98</v>
      </c>
      <c r="K441" s="453">
        <v>59.42</v>
      </c>
      <c r="L441" s="454">
        <v>46.86</v>
      </c>
      <c r="M441" s="452">
        <v>66.84</v>
      </c>
    </row>
    <row r="442" spans="1:13" ht="15.75" customHeight="1" x14ac:dyDescent="0.2">
      <c r="A442" s="586"/>
      <c r="B442" s="426">
        <v>44279</v>
      </c>
      <c r="C442" s="453">
        <v>85.22</v>
      </c>
      <c r="D442" s="453">
        <v>80.55</v>
      </c>
      <c r="E442" s="453">
        <v>61.77</v>
      </c>
      <c r="F442" s="453">
        <v>36.04</v>
      </c>
      <c r="G442" s="453">
        <v>68.86</v>
      </c>
      <c r="H442" s="453">
        <v>64.02</v>
      </c>
      <c r="I442" s="454">
        <v>55.72</v>
      </c>
      <c r="J442" s="455">
        <v>79.39</v>
      </c>
      <c r="K442" s="453">
        <v>60.6</v>
      </c>
      <c r="L442" s="454">
        <v>47.78</v>
      </c>
      <c r="M442" s="452">
        <v>68.64</v>
      </c>
    </row>
    <row r="443" spans="1:13" ht="15.75" customHeight="1" x14ac:dyDescent="0.2">
      <c r="A443" s="586"/>
      <c r="B443" s="426">
        <v>44280</v>
      </c>
      <c r="C443" s="453">
        <v>86.57</v>
      </c>
      <c r="D443" s="453">
        <v>82.36</v>
      </c>
      <c r="E443" s="453">
        <v>63.13</v>
      </c>
      <c r="F443" s="453">
        <v>36.76</v>
      </c>
      <c r="G443" s="453">
        <v>69.59</v>
      </c>
      <c r="H443" s="453">
        <v>65.06</v>
      </c>
      <c r="I443" s="454">
        <v>61.19</v>
      </c>
      <c r="J443" s="455">
        <v>79.39</v>
      </c>
      <c r="K443" s="453">
        <v>60.92</v>
      </c>
      <c r="L443" s="454">
        <v>49.28</v>
      </c>
      <c r="M443" s="452">
        <v>69.83</v>
      </c>
    </row>
    <row r="444" spans="1:13" ht="15.75" customHeight="1" x14ac:dyDescent="0.2">
      <c r="A444" s="586"/>
      <c r="B444" s="426">
        <v>44281</v>
      </c>
      <c r="C444" s="453">
        <v>87.69</v>
      </c>
      <c r="D444" s="453">
        <v>83.74</v>
      </c>
      <c r="E444" s="453">
        <v>63.77</v>
      </c>
      <c r="F444" s="453">
        <v>37.17</v>
      </c>
      <c r="G444" s="453">
        <v>69.59</v>
      </c>
      <c r="H444" s="453">
        <v>65.239999999999995</v>
      </c>
      <c r="I444" s="454">
        <v>67.150000000000006</v>
      </c>
      <c r="J444" s="455">
        <v>83.03</v>
      </c>
      <c r="K444" s="453">
        <v>61.68</v>
      </c>
      <c r="L444" s="454">
        <v>50.25</v>
      </c>
      <c r="M444" s="452">
        <v>70.63</v>
      </c>
    </row>
    <row r="445" spans="1:13" ht="15.75" customHeight="1" x14ac:dyDescent="0.2">
      <c r="A445" s="586"/>
      <c r="B445" s="426">
        <v>44282</v>
      </c>
      <c r="C445" s="453"/>
      <c r="D445" s="453"/>
      <c r="E445" s="453"/>
      <c r="F445" s="453"/>
      <c r="G445" s="453"/>
      <c r="H445" s="453"/>
      <c r="I445" s="454"/>
      <c r="J445" s="455"/>
      <c r="K445" s="453"/>
      <c r="L445" s="454"/>
      <c r="M445" s="452"/>
    </row>
    <row r="446" spans="1:13" ht="15.75" customHeight="1" x14ac:dyDescent="0.2">
      <c r="A446" s="586"/>
      <c r="B446" s="426">
        <v>44283</v>
      </c>
      <c r="C446" s="453"/>
      <c r="D446" s="453"/>
      <c r="E446" s="453"/>
      <c r="F446" s="453"/>
      <c r="G446" s="453"/>
      <c r="H446" s="453"/>
      <c r="I446" s="454"/>
      <c r="J446" s="455"/>
      <c r="K446" s="453"/>
      <c r="L446" s="454"/>
      <c r="M446" s="452"/>
    </row>
    <row r="447" spans="1:13" ht="15.75" customHeight="1" x14ac:dyDescent="0.2">
      <c r="A447" s="586"/>
      <c r="B447" s="426">
        <v>44284</v>
      </c>
      <c r="C447" s="453"/>
      <c r="D447" s="453"/>
      <c r="E447" s="453"/>
      <c r="F447" s="453"/>
      <c r="G447" s="453"/>
      <c r="H447" s="453"/>
      <c r="I447" s="454"/>
      <c r="J447" s="455"/>
      <c r="K447" s="453"/>
      <c r="L447" s="454"/>
      <c r="M447" s="452"/>
    </row>
    <row r="448" spans="1:13" ht="15.75" customHeight="1" x14ac:dyDescent="0.2">
      <c r="A448" s="586"/>
      <c r="B448" s="426">
        <v>44285</v>
      </c>
      <c r="C448" s="453"/>
      <c r="D448" s="453"/>
      <c r="E448" s="453"/>
      <c r="F448" s="453"/>
      <c r="G448" s="453"/>
      <c r="H448" s="453"/>
      <c r="I448" s="454"/>
      <c r="J448" s="455"/>
      <c r="K448" s="453"/>
      <c r="L448" s="454"/>
      <c r="M448" s="452"/>
    </row>
    <row r="449" spans="1:13" ht="15.75" customHeight="1" x14ac:dyDescent="0.2">
      <c r="A449" s="587"/>
      <c r="B449" s="425">
        <v>44286</v>
      </c>
      <c r="C449" s="456"/>
      <c r="D449" s="456"/>
      <c r="E449" s="456"/>
      <c r="F449" s="456"/>
      <c r="G449" s="456"/>
      <c r="H449" s="456"/>
      <c r="I449" s="457"/>
      <c r="J449" s="458"/>
      <c r="K449" s="456"/>
      <c r="L449" s="457"/>
      <c r="M449" s="458"/>
    </row>
    <row r="450" spans="1:13" ht="15.75" customHeight="1" x14ac:dyDescent="0.2"/>
    <row r="451" spans="1:13" ht="15.75" customHeight="1" x14ac:dyDescent="0.2"/>
    <row r="452" spans="1:13" ht="15.75" customHeight="1" x14ac:dyDescent="0.2">
      <c r="A452" s="104" t="s">
        <v>301</v>
      </c>
      <c r="C452" s="528"/>
      <c r="D452" s="528"/>
      <c r="E452" s="528"/>
      <c r="F452" s="528"/>
      <c r="G452" s="528"/>
      <c r="H452" s="528"/>
      <c r="I452" s="528"/>
      <c r="J452" s="528"/>
      <c r="K452" s="528"/>
      <c r="L452" s="528"/>
    </row>
    <row r="453" spans="1:13" ht="15.75" customHeight="1" x14ac:dyDescent="0.2"/>
    <row r="454" spans="1:13" ht="15.75" customHeight="1" x14ac:dyDescent="0.2"/>
    <row r="455" spans="1:13" ht="15.75" customHeight="1" x14ac:dyDescent="0.2"/>
    <row r="456" spans="1:13" ht="15.75" customHeight="1" x14ac:dyDescent="0.2"/>
    <row r="457" spans="1:13" ht="15.75" customHeight="1" x14ac:dyDescent="0.2"/>
    <row r="458" spans="1:13" ht="15.75" customHeight="1" x14ac:dyDescent="0.2"/>
    <row r="459" spans="1:13" ht="15.75" customHeight="1" x14ac:dyDescent="0.2"/>
    <row r="460" spans="1:13" ht="15.75" customHeight="1" x14ac:dyDescent="0.2"/>
    <row r="461" spans="1:13" ht="15.75" customHeight="1" x14ac:dyDescent="0.2"/>
    <row r="462" spans="1:13" ht="15.75" customHeight="1" x14ac:dyDescent="0.2"/>
    <row r="463" spans="1:13" ht="15.75" customHeight="1" x14ac:dyDescent="0.2"/>
    <row r="464" spans="1:13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</sheetData>
  <mergeCells count="17">
    <mergeCell ref="C2:M2"/>
    <mergeCell ref="A325:A356"/>
    <mergeCell ref="A294:A324"/>
    <mergeCell ref="A262:A293"/>
    <mergeCell ref="A231:A261"/>
    <mergeCell ref="A199:A230"/>
    <mergeCell ref="A167:A198"/>
    <mergeCell ref="A136:A166"/>
    <mergeCell ref="A104:A135"/>
    <mergeCell ref="A73:A103"/>
    <mergeCell ref="A41:A72"/>
    <mergeCell ref="A11:A40"/>
    <mergeCell ref="A418:A449"/>
    <mergeCell ref="A389:A417"/>
    <mergeCell ref="A357:A388"/>
    <mergeCell ref="A6:A7"/>
    <mergeCell ref="A4:A5"/>
  </mergeCells>
  <pageMargins left="0.7" right="0.7" top="0.75" bottom="0.75" header="0" footer="0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showGridLines="0" zoomScale="80" zoomScaleNormal="80" workbookViewId="0"/>
  </sheetViews>
  <sheetFormatPr defaultColWidth="9.140625" defaultRowHeight="14.25" x14ac:dyDescent="0.2"/>
  <cols>
    <col min="1" max="1" width="7.85546875" style="61" customWidth="1"/>
    <col min="2" max="15" width="15.28515625" style="61" customWidth="1"/>
    <col min="16" max="16384" width="9.140625" style="61"/>
  </cols>
  <sheetData>
    <row r="1" spans="1:15" s="46" customFormat="1" x14ac:dyDescent="0.2"/>
    <row r="2" spans="1:15" ht="27.75" customHeight="1" x14ac:dyDescent="0.2">
      <c r="A2" s="169"/>
      <c r="B2" s="169"/>
      <c r="C2" s="583" t="s">
        <v>310</v>
      </c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</row>
    <row r="3" spans="1:15" ht="15" x14ac:dyDescent="0.2">
      <c r="A3" s="47"/>
      <c r="B3" s="47"/>
      <c r="C3" s="197" t="s">
        <v>7</v>
      </c>
      <c r="D3" s="198" t="s">
        <v>8</v>
      </c>
      <c r="E3" s="198" t="s">
        <v>9</v>
      </c>
      <c r="F3" s="198" t="s">
        <v>10</v>
      </c>
      <c r="G3" s="198" t="s">
        <v>11</v>
      </c>
      <c r="H3" s="198" t="s">
        <v>12</v>
      </c>
      <c r="I3" s="198" t="s">
        <v>13</v>
      </c>
      <c r="J3" s="198" t="s">
        <v>14</v>
      </c>
      <c r="K3" s="198" t="s">
        <v>15</v>
      </c>
      <c r="L3" s="198" t="s">
        <v>16</v>
      </c>
      <c r="M3" s="198" t="s">
        <v>17</v>
      </c>
      <c r="N3" s="198" t="s">
        <v>18</v>
      </c>
      <c r="O3" s="197" t="s">
        <v>1</v>
      </c>
    </row>
    <row r="4" spans="1:15" ht="15" x14ac:dyDescent="0.2">
      <c r="A4" s="599">
        <v>2010</v>
      </c>
      <c r="B4" s="194" t="s">
        <v>175</v>
      </c>
      <c r="C4" s="83">
        <v>60626396</v>
      </c>
      <c r="D4" s="191">
        <v>55607348</v>
      </c>
      <c r="E4" s="191">
        <v>60690331</v>
      </c>
      <c r="F4" s="191">
        <v>60059862</v>
      </c>
      <c r="G4" s="191">
        <v>68130651</v>
      </c>
      <c r="H4" s="191">
        <v>65795212</v>
      </c>
      <c r="I4" s="191">
        <v>68313717</v>
      </c>
      <c r="J4" s="191">
        <v>75593824</v>
      </c>
      <c r="K4" s="191">
        <v>66734410</v>
      </c>
      <c r="L4" s="191">
        <v>66419219</v>
      </c>
      <c r="M4" s="191">
        <v>64087337</v>
      </c>
      <c r="N4" s="191">
        <v>65969091</v>
      </c>
      <c r="O4" s="83">
        <v>778027398</v>
      </c>
    </row>
    <row r="5" spans="1:15" ht="15" x14ac:dyDescent="0.2">
      <c r="A5" s="600"/>
      <c r="B5" s="195" t="s">
        <v>111</v>
      </c>
      <c r="C5" s="85">
        <v>1955690</v>
      </c>
      <c r="D5" s="86">
        <v>1985977</v>
      </c>
      <c r="E5" s="86">
        <v>1957753</v>
      </c>
      <c r="F5" s="86">
        <v>2001995</v>
      </c>
      <c r="G5" s="86">
        <v>2197763</v>
      </c>
      <c r="H5" s="86">
        <v>2193174</v>
      </c>
      <c r="I5" s="86">
        <v>2203668</v>
      </c>
      <c r="J5" s="86">
        <v>2438510</v>
      </c>
      <c r="K5" s="86">
        <v>2224480</v>
      </c>
      <c r="L5" s="86">
        <v>2142555</v>
      </c>
      <c r="M5" s="86">
        <v>2136245</v>
      </c>
      <c r="N5" s="86">
        <v>2128035</v>
      </c>
      <c r="O5" s="85">
        <v>2131582</v>
      </c>
    </row>
    <row r="6" spans="1:15" ht="15" x14ac:dyDescent="0.2">
      <c r="A6" s="599">
        <v>2011</v>
      </c>
      <c r="B6" s="194" t="s">
        <v>175</v>
      </c>
      <c r="C6" s="83">
        <v>65178040</v>
      </c>
      <c r="D6" s="191">
        <v>59158616</v>
      </c>
      <c r="E6" s="191">
        <v>65895328</v>
      </c>
      <c r="F6" s="191">
        <v>63178959</v>
      </c>
      <c r="G6" s="191">
        <v>69282717</v>
      </c>
      <c r="H6" s="191">
        <v>72126045</v>
      </c>
      <c r="I6" s="191">
        <v>76919236</v>
      </c>
      <c r="J6" s="191">
        <v>75956709</v>
      </c>
      <c r="K6" s="191">
        <v>71905674</v>
      </c>
      <c r="L6" s="191">
        <v>70069457</v>
      </c>
      <c r="M6" s="191">
        <v>65797021</v>
      </c>
      <c r="N6" s="191">
        <v>68281562</v>
      </c>
      <c r="O6" s="83">
        <v>823749364</v>
      </c>
    </row>
    <row r="7" spans="1:15" ht="15" x14ac:dyDescent="0.2">
      <c r="A7" s="600"/>
      <c r="B7" s="195" t="s">
        <v>111</v>
      </c>
      <c r="C7" s="85">
        <v>2102517</v>
      </c>
      <c r="D7" s="86">
        <v>2112808</v>
      </c>
      <c r="E7" s="86">
        <v>2125656</v>
      </c>
      <c r="F7" s="86">
        <v>2105965</v>
      </c>
      <c r="G7" s="86">
        <v>2234926</v>
      </c>
      <c r="H7" s="86">
        <v>2404202</v>
      </c>
      <c r="I7" s="86">
        <v>2481266</v>
      </c>
      <c r="J7" s="86">
        <v>2450216</v>
      </c>
      <c r="K7" s="86">
        <v>2396856</v>
      </c>
      <c r="L7" s="86">
        <v>2260305</v>
      </c>
      <c r="M7" s="86">
        <v>2193234</v>
      </c>
      <c r="N7" s="86">
        <v>2202631</v>
      </c>
      <c r="O7" s="85">
        <v>2256848</v>
      </c>
    </row>
    <row r="8" spans="1:15" ht="15" x14ac:dyDescent="0.2">
      <c r="A8" s="599">
        <v>2012</v>
      </c>
      <c r="B8" s="194" t="s">
        <v>175</v>
      </c>
      <c r="C8" s="83">
        <v>67137483</v>
      </c>
      <c r="D8" s="191">
        <v>63613247</v>
      </c>
      <c r="E8" s="191">
        <v>67727010</v>
      </c>
      <c r="F8" s="191">
        <v>66769376</v>
      </c>
      <c r="G8" s="191">
        <v>71703788</v>
      </c>
      <c r="H8" s="191">
        <v>77506799</v>
      </c>
      <c r="I8" s="191">
        <v>83573867</v>
      </c>
      <c r="J8" s="191">
        <v>80097978</v>
      </c>
      <c r="K8" s="191">
        <v>76396279</v>
      </c>
      <c r="L8" s="191">
        <v>75990939</v>
      </c>
      <c r="M8" s="191">
        <v>70456166</v>
      </c>
      <c r="N8" s="191">
        <v>71963543</v>
      </c>
      <c r="O8" s="83">
        <v>872936475</v>
      </c>
    </row>
    <row r="9" spans="1:15" ht="15" x14ac:dyDescent="0.2">
      <c r="A9" s="600"/>
      <c r="B9" s="195" t="s">
        <v>111</v>
      </c>
      <c r="C9" s="85">
        <v>2165725</v>
      </c>
      <c r="D9" s="86">
        <v>2193560</v>
      </c>
      <c r="E9" s="86">
        <v>2184742</v>
      </c>
      <c r="F9" s="86">
        <v>2225646</v>
      </c>
      <c r="G9" s="86">
        <v>2313025</v>
      </c>
      <c r="H9" s="86">
        <v>2583560</v>
      </c>
      <c r="I9" s="86">
        <v>2695931</v>
      </c>
      <c r="J9" s="86">
        <v>2583806</v>
      </c>
      <c r="K9" s="86">
        <v>2546543</v>
      </c>
      <c r="L9" s="86">
        <v>2451321</v>
      </c>
      <c r="M9" s="86">
        <v>2348539</v>
      </c>
      <c r="N9" s="86">
        <v>2321405</v>
      </c>
      <c r="O9" s="85">
        <v>2385072</v>
      </c>
    </row>
    <row r="10" spans="1:15" ht="15" x14ac:dyDescent="0.2">
      <c r="A10" s="599">
        <v>2013</v>
      </c>
      <c r="B10" s="194" t="s">
        <v>175</v>
      </c>
      <c r="C10" s="83">
        <v>71538387</v>
      </c>
      <c r="D10" s="191">
        <v>64378844</v>
      </c>
      <c r="E10" s="191">
        <v>71662936</v>
      </c>
      <c r="F10" s="191">
        <v>70859234</v>
      </c>
      <c r="G10" s="191">
        <v>80496209</v>
      </c>
      <c r="H10" s="191">
        <v>79433474</v>
      </c>
      <c r="I10" s="191">
        <v>84224117</v>
      </c>
      <c r="J10" s="191">
        <v>82986767</v>
      </c>
      <c r="K10" s="191">
        <v>80163154</v>
      </c>
      <c r="L10" s="191">
        <v>76076650</v>
      </c>
      <c r="M10" s="191">
        <v>73245933</v>
      </c>
      <c r="N10" s="191">
        <v>74388464</v>
      </c>
      <c r="O10" s="83">
        <v>909454169</v>
      </c>
    </row>
    <row r="11" spans="1:15" ht="15" x14ac:dyDescent="0.2">
      <c r="A11" s="600"/>
      <c r="B11" s="195" t="s">
        <v>111</v>
      </c>
      <c r="C11" s="85">
        <v>2307690</v>
      </c>
      <c r="D11" s="86">
        <v>2299244</v>
      </c>
      <c r="E11" s="86">
        <v>2311708</v>
      </c>
      <c r="F11" s="86">
        <v>2361974</v>
      </c>
      <c r="G11" s="86">
        <v>2596652</v>
      </c>
      <c r="H11" s="86">
        <v>2647782</v>
      </c>
      <c r="I11" s="86">
        <v>2716907</v>
      </c>
      <c r="J11" s="86">
        <v>2676992</v>
      </c>
      <c r="K11" s="86">
        <v>2672105</v>
      </c>
      <c r="L11" s="86">
        <v>2454085</v>
      </c>
      <c r="M11" s="86">
        <v>2441531</v>
      </c>
      <c r="N11" s="86">
        <v>2399628</v>
      </c>
      <c r="O11" s="85">
        <v>2491655</v>
      </c>
    </row>
    <row r="12" spans="1:15" ht="15" x14ac:dyDescent="0.2">
      <c r="A12" s="599">
        <v>2014</v>
      </c>
      <c r="B12" s="194" t="s">
        <v>175</v>
      </c>
      <c r="C12" s="83">
        <v>74527653</v>
      </c>
      <c r="D12" s="191">
        <v>66843877</v>
      </c>
      <c r="E12" s="191">
        <v>73786120</v>
      </c>
      <c r="F12" s="191">
        <v>72908847</v>
      </c>
      <c r="G12" s="191">
        <v>79584385</v>
      </c>
      <c r="H12" s="191">
        <v>80019990</v>
      </c>
      <c r="I12" s="191">
        <v>84905045</v>
      </c>
      <c r="J12" s="191">
        <v>83261512</v>
      </c>
      <c r="K12" s="191">
        <v>78215223</v>
      </c>
      <c r="L12" s="191">
        <v>77767193</v>
      </c>
      <c r="M12" s="191">
        <v>75343845</v>
      </c>
      <c r="N12" s="191">
        <v>77284887</v>
      </c>
      <c r="O12" s="83">
        <v>924448577</v>
      </c>
    </row>
    <row r="13" spans="1:15" ht="15" x14ac:dyDescent="0.2">
      <c r="A13" s="600"/>
      <c r="B13" s="195" t="s">
        <v>111</v>
      </c>
      <c r="C13" s="85">
        <v>2404118</v>
      </c>
      <c r="D13" s="86">
        <v>2387281</v>
      </c>
      <c r="E13" s="86">
        <v>2380197</v>
      </c>
      <c r="F13" s="86">
        <v>2430295</v>
      </c>
      <c r="G13" s="86">
        <v>2567238</v>
      </c>
      <c r="H13" s="86">
        <v>2667333</v>
      </c>
      <c r="I13" s="86">
        <v>2738872</v>
      </c>
      <c r="J13" s="86">
        <v>2685855</v>
      </c>
      <c r="K13" s="86">
        <v>2607174</v>
      </c>
      <c r="L13" s="86">
        <v>2508619</v>
      </c>
      <c r="M13" s="86">
        <v>2511462</v>
      </c>
      <c r="N13" s="86">
        <v>2493061</v>
      </c>
      <c r="O13" s="85">
        <v>2532736</v>
      </c>
    </row>
    <row r="14" spans="1:15" ht="15" x14ac:dyDescent="0.2">
      <c r="A14" s="599">
        <v>2015</v>
      </c>
      <c r="B14" s="194" t="s">
        <v>175</v>
      </c>
      <c r="C14" s="83">
        <v>77052717</v>
      </c>
      <c r="D14" s="191">
        <v>67912068</v>
      </c>
      <c r="E14" s="191">
        <v>75458980</v>
      </c>
      <c r="F14" s="191">
        <v>74176719</v>
      </c>
      <c r="G14" s="191">
        <v>82904907</v>
      </c>
      <c r="H14" s="191">
        <v>82471775</v>
      </c>
      <c r="I14" s="191">
        <v>88453369</v>
      </c>
      <c r="J14" s="191">
        <v>89858669</v>
      </c>
      <c r="K14" s="191">
        <v>84083159</v>
      </c>
      <c r="L14" s="191">
        <v>82263162</v>
      </c>
      <c r="M14" s="191">
        <v>79386847</v>
      </c>
      <c r="N14" s="191">
        <v>81133032</v>
      </c>
      <c r="O14" s="83">
        <v>965155404</v>
      </c>
    </row>
    <row r="15" spans="1:15" ht="15" x14ac:dyDescent="0.2">
      <c r="A15" s="600"/>
      <c r="B15" s="195" t="s">
        <v>111</v>
      </c>
      <c r="C15" s="85">
        <v>2485572</v>
      </c>
      <c r="D15" s="86">
        <v>2425431</v>
      </c>
      <c r="E15" s="86">
        <v>2434161</v>
      </c>
      <c r="F15" s="86">
        <v>2472557</v>
      </c>
      <c r="G15" s="86">
        <v>2674352</v>
      </c>
      <c r="H15" s="86">
        <v>2749059</v>
      </c>
      <c r="I15" s="86">
        <v>2853334</v>
      </c>
      <c r="J15" s="86">
        <v>2898667</v>
      </c>
      <c r="K15" s="86">
        <v>2802772</v>
      </c>
      <c r="L15" s="86">
        <v>2653650</v>
      </c>
      <c r="M15" s="86">
        <v>2646228</v>
      </c>
      <c r="N15" s="86">
        <v>2617195</v>
      </c>
      <c r="O15" s="85">
        <v>2644261</v>
      </c>
    </row>
    <row r="16" spans="1:15" ht="15" x14ac:dyDescent="0.2">
      <c r="A16" s="599">
        <v>2016</v>
      </c>
      <c r="B16" s="194" t="s">
        <v>175</v>
      </c>
      <c r="C16" s="83">
        <v>80206459</v>
      </c>
      <c r="D16" s="191">
        <v>74114256</v>
      </c>
      <c r="E16" s="191">
        <v>79146850</v>
      </c>
      <c r="F16" s="191">
        <v>80340362</v>
      </c>
      <c r="G16" s="191">
        <v>84951183</v>
      </c>
      <c r="H16" s="191">
        <v>88033179</v>
      </c>
      <c r="I16" s="191">
        <v>88076237</v>
      </c>
      <c r="J16" s="191">
        <v>91773451</v>
      </c>
      <c r="K16" s="191">
        <v>84766595</v>
      </c>
      <c r="L16" s="191">
        <v>85454129</v>
      </c>
      <c r="M16" s="191">
        <v>80802196</v>
      </c>
      <c r="N16" s="191">
        <v>80957730</v>
      </c>
      <c r="O16" s="83">
        <v>998622627</v>
      </c>
    </row>
    <row r="17" spans="1:16" ht="15" x14ac:dyDescent="0.2">
      <c r="A17" s="600"/>
      <c r="B17" s="195" t="s">
        <v>111</v>
      </c>
      <c r="C17" s="85">
        <v>2587305</v>
      </c>
      <c r="D17" s="86">
        <v>2555664</v>
      </c>
      <c r="E17" s="86">
        <v>2553124</v>
      </c>
      <c r="F17" s="86">
        <v>2678012</v>
      </c>
      <c r="G17" s="86">
        <v>2740361</v>
      </c>
      <c r="H17" s="86">
        <v>2934439</v>
      </c>
      <c r="I17" s="86">
        <v>2935875</v>
      </c>
      <c r="J17" s="86">
        <v>2960434</v>
      </c>
      <c r="K17" s="86">
        <v>2825553</v>
      </c>
      <c r="L17" s="86">
        <v>2756585</v>
      </c>
      <c r="M17" s="86">
        <v>2693407</v>
      </c>
      <c r="N17" s="86">
        <v>2698591</v>
      </c>
      <c r="O17" s="85">
        <v>2728477</v>
      </c>
    </row>
    <row r="18" spans="1:16" ht="15" x14ac:dyDescent="0.2">
      <c r="A18" s="599">
        <v>2017</v>
      </c>
      <c r="B18" s="194" t="s">
        <v>175</v>
      </c>
      <c r="C18" s="83">
        <v>81756501</v>
      </c>
      <c r="D18" s="191">
        <v>73514852</v>
      </c>
      <c r="E18" s="191">
        <v>81214868</v>
      </c>
      <c r="F18" s="191">
        <v>80662678</v>
      </c>
      <c r="G18" s="191">
        <v>87440604</v>
      </c>
      <c r="H18" s="191">
        <v>87007974</v>
      </c>
      <c r="I18" s="191">
        <v>93177171</v>
      </c>
      <c r="J18" s="191">
        <v>91794492</v>
      </c>
      <c r="K18" s="191">
        <v>87629907</v>
      </c>
      <c r="L18" s="191">
        <v>87114343</v>
      </c>
      <c r="M18" s="191">
        <v>84162792</v>
      </c>
      <c r="N18" s="191">
        <v>85164997</v>
      </c>
      <c r="O18" s="83">
        <v>1020641179</v>
      </c>
    </row>
    <row r="19" spans="1:16" ht="15" x14ac:dyDescent="0.2">
      <c r="A19" s="600"/>
      <c r="B19" s="195" t="s">
        <v>111</v>
      </c>
      <c r="C19" s="85">
        <v>2637306</v>
      </c>
      <c r="D19" s="86">
        <v>2625530</v>
      </c>
      <c r="E19" s="86">
        <v>2619834</v>
      </c>
      <c r="F19" s="86">
        <v>2602022</v>
      </c>
      <c r="G19" s="86">
        <v>2820665</v>
      </c>
      <c r="H19" s="86">
        <v>2900266</v>
      </c>
      <c r="I19" s="86">
        <v>3005715</v>
      </c>
      <c r="J19" s="86">
        <v>2961113</v>
      </c>
      <c r="K19" s="86">
        <v>2920997</v>
      </c>
      <c r="L19" s="86">
        <v>2810140</v>
      </c>
      <c r="M19" s="86">
        <v>2805426</v>
      </c>
      <c r="N19" s="86">
        <v>2747258</v>
      </c>
      <c r="O19" s="85">
        <v>2796277</v>
      </c>
    </row>
    <row r="20" spans="1:16" ht="15" x14ac:dyDescent="0.2">
      <c r="A20" s="599">
        <v>2018</v>
      </c>
      <c r="B20" s="194" t="s">
        <v>175</v>
      </c>
      <c r="C20" s="83">
        <v>84211529</v>
      </c>
      <c r="D20" s="191">
        <v>75691628</v>
      </c>
      <c r="E20" s="191">
        <v>84273785</v>
      </c>
      <c r="F20" s="191">
        <v>84239139</v>
      </c>
      <c r="G20" s="191">
        <v>90368583</v>
      </c>
      <c r="H20" s="191">
        <v>90830898</v>
      </c>
      <c r="I20" s="191">
        <v>95089692</v>
      </c>
      <c r="J20" s="191">
        <v>93402286</v>
      </c>
      <c r="K20" s="191">
        <v>88052987</v>
      </c>
      <c r="L20" s="191">
        <v>86863707</v>
      </c>
      <c r="M20" s="191">
        <v>83213083</v>
      </c>
      <c r="N20" s="191">
        <v>84728014</v>
      </c>
      <c r="O20" s="83">
        <v>1040965331</v>
      </c>
    </row>
    <row r="21" spans="1:16" ht="15" x14ac:dyDescent="0.2">
      <c r="A21" s="600"/>
      <c r="B21" s="195" t="s">
        <v>111</v>
      </c>
      <c r="C21" s="85">
        <v>2716501</v>
      </c>
      <c r="D21" s="86">
        <v>2703272</v>
      </c>
      <c r="E21" s="86">
        <v>2718509</v>
      </c>
      <c r="F21" s="86">
        <v>2807971</v>
      </c>
      <c r="G21" s="86">
        <v>2915116</v>
      </c>
      <c r="H21" s="86">
        <v>3027697</v>
      </c>
      <c r="I21" s="86">
        <v>3067409</v>
      </c>
      <c r="J21" s="86">
        <v>3012977</v>
      </c>
      <c r="K21" s="86">
        <v>2935100</v>
      </c>
      <c r="L21" s="86">
        <v>2802055</v>
      </c>
      <c r="M21" s="86">
        <v>2773769</v>
      </c>
      <c r="N21" s="86">
        <v>2733162</v>
      </c>
      <c r="O21" s="85">
        <v>2851960</v>
      </c>
    </row>
    <row r="22" spans="1:16" ht="15" x14ac:dyDescent="0.2">
      <c r="A22" s="599">
        <v>2019</v>
      </c>
      <c r="B22" s="194" t="s">
        <v>175</v>
      </c>
      <c r="C22" s="83">
        <v>83575597</v>
      </c>
      <c r="D22" s="191">
        <v>74797114</v>
      </c>
      <c r="E22" s="191">
        <v>84665873</v>
      </c>
      <c r="F22" s="191">
        <v>84968029</v>
      </c>
      <c r="G22" s="191">
        <v>93691726</v>
      </c>
      <c r="H22" s="191">
        <v>93135043</v>
      </c>
      <c r="I22" s="191">
        <v>96028306</v>
      </c>
      <c r="J22" s="191">
        <v>94170938</v>
      </c>
      <c r="K22" s="191">
        <v>91987004</v>
      </c>
      <c r="L22" s="191">
        <v>90439340</v>
      </c>
      <c r="M22" s="191">
        <v>86747435</v>
      </c>
      <c r="N22" s="191">
        <v>87563432</v>
      </c>
      <c r="O22" s="83">
        <v>1061769837</v>
      </c>
      <c r="P22" s="193"/>
    </row>
    <row r="23" spans="1:16" ht="15" x14ac:dyDescent="0.2">
      <c r="A23" s="600"/>
      <c r="B23" s="195" t="s">
        <v>111</v>
      </c>
      <c r="C23" s="85">
        <v>2695987</v>
      </c>
      <c r="D23" s="86">
        <v>2671326</v>
      </c>
      <c r="E23" s="86">
        <v>2731157</v>
      </c>
      <c r="F23" s="86">
        <v>2832268</v>
      </c>
      <c r="G23" s="86">
        <v>3022314</v>
      </c>
      <c r="H23" s="86">
        <v>3104501</v>
      </c>
      <c r="I23" s="86">
        <v>3097687</v>
      </c>
      <c r="J23" s="86">
        <v>3037772</v>
      </c>
      <c r="K23" s="86">
        <v>3066233</v>
      </c>
      <c r="L23" s="86">
        <v>2917398</v>
      </c>
      <c r="M23" s="86">
        <v>2891581</v>
      </c>
      <c r="N23" s="86">
        <v>2824627</v>
      </c>
      <c r="O23" s="85">
        <v>2908958</v>
      </c>
      <c r="P23" s="193"/>
    </row>
    <row r="24" spans="1:16" ht="15" x14ac:dyDescent="0.2">
      <c r="A24" s="598">
        <v>2020</v>
      </c>
      <c r="B24" s="194" t="s">
        <v>175</v>
      </c>
      <c r="C24" s="83">
        <v>84977984</v>
      </c>
      <c r="D24" s="82">
        <v>80120814</v>
      </c>
      <c r="E24" s="82">
        <v>88457622</v>
      </c>
      <c r="F24" s="82">
        <v>84337860</v>
      </c>
      <c r="G24" s="82">
        <v>90040182</v>
      </c>
      <c r="H24" s="82">
        <v>90923880</v>
      </c>
      <c r="I24" s="82">
        <v>98185060</v>
      </c>
      <c r="J24" s="82">
        <v>98344555</v>
      </c>
      <c r="K24" s="82">
        <v>95694060</v>
      </c>
      <c r="L24" s="82">
        <v>92905760</v>
      </c>
      <c r="M24" s="82">
        <v>85450620</v>
      </c>
      <c r="N24" s="192">
        <v>85625596</v>
      </c>
      <c r="O24" s="82">
        <f>SUM(C24:N24)</f>
        <v>1075063993</v>
      </c>
    </row>
    <row r="25" spans="1:16" ht="15" x14ac:dyDescent="0.2">
      <c r="A25" s="598"/>
      <c r="B25" s="196" t="s">
        <v>111</v>
      </c>
      <c r="C25" s="82">
        <v>2741225</v>
      </c>
      <c r="D25" s="82">
        <v>2762787</v>
      </c>
      <c r="E25" s="82">
        <v>2853472</v>
      </c>
      <c r="F25" s="82">
        <v>2811262</v>
      </c>
      <c r="G25" s="82">
        <v>2904522</v>
      </c>
      <c r="H25" s="82">
        <v>3030796</v>
      </c>
      <c r="I25" s="82">
        <v>3167260</v>
      </c>
      <c r="J25" s="82">
        <v>3172405</v>
      </c>
      <c r="K25" s="82">
        <v>3189802</v>
      </c>
      <c r="L25" s="82">
        <v>2996960</v>
      </c>
      <c r="M25" s="82">
        <v>2848354</v>
      </c>
      <c r="N25" s="192">
        <v>2762116</v>
      </c>
      <c r="O25" s="82">
        <f>AVERAGE(C25:N25)</f>
        <v>2936746.75</v>
      </c>
    </row>
    <row r="26" spans="1:16" ht="15" x14ac:dyDescent="0.2">
      <c r="A26" s="598" t="s">
        <v>281</v>
      </c>
      <c r="B26" s="194" t="s">
        <v>175</v>
      </c>
      <c r="C26" s="83">
        <v>84010000</v>
      </c>
      <c r="D26" s="191">
        <v>77000000</v>
      </c>
      <c r="E26" s="191"/>
      <c r="F26" s="191"/>
      <c r="G26" s="191"/>
      <c r="H26" s="191"/>
      <c r="I26" s="191"/>
      <c r="J26" s="191"/>
      <c r="K26" s="191"/>
      <c r="L26" s="191"/>
      <c r="M26" s="191"/>
      <c r="N26" s="513"/>
      <c r="O26" s="191">
        <f>SUM(C26:N26)</f>
        <v>161010000</v>
      </c>
    </row>
    <row r="27" spans="1:16" ht="15" x14ac:dyDescent="0.2">
      <c r="A27" s="598"/>
      <c r="B27" s="196" t="s">
        <v>111</v>
      </c>
      <c r="C27" s="82">
        <v>2710000</v>
      </c>
      <c r="D27" s="82">
        <v>2750000</v>
      </c>
      <c r="E27" s="82"/>
      <c r="F27" s="82"/>
      <c r="G27" s="82"/>
      <c r="H27" s="82"/>
      <c r="I27" s="82"/>
      <c r="J27" s="82"/>
      <c r="K27" s="82"/>
      <c r="L27" s="82"/>
      <c r="M27" s="82"/>
      <c r="N27" s="192"/>
      <c r="O27" s="82">
        <f>AVERAGE(C27:N27)</f>
        <v>2730000</v>
      </c>
    </row>
    <row r="30" spans="1:16" x14ac:dyDescent="0.2">
      <c r="A30" s="104" t="s">
        <v>301</v>
      </c>
      <c r="B30" s="104"/>
    </row>
  </sheetData>
  <mergeCells count="13">
    <mergeCell ref="A26:A27"/>
    <mergeCell ref="C2:O2"/>
    <mergeCell ref="A16:A17"/>
    <mergeCell ref="A18:A19"/>
    <mergeCell ref="A20:A21"/>
    <mergeCell ref="A22:A23"/>
    <mergeCell ref="A24:A25"/>
    <mergeCell ref="A14:A15"/>
    <mergeCell ref="A4:A5"/>
    <mergeCell ref="A6:A7"/>
    <mergeCell ref="A8:A9"/>
    <mergeCell ref="A10:A11"/>
    <mergeCell ref="A12:A13"/>
  </mergeCell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3"/>
  <sheetViews>
    <sheetView showGridLines="0" zoomScale="80" zoomScaleNormal="80" workbookViewId="0">
      <selection activeCell="F3" sqref="F3"/>
    </sheetView>
  </sheetViews>
  <sheetFormatPr defaultColWidth="9.140625" defaultRowHeight="15" customHeight="1" x14ac:dyDescent="0.2"/>
  <cols>
    <col min="1" max="1" width="21.85546875" style="49" customWidth="1"/>
    <col min="2" max="3" width="21.5703125" style="49" customWidth="1"/>
    <col min="4" max="4" width="26" style="49" customWidth="1"/>
    <col min="5" max="15" width="15.28515625" style="49" customWidth="1"/>
    <col min="16" max="16384" width="9.140625" style="49"/>
  </cols>
  <sheetData>
    <row r="1" spans="1:4" s="46" customFormat="1" ht="14.25" x14ac:dyDescent="0.2"/>
    <row r="2" spans="1:4" ht="27.75" customHeight="1" x14ac:dyDescent="0.2">
      <c r="A2" s="84"/>
      <c r="B2" s="583" t="s">
        <v>181</v>
      </c>
      <c r="C2" s="584"/>
      <c r="D2" s="584"/>
    </row>
    <row r="3" spans="1:4" ht="14.25" x14ac:dyDescent="0.2">
      <c r="A3" s="47" t="s">
        <v>2</v>
      </c>
      <c r="B3" s="50" t="s">
        <v>182</v>
      </c>
      <c r="C3" s="47" t="s">
        <v>112</v>
      </c>
      <c r="D3" s="47" t="s">
        <v>183</v>
      </c>
    </row>
    <row r="4" spans="1:4" x14ac:dyDescent="0.2">
      <c r="A4" s="199">
        <v>2009</v>
      </c>
      <c r="B4" s="57">
        <v>723655000</v>
      </c>
      <c r="C4" s="58">
        <v>12915158</v>
      </c>
      <c r="D4" s="523">
        <f>B4/C4</f>
        <v>56.031447698897686</v>
      </c>
    </row>
    <row r="5" spans="1:4" x14ac:dyDescent="0.2">
      <c r="A5" s="200">
        <v>2010</v>
      </c>
      <c r="B5" s="59">
        <v>778027398</v>
      </c>
      <c r="C5" s="60">
        <v>13255685</v>
      </c>
      <c r="D5" s="48">
        <f t="shared" ref="D5:D14" si="0">B5/C5</f>
        <v>58.69386591488859</v>
      </c>
    </row>
    <row r="6" spans="1:4" x14ac:dyDescent="0.2">
      <c r="A6" s="200">
        <v>2011</v>
      </c>
      <c r="B6" s="59">
        <v>823749364</v>
      </c>
      <c r="C6" s="60">
        <v>13624240</v>
      </c>
      <c r="D6" s="48">
        <f t="shared" si="0"/>
        <v>60.462041479010942</v>
      </c>
    </row>
    <row r="7" spans="1:4" x14ac:dyDescent="0.2">
      <c r="A7" s="200">
        <v>2012</v>
      </c>
      <c r="B7" s="59">
        <v>872936475</v>
      </c>
      <c r="C7" s="60">
        <v>13854740</v>
      </c>
      <c r="D7" s="48">
        <f t="shared" si="0"/>
        <v>63.006341151115066</v>
      </c>
    </row>
    <row r="8" spans="1:4" x14ac:dyDescent="0.2">
      <c r="A8" s="200">
        <v>2013</v>
      </c>
      <c r="B8" s="59">
        <v>909454169</v>
      </c>
      <c r="C8" s="60">
        <v>14160467</v>
      </c>
      <c r="D8" s="48">
        <f t="shared" si="0"/>
        <v>64.224871185392402</v>
      </c>
    </row>
    <row r="9" spans="1:4" x14ac:dyDescent="0.2">
      <c r="A9" s="200">
        <v>2014</v>
      </c>
      <c r="B9" s="59">
        <v>924448577</v>
      </c>
      <c r="C9" s="60">
        <v>14377018</v>
      </c>
      <c r="D9" s="48">
        <f t="shared" si="0"/>
        <v>64.300439562640875</v>
      </c>
    </row>
    <row r="10" spans="1:4" x14ac:dyDescent="0.2">
      <c r="A10" s="200">
        <v>2015</v>
      </c>
      <c r="B10" s="59">
        <v>965155404</v>
      </c>
      <c r="C10" s="60">
        <v>14657434</v>
      </c>
      <c r="D10" s="48">
        <f t="shared" si="0"/>
        <v>65.847501274779745</v>
      </c>
    </row>
    <row r="11" spans="1:4" x14ac:dyDescent="0.2">
      <c r="A11" s="200">
        <v>2016</v>
      </c>
      <c r="B11" s="59">
        <v>998622627</v>
      </c>
      <c r="C11" s="60">
        <v>14804116</v>
      </c>
      <c r="D11" s="48">
        <f t="shared" si="0"/>
        <v>67.455741835581406</v>
      </c>
    </row>
    <row r="12" spans="1:4" x14ac:dyDescent="0.2">
      <c r="A12" s="200">
        <v>2017</v>
      </c>
      <c r="B12" s="59">
        <v>1020641179</v>
      </c>
      <c r="C12" s="60">
        <v>15029231</v>
      </c>
      <c r="D12" s="48">
        <f t="shared" si="0"/>
        <v>67.910405994824359</v>
      </c>
    </row>
    <row r="13" spans="1:4" x14ac:dyDescent="0.2">
      <c r="A13" s="200">
        <v>2018</v>
      </c>
      <c r="B13" s="59">
        <v>1040965331</v>
      </c>
      <c r="C13" s="60">
        <v>15067724</v>
      </c>
      <c r="D13" s="48">
        <f t="shared" si="0"/>
        <v>69.085771082613405</v>
      </c>
    </row>
    <row r="14" spans="1:4" x14ac:dyDescent="0.2">
      <c r="A14" s="200">
        <v>2019</v>
      </c>
      <c r="B14" s="59">
        <v>1061769837</v>
      </c>
      <c r="C14" s="60">
        <v>15519267</v>
      </c>
      <c r="D14" s="48">
        <f t="shared" si="0"/>
        <v>68.41623621785746</v>
      </c>
    </row>
    <row r="15" spans="1:4" x14ac:dyDescent="0.2">
      <c r="A15" s="200" t="s">
        <v>271</v>
      </c>
      <c r="B15" s="59">
        <v>1075063993</v>
      </c>
      <c r="C15" s="60">
        <v>15462452</v>
      </c>
      <c r="D15" s="48">
        <f>B15/C15</f>
        <v>69.527394038151257</v>
      </c>
    </row>
    <row r="16" spans="1:4" x14ac:dyDescent="0.2">
      <c r="A16" s="475" t="s">
        <v>306</v>
      </c>
      <c r="B16" s="59">
        <v>161010000</v>
      </c>
      <c r="C16" s="60" t="s">
        <v>91</v>
      </c>
      <c r="D16" s="48" t="s">
        <v>91</v>
      </c>
    </row>
    <row r="18" spans="1:13" ht="15" customHeight="1" x14ac:dyDescent="0.2">
      <c r="A18" s="80"/>
    </row>
    <row r="19" spans="1:13" ht="15" customHeight="1" x14ac:dyDescent="0.2">
      <c r="A19" s="104" t="s">
        <v>301</v>
      </c>
    </row>
    <row r="24" spans="1:13" ht="15.75" customHeight="1" x14ac:dyDescent="0.2"/>
    <row r="25" spans="1:13" ht="15.75" customHeight="1" x14ac:dyDescent="0.2"/>
    <row r="26" spans="1:13" ht="15.75" customHeight="1" x14ac:dyDescent="0.2">
      <c r="C26" s="62"/>
      <c r="D26" s="62"/>
      <c r="E26" s="62"/>
      <c r="F26" s="62"/>
      <c r="G26" s="62"/>
      <c r="H26" s="62"/>
      <c r="I26" s="62"/>
      <c r="J26" s="63"/>
      <c r="K26" s="63"/>
      <c r="L26" s="63"/>
      <c r="M26" s="63"/>
    </row>
    <row r="27" spans="1:13" ht="15.75" customHeight="1" x14ac:dyDescent="0.2"/>
    <row r="28" spans="1:13" ht="15.75" customHeight="1" x14ac:dyDescent="0.2">
      <c r="C28" s="62"/>
      <c r="H28" s="62"/>
    </row>
    <row r="29" spans="1:13" ht="15.75" customHeight="1" x14ac:dyDescent="0.2">
      <c r="C29" s="62"/>
      <c r="H29" s="62"/>
    </row>
    <row r="30" spans="1:13" ht="15.75" customHeight="1" x14ac:dyDescent="0.2">
      <c r="C30" s="62"/>
      <c r="H30" s="62"/>
    </row>
    <row r="31" spans="1:13" ht="15.75" customHeight="1" x14ac:dyDescent="0.2">
      <c r="C31" s="62"/>
      <c r="H31" s="62"/>
    </row>
    <row r="32" spans="1:13" ht="15.75" customHeight="1" x14ac:dyDescent="0.2">
      <c r="C32" s="62"/>
      <c r="H32" s="62"/>
    </row>
    <row r="33" spans="3:8" ht="15.75" customHeight="1" x14ac:dyDescent="0.2">
      <c r="C33" s="62"/>
      <c r="H33" s="62"/>
    </row>
    <row r="34" spans="3:8" ht="15.75" customHeight="1" x14ac:dyDescent="0.2">
      <c r="C34" s="62"/>
      <c r="H34" s="62"/>
    </row>
    <row r="35" spans="3:8" ht="15.75" customHeight="1" x14ac:dyDescent="0.2">
      <c r="C35" s="63"/>
      <c r="H35" s="63"/>
    </row>
    <row r="36" spans="3:8" ht="15.75" customHeight="1" x14ac:dyDescent="0.2">
      <c r="C36" s="63"/>
      <c r="H36" s="63"/>
    </row>
    <row r="37" spans="3:8" ht="15.75" customHeight="1" x14ac:dyDescent="0.2">
      <c r="C37" s="63"/>
      <c r="H37" s="63"/>
    </row>
    <row r="38" spans="3:8" ht="15.75" customHeight="1" x14ac:dyDescent="0.2">
      <c r="C38" s="63"/>
      <c r="H38" s="63"/>
    </row>
    <row r="39" spans="3:8" ht="15.75" customHeight="1" x14ac:dyDescent="0.2"/>
    <row r="40" spans="3:8" ht="15.75" customHeight="1" x14ac:dyDescent="0.2"/>
    <row r="41" spans="3:8" ht="15.75" customHeight="1" x14ac:dyDescent="0.2"/>
    <row r="42" spans="3:8" ht="15.75" customHeight="1" x14ac:dyDescent="0.2"/>
    <row r="43" spans="3:8" ht="15.75" customHeight="1" x14ac:dyDescent="0.2"/>
    <row r="44" spans="3:8" ht="15.75" customHeight="1" x14ac:dyDescent="0.2"/>
    <row r="45" spans="3:8" ht="15.75" customHeight="1" x14ac:dyDescent="0.2"/>
    <row r="46" spans="3:8" ht="15.75" customHeight="1" x14ac:dyDescent="0.2"/>
    <row r="47" spans="3:8" ht="15.75" customHeight="1" x14ac:dyDescent="0.2"/>
    <row r="48" spans="3: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</sheetData>
  <mergeCells count="1">
    <mergeCell ref="B2:D2"/>
  </mergeCells>
  <pageMargins left="0.7" right="0.7" top="0.75" bottom="0.75" header="0" footer="0"/>
  <pageSetup paperSize="9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showGridLines="0" zoomScale="80" zoomScaleNormal="80" workbookViewId="0">
      <selection activeCell="D24" sqref="D24"/>
    </sheetView>
  </sheetViews>
  <sheetFormatPr defaultColWidth="9.140625" defaultRowHeight="14.25" x14ac:dyDescent="0.2"/>
  <cols>
    <col min="1" max="1" width="19.140625" style="61" customWidth="1"/>
    <col min="2" max="3" width="52.7109375" style="61" customWidth="1"/>
    <col min="4" max="13" width="15.28515625" style="61" customWidth="1"/>
    <col min="14" max="14" width="11.28515625" style="61" bestFit="1" customWidth="1"/>
    <col min="15" max="16384" width="9.140625" style="61"/>
  </cols>
  <sheetData>
    <row r="1" spans="1:3" s="46" customFormat="1" x14ac:dyDescent="0.2"/>
    <row r="2" spans="1:3" ht="23.25" customHeight="1" x14ac:dyDescent="0.2">
      <c r="A2" s="169"/>
      <c r="B2" s="583" t="s">
        <v>317</v>
      </c>
      <c r="C2" s="584"/>
    </row>
    <row r="3" spans="1:3" x14ac:dyDescent="0.2">
      <c r="A3" s="47" t="s">
        <v>113</v>
      </c>
      <c r="B3" s="50" t="s">
        <v>180</v>
      </c>
      <c r="C3" s="47" t="s">
        <v>315</v>
      </c>
    </row>
    <row r="4" spans="1:3" ht="15" x14ac:dyDescent="0.2">
      <c r="A4" s="201">
        <v>40628</v>
      </c>
      <c r="B4" s="520">
        <v>820.43</v>
      </c>
      <c r="C4" s="521">
        <v>94.44</v>
      </c>
    </row>
    <row r="5" spans="1:3" ht="15" x14ac:dyDescent="0.2">
      <c r="A5" s="202">
        <v>40994</v>
      </c>
      <c r="B5" s="64">
        <v>803.59</v>
      </c>
      <c r="C5" s="522">
        <v>92.51</v>
      </c>
    </row>
    <row r="6" spans="1:3" ht="15" x14ac:dyDescent="0.2">
      <c r="A6" s="203">
        <v>41359</v>
      </c>
      <c r="B6" s="64">
        <v>767.23</v>
      </c>
      <c r="C6" s="522">
        <v>88.32</v>
      </c>
    </row>
    <row r="7" spans="1:3" ht="15" x14ac:dyDescent="0.2">
      <c r="A7" s="202">
        <v>41724</v>
      </c>
      <c r="B7" s="64">
        <v>306.98</v>
      </c>
      <c r="C7" s="522">
        <v>35.340000000000003</v>
      </c>
    </row>
    <row r="8" spans="1:3" ht="15" x14ac:dyDescent="0.2">
      <c r="A8" s="203">
        <v>42089</v>
      </c>
      <c r="B8" s="64">
        <v>824.81</v>
      </c>
      <c r="C8" s="522">
        <v>94.95</v>
      </c>
    </row>
    <row r="9" spans="1:3" ht="15" x14ac:dyDescent="0.2">
      <c r="A9" s="202">
        <v>42455</v>
      </c>
      <c r="B9" s="64">
        <v>758.77</v>
      </c>
      <c r="C9" s="522">
        <v>87.35</v>
      </c>
    </row>
    <row r="10" spans="1:3" ht="15" x14ac:dyDescent="0.2">
      <c r="A10" s="203">
        <v>42820</v>
      </c>
      <c r="B10" s="64">
        <v>776.65</v>
      </c>
      <c r="C10" s="522">
        <v>89.41</v>
      </c>
    </row>
    <row r="11" spans="1:3" ht="15" x14ac:dyDescent="0.2">
      <c r="A11" s="202">
        <v>43185</v>
      </c>
      <c r="B11" s="64">
        <v>778.04</v>
      </c>
      <c r="C11" s="522">
        <v>89.57</v>
      </c>
    </row>
    <row r="12" spans="1:3" ht="15" x14ac:dyDescent="0.2">
      <c r="A12" s="203">
        <v>43550</v>
      </c>
      <c r="B12" s="64">
        <v>817.78</v>
      </c>
      <c r="C12" s="522">
        <v>94.14</v>
      </c>
    </row>
    <row r="13" spans="1:3" ht="15" x14ac:dyDescent="0.2">
      <c r="A13" s="202">
        <v>43916</v>
      </c>
      <c r="B13" s="64">
        <v>556.38</v>
      </c>
      <c r="C13" s="522">
        <v>64.05</v>
      </c>
    </row>
    <row r="14" spans="1:3" ht="15" x14ac:dyDescent="0.2">
      <c r="A14" s="527">
        <v>44281</v>
      </c>
      <c r="B14" s="524">
        <v>613.52</v>
      </c>
      <c r="C14" s="525">
        <v>70.63</v>
      </c>
    </row>
    <row r="16" spans="1:3" x14ac:dyDescent="0.2">
      <c r="A16" s="104" t="s">
        <v>301</v>
      </c>
    </row>
  </sheetData>
  <mergeCells count="1">
    <mergeCell ref="B2:C2"/>
  </mergeCells>
  <pageMargins left="0.7" right="0.7" top="0.75" bottom="0.75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showGridLines="0" zoomScale="80" zoomScaleNormal="80" workbookViewId="0"/>
  </sheetViews>
  <sheetFormatPr defaultColWidth="9.140625" defaultRowHeight="14.25" x14ac:dyDescent="0.2"/>
  <cols>
    <col min="1" max="1" width="19.140625" style="61" customWidth="1"/>
    <col min="2" max="2" width="53.5703125" style="61" customWidth="1"/>
    <col min="3" max="15" width="15.28515625" style="61" customWidth="1"/>
    <col min="16" max="16384" width="9.140625" style="61"/>
  </cols>
  <sheetData>
    <row r="1" spans="1:2" s="46" customFormat="1" x14ac:dyDescent="0.2"/>
    <row r="2" spans="1:2" s="46" customFormat="1" ht="22.5" customHeight="1" x14ac:dyDescent="0.2">
      <c r="A2" s="204"/>
      <c r="B2" s="244" t="s">
        <v>184</v>
      </c>
    </row>
    <row r="3" spans="1:2" s="46" customFormat="1" ht="15" x14ac:dyDescent="0.2">
      <c r="A3" s="198" t="s">
        <v>114</v>
      </c>
      <c r="B3" s="50" t="s">
        <v>180</v>
      </c>
    </row>
    <row r="4" spans="1:2" ht="15" x14ac:dyDescent="0.2">
      <c r="A4" s="199">
        <v>2010</v>
      </c>
      <c r="B4" s="87">
        <v>882451542</v>
      </c>
    </row>
    <row r="5" spans="1:2" ht="15" x14ac:dyDescent="0.2">
      <c r="A5" s="200">
        <v>2011</v>
      </c>
      <c r="B5" s="81">
        <v>649378202</v>
      </c>
    </row>
    <row r="6" spans="1:2" ht="15" x14ac:dyDescent="0.2">
      <c r="A6" s="200">
        <v>2012</v>
      </c>
      <c r="B6" s="81">
        <v>880758667</v>
      </c>
    </row>
    <row r="7" spans="1:2" ht="15" x14ac:dyDescent="0.2">
      <c r="A7" s="200">
        <v>2013</v>
      </c>
      <c r="B7" s="81">
        <v>566132244</v>
      </c>
    </row>
    <row r="8" spans="1:2" ht="15" x14ac:dyDescent="0.2">
      <c r="A8" s="200">
        <v>2014</v>
      </c>
      <c r="B8" s="81">
        <v>826394006</v>
      </c>
    </row>
    <row r="9" spans="1:2" ht="15" x14ac:dyDescent="0.2">
      <c r="A9" s="200">
        <v>2015</v>
      </c>
      <c r="B9" s="81">
        <v>872481470</v>
      </c>
    </row>
    <row r="10" spans="1:2" ht="15" x14ac:dyDescent="0.2">
      <c r="A10" s="200">
        <v>2016</v>
      </c>
      <c r="B10" s="81">
        <v>778131196</v>
      </c>
    </row>
    <row r="11" spans="1:2" ht="15" x14ac:dyDescent="0.2">
      <c r="A11" s="200">
        <v>2017</v>
      </c>
      <c r="B11" s="81">
        <v>922361567</v>
      </c>
    </row>
    <row r="12" spans="1:2" ht="15" x14ac:dyDescent="0.2">
      <c r="A12" s="200">
        <v>2018</v>
      </c>
      <c r="B12" s="81">
        <v>957406841</v>
      </c>
    </row>
    <row r="13" spans="1:2" ht="15" x14ac:dyDescent="0.2">
      <c r="A13" s="200">
        <v>2019</v>
      </c>
      <c r="B13" s="81">
        <v>558794814</v>
      </c>
    </row>
    <row r="14" spans="1:2" ht="15" x14ac:dyDescent="0.2">
      <c r="A14" s="200" t="s">
        <v>271</v>
      </c>
      <c r="B14" s="81">
        <v>546110946</v>
      </c>
    </row>
    <row r="15" spans="1:2" ht="15" x14ac:dyDescent="0.2">
      <c r="A15" s="475" t="s">
        <v>281</v>
      </c>
      <c r="B15" s="81" t="s">
        <v>91</v>
      </c>
    </row>
    <row r="17" spans="1:1" x14ac:dyDescent="0.2">
      <c r="A17" s="80"/>
    </row>
    <row r="18" spans="1:1" x14ac:dyDescent="0.2">
      <c r="A18" s="104" t="s">
        <v>301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3"/>
  <sheetViews>
    <sheetView zoomScale="80" zoomScaleNormal="80" workbookViewId="0"/>
  </sheetViews>
  <sheetFormatPr defaultColWidth="20.42578125" defaultRowHeight="14.25" x14ac:dyDescent="0.2"/>
  <cols>
    <col min="1" max="1" width="22" style="102" customWidth="1"/>
    <col min="2" max="2" width="13.5703125" style="102" customWidth="1"/>
    <col min="3" max="11" width="10" style="102" customWidth="1"/>
    <col min="12" max="12" width="21.140625" style="102" customWidth="1"/>
    <col min="13" max="16384" width="20.42578125" style="102"/>
  </cols>
  <sheetData>
    <row r="1" spans="1:13" x14ac:dyDescent="0.2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15" x14ac:dyDescent="0.25">
      <c r="A2" s="106"/>
      <c r="B2" s="106"/>
      <c r="C2" s="529" t="s">
        <v>286</v>
      </c>
      <c r="D2" s="530"/>
      <c r="E2" s="530"/>
      <c r="F2" s="530"/>
      <c r="G2" s="530"/>
      <c r="H2" s="530"/>
      <c r="I2" s="530"/>
      <c r="J2" s="530"/>
      <c r="K2" s="530"/>
      <c r="L2" s="530"/>
      <c r="M2" s="101"/>
    </row>
    <row r="3" spans="1:13" ht="15" x14ac:dyDescent="0.25">
      <c r="A3" s="100"/>
      <c r="B3" s="100"/>
      <c r="C3" s="529">
        <v>2020</v>
      </c>
      <c r="D3" s="530"/>
      <c r="E3" s="530"/>
      <c r="F3" s="530"/>
      <c r="G3" s="530"/>
      <c r="H3" s="530"/>
      <c r="I3" s="531"/>
      <c r="J3" s="529">
        <v>2021</v>
      </c>
      <c r="K3" s="531"/>
      <c r="L3" s="245" t="s">
        <v>188</v>
      </c>
      <c r="M3" s="101"/>
    </row>
    <row r="4" spans="1:13" ht="18" customHeight="1" x14ac:dyDescent="0.25">
      <c r="A4" s="118" t="s">
        <v>186</v>
      </c>
      <c r="B4" s="119" t="s">
        <v>187</v>
      </c>
      <c r="C4" s="108" t="s">
        <v>12</v>
      </c>
      <c r="D4" s="108" t="s">
        <v>13</v>
      </c>
      <c r="E4" s="108" t="s">
        <v>14</v>
      </c>
      <c r="F4" s="246" t="s">
        <v>15</v>
      </c>
      <c r="G4" s="246" t="s">
        <v>16</v>
      </c>
      <c r="H4" s="258" t="s">
        <v>17</v>
      </c>
      <c r="I4" s="258" t="s">
        <v>18</v>
      </c>
      <c r="J4" s="478" t="s">
        <v>7</v>
      </c>
      <c r="K4" s="479" t="s">
        <v>8</v>
      </c>
      <c r="L4" s="245" t="s">
        <v>314</v>
      </c>
      <c r="M4" s="101"/>
    </row>
    <row r="5" spans="1:13" x14ac:dyDescent="0.2">
      <c r="A5" s="532" t="s">
        <v>119</v>
      </c>
      <c r="B5" s="98" t="s">
        <v>73</v>
      </c>
      <c r="C5" s="65">
        <v>39</v>
      </c>
      <c r="D5" s="65">
        <v>41</v>
      </c>
      <c r="E5" s="65">
        <v>42</v>
      </c>
      <c r="F5" s="65">
        <v>41</v>
      </c>
      <c r="G5" s="65">
        <v>32</v>
      </c>
      <c r="H5" s="65">
        <v>29</v>
      </c>
      <c r="I5" s="65">
        <v>28</v>
      </c>
      <c r="J5" s="486">
        <v>32</v>
      </c>
      <c r="K5" s="65">
        <v>33</v>
      </c>
      <c r="L5" s="518">
        <f>(K5-J5)*100/J5</f>
        <v>3.125</v>
      </c>
      <c r="M5" s="101"/>
    </row>
    <row r="6" spans="1:13" x14ac:dyDescent="0.2">
      <c r="A6" s="532"/>
      <c r="B6" s="98" t="s">
        <v>120</v>
      </c>
      <c r="C6" s="65">
        <v>23</v>
      </c>
      <c r="D6" s="65">
        <v>35</v>
      </c>
      <c r="E6" s="65">
        <v>34</v>
      </c>
      <c r="F6" s="65">
        <v>31</v>
      </c>
      <c r="G6" s="65">
        <v>21</v>
      </c>
      <c r="H6" s="65">
        <v>24</v>
      </c>
      <c r="I6" s="65">
        <v>19</v>
      </c>
      <c r="J6" s="486">
        <v>15</v>
      </c>
      <c r="K6" s="65">
        <v>14</v>
      </c>
      <c r="L6" s="518">
        <f t="shared" ref="L6:L47" si="0">(K6-J6)*100/J6</f>
        <v>-6.666666666666667</v>
      </c>
      <c r="M6" s="101"/>
    </row>
    <row r="7" spans="1:13" x14ac:dyDescent="0.2">
      <c r="A7" s="532"/>
      <c r="B7" s="98" t="s">
        <v>121</v>
      </c>
      <c r="C7" s="65">
        <v>16</v>
      </c>
      <c r="D7" s="65">
        <v>15</v>
      </c>
      <c r="E7" s="65">
        <v>15</v>
      </c>
      <c r="F7" s="66">
        <v>17</v>
      </c>
      <c r="G7" s="66">
        <v>19</v>
      </c>
      <c r="H7" s="66">
        <v>12</v>
      </c>
      <c r="I7" s="66">
        <v>14</v>
      </c>
      <c r="J7" s="487">
        <v>17</v>
      </c>
      <c r="K7" s="66">
        <v>16</v>
      </c>
      <c r="L7" s="519">
        <f t="shared" si="0"/>
        <v>-5.882352941176471</v>
      </c>
      <c r="M7" s="101"/>
    </row>
    <row r="8" spans="1:13" ht="15" x14ac:dyDescent="0.2">
      <c r="A8" s="115" t="s">
        <v>122</v>
      </c>
      <c r="B8" s="116" t="s">
        <v>91</v>
      </c>
      <c r="C8" s="117">
        <v>26</v>
      </c>
      <c r="D8" s="117">
        <v>30</v>
      </c>
      <c r="E8" s="117">
        <v>30</v>
      </c>
      <c r="F8" s="66">
        <v>30</v>
      </c>
      <c r="G8" s="66">
        <v>24</v>
      </c>
      <c r="H8" s="66">
        <v>22</v>
      </c>
      <c r="I8" s="66">
        <v>20</v>
      </c>
      <c r="J8" s="487">
        <v>21</v>
      </c>
      <c r="K8" s="66">
        <v>21</v>
      </c>
      <c r="L8" s="519">
        <f t="shared" si="0"/>
        <v>0</v>
      </c>
      <c r="M8" s="101"/>
    </row>
    <row r="9" spans="1:13" ht="15" x14ac:dyDescent="0.2">
      <c r="A9" s="112" t="s">
        <v>123</v>
      </c>
      <c r="B9" s="98" t="s">
        <v>124</v>
      </c>
      <c r="C9" s="65">
        <v>27</v>
      </c>
      <c r="D9" s="65">
        <v>25</v>
      </c>
      <c r="E9" s="65">
        <v>31</v>
      </c>
      <c r="F9" s="66">
        <v>33</v>
      </c>
      <c r="G9" s="66">
        <v>39</v>
      </c>
      <c r="H9" s="66">
        <v>25</v>
      </c>
      <c r="I9" s="66">
        <v>26</v>
      </c>
      <c r="J9" s="487">
        <v>40</v>
      </c>
      <c r="K9" s="66">
        <v>31</v>
      </c>
      <c r="L9" s="519">
        <f t="shared" si="0"/>
        <v>-22.5</v>
      </c>
      <c r="M9" s="101"/>
    </row>
    <row r="10" spans="1:13" ht="15" x14ac:dyDescent="0.2">
      <c r="A10" s="115" t="s">
        <v>122</v>
      </c>
      <c r="B10" s="116" t="s">
        <v>91</v>
      </c>
      <c r="C10" s="117">
        <v>27</v>
      </c>
      <c r="D10" s="117">
        <v>25</v>
      </c>
      <c r="E10" s="117">
        <v>31</v>
      </c>
      <c r="F10" s="66">
        <v>33</v>
      </c>
      <c r="G10" s="66">
        <v>39</v>
      </c>
      <c r="H10" s="66">
        <v>25</v>
      </c>
      <c r="I10" s="66">
        <v>26</v>
      </c>
      <c r="J10" s="487">
        <v>40</v>
      </c>
      <c r="K10" s="66">
        <v>31</v>
      </c>
      <c r="L10" s="519">
        <f t="shared" si="0"/>
        <v>-22.5</v>
      </c>
      <c r="M10" s="101"/>
    </row>
    <row r="11" spans="1:13" x14ac:dyDescent="0.2">
      <c r="A11" s="532" t="s">
        <v>125</v>
      </c>
      <c r="B11" s="98" t="s">
        <v>70</v>
      </c>
      <c r="C11" s="65">
        <v>36</v>
      </c>
      <c r="D11" s="65">
        <v>38</v>
      </c>
      <c r="E11" s="65">
        <v>32</v>
      </c>
      <c r="F11" s="65">
        <v>34</v>
      </c>
      <c r="G11" s="65">
        <v>36</v>
      </c>
      <c r="H11" s="65">
        <v>28</v>
      </c>
      <c r="I11" s="65">
        <v>27</v>
      </c>
      <c r="J11" s="486">
        <v>36</v>
      </c>
      <c r="K11" s="65">
        <v>36</v>
      </c>
      <c r="L11" s="518">
        <f t="shared" si="0"/>
        <v>0</v>
      </c>
      <c r="M11" s="101"/>
    </row>
    <row r="12" spans="1:13" x14ac:dyDescent="0.2">
      <c r="A12" s="532"/>
      <c r="B12" s="98" t="s">
        <v>57</v>
      </c>
      <c r="C12" s="65">
        <v>33</v>
      </c>
      <c r="D12" s="65">
        <v>28</v>
      </c>
      <c r="E12" s="65">
        <v>27</v>
      </c>
      <c r="F12" s="65">
        <v>33</v>
      </c>
      <c r="G12" s="65">
        <v>44</v>
      </c>
      <c r="H12" s="65">
        <v>34</v>
      </c>
      <c r="I12" s="65">
        <v>34</v>
      </c>
      <c r="J12" s="486">
        <v>39</v>
      </c>
      <c r="K12" s="65">
        <v>36</v>
      </c>
      <c r="L12" s="518">
        <f t="shared" si="0"/>
        <v>-7.6923076923076925</v>
      </c>
      <c r="M12" s="101"/>
    </row>
    <row r="13" spans="1:13" x14ac:dyDescent="0.2">
      <c r="A13" s="532"/>
      <c r="B13" s="98" t="s">
        <v>126</v>
      </c>
      <c r="C13" s="65">
        <v>38</v>
      </c>
      <c r="D13" s="65">
        <v>57</v>
      </c>
      <c r="E13" s="65">
        <v>55</v>
      </c>
      <c r="F13" s="65">
        <v>52</v>
      </c>
      <c r="G13" s="65">
        <v>38</v>
      </c>
      <c r="H13" s="65">
        <v>39</v>
      </c>
      <c r="I13" s="65">
        <v>41</v>
      </c>
      <c r="J13" s="486">
        <v>45</v>
      </c>
      <c r="K13" s="65">
        <v>38</v>
      </c>
      <c r="L13" s="518">
        <f t="shared" si="0"/>
        <v>-15.555555555555555</v>
      </c>
      <c r="M13" s="101"/>
    </row>
    <row r="14" spans="1:13" x14ac:dyDescent="0.2">
      <c r="A14" s="532"/>
      <c r="B14" s="98" t="s">
        <v>58</v>
      </c>
      <c r="C14" s="65">
        <v>43</v>
      </c>
      <c r="D14" s="65">
        <v>42</v>
      </c>
      <c r="E14" s="65">
        <v>38</v>
      </c>
      <c r="F14" s="65">
        <v>44</v>
      </c>
      <c r="G14" s="65">
        <v>51</v>
      </c>
      <c r="H14" s="65">
        <v>44</v>
      </c>
      <c r="I14" s="65">
        <v>46</v>
      </c>
      <c r="J14" s="486">
        <v>52</v>
      </c>
      <c r="K14" s="65">
        <v>48</v>
      </c>
      <c r="L14" s="518">
        <f t="shared" si="0"/>
        <v>-7.6923076923076925</v>
      </c>
      <c r="M14" s="101"/>
    </row>
    <row r="15" spans="1:13" x14ac:dyDescent="0.2">
      <c r="A15" s="532"/>
      <c r="B15" s="98" t="s">
        <v>127</v>
      </c>
      <c r="C15" s="65">
        <v>34</v>
      </c>
      <c r="D15" s="65">
        <v>28</v>
      </c>
      <c r="E15" s="65">
        <v>23</v>
      </c>
      <c r="F15" s="65">
        <v>34</v>
      </c>
      <c r="G15" s="65">
        <v>43</v>
      </c>
      <c r="H15" s="65">
        <v>32</v>
      </c>
      <c r="I15" s="65">
        <v>28</v>
      </c>
      <c r="J15" s="486">
        <v>39</v>
      </c>
      <c r="K15" s="65">
        <v>35</v>
      </c>
      <c r="L15" s="518">
        <f t="shared" si="0"/>
        <v>-10.256410256410257</v>
      </c>
      <c r="M15" s="101"/>
    </row>
    <row r="16" spans="1:13" x14ac:dyDescent="0.2">
      <c r="A16" s="532"/>
      <c r="B16" s="98" t="s">
        <v>71</v>
      </c>
      <c r="C16" s="65">
        <v>35</v>
      </c>
      <c r="D16" s="65">
        <v>39</v>
      </c>
      <c r="E16" s="65">
        <v>41</v>
      </c>
      <c r="F16" s="65">
        <v>45</v>
      </c>
      <c r="G16" s="65">
        <v>59</v>
      </c>
      <c r="H16" s="65">
        <v>43</v>
      </c>
      <c r="I16" s="65">
        <v>50</v>
      </c>
      <c r="J16" s="486">
        <v>64</v>
      </c>
      <c r="K16" s="65">
        <v>49</v>
      </c>
      <c r="L16" s="518">
        <f t="shared" si="0"/>
        <v>-23.4375</v>
      </c>
      <c r="M16" s="101"/>
    </row>
    <row r="17" spans="1:13" x14ac:dyDescent="0.2">
      <c r="A17" s="532"/>
      <c r="B17" s="98" t="s">
        <v>62</v>
      </c>
      <c r="C17" s="65">
        <v>42</v>
      </c>
      <c r="D17" s="65">
        <v>24</v>
      </c>
      <c r="E17" s="65">
        <v>20</v>
      </c>
      <c r="F17" s="65">
        <v>24</v>
      </c>
      <c r="G17" s="65">
        <v>39</v>
      </c>
      <c r="H17" s="65">
        <v>25</v>
      </c>
      <c r="I17" s="65">
        <v>25</v>
      </c>
      <c r="J17" s="486">
        <v>34</v>
      </c>
      <c r="K17" s="65">
        <v>37</v>
      </c>
      <c r="L17" s="518">
        <f t="shared" si="0"/>
        <v>8.8235294117647065</v>
      </c>
      <c r="M17" s="101"/>
    </row>
    <row r="18" spans="1:13" x14ac:dyDescent="0.2">
      <c r="A18" s="532"/>
      <c r="B18" s="98" t="s">
        <v>128</v>
      </c>
      <c r="C18" s="65">
        <v>23</v>
      </c>
      <c r="D18" s="65">
        <v>39</v>
      </c>
      <c r="E18" s="65">
        <v>56</v>
      </c>
      <c r="F18" s="65">
        <v>52</v>
      </c>
      <c r="G18" s="65">
        <v>60</v>
      </c>
      <c r="H18" s="65">
        <v>50</v>
      </c>
      <c r="I18" s="65">
        <v>56</v>
      </c>
      <c r="J18" s="486">
        <v>48</v>
      </c>
      <c r="K18" s="65">
        <v>53</v>
      </c>
      <c r="L18" s="518">
        <f t="shared" si="0"/>
        <v>10.416666666666666</v>
      </c>
      <c r="M18" s="101"/>
    </row>
    <row r="19" spans="1:13" x14ac:dyDescent="0.2">
      <c r="A19" s="532"/>
      <c r="B19" s="98" t="s">
        <v>64</v>
      </c>
      <c r="C19" s="65">
        <v>39</v>
      </c>
      <c r="D19" s="65">
        <v>43</v>
      </c>
      <c r="E19" s="65">
        <v>33</v>
      </c>
      <c r="F19" s="65">
        <v>40</v>
      </c>
      <c r="G19" s="65">
        <v>57</v>
      </c>
      <c r="H19" s="65">
        <v>28</v>
      </c>
      <c r="I19" s="65">
        <v>29</v>
      </c>
      <c r="J19" s="486">
        <v>32</v>
      </c>
      <c r="K19" s="65">
        <v>27</v>
      </c>
      <c r="L19" s="518">
        <f t="shared" si="0"/>
        <v>-15.625</v>
      </c>
      <c r="M19" s="101"/>
    </row>
    <row r="20" spans="1:13" x14ac:dyDescent="0.2">
      <c r="A20" s="532"/>
      <c r="B20" s="98" t="s">
        <v>46</v>
      </c>
      <c r="C20" s="65">
        <v>33</v>
      </c>
      <c r="D20" s="65">
        <v>34</v>
      </c>
      <c r="E20" s="65">
        <v>31</v>
      </c>
      <c r="F20" s="65">
        <v>39</v>
      </c>
      <c r="G20" s="65">
        <v>45</v>
      </c>
      <c r="H20" s="65">
        <v>36</v>
      </c>
      <c r="I20" s="65">
        <v>35</v>
      </c>
      <c r="J20" s="486">
        <v>41</v>
      </c>
      <c r="K20" s="65">
        <v>39</v>
      </c>
      <c r="L20" s="518">
        <f t="shared" si="0"/>
        <v>-4.8780487804878048</v>
      </c>
      <c r="M20" s="101"/>
    </row>
    <row r="21" spans="1:13" x14ac:dyDescent="0.2">
      <c r="A21" s="532"/>
      <c r="B21" s="98" t="s">
        <v>69</v>
      </c>
      <c r="C21" s="65">
        <v>19</v>
      </c>
      <c r="D21" s="65">
        <v>11</v>
      </c>
      <c r="E21" s="65">
        <v>14</v>
      </c>
      <c r="F21" s="65">
        <v>19</v>
      </c>
      <c r="G21" s="65">
        <v>25</v>
      </c>
      <c r="H21" s="65">
        <v>15</v>
      </c>
      <c r="I21" s="65">
        <v>18</v>
      </c>
      <c r="J21" s="486">
        <v>24</v>
      </c>
      <c r="K21" s="65">
        <v>22</v>
      </c>
      <c r="L21" s="518">
        <f t="shared" si="0"/>
        <v>-8.3333333333333339</v>
      </c>
      <c r="M21" s="101"/>
    </row>
    <row r="22" spans="1:13" x14ac:dyDescent="0.2">
      <c r="A22" s="532"/>
      <c r="B22" s="98" t="s">
        <v>68</v>
      </c>
      <c r="C22" s="65">
        <v>36</v>
      </c>
      <c r="D22" s="65">
        <v>41</v>
      </c>
      <c r="E22" s="65">
        <v>38</v>
      </c>
      <c r="F22" s="65">
        <v>32</v>
      </c>
      <c r="G22" s="65">
        <v>39</v>
      </c>
      <c r="H22" s="65">
        <v>28</v>
      </c>
      <c r="I22" s="65" t="s">
        <v>91</v>
      </c>
      <c r="J22" s="486">
        <v>45</v>
      </c>
      <c r="K22" s="65">
        <v>40</v>
      </c>
      <c r="L22" s="518">
        <f t="shared" si="0"/>
        <v>-11.111111111111111</v>
      </c>
      <c r="M22" s="101"/>
    </row>
    <row r="23" spans="1:13" x14ac:dyDescent="0.2">
      <c r="A23" s="532"/>
      <c r="B23" s="98" t="s">
        <v>75</v>
      </c>
      <c r="C23" s="65">
        <v>37</v>
      </c>
      <c r="D23" s="65">
        <v>30</v>
      </c>
      <c r="E23" s="65">
        <v>26</v>
      </c>
      <c r="F23" s="66">
        <v>37</v>
      </c>
      <c r="G23" s="66">
        <v>46</v>
      </c>
      <c r="H23" s="66">
        <v>31</v>
      </c>
      <c r="I23" s="66">
        <v>38</v>
      </c>
      <c r="J23" s="487">
        <v>41</v>
      </c>
      <c r="K23" s="66">
        <v>40</v>
      </c>
      <c r="L23" s="519">
        <f t="shared" si="0"/>
        <v>-2.4390243902439024</v>
      </c>
      <c r="M23" s="101"/>
    </row>
    <row r="24" spans="1:13" ht="15" x14ac:dyDescent="0.2">
      <c r="A24" s="115" t="s">
        <v>122</v>
      </c>
      <c r="B24" s="116" t="s">
        <v>91</v>
      </c>
      <c r="C24" s="117">
        <v>34</v>
      </c>
      <c r="D24" s="117">
        <v>35</v>
      </c>
      <c r="E24" s="117">
        <v>34</v>
      </c>
      <c r="F24" s="66">
        <v>37</v>
      </c>
      <c r="G24" s="66">
        <v>45</v>
      </c>
      <c r="H24" s="66">
        <v>33</v>
      </c>
      <c r="I24" s="66">
        <v>36</v>
      </c>
      <c r="J24" s="487">
        <v>42</v>
      </c>
      <c r="K24" s="66">
        <v>38</v>
      </c>
      <c r="L24" s="519">
        <f t="shared" si="0"/>
        <v>-9.5238095238095237</v>
      </c>
      <c r="M24" s="101"/>
    </row>
    <row r="25" spans="1:13" x14ac:dyDescent="0.2">
      <c r="A25" s="532" t="s">
        <v>129</v>
      </c>
      <c r="B25" s="98" t="s">
        <v>130</v>
      </c>
      <c r="C25" s="65">
        <v>25</v>
      </c>
      <c r="D25" s="65">
        <v>20</v>
      </c>
      <c r="E25" s="65">
        <v>17</v>
      </c>
      <c r="F25" s="65">
        <v>25</v>
      </c>
      <c r="G25" s="65">
        <v>35</v>
      </c>
      <c r="H25" s="65">
        <v>30</v>
      </c>
      <c r="I25" s="65">
        <v>29</v>
      </c>
      <c r="J25" s="486">
        <v>30</v>
      </c>
      <c r="K25" s="65">
        <v>22</v>
      </c>
      <c r="L25" s="518">
        <f t="shared" si="0"/>
        <v>-26.666666666666668</v>
      </c>
      <c r="M25" s="101"/>
    </row>
    <row r="26" spans="1:13" x14ac:dyDescent="0.2">
      <c r="A26" s="532"/>
      <c r="B26" s="98" t="s">
        <v>131</v>
      </c>
      <c r="C26" s="65" t="s">
        <v>91</v>
      </c>
      <c r="D26" s="65">
        <v>35</v>
      </c>
      <c r="E26" s="65">
        <v>36</v>
      </c>
      <c r="F26" s="66">
        <v>48</v>
      </c>
      <c r="G26" s="66">
        <v>64</v>
      </c>
      <c r="H26" s="66">
        <v>40</v>
      </c>
      <c r="I26" s="66">
        <v>40</v>
      </c>
      <c r="J26" s="487">
        <v>64</v>
      </c>
      <c r="K26" s="66" t="s">
        <v>91</v>
      </c>
      <c r="L26" s="519" t="s">
        <v>91</v>
      </c>
      <c r="M26" s="101"/>
    </row>
    <row r="27" spans="1:13" ht="15" x14ac:dyDescent="0.2">
      <c r="A27" s="115" t="s">
        <v>122</v>
      </c>
      <c r="B27" s="116" t="s">
        <v>91</v>
      </c>
      <c r="C27" s="117">
        <v>25</v>
      </c>
      <c r="D27" s="117">
        <v>27</v>
      </c>
      <c r="E27" s="117">
        <v>27</v>
      </c>
      <c r="F27" s="66">
        <v>37</v>
      </c>
      <c r="G27" s="66">
        <v>50</v>
      </c>
      <c r="H27" s="66">
        <v>35</v>
      </c>
      <c r="I27" s="66">
        <v>35</v>
      </c>
      <c r="J27" s="487">
        <v>47</v>
      </c>
      <c r="K27" s="66">
        <v>22</v>
      </c>
      <c r="L27" s="519">
        <f t="shared" si="0"/>
        <v>-53.191489361702125</v>
      </c>
      <c r="M27" s="101"/>
    </row>
    <row r="28" spans="1:13" ht="15" x14ac:dyDescent="0.2">
      <c r="A28" s="112" t="s">
        <v>132</v>
      </c>
      <c r="B28" s="98" t="s">
        <v>44</v>
      </c>
      <c r="C28" s="65">
        <v>37</v>
      </c>
      <c r="D28" s="65">
        <v>54</v>
      </c>
      <c r="E28" s="65">
        <v>23</v>
      </c>
      <c r="F28" s="66">
        <v>37</v>
      </c>
      <c r="G28" s="66">
        <v>36</v>
      </c>
      <c r="H28" s="66">
        <v>30</v>
      </c>
      <c r="I28" s="66">
        <v>26</v>
      </c>
      <c r="J28" s="487">
        <v>36</v>
      </c>
      <c r="K28" s="66">
        <v>33</v>
      </c>
      <c r="L28" s="519">
        <f t="shared" si="0"/>
        <v>-8.3333333333333339</v>
      </c>
      <c r="M28" s="101"/>
    </row>
    <row r="29" spans="1:13" ht="15" x14ac:dyDescent="0.2">
      <c r="A29" s="115" t="s">
        <v>122</v>
      </c>
      <c r="B29" s="116" t="s">
        <v>91</v>
      </c>
      <c r="C29" s="117">
        <v>37</v>
      </c>
      <c r="D29" s="117">
        <v>54</v>
      </c>
      <c r="E29" s="117">
        <v>23</v>
      </c>
      <c r="F29" s="66">
        <v>37</v>
      </c>
      <c r="G29" s="66">
        <v>36</v>
      </c>
      <c r="H29" s="66">
        <v>30</v>
      </c>
      <c r="I29" s="66">
        <v>26</v>
      </c>
      <c r="J29" s="487">
        <v>36</v>
      </c>
      <c r="K29" s="66">
        <v>33</v>
      </c>
      <c r="L29" s="519">
        <f t="shared" si="0"/>
        <v>-8.3333333333333339</v>
      </c>
      <c r="M29" s="101"/>
    </row>
    <row r="30" spans="1:13" ht="15" x14ac:dyDescent="0.2">
      <c r="A30" s="112" t="s">
        <v>133</v>
      </c>
      <c r="B30" s="98" t="s">
        <v>49</v>
      </c>
      <c r="C30" s="65">
        <v>50</v>
      </c>
      <c r="D30" s="65">
        <v>51</v>
      </c>
      <c r="E30" s="65">
        <v>52</v>
      </c>
      <c r="F30" s="66">
        <v>53</v>
      </c>
      <c r="G30" s="66">
        <v>52</v>
      </c>
      <c r="H30" s="66">
        <v>40</v>
      </c>
      <c r="I30" s="66">
        <v>45</v>
      </c>
      <c r="J30" s="487">
        <v>51</v>
      </c>
      <c r="K30" s="66">
        <v>49</v>
      </c>
      <c r="L30" s="519">
        <f t="shared" si="0"/>
        <v>-3.9215686274509802</v>
      </c>
      <c r="M30" s="101"/>
    </row>
    <row r="31" spans="1:13" ht="15" x14ac:dyDescent="0.2">
      <c r="A31" s="115" t="s">
        <v>122</v>
      </c>
      <c r="B31" s="116" t="s">
        <v>91</v>
      </c>
      <c r="C31" s="117">
        <v>50</v>
      </c>
      <c r="D31" s="117">
        <v>51</v>
      </c>
      <c r="E31" s="117">
        <v>52</v>
      </c>
      <c r="F31" s="66">
        <v>53</v>
      </c>
      <c r="G31" s="66">
        <v>52</v>
      </c>
      <c r="H31" s="66">
        <v>40</v>
      </c>
      <c r="I31" s="66">
        <v>45</v>
      </c>
      <c r="J31" s="487">
        <v>51</v>
      </c>
      <c r="K31" s="66">
        <v>49</v>
      </c>
      <c r="L31" s="519">
        <f t="shared" si="0"/>
        <v>-3.9215686274509802</v>
      </c>
      <c r="M31" s="101"/>
    </row>
    <row r="32" spans="1:13" x14ac:dyDescent="0.2">
      <c r="A32" s="532" t="s">
        <v>134</v>
      </c>
      <c r="B32" s="98" t="s">
        <v>135</v>
      </c>
      <c r="C32" s="65">
        <v>38</v>
      </c>
      <c r="D32" s="65">
        <v>61</v>
      </c>
      <c r="E32" s="65">
        <v>44</v>
      </c>
      <c r="F32" s="65">
        <v>45</v>
      </c>
      <c r="G32" s="65">
        <v>51</v>
      </c>
      <c r="H32" s="65">
        <v>50</v>
      </c>
      <c r="I32" s="65">
        <v>49</v>
      </c>
      <c r="J32" s="486">
        <v>51</v>
      </c>
      <c r="K32" s="65">
        <v>54</v>
      </c>
      <c r="L32" s="518">
        <f t="shared" si="0"/>
        <v>5.882352941176471</v>
      </c>
      <c r="M32" s="101"/>
    </row>
    <row r="33" spans="1:13" x14ac:dyDescent="0.2">
      <c r="A33" s="532"/>
      <c r="B33" s="98" t="s">
        <v>136</v>
      </c>
      <c r="C33" s="65">
        <v>62</v>
      </c>
      <c r="D33" s="65">
        <v>42</v>
      </c>
      <c r="E33" s="65">
        <v>64</v>
      </c>
      <c r="F33" s="65">
        <v>74</v>
      </c>
      <c r="G33" s="65">
        <v>69</v>
      </c>
      <c r="H33" s="65">
        <v>68</v>
      </c>
      <c r="I33" s="65">
        <v>64</v>
      </c>
      <c r="J33" s="486">
        <v>71</v>
      </c>
      <c r="K33" s="65">
        <v>76</v>
      </c>
      <c r="L33" s="518">
        <f t="shared" si="0"/>
        <v>7.042253521126761</v>
      </c>
      <c r="M33" s="101"/>
    </row>
    <row r="34" spans="1:13" x14ac:dyDescent="0.2">
      <c r="A34" s="532"/>
      <c r="B34" s="98" t="s">
        <v>137</v>
      </c>
      <c r="C34" s="65">
        <v>54</v>
      </c>
      <c r="D34" s="65">
        <v>41</v>
      </c>
      <c r="E34" s="65">
        <v>41</v>
      </c>
      <c r="F34" s="65">
        <v>47</v>
      </c>
      <c r="G34" s="65">
        <v>54</v>
      </c>
      <c r="H34" s="65">
        <v>59</v>
      </c>
      <c r="I34" s="65">
        <v>43</v>
      </c>
      <c r="J34" s="486">
        <v>67</v>
      </c>
      <c r="K34" s="65">
        <v>55</v>
      </c>
      <c r="L34" s="518">
        <f t="shared" si="0"/>
        <v>-17.910447761194028</v>
      </c>
      <c r="M34" s="101"/>
    </row>
    <row r="35" spans="1:13" x14ac:dyDescent="0.2">
      <c r="A35" s="532"/>
      <c r="B35" s="98" t="s">
        <v>138</v>
      </c>
      <c r="C35" s="65">
        <v>59</v>
      </c>
      <c r="D35" s="65">
        <v>61</v>
      </c>
      <c r="E35" s="65">
        <v>62</v>
      </c>
      <c r="F35" s="65">
        <v>148</v>
      </c>
      <c r="G35" s="65">
        <v>55</v>
      </c>
      <c r="H35" s="65">
        <v>52</v>
      </c>
      <c r="I35" s="65">
        <v>49</v>
      </c>
      <c r="J35" s="486">
        <v>55</v>
      </c>
      <c r="K35" s="65">
        <v>42</v>
      </c>
      <c r="L35" s="518">
        <f t="shared" si="0"/>
        <v>-23.636363636363637</v>
      </c>
      <c r="M35" s="101"/>
    </row>
    <row r="36" spans="1:13" x14ac:dyDescent="0.2">
      <c r="A36" s="532"/>
      <c r="B36" s="98" t="s">
        <v>51</v>
      </c>
      <c r="C36" s="65">
        <v>33</v>
      </c>
      <c r="D36" s="65">
        <v>23</v>
      </c>
      <c r="E36" s="65">
        <v>24</v>
      </c>
      <c r="F36" s="65">
        <v>29</v>
      </c>
      <c r="G36" s="65">
        <v>36</v>
      </c>
      <c r="H36" s="65">
        <v>22</v>
      </c>
      <c r="I36" s="65">
        <v>28</v>
      </c>
      <c r="J36" s="486">
        <v>39</v>
      </c>
      <c r="K36" s="65">
        <v>56</v>
      </c>
      <c r="L36" s="518">
        <f t="shared" si="0"/>
        <v>43.589743589743591</v>
      </c>
      <c r="M36" s="101"/>
    </row>
    <row r="37" spans="1:13" x14ac:dyDescent="0.2">
      <c r="A37" s="532"/>
      <c r="B37" s="98" t="s">
        <v>139</v>
      </c>
      <c r="C37" s="65">
        <v>50</v>
      </c>
      <c r="D37" s="65">
        <v>61</v>
      </c>
      <c r="E37" s="65">
        <v>63</v>
      </c>
      <c r="F37" s="65">
        <v>60</v>
      </c>
      <c r="G37" s="65">
        <v>60</v>
      </c>
      <c r="H37" s="65">
        <v>56</v>
      </c>
      <c r="I37" s="65">
        <v>54</v>
      </c>
      <c r="J37" s="486">
        <v>56</v>
      </c>
      <c r="K37" s="65">
        <v>37</v>
      </c>
      <c r="L37" s="518">
        <f t="shared" si="0"/>
        <v>-33.928571428571431</v>
      </c>
      <c r="M37" s="101"/>
    </row>
    <row r="38" spans="1:13" x14ac:dyDescent="0.2">
      <c r="A38" s="532"/>
      <c r="B38" s="98" t="s">
        <v>140</v>
      </c>
      <c r="C38" s="65">
        <v>32</v>
      </c>
      <c r="D38" s="65">
        <v>26</v>
      </c>
      <c r="E38" s="65">
        <v>30</v>
      </c>
      <c r="F38" s="65">
        <v>27</v>
      </c>
      <c r="G38" s="65">
        <v>29</v>
      </c>
      <c r="H38" s="65">
        <v>29</v>
      </c>
      <c r="I38" s="65">
        <v>29</v>
      </c>
      <c r="J38" s="486">
        <v>58</v>
      </c>
      <c r="K38" s="65">
        <v>47</v>
      </c>
      <c r="L38" s="518">
        <f t="shared" si="0"/>
        <v>-18.96551724137931</v>
      </c>
      <c r="M38" s="101"/>
    </row>
    <row r="39" spans="1:13" x14ac:dyDescent="0.2">
      <c r="A39" s="532"/>
      <c r="B39" s="98" t="s">
        <v>141</v>
      </c>
      <c r="C39" s="65">
        <v>58</v>
      </c>
      <c r="D39" s="65">
        <v>89</v>
      </c>
      <c r="E39" s="65">
        <v>60</v>
      </c>
      <c r="F39" s="65">
        <v>55</v>
      </c>
      <c r="G39" s="65">
        <v>33</v>
      </c>
      <c r="H39" s="65">
        <v>28</v>
      </c>
      <c r="I39" s="65">
        <v>35</v>
      </c>
      <c r="J39" s="486">
        <v>41</v>
      </c>
      <c r="K39" s="65">
        <v>81</v>
      </c>
      <c r="L39" s="518">
        <f t="shared" si="0"/>
        <v>97.560975609756099</v>
      </c>
      <c r="M39" s="101"/>
    </row>
    <row r="40" spans="1:13" x14ac:dyDescent="0.2">
      <c r="A40" s="532"/>
      <c r="B40" s="98" t="s">
        <v>142</v>
      </c>
      <c r="C40" s="65">
        <v>25</v>
      </c>
      <c r="D40" s="65">
        <v>24</v>
      </c>
      <c r="E40" s="65">
        <v>23</v>
      </c>
      <c r="F40" s="66">
        <v>23</v>
      </c>
      <c r="G40" s="66">
        <v>36</v>
      </c>
      <c r="H40" s="66">
        <v>23</v>
      </c>
      <c r="I40" s="66">
        <v>27</v>
      </c>
      <c r="J40" s="487">
        <v>49</v>
      </c>
      <c r="K40" s="66">
        <v>51</v>
      </c>
      <c r="L40" s="519">
        <f t="shared" si="0"/>
        <v>4.0816326530612246</v>
      </c>
      <c r="M40" s="101"/>
    </row>
    <row r="41" spans="1:13" ht="15" x14ac:dyDescent="0.2">
      <c r="A41" s="115" t="s">
        <v>122</v>
      </c>
      <c r="B41" s="116" t="s">
        <v>91</v>
      </c>
      <c r="C41" s="117">
        <v>46</v>
      </c>
      <c r="D41" s="117">
        <v>48</v>
      </c>
      <c r="E41" s="117">
        <v>46</v>
      </c>
      <c r="F41" s="66">
        <v>56</v>
      </c>
      <c r="G41" s="66">
        <v>47</v>
      </c>
      <c r="H41" s="66">
        <v>43</v>
      </c>
      <c r="I41" s="66">
        <v>42</v>
      </c>
      <c r="J41" s="487">
        <v>54</v>
      </c>
      <c r="K41" s="66">
        <v>55</v>
      </c>
      <c r="L41" s="519">
        <f t="shared" si="0"/>
        <v>1.8518518518518519</v>
      </c>
      <c r="M41" s="101"/>
    </row>
    <row r="42" spans="1:13" x14ac:dyDescent="0.2">
      <c r="A42" s="532" t="s">
        <v>143</v>
      </c>
      <c r="B42" s="98" t="s">
        <v>144</v>
      </c>
      <c r="C42" s="65">
        <v>26</v>
      </c>
      <c r="D42" s="65">
        <v>17</v>
      </c>
      <c r="E42" s="65">
        <v>16</v>
      </c>
      <c r="F42" s="65">
        <v>21</v>
      </c>
      <c r="G42" s="65">
        <v>16</v>
      </c>
      <c r="H42" s="65">
        <v>28</v>
      </c>
      <c r="I42" s="65">
        <v>31</v>
      </c>
      <c r="J42" s="486">
        <v>37</v>
      </c>
      <c r="K42" s="65">
        <v>37</v>
      </c>
      <c r="L42" s="518">
        <f t="shared" si="0"/>
        <v>0</v>
      </c>
      <c r="M42" s="101"/>
    </row>
    <row r="43" spans="1:13" x14ac:dyDescent="0.2">
      <c r="A43" s="532"/>
      <c r="B43" s="98" t="s">
        <v>145</v>
      </c>
      <c r="C43" s="65">
        <v>27</v>
      </c>
      <c r="D43" s="65">
        <v>20</v>
      </c>
      <c r="E43" s="65">
        <v>22</v>
      </c>
      <c r="F43" s="65">
        <v>26</v>
      </c>
      <c r="G43" s="65">
        <v>35</v>
      </c>
      <c r="H43" s="65">
        <v>28</v>
      </c>
      <c r="I43" s="65">
        <v>35</v>
      </c>
      <c r="J43" s="486">
        <v>46</v>
      </c>
      <c r="K43" s="65">
        <v>35</v>
      </c>
      <c r="L43" s="518">
        <f t="shared" si="0"/>
        <v>-23.913043478260871</v>
      </c>
      <c r="M43" s="101"/>
    </row>
    <row r="44" spans="1:13" x14ac:dyDescent="0.2">
      <c r="A44" s="532"/>
      <c r="B44" s="98" t="s">
        <v>45</v>
      </c>
      <c r="C44" s="65">
        <v>25</v>
      </c>
      <c r="D44" s="65">
        <v>24</v>
      </c>
      <c r="E44" s="65">
        <v>22</v>
      </c>
      <c r="F44" s="65">
        <v>26</v>
      </c>
      <c r="G44" s="65">
        <v>29</v>
      </c>
      <c r="H44" s="65">
        <v>25</v>
      </c>
      <c r="I44" s="65">
        <v>29</v>
      </c>
      <c r="J44" s="486">
        <v>28</v>
      </c>
      <c r="K44" s="65">
        <v>29</v>
      </c>
      <c r="L44" s="518">
        <f t="shared" si="0"/>
        <v>3.5714285714285716</v>
      </c>
      <c r="M44" s="101"/>
    </row>
    <row r="45" spans="1:13" x14ac:dyDescent="0.2">
      <c r="A45" s="532"/>
      <c r="B45" s="98" t="s">
        <v>146</v>
      </c>
      <c r="C45" s="65">
        <v>17</v>
      </c>
      <c r="D45" s="65">
        <v>29</v>
      </c>
      <c r="E45" s="65">
        <v>20</v>
      </c>
      <c r="F45" s="66">
        <v>16</v>
      </c>
      <c r="G45" s="66">
        <v>5</v>
      </c>
      <c r="H45" s="66">
        <v>16</v>
      </c>
      <c r="I45" s="66">
        <v>11</v>
      </c>
      <c r="J45" s="487">
        <v>19</v>
      </c>
      <c r="K45" s="66">
        <v>7</v>
      </c>
      <c r="L45" s="519">
        <f t="shared" si="0"/>
        <v>-63.157894736842103</v>
      </c>
      <c r="M45" s="101"/>
    </row>
    <row r="46" spans="1:13" ht="15" x14ac:dyDescent="0.2">
      <c r="A46" s="115" t="s">
        <v>122</v>
      </c>
      <c r="B46" s="116" t="s">
        <v>91</v>
      </c>
      <c r="C46" s="117">
        <v>24</v>
      </c>
      <c r="D46" s="117">
        <v>22</v>
      </c>
      <c r="E46" s="117">
        <v>20</v>
      </c>
      <c r="F46" s="66">
        <v>22</v>
      </c>
      <c r="G46" s="66">
        <v>21</v>
      </c>
      <c r="H46" s="66">
        <v>24</v>
      </c>
      <c r="I46" s="66">
        <v>27</v>
      </c>
      <c r="J46" s="487">
        <v>33</v>
      </c>
      <c r="K46" s="66">
        <v>27</v>
      </c>
      <c r="L46" s="519">
        <f t="shared" si="0"/>
        <v>-18.181818181818183</v>
      </c>
      <c r="M46" s="101"/>
    </row>
    <row r="47" spans="1:13" ht="15" x14ac:dyDescent="0.2">
      <c r="A47" s="113" t="s">
        <v>147</v>
      </c>
      <c r="B47" s="113" t="s">
        <v>91</v>
      </c>
      <c r="C47" s="109">
        <v>36</v>
      </c>
      <c r="D47" s="109">
        <v>37</v>
      </c>
      <c r="E47" s="109">
        <v>35</v>
      </c>
      <c r="F47" s="109">
        <v>41</v>
      </c>
      <c r="G47" s="109">
        <v>42</v>
      </c>
      <c r="H47" s="109">
        <v>34</v>
      </c>
      <c r="I47" s="109">
        <v>35</v>
      </c>
      <c r="J47" s="488">
        <v>43</v>
      </c>
      <c r="K47" s="109">
        <v>41</v>
      </c>
      <c r="L47" s="518">
        <f t="shared" si="0"/>
        <v>-4.6511627906976747</v>
      </c>
      <c r="M47" s="101"/>
    </row>
    <row r="48" spans="1:13" ht="15" x14ac:dyDescent="0.2">
      <c r="A48" s="110"/>
      <c r="B48" s="88"/>
      <c r="C48" s="65"/>
      <c r="D48" s="65"/>
      <c r="E48" s="65"/>
      <c r="F48" s="65"/>
      <c r="G48" s="65"/>
      <c r="H48" s="65"/>
      <c r="I48" s="65"/>
      <c r="J48" s="65"/>
      <c r="K48" s="65"/>
      <c r="L48" s="103"/>
      <c r="M48" s="101"/>
    </row>
    <row r="49" spans="1:13" ht="15" x14ac:dyDescent="0.2">
      <c r="A49" s="110"/>
      <c r="B49" s="88"/>
      <c r="C49" s="65"/>
      <c r="D49" s="65"/>
      <c r="E49" s="65"/>
      <c r="F49" s="65"/>
      <c r="G49" s="65"/>
      <c r="H49" s="65"/>
      <c r="I49" s="65"/>
      <c r="J49" s="65"/>
      <c r="K49" s="65"/>
      <c r="L49" s="103"/>
      <c r="M49" s="101"/>
    </row>
    <row r="50" spans="1:13" x14ac:dyDescent="0.2">
      <c r="A50" s="104" t="s">
        <v>296</v>
      </c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</row>
    <row r="51" spans="1:13" x14ac:dyDescent="0.2">
      <c r="A51" s="104" t="s">
        <v>295</v>
      </c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</row>
    <row r="52" spans="1:13" x14ac:dyDescent="0.2">
      <c r="A52" s="104" t="s">
        <v>294</v>
      </c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</row>
    <row r="53" spans="1:13" x14ac:dyDescent="0.2">
      <c r="A53" s="104" t="s">
        <v>316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</row>
    <row r="54" spans="1:13" x14ac:dyDescent="0.2">
      <c r="A54" s="101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</row>
    <row r="55" spans="1:13" x14ac:dyDescent="0.2">
      <c r="A55" s="101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</row>
    <row r="56" spans="1:13" x14ac:dyDescent="0.2">
      <c r="A56" s="101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</row>
    <row r="57" spans="1:13" x14ac:dyDescent="0.2">
      <c r="A57" s="101"/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</row>
    <row r="58" spans="1:13" x14ac:dyDescent="0.2">
      <c r="A58" s="101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</row>
    <row r="59" spans="1:13" x14ac:dyDescent="0.2">
      <c r="A59" s="101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</row>
    <row r="60" spans="1:13" x14ac:dyDescent="0.2">
      <c r="A60" s="101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</row>
    <row r="61" spans="1:13" x14ac:dyDescent="0.2">
      <c r="A61" s="101"/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</row>
    <row r="70" ht="14.25" customHeight="1" x14ac:dyDescent="0.2"/>
    <row r="71" ht="14.25" customHeight="1" x14ac:dyDescent="0.2"/>
    <row r="72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</sheetData>
  <mergeCells count="8">
    <mergeCell ref="C2:L2"/>
    <mergeCell ref="A42:A45"/>
    <mergeCell ref="A5:A7"/>
    <mergeCell ref="A11:A23"/>
    <mergeCell ref="A25:A26"/>
    <mergeCell ref="A32:A40"/>
    <mergeCell ref="C3:I3"/>
    <mergeCell ref="J3:K3"/>
  </mergeCells>
  <pageMargins left="0.7" right="0.7" top="0.75" bottom="0.75" header="0.3" footer="0.3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zoomScale="80" zoomScaleNormal="80" workbookViewId="0">
      <selection activeCell="C22" sqref="C22"/>
    </sheetView>
  </sheetViews>
  <sheetFormatPr defaultColWidth="9.140625" defaultRowHeight="14.25" x14ac:dyDescent="0.2"/>
  <cols>
    <col min="1" max="1" width="19.140625" style="61" customWidth="1"/>
    <col min="2" max="2" width="65.28515625" style="61" customWidth="1"/>
    <col min="3" max="3" width="43.42578125" style="61" customWidth="1"/>
    <col min="4" max="15" width="15.28515625" style="61" customWidth="1"/>
    <col min="16" max="16384" width="9.140625" style="61"/>
  </cols>
  <sheetData>
    <row r="1" spans="1:2" s="46" customFormat="1" x14ac:dyDescent="0.2"/>
    <row r="2" spans="1:2" ht="25.5" customHeight="1" x14ac:dyDescent="0.2">
      <c r="A2" s="169"/>
      <c r="B2" s="250" t="s">
        <v>308</v>
      </c>
    </row>
    <row r="3" spans="1:2" x14ac:dyDescent="0.2">
      <c r="A3" s="47" t="s">
        <v>114</v>
      </c>
      <c r="B3" s="50" t="s">
        <v>309</v>
      </c>
    </row>
    <row r="4" spans="1:2" ht="15" x14ac:dyDescent="0.2">
      <c r="A4" s="493">
        <v>2011</v>
      </c>
      <c r="B4" s="514">
        <v>411.7</v>
      </c>
    </row>
    <row r="5" spans="1:2" ht="15" x14ac:dyDescent="0.2">
      <c r="A5" s="493">
        <v>2012</v>
      </c>
      <c r="B5" s="55">
        <v>768.97</v>
      </c>
    </row>
    <row r="6" spans="1:2" ht="15" x14ac:dyDescent="0.2">
      <c r="A6" s="493">
        <v>2013</v>
      </c>
      <c r="B6" s="55">
        <v>502.25</v>
      </c>
    </row>
    <row r="7" spans="1:2" ht="15" x14ac:dyDescent="0.2">
      <c r="A7" s="493">
        <v>2014</v>
      </c>
      <c r="B7" s="55">
        <v>859.94</v>
      </c>
    </row>
    <row r="8" spans="1:2" ht="15" x14ac:dyDescent="0.2">
      <c r="A8" s="493">
        <v>2015</v>
      </c>
      <c r="B8" s="55">
        <v>721.7</v>
      </c>
    </row>
    <row r="9" spans="1:2" ht="15" x14ac:dyDescent="0.2">
      <c r="A9" s="493">
        <v>2016</v>
      </c>
      <c r="B9" s="55">
        <v>759.56</v>
      </c>
    </row>
    <row r="10" spans="1:2" ht="15" x14ac:dyDescent="0.2">
      <c r="A10" s="493">
        <v>2017</v>
      </c>
      <c r="B10" s="55">
        <v>735.66</v>
      </c>
    </row>
    <row r="11" spans="1:2" ht="15" x14ac:dyDescent="0.2">
      <c r="A11" s="493">
        <v>2018</v>
      </c>
      <c r="B11" s="55">
        <v>800.49</v>
      </c>
    </row>
    <row r="12" spans="1:2" ht="15" x14ac:dyDescent="0.2">
      <c r="A12" s="493">
        <v>2019</v>
      </c>
      <c r="B12" s="55">
        <v>534.16999999999996</v>
      </c>
    </row>
    <row r="13" spans="1:2" ht="15" x14ac:dyDescent="0.2">
      <c r="A13" s="493" t="s">
        <v>271</v>
      </c>
      <c r="B13" s="55">
        <v>781.41</v>
      </c>
    </row>
    <row r="14" spans="1:2" ht="15" x14ac:dyDescent="0.2">
      <c r="A14" s="200" t="s">
        <v>281</v>
      </c>
      <c r="B14" s="55">
        <v>360.61</v>
      </c>
    </row>
    <row r="16" spans="1:2" x14ac:dyDescent="0.2">
      <c r="A16" s="80"/>
    </row>
    <row r="17" spans="1:1" x14ac:dyDescent="0.2">
      <c r="A17" s="104" t="s">
        <v>301</v>
      </c>
    </row>
  </sheetData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zoomScale="80" zoomScaleNormal="80" workbookViewId="0">
      <selection activeCell="C42" sqref="C42"/>
    </sheetView>
  </sheetViews>
  <sheetFormatPr defaultColWidth="9.140625" defaultRowHeight="14.25" x14ac:dyDescent="0.2"/>
  <cols>
    <col min="1" max="1" width="20.28515625" style="61" customWidth="1"/>
    <col min="2" max="4" width="26.140625" style="61" customWidth="1"/>
    <col min="5" max="15" width="15.28515625" style="61" customWidth="1"/>
    <col min="16" max="16384" width="9.140625" style="61"/>
  </cols>
  <sheetData>
    <row r="1" spans="1:4" s="46" customFormat="1" x14ac:dyDescent="0.2"/>
    <row r="2" spans="1:4" ht="24" customHeight="1" x14ac:dyDescent="0.2">
      <c r="A2" s="169"/>
      <c r="B2" s="583" t="s">
        <v>185</v>
      </c>
      <c r="C2" s="584"/>
      <c r="D2" s="584"/>
    </row>
    <row r="3" spans="1:4" ht="15" x14ac:dyDescent="0.2">
      <c r="A3" s="198" t="s">
        <v>114</v>
      </c>
      <c r="B3" s="197" t="s">
        <v>115</v>
      </c>
      <c r="C3" s="198" t="s">
        <v>116</v>
      </c>
      <c r="D3" s="198" t="s">
        <v>117</v>
      </c>
    </row>
    <row r="4" spans="1:4" ht="15" x14ac:dyDescent="0.2">
      <c r="A4" s="199">
        <v>2014</v>
      </c>
      <c r="B4" s="83">
        <v>375018558</v>
      </c>
      <c r="C4" s="82">
        <v>95399205</v>
      </c>
      <c r="D4" s="82">
        <v>470417763</v>
      </c>
    </row>
    <row r="5" spans="1:4" ht="15" x14ac:dyDescent="0.2">
      <c r="A5" s="200">
        <v>2015</v>
      </c>
      <c r="B5" s="81">
        <v>138472879</v>
      </c>
      <c r="C5" s="82">
        <v>47252616</v>
      </c>
      <c r="D5" s="82">
        <v>185725495</v>
      </c>
    </row>
    <row r="6" spans="1:4" ht="15" x14ac:dyDescent="0.2">
      <c r="A6" s="200">
        <v>2016</v>
      </c>
      <c r="B6" s="81">
        <v>245441464</v>
      </c>
      <c r="C6" s="82">
        <v>65481764</v>
      </c>
      <c r="D6" s="82">
        <v>310923228</v>
      </c>
    </row>
    <row r="7" spans="1:4" ht="15" x14ac:dyDescent="0.2">
      <c r="A7" s="200">
        <v>2017</v>
      </c>
      <c r="B7" s="81">
        <v>263324088</v>
      </c>
      <c r="C7" s="82">
        <v>76355679</v>
      </c>
      <c r="D7" s="82">
        <v>339679767</v>
      </c>
    </row>
    <row r="8" spans="1:4" ht="15" x14ac:dyDescent="0.2">
      <c r="A8" s="200">
        <v>2018</v>
      </c>
      <c r="B8" s="81">
        <v>286716846</v>
      </c>
      <c r="C8" s="82">
        <v>93067514</v>
      </c>
      <c r="D8" s="82">
        <v>379784360</v>
      </c>
    </row>
    <row r="9" spans="1:4" ht="15" x14ac:dyDescent="0.2">
      <c r="A9" s="200">
        <v>2019</v>
      </c>
      <c r="B9" s="81">
        <v>247874454</v>
      </c>
      <c r="C9" s="82">
        <v>64101847</v>
      </c>
      <c r="D9" s="82">
        <v>311976301</v>
      </c>
    </row>
    <row r="10" spans="1:4" ht="15" x14ac:dyDescent="0.2">
      <c r="A10" s="200" t="s">
        <v>271</v>
      </c>
      <c r="B10" s="81">
        <v>376090000</v>
      </c>
      <c r="C10" s="82">
        <v>127240000</v>
      </c>
      <c r="D10" s="82">
        <f>SUM(B10:C10)</f>
        <v>503330000</v>
      </c>
    </row>
    <row r="11" spans="1:4" ht="15" x14ac:dyDescent="0.2">
      <c r="A11" s="493" t="s">
        <v>307</v>
      </c>
      <c r="B11" s="81">
        <v>127780000</v>
      </c>
      <c r="C11" s="82">
        <v>67780000</v>
      </c>
      <c r="D11" s="82">
        <f>SUM(B11:C11)</f>
        <v>195560000</v>
      </c>
    </row>
    <row r="12" spans="1:4" x14ac:dyDescent="0.2">
      <c r="A12" s="80"/>
    </row>
    <row r="13" spans="1:4" x14ac:dyDescent="0.2">
      <c r="A13" s="104" t="s">
        <v>301</v>
      </c>
    </row>
  </sheetData>
  <mergeCells count="1">
    <mergeCell ref="B2:D2"/>
  </mergeCells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7"/>
  <sheetViews>
    <sheetView zoomScale="80" zoomScaleNormal="80" workbookViewId="0"/>
  </sheetViews>
  <sheetFormatPr defaultRowHeight="15" x14ac:dyDescent="0.25"/>
  <cols>
    <col min="1" max="1" width="21.42578125" style="212" customWidth="1"/>
    <col min="2" max="2" width="15.7109375" style="212" customWidth="1"/>
    <col min="3" max="3" width="21.85546875" style="212" customWidth="1"/>
    <col min="4" max="4" width="10.7109375" style="212" customWidth="1"/>
    <col min="5" max="5" width="21.85546875" style="212" customWidth="1"/>
    <col min="6" max="6" width="10.7109375" style="212" customWidth="1"/>
    <col min="7" max="7" width="21.85546875" style="212" customWidth="1"/>
    <col min="8" max="8" width="10.7109375" style="212" customWidth="1"/>
    <col min="9" max="9" width="21.85546875" style="212" customWidth="1"/>
    <col min="10" max="16384" width="9.140625" style="212"/>
  </cols>
  <sheetData>
    <row r="2" spans="1:9" ht="29.25" customHeight="1" x14ac:dyDescent="0.25">
      <c r="A2" s="235"/>
      <c r="B2" s="604" t="s">
        <v>251</v>
      </c>
      <c r="C2" s="605"/>
      <c r="D2" s="605"/>
      <c r="E2" s="605"/>
      <c r="F2" s="605"/>
      <c r="G2" s="605"/>
      <c r="H2" s="605"/>
      <c r="I2" s="605"/>
    </row>
    <row r="3" spans="1:9" s="234" customFormat="1" ht="33.75" customHeight="1" x14ac:dyDescent="0.25">
      <c r="A3" s="270" t="s">
        <v>2</v>
      </c>
      <c r="B3" s="271" t="s">
        <v>32</v>
      </c>
      <c r="C3" s="272" t="s">
        <v>246</v>
      </c>
      <c r="D3" s="273" t="s">
        <v>247</v>
      </c>
      <c r="E3" s="274" t="s">
        <v>248</v>
      </c>
      <c r="F3" s="273" t="s">
        <v>247</v>
      </c>
      <c r="G3" s="272" t="s">
        <v>244</v>
      </c>
      <c r="H3" s="273" t="s">
        <v>247</v>
      </c>
      <c r="I3" s="272" t="s">
        <v>245</v>
      </c>
    </row>
    <row r="4" spans="1:9" x14ac:dyDescent="0.25">
      <c r="A4" s="601">
        <v>2016</v>
      </c>
      <c r="B4" s="383" t="s">
        <v>7</v>
      </c>
      <c r="C4" s="389">
        <v>2312476.46</v>
      </c>
      <c r="D4" s="264">
        <v>12.686999999999999</v>
      </c>
      <c r="E4" s="389">
        <v>1092253.8500000001</v>
      </c>
      <c r="F4" s="264">
        <v>5.992</v>
      </c>
      <c r="G4" s="401">
        <f>C4+E4</f>
        <v>3404730.31</v>
      </c>
      <c r="H4" s="402">
        <v>18.679558960704423</v>
      </c>
      <c r="I4" s="384">
        <v>18227038</v>
      </c>
    </row>
    <row r="5" spans="1:9" x14ac:dyDescent="0.25">
      <c r="A5" s="602"/>
      <c r="B5" s="219" t="s">
        <v>8</v>
      </c>
      <c r="C5" s="214">
        <v>2226385.52</v>
      </c>
      <c r="D5" s="231">
        <v>13.27</v>
      </c>
      <c r="E5" s="214">
        <v>1031803.5</v>
      </c>
      <c r="F5" s="231">
        <v>6.15</v>
      </c>
      <c r="G5" s="215">
        <f t="shared" ref="G5:G58" si="0">C5+E5</f>
        <v>3258189.02</v>
      </c>
      <c r="H5" s="233">
        <v>19.414106161654903</v>
      </c>
      <c r="I5" s="214">
        <v>16782585.780000001</v>
      </c>
    </row>
    <row r="6" spans="1:9" x14ac:dyDescent="0.25">
      <c r="A6" s="602"/>
      <c r="B6" s="219" t="s">
        <v>9</v>
      </c>
      <c r="C6" s="214">
        <v>2125094.14</v>
      </c>
      <c r="D6" s="231">
        <v>12.436</v>
      </c>
      <c r="E6" s="214">
        <v>1045776.27</v>
      </c>
      <c r="F6" s="231">
        <v>6.12</v>
      </c>
      <c r="G6" s="215">
        <f t="shared" si="0"/>
        <v>3170870.41</v>
      </c>
      <c r="H6" s="233">
        <v>18.555828745788229</v>
      </c>
      <c r="I6" s="214">
        <v>17088271.579999998</v>
      </c>
    </row>
    <row r="7" spans="1:9" x14ac:dyDescent="0.25">
      <c r="A7" s="602"/>
      <c r="B7" s="219" t="s">
        <v>10</v>
      </c>
      <c r="C7" s="214">
        <v>1977371.45</v>
      </c>
      <c r="D7" s="231">
        <v>11.926</v>
      </c>
      <c r="E7" s="214">
        <v>935347.51</v>
      </c>
      <c r="F7" s="231">
        <v>5.641</v>
      </c>
      <c r="G7" s="215">
        <f t="shared" si="0"/>
        <v>2912718.96</v>
      </c>
      <c r="H7" s="233">
        <v>17.567846608195364</v>
      </c>
      <c r="I7" s="214">
        <v>16579829.189999999</v>
      </c>
    </row>
    <row r="8" spans="1:9" x14ac:dyDescent="0.25">
      <c r="A8" s="602"/>
      <c r="B8" s="219" t="s">
        <v>11</v>
      </c>
      <c r="C8" s="214">
        <v>1891244.52</v>
      </c>
      <c r="D8" s="231">
        <v>11.2</v>
      </c>
      <c r="E8" s="214">
        <v>952152.97</v>
      </c>
      <c r="F8" s="231">
        <v>5.6390000000000002</v>
      </c>
      <c r="G8" s="215">
        <f t="shared" si="0"/>
        <v>2843397.49</v>
      </c>
      <c r="H8" s="233">
        <v>16.838566848305973</v>
      </c>
      <c r="I8" s="214">
        <v>16886220.280000001</v>
      </c>
    </row>
    <row r="9" spans="1:9" x14ac:dyDescent="0.25">
      <c r="A9" s="602"/>
      <c r="B9" s="219" t="s">
        <v>12</v>
      </c>
      <c r="C9" s="214">
        <v>1930035.51</v>
      </c>
      <c r="D9" s="231">
        <v>10.962</v>
      </c>
      <c r="E9" s="214">
        <v>982681.63</v>
      </c>
      <c r="F9" s="231">
        <v>5.5810000000000004</v>
      </c>
      <c r="G9" s="215">
        <f t="shared" si="0"/>
        <v>2912717.14</v>
      </c>
      <c r="H9" s="233">
        <v>16.54320012396121</v>
      </c>
      <c r="I9" s="214">
        <v>17606733.390000001</v>
      </c>
    </row>
    <row r="10" spans="1:9" x14ac:dyDescent="0.25">
      <c r="A10" s="602"/>
      <c r="B10" s="219" t="s">
        <v>13</v>
      </c>
      <c r="C10" s="214">
        <v>1903740.29</v>
      </c>
      <c r="D10" s="231">
        <v>10.37</v>
      </c>
      <c r="E10" s="214">
        <v>956877.28</v>
      </c>
      <c r="F10" s="231">
        <v>5.2119999999999997</v>
      </c>
      <c r="G10" s="215">
        <f t="shared" si="0"/>
        <v>2860617.5700000003</v>
      </c>
      <c r="H10" s="233">
        <v>15.581589447979741</v>
      </c>
      <c r="I10" s="214">
        <v>18358958.690000001</v>
      </c>
    </row>
    <row r="11" spans="1:9" x14ac:dyDescent="0.25">
      <c r="A11" s="602"/>
      <c r="B11" s="219" t="s">
        <v>14</v>
      </c>
      <c r="C11" s="214">
        <v>2270502.42</v>
      </c>
      <c r="D11" s="231">
        <v>11.201000000000001</v>
      </c>
      <c r="E11" s="214">
        <v>1075716.6100000001</v>
      </c>
      <c r="F11" s="231">
        <v>5.3070000000000004</v>
      </c>
      <c r="G11" s="215">
        <f t="shared" si="0"/>
        <v>3346219.0300000003</v>
      </c>
      <c r="H11" s="233">
        <v>16.508407862851239</v>
      </c>
      <c r="I11" s="214">
        <v>20269786.510000002</v>
      </c>
    </row>
    <row r="12" spans="1:9" x14ac:dyDescent="0.25">
      <c r="A12" s="602"/>
      <c r="B12" s="219" t="s">
        <v>15</v>
      </c>
      <c r="C12" s="214">
        <v>1737263.82</v>
      </c>
      <c r="D12" s="231">
        <v>10.318</v>
      </c>
      <c r="E12" s="214">
        <v>911303.17</v>
      </c>
      <c r="F12" s="231">
        <v>5.4130000000000003</v>
      </c>
      <c r="G12" s="215">
        <f t="shared" si="0"/>
        <v>2648566.9900000002</v>
      </c>
      <c r="H12" s="233">
        <v>15.731110447654048</v>
      </c>
      <c r="I12" s="214">
        <v>16836490.969999999</v>
      </c>
    </row>
    <row r="13" spans="1:9" x14ac:dyDescent="0.25">
      <c r="A13" s="602"/>
      <c r="B13" s="219" t="s">
        <v>16</v>
      </c>
      <c r="C13" s="218">
        <v>1949084.82</v>
      </c>
      <c r="D13" s="232">
        <v>11.217000000000001</v>
      </c>
      <c r="E13" s="218">
        <v>987454.81</v>
      </c>
      <c r="F13" s="232">
        <v>5.6829999999999998</v>
      </c>
      <c r="G13" s="215">
        <f t="shared" si="0"/>
        <v>2936539.63</v>
      </c>
      <c r="H13" s="233">
        <v>16.900558034391796</v>
      </c>
      <c r="I13" s="214">
        <v>17375400.41</v>
      </c>
    </row>
    <row r="14" spans="1:9" x14ac:dyDescent="0.25">
      <c r="A14" s="602"/>
      <c r="B14" s="219" t="s">
        <v>17</v>
      </c>
      <c r="C14" s="218">
        <v>2056963.87</v>
      </c>
      <c r="D14" s="232">
        <v>11.874000000000001</v>
      </c>
      <c r="E14" s="218">
        <v>1065222.6200000001</v>
      </c>
      <c r="F14" s="232">
        <v>6.149</v>
      </c>
      <c r="G14" s="215">
        <f t="shared" si="0"/>
        <v>3122186.49</v>
      </c>
      <c r="H14" s="233">
        <v>18.022928488774745</v>
      </c>
      <c r="I14" s="214">
        <v>17323413.850000001</v>
      </c>
    </row>
    <row r="15" spans="1:9" x14ac:dyDescent="0.25">
      <c r="A15" s="603"/>
      <c r="B15" s="386" t="s">
        <v>18</v>
      </c>
      <c r="C15" s="403">
        <v>2262498.39</v>
      </c>
      <c r="D15" s="404">
        <v>12.319000000000001</v>
      </c>
      <c r="E15" s="403">
        <v>1209361.99</v>
      </c>
      <c r="F15" s="404">
        <v>6.585</v>
      </c>
      <c r="G15" s="405">
        <f t="shared" si="0"/>
        <v>3471860.38</v>
      </c>
      <c r="H15" s="406">
        <v>18.903905973339068</v>
      </c>
      <c r="I15" s="387">
        <v>18365836.059999999</v>
      </c>
    </row>
    <row r="16" spans="1:9" x14ac:dyDescent="0.25">
      <c r="A16" s="601">
        <v>2017</v>
      </c>
      <c r="B16" s="383" t="s">
        <v>7</v>
      </c>
      <c r="C16" s="389">
        <v>2468352.75</v>
      </c>
      <c r="D16" s="264">
        <v>12.94</v>
      </c>
      <c r="E16" s="389">
        <v>1206404.8899999999</v>
      </c>
      <c r="F16" s="264">
        <v>6.32</v>
      </c>
      <c r="G16" s="401">
        <f t="shared" si="0"/>
        <v>3674757.6399999997</v>
      </c>
      <c r="H16" s="402">
        <v>19.265550781582643</v>
      </c>
      <c r="I16" s="389">
        <v>19074241.280000001</v>
      </c>
    </row>
    <row r="17" spans="1:9" x14ac:dyDescent="0.25">
      <c r="A17" s="602"/>
      <c r="B17" s="219" t="s">
        <v>8</v>
      </c>
      <c r="C17" s="214">
        <v>2270043.89</v>
      </c>
      <c r="D17" s="231">
        <v>12.778</v>
      </c>
      <c r="E17" s="214">
        <v>1063231.1299999999</v>
      </c>
      <c r="F17" s="231">
        <v>5.9850000000000003</v>
      </c>
      <c r="G17" s="215">
        <f t="shared" si="0"/>
        <v>3333275.02</v>
      </c>
      <c r="H17" s="233">
        <v>18.762281275960845</v>
      </c>
      <c r="I17" s="214">
        <v>17765830.129999999</v>
      </c>
    </row>
    <row r="18" spans="1:9" x14ac:dyDescent="0.25">
      <c r="A18" s="602"/>
      <c r="B18" s="219" t="s">
        <v>9</v>
      </c>
      <c r="C18" s="214">
        <v>2325190.08</v>
      </c>
      <c r="D18" s="231">
        <v>12.538</v>
      </c>
      <c r="E18" s="214">
        <v>1117021.3600000001</v>
      </c>
      <c r="F18" s="231">
        <v>6.0229999999999997</v>
      </c>
      <c r="G18" s="215">
        <f t="shared" si="0"/>
        <v>3442211.4400000004</v>
      </c>
      <c r="H18" s="233">
        <v>18.56147221045682</v>
      </c>
      <c r="I18" s="214">
        <v>18544926.829999998</v>
      </c>
    </row>
    <row r="19" spans="1:9" x14ac:dyDescent="0.25">
      <c r="A19" s="602"/>
      <c r="B19" s="219" t="s">
        <v>10</v>
      </c>
      <c r="C19" s="214">
        <v>2180083.7599999998</v>
      </c>
      <c r="D19" s="231">
        <v>12.457000000000001</v>
      </c>
      <c r="E19" s="214">
        <v>1017083.6</v>
      </c>
      <c r="F19" s="231">
        <v>5.8120000000000003</v>
      </c>
      <c r="G19" s="215">
        <f t="shared" si="0"/>
        <v>3197167.36</v>
      </c>
      <c r="H19" s="233">
        <v>18.268660594647464</v>
      </c>
      <c r="I19" s="214">
        <v>17500830.690000001</v>
      </c>
    </row>
    <row r="20" spans="1:9" x14ac:dyDescent="0.25">
      <c r="A20" s="602"/>
      <c r="B20" s="219" t="s">
        <v>11</v>
      </c>
      <c r="C20" s="214">
        <v>2103798.0699999998</v>
      </c>
      <c r="D20" s="231">
        <v>11.654</v>
      </c>
      <c r="E20" s="214">
        <v>990387.99</v>
      </c>
      <c r="F20" s="231">
        <v>5.4859999999999998</v>
      </c>
      <c r="G20" s="215">
        <f t="shared" si="0"/>
        <v>3094186.0599999996</v>
      </c>
      <c r="H20" s="233">
        <v>17.140330409015931</v>
      </c>
      <c r="I20" s="214">
        <v>18052079.43</v>
      </c>
    </row>
    <row r="21" spans="1:9" x14ac:dyDescent="0.25">
      <c r="A21" s="602"/>
      <c r="B21" s="219" t="s">
        <v>12</v>
      </c>
      <c r="C21" s="214">
        <v>2053906.33</v>
      </c>
      <c r="D21" s="231">
        <v>11.837999999999999</v>
      </c>
      <c r="E21" s="214">
        <v>951341.75</v>
      </c>
      <c r="F21" s="231">
        <v>5.4829999999999997</v>
      </c>
      <c r="G21" s="215">
        <f t="shared" si="0"/>
        <v>3005248.08</v>
      </c>
      <c r="H21" s="233">
        <v>17.320552557684245</v>
      </c>
      <c r="I21" s="214">
        <v>17350763.32</v>
      </c>
    </row>
    <row r="22" spans="1:9" x14ac:dyDescent="0.25">
      <c r="A22" s="602"/>
      <c r="B22" s="219" t="s">
        <v>13</v>
      </c>
      <c r="C22" s="214">
        <v>2165233.7599999998</v>
      </c>
      <c r="D22" s="231">
        <v>10.38</v>
      </c>
      <c r="E22" s="214">
        <v>1067302.18</v>
      </c>
      <c r="F22" s="231">
        <v>5.117</v>
      </c>
      <c r="G22" s="215">
        <f t="shared" si="0"/>
        <v>3232535.9399999995</v>
      </c>
      <c r="H22" s="233">
        <v>15.496817022252074</v>
      </c>
      <c r="I22" s="214">
        <v>20859354.120000001</v>
      </c>
    </row>
    <row r="23" spans="1:9" x14ac:dyDescent="0.25">
      <c r="A23" s="602"/>
      <c r="B23" s="219" t="s">
        <v>14</v>
      </c>
      <c r="C23" s="214">
        <v>2258028.75</v>
      </c>
      <c r="D23" s="231">
        <v>10.680999999999999</v>
      </c>
      <c r="E23" s="214">
        <v>1083229.69</v>
      </c>
      <c r="F23" s="231">
        <v>5.1239999999999997</v>
      </c>
      <c r="G23" s="215">
        <f t="shared" si="0"/>
        <v>3341258.44</v>
      </c>
      <c r="H23" s="233">
        <v>15.804225783736506</v>
      </c>
      <c r="I23" s="214">
        <v>21141550.91</v>
      </c>
    </row>
    <row r="24" spans="1:9" x14ac:dyDescent="0.25">
      <c r="A24" s="602"/>
      <c r="B24" s="219" t="s">
        <v>15</v>
      </c>
      <c r="C24" s="214">
        <v>2101117.58</v>
      </c>
      <c r="D24" s="231">
        <v>10.76</v>
      </c>
      <c r="E24" s="214">
        <v>996977.27</v>
      </c>
      <c r="F24" s="231">
        <v>5.1059999999999999</v>
      </c>
      <c r="G24" s="215">
        <f t="shared" si="0"/>
        <v>3098094.85</v>
      </c>
      <c r="H24" s="233">
        <v>15.866319822667789</v>
      </c>
      <c r="I24" s="214">
        <v>19526234.719999999</v>
      </c>
    </row>
    <row r="25" spans="1:9" x14ac:dyDescent="0.25">
      <c r="A25" s="602"/>
      <c r="B25" s="219" t="s">
        <v>16</v>
      </c>
      <c r="C25" s="214">
        <v>2150803.4300000002</v>
      </c>
      <c r="D25" s="231">
        <v>11.666</v>
      </c>
      <c r="E25" s="214">
        <v>1019450.52</v>
      </c>
      <c r="F25" s="231">
        <v>5.53</v>
      </c>
      <c r="G25" s="215">
        <f t="shared" si="0"/>
        <v>3170253.95</v>
      </c>
      <c r="H25" s="233">
        <v>17.196184892288226</v>
      </c>
      <c r="I25" s="214">
        <v>18435798.23</v>
      </c>
    </row>
    <row r="26" spans="1:9" x14ac:dyDescent="0.25">
      <c r="A26" s="602"/>
      <c r="B26" s="219" t="s">
        <v>17</v>
      </c>
      <c r="C26" s="214">
        <v>2250148.4</v>
      </c>
      <c r="D26" s="231">
        <v>12.089</v>
      </c>
      <c r="E26" s="214">
        <v>1114016.47</v>
      </c>
      <c r="F26" s="231">
        <v>5.9850000000000003</v>
      </c>
      <c r="G26" s="215">
        <f t="shared" si="0"/>
        <v>3364164.87</v>
      </c>
      <c r="H26" s="233">
        <v>18.073349917430168</v>
      </c>
      <c r="I26" s="214">
        <v>18613953.059999999</v>
      </c>
    </row>
    <row r="27" spans="1:9" x14ac:dyDescent="0.25">
      <c r="A27" s="603"/>
      <c r="B27" s="386" t="s">
        <v>18</v>
      </c>
      <c r="C27" s="387">
        <v>1992023.28</v>
      </c>
      <c r="D27" s="399">
        <v>10.548</v>
      </c>
      <c r="E27" s="387">
        <v>1165524.28</v>
      </c>
      <c r="F27" s="399">
        <v>6.1710000000000003</v>
      </c>
      <c r="G27" s="405">
        <f t="shared" si="0"/>
        <v>3157547.56</v>
      </c>
      <c r="H27" s="406">
        <v>16.718890380967444</v>
      </c>
      <c r="I27" s="387">
        <v>18886107.199999999</v>
      </c>
    </row>
    <row r="28" spans="1:9" x14ac:dyDescent="0.25">
      <c r="A28" s="601">
        <v>2018</v>
      </c>
      <c r="B28" s="383" t="s">
        <v>7</v>
      </c>
      <c r="C28" s="389">
        <v>2543110.11</v>
      </c>
      <c r="D28" s="264">
        <v>12.811</v>
      </c>
      <c r="E28" s="389">
        <v>1204366.3999999999</v>
      </c>
      <c r="F28" s="264">
        <v>6.0670000000000002</v>
      </c>
      <c r="G28" s="401">
        <f t="shared" si="0"/>
        <v>3747476.51</v>
      </c>
      <c r="H28" s="402">
        <v>18.877540073314428</v>
      </c>
      <c r="I28" s="389">
        <v>19851508.699999999</v>
      </c>
    </row>
    <row r="29" spans="1:9" x14ac:dyDescent="0.25">
      <c r="A29" s="602"/>
      <c r="B29" s="219" t="s">
        <v>8</v>
      </c>
      <c r="C29" s="214">
        <v>2375752.02</v>
      </c>
      <c r="D29" s="231">
        <v>12.787000000000001</v>
      </c>
      <c r="E29" s="214">
        <v>1091636.24</v>
      </c>
      <c r="F29" s="231">
        <v>5.875</v>
      </c>
      <c r="G29" s="215">
        <f t="shared" si="0"/>
        <v>3467388.26</v>
      </c>
      <c r="H29" s="233">
        <v>18.661934938947301</v>
      </c>
      <c r="I29" s="214">
        <v>18580004.010000002</v>
      </c>
    </row>
    <row r="30" spans="1:9" x14ac:dyDescent="0.25">
      <c r="A30" s="602"/>
      <c r="B30" s="219" t="s">
        <v>9</v>
      </c>
      <c r="C30" s="214">
        <v>2324513.37</v>
      </c>
      <c r="D30" s="231">
        <v>12.148</v>
      </c>
      <c r="E30" s="214">
        <v>1140545.3500000001</v>
      </c>
      <c r="F30" s="231">
        <v>5.9610000000000003</v>
      </c>
      <c r="G30" s="215">
        <f t="shared" si="0"/>
        <v>3465058.72</v>
      </c>
      <c r="H30" s="233">
        <v>18.108981136326772</v>
      </c>
      <c r="I30" s="214">
        <v>19134476.390000001</v>
      </c>
    </row>
    <row r="31" spans="1:9" x14ac:dyDescent="0.25">
      <c r="A31" s="602"/>
      <c r="B31" s="219" t="s">
        <v>10</v>
      </c>
      <c r="C31" s="214">
        <v>2308839.0299999998</v>
      </c>
      <c r="D31" s="231">
        <v>12.554</v>
      </c>
      <c r="E31" s="214">
        <v>1010496.82</v>
      </c>
      <c r="F31" s="231">
        <v>5.4950000000000001</v>
      </c>
      <c r="G31" s="215">
        <f t="shared" si="0"/>
        <v>3319335.8499999996</v>
      </c>
      <c r="H31" s="233">
        <v>18.04891281498179</v>
      </c>
      <c r="I31" s="214">
        <v>18390780.010000002</v>
      </c>
    </row>
    <row r="32" spans="1:9" x14ac:dyDescent="0.25">
      <c r="A32" s="602"/>
      <c r="B32" s="219" t="s">
        <v>11</v>
      </c>
      <c r="C32" s="214">
        <v>2216409.12</v>
      </c>
      <c r="D32" s="231">
        <v>11.565</v>
      </c>
      <c r="E32" s="214">
        <v>1033058.83</v>
      </c>
      <c r="F32" s="231">
        <v>5.39</v>
      </c>
      <c r="G32" s="215">
        <f t="shared" si="0"/>
        <v>3249467.95</v>
      </c>
      <c r="H32" s="233">
        <v>16.954988962929026</v>
      </c>
      <c r="I32" s="214">
        <v>19165261.370000001</v>
      </c>
    </row>
    <row r="33" spans="1:9" x14ac:dyDescent="0.25">
      <c r="A33" s="602"/>
      <c r="B33" s="219" t="s">
        <v>12</v>
      </c>
      <c r="C33" s="214">
        <v>2142889.36</v>
      </c>
      <c r="D33" s="231">
        <v>11.513</v>
      </c>
      <c r="E33" s="214">
        <v>1000754.37</v>
      </c>
      <c r="F33" s="231">
        <v>5.3769999999999998</v>
      </c>
      <c r="G33" s="215">
        <f t="shared" si="0"/>
        <v>3143643.73</v>
      </c>
      <c r="H33" s="233">
        <v>16.890086904515343</v>
      </c>
      <c r="I33" s="214">
        <v>18612359.710000001</v>
      </c>
    </row>
    <row r="34" spans="1:9" x14ac:dyDescent="0.25">
      <c r="A34" s="602"/>
      <c r="B34" s="219" t="s">
        <v>13</v>
      </c>
      <c r="C34" s="214">
        <v>2437767.37</v>
      </c>
      <c r="D34" s="231">
        <v>10.99</v>
      </c>
      <c r="E34" s="214">
        <v>1140894.52</v>
      </c>
      <c r="F34" s="231">
        <v>5.1440000000000001</v>
      </c>
      <c r="G34" s="215">
        <f t="shared" si="0"/>
        <v>3578661.89</v>
      </c>
      <c r="H34" s="233">
        <v>16.13383463791212</v>
      </c>
      <c r="I34" s="214">
        <v>22181099.350000001</v>
      </c>
    </row>
    <row r="35" spans="1:9" x14ac:dyDescent="0.25">
      <c r="A35" s="602"/>
      <c r="B35" s="219" t="s">
        <v>14</v>
      </c>
      <c r="C35" s="214">
        <v>2057820.69</v>
      </c>
      <c r="D35" s="231">
        <v>10.369</v>
      </c>
      <c r="E35" s="214">
        <v>1075084.6000000001</v>
      </c>
      <c r="F35" s="231">
        <v>5.4169999999999998</v>
      </c>
      <c r="G35" s="215">
        <f t="shared" si="0"/>
        <v>3132905.29</v>
      </c>
      <c r="H35" s="233">
        <v>15.785503518146399</v>
      </c>
      <c r="I35" s="214">
        <v>19846723.84</v>
      </c>
    </row>
    <row r="36" spans="1:9" x14ac:dyDescent="0.25">
      <c r="A36" s="602"/>
      <c r="B36" s="219" t="s">
        <v>15</v>
      </c>
      <c r="C36" s="214">
        <v>2157289.86</v>
      </c>
      <c r="D36" s="231">
        <v>10.432</v>
      </c>
      <c r="E36" s="214">
        <v>1024573.47</v>
      </c>
      <c r="F36" s="231">
        <v>4.9550000000000001</v>
      </c>
      <c r="G36" s="215">
        <f t="shared" si="0"/>
        <v>3181863.33</v>
      </c>
      <c r="H36" s="233">
        <v>15.38661545155677</v>
      </c>
      <c r="I36" s="214">
        <v>20679423.23</v>
      </c>
    </row>
    <row r="37" spans="1:9" x14ac:dyDescent="0.25">
      <c r="A37" s="602"/>
      <c r="B37" s="219" t="s">
        <v>16</v>
      </c>
      <c r="C37" s="214">
        <v>2248775.6800000002</v>
      </c>
      <c r="D37" s="231">
        <v>11.959</v>
      </c>
      <c r="E37" s="214">
        <v>1027839.79</v>
      </c>
      <c r="F37" s="231">
        <v>5.4660000000000002</v>
      </c>
      <c r="G37" s="215">
        <f t="shared" si="0"/>
        <v>3276615.47</v>
      </c>
      <c r="H37" s="233">
        <v>17.42564093556464</v>
      </c>
      <c r="I37" s="214">
        <v>18803414.359999999</v>
      </c>
    </row>
    <row r="38" spans="1:9" x14ac:dyDescent="0.25">
      <c r="A38" s="602"/>
      <c r="B38" s="219" t="s">
        <v>17</v>
      </c>
      <c r="C38" s="214">
        <v>2254099.04</v>
      </c>
      <c r="D38" s="231">
        <v>12.01</v>
      </c>
      <c r="E38" s="214">
        <v>1071289.4099999999</v>
      </c>
      <c r="F38" s="231">
        <v>5.7080000000000002</v>
      </c>
      <c r="G38" s="215">
        <f t="shared" si="0"/>
        <v>3325388.45</v>
      </c>
      <c r="H38" s="233">
        <v>17.717507502041716</v>
      </c>
      <c r="I38" s="214">
        <v>18768940.550000001</v>
      </c>
    </row>
    <row r="39" spans="1:9" x14ac:dyDescent="0.25">
      <c r="A39" s="603"/>
      <c r="B39" s="386" t="s">
        <v>18</v>
      </c>
      <c r="C39" s="387">
        <v>2356910.0299999998</v>
      </c>
      <c r="D39" s="399">
        <v>12.026999999999999</v>
      </c>
      <c r="E39" s="387">
        <v>1207403.3700000001</v>
      </c>
      <c r="F39" s="399">
        <v>6.1609999999999996</v>
      </c>
      <c r="G39" s="405">
        <f t="shared" si="0"/>
        <v>3564313.4</v>
      </c>
      <c r="H39" s="406">
        <v>18.188949205860414</v>
      </c>
      <c r="I39" s="387">
        <v>19596038.010000002</v>
      </c>
    </row>
    <row r="40" spans="1:9" x14ac:dyDescent="0.25">
      <c r="A40" s="601">
        <v>2019</v>
      </c>
      <c r="B40" s="383" t="s">
        <v>7</v>
      </c>
      <c r="C40" s="389">
        <v>2428386.3199999998</v>
      </c>
      <c r="D40" s="264">
        <v>12.637</v>
      </c>
      <c r="E40" s="389">
        <v>1196656.33</v>
      </c>
      <c r="F40" s="264">
        <v>6.2270000000000003</v>
      </c>
      <c r="G40" s="401">
        <f t="shared" si="0"/>
        <v>3625042.65</v>
      </c>
      <c r="H40" s="402">
        <v>18.864235110252704</v>
      </c>
      <c r="I40" s="389">
        <v>19216483.620000001</v>
      </c>
    </row>
    <row r="41" spans="1:9" x14ac:dyDescent="0.25">
      <c r="A41" s="602"/>
      <c r="B41" s="219" t="s">
        <v>8</v>
      </c>
      <c r="C41" s="214">
        <v>2295682.1</v>
      </c>
      <c r="D41" s="231">
        <v>13</v>
      </c>
      <c r="E41" s="214">
        <v>1076085.82</v>
      </c>
      <c r="F41" s="231">
        <v>6.0940000000000003</v>
      </c>
      <c r="G41" s="215">
        <f t="shared" si="0"/>
        <v>3371767.92</v>
      </c>
      <c r="H41" s="233">
        <f t="shared" ref="H41:H63" si="1">D41+F41</f>
        <v>19.094000000000001</v>
      </c>
      <c r="I41" s="214">
        <v>17659389.879999999</v>
      </c>
    </row>
    <row r="42" spans="1:9" x14ac:dyDescent="0.25">
      <c r="A42" s="602"/>
      <c r="B42" s="219" t="s">
        <v>9</v>
      </c>
      <c r="C42" s="214">
        <v>2205747.7000000002</v>
      </c>
      <c r="D42" s="231">
        <v>11.853</v>
      </c>
      <c r="E42" s="214">
        <v>1130914.43</v>
      </c>
      <c r="F42" s="231">
        <v>6.077</v>
      </c>
      <c r="G42" s="215">
        <f t="shared" si="0"/>
        <v>3336662.13</v>
      </c>
      <c r="H42" s="233">
        <f t="shared" si="1"/>
        <v>17.93</v>
      </c>
      <c r="I42" s="214">
        <v>18609967.559999999</v>
      </c>
    </row>
    <row r="43" spans="1:9" x14ac:dyDescent="0.25">
      <c r="A43" s="602"/>
      <c r="B43" s="219" t="s">
        <v>10</v>
      </c>
      <c r="C43" s="214">
        <v>2254571.5299999998</v>
      </c>
      <c r="D43" s="231">
        <v>12.385999999999999</v>
      </c>
      <c r="E43" s="214">
        <v>1049208.57</v>
      </c>
      <c r="F43" s="231">
        <v>5.7640000000000002</v>
      </c>
      <c r="G43" s="215">
        <f t="shared" si="0"/>
        <v>3303780.0999999996</v>
      </c>
      <c r="H43" s="233">
        <f t="shared" si="1"/>
        <v>18.149999999999999</v>
      </c>
      <c r="I43" s="214">
        <v>18202913.170000002</v>
      </c>
    </row>
    <row r="44" spans="1:9" x14ac:dyDescent="0.25">
      <c r="A44" s="602"/>
      <c r="B44" s="219" t="s">
        <v>11</v>
      </c>
      <c r="C44" s="214">
        <v>2190235.4700000002</v>
      </c>
      <c r="D44" s="231">
        <v>11.884</v>
      </c>
      <c r="E44" s="214">
        <v>1027620.7</v>
      </c>
      <c r="F44" s="231">
        <v>5.5759999999999996</v>
      </c>
      <c r="G44" s="215">
        <f t="shared" si="0"/>
        <v>3217856.17</v>
      </c>
      <c r="H44" s="233">
        <f t="shared" si="1"/>
        <v>17.46</v>
      </c>
      <c r="I44" s="214">
        <v>18429387.629999999</v>
      </c>
    </row>
    <row r="45" spans="1:9" x14ac:dyDescent="0.25">
      <c r="A45" s="602"/>
      <c r="B45" s="219" t="s">
        <v>12</v>
      </c>
      <c r="C45" s="214">
        <v>2153150.2000000002</v>
      </c>
      <c r="D45" s="231">
        <v>11.464</v>
      </c>
      <c r="E45" s="214">
        <v>1111396.05</v>
      </c>
      <c r="F45" s="231">
        <v>5.9169999999999998</v>
      </c>
      <c r="G45" s="215">
        <f t="shared" si="0"/>
        <v>3264546.25</v>
      </c>
      <c r="H45" s="233">
        <f t="shared" si="1"/>
        <v>17.381</v>
      </c>
      <c r="I45" s="214">
        <v>18781949.09</v>
      </c>
    </row>
    <row r="46" spans="1:9" x14ac:dyDescent="0.25">
      <c r="A46" s="602"/>
      <c r="B46" s="219" t="s">
        <v>13</v>
      </c>
      <c r="C46" s="214">
        <v>2230526.11</v>
      </c>
      <c r="D46" s="231">
        <v>10.452999999999999</v>
      </c>
      <c r="E46" s="214">
        <v>1114507.6499999999</v>
      </c>
      <c r="F46" s="231">
        <v>5.2229999999999999</v>
      </c>
      <c r="G46" s="215">
        <f t="shared" si="0"/>
        <v>3345033.76</v>
      </c>
      <c r="H46" s="233">
        <f t="shared" si="1"/>
        <v>15.675999999999998</v>
      </c>
      <c r="I46" s="214">
        <v>21338155.399999999</v>
      </c>
    </row>
    <row r="47" spans="1:9" x14ac:dyDescent="0.25">
      <c r="A47" s="602"/>
      <c r="B47" s="219" t="s">
        <v>14</v>
      </c>
      <c r="C47" s="214">
        <v>2063728.95</v>
      </c>
      <c r="D47" s="231">
        <v>10.332000000000001</v>
      </c>
      <c r="E47" s="214">
        <v>1068009.6399999999</v>
      </c>
      <c r="F47" s="231">
        <v>5.3470000000000004</v>
      </c>
      <c r="G47" s="215">
        <f t="shared" si="0"/>
        <v>3131738.59</v>
      </c>
      <c r="H47" s="233">
        <f t="shared" si="1"/>
        <v>15.679000000000002</v>
      </c>
      <c r="I47" s="214">
        <v>19974713.640000001</v>
      </c>
    </row>
    <row r="48" spans="1:9" x14ac:dyDescent="0.25">
      <c r="A48" s="602"/>
      <c r="B48" s="219" t="s">
        <v>15</v>
      </c>
      <c r="C48" s="214">
        <v>2253896.71</v>
      </c>
      <c r="D48" s="230">
        <v>11.063000000000001</v>
      </c>
      <c r="E48" s="463">
        <v>1051757.27</v>
      </c>
      <c r="F48" s="230">
        <v>5.1619999999999999</v>
      </c>
      <c r="G48" s="464">
        <f>C48+E48</f>
        <v>3305653.98</v>
      </c>
      <c r="H48" s="462">
        <f>D48+F48</f>
        <v>16.225000000000001</v>
      </c>
      <c r="I48" s="463">
        <v>20373990.780000001</v>
      </c>
    </row>
    <row r="49" spans="1:9" x14ac:dyDescent="0.25">
      <c r="A49" s="602"/>
      <c r="B49" s="219" t="s">
        <v>16</v>
      </c>
      <c r="C49" s="214">
        <v>2085488.51</v>
      </c>
      <c r="D49" s="214">
        <v>10.987</v>
      </c>
      <c r="E49" s="463">
        <v>1037417.35</v>
      </c>
      <c r="F49" s="214">
        <v>5.4649999999999999</v>
      </c>
      <c r="G49" s="463">
        <f>C49+E49</f>
        <v>3122905.86</v>
      </c>
      <c r="H49" s="214">
        <f t="shared" si="1"/>
        <v>16.451999999999998</v>
      </c>
      <c r="I49" s="463">
        <v>18982223.23</v>
      </c>
    </row>
    <row r="50" spans="1:9" x14ac:dyDescent="0.25">
      <c r="A50" s="602"/>
      <c r="B50" s="219" t="s">
        <v>17</v>
      </c>
      <c r="C50" s="214">
        <v>2052268.19</v>
      </c>
      <c r="D50" s="214">
        <v>10.88</v>
      </c>
      <c r="E50" s="463">
        <v>1080389.99</v>
      </c>
      <c r="F50" s="214">
        <v>5.7270000000000003</v>
      </c>
      <c r="G50" s="463">
        <f>C50+E50</f>
        <v>3132658.1799999997</v>
      </c>
      <c r="H50" s="214">
        <f>D50+F50</f>
        <v>16.606999999999999</v>
      </c>
      <c r="I50" s="463">
        <v>18863359.300000001</v>
      </c>
    </row>
    <row r="51" spans="1:9" x14ac:dyDescent="0.25">
      <c r="A51" s="603"/>
      <c r="B51" s="386" t="s">
        <v>18</v>
      </c>
      <c r="C51" s="461">
        <v>2272748.98</v>
      </c>
      <c r="D51" s="387">
        <v>11.86</v>
      </c>
      <c r="E51" s="461">
        <v>1088108.04</v>
      </c>
      <c r="F51" s="387">
        <v>5.68</v>
      </c>
      <c r="G51" s="461">
        <f>C51+E51</f>
        <v>3360857.02</v>
      </c>
      <c r="H51" s="387">
        <f t="shared" si="1"/>
        <v>17.54</v>
      </c>
      <c r="I51" s="461">
        <v>19165380.260000002</v>
      </c>
    </row>
    <row r="52" spans="1:9" x14ac:dyDescent="0.25">
      <c r="A52" s="601">
        <v>2020</v>
      </c>
      <c r="B52" s="383" t="s">
        <v>7</v>
      </c>
      <c r="C52" s="214">
        <v>2515624.6</v>
      </c>
      <c r="D52" s="214">
        <v>12.555</v>
      </c>
      <c r="E52" s="463">
        <v>1243610.6000000001</v>
      </c>
      <c r="F52" s="214">
        <v>6.2069999999999999</v>
      </c>
      <c r="G52" s="463">
        <f t="shared" si="0"/>
        <v>3759235.2</v>
      </c>
      <c r="H52" s="214">
        <f t="shared" si="1"/>
        <v>18.762</v>
      </c>
      <c r="I52" s="463">
        <v>20036446.609999999</v>
      </c>
    </row>
    <row r="53" spans="1:9" x14ac:dyDescent="0.25">
      <c r="A53" s="602"/>
      <c r="B53" s="219" t="s">
        <v>8</v>
      </c>
      <c r="C53" s="214">
        <v>2378828.25</v>
      </c>
      <c r="D53" s="214">
        <v>12.522</v>
      </c>
      <c r="E53" s="463">
        <v>1161664.78</v>
      </c>
      <c r="F53" s="214">
        <v>6.1150000000000002</v>
      </c>
      <c r="G53" s="463">
        <f t="shared" si="0"/>
        <v>3540493.0300000003</v>
      </c>
      <c r="H53" s="214">
        <f t="shared" si="1"/>
        <v>18.637</v>
      </c>
      <c r="I53" s="463">
        <v>18997714.489999998</v>
      </c>
    </row>
    <row r="54" spans="1:9" x14ac:dyDescent="0.25">
      <c r="A54" s="602"/>
      <c r="B54" s="219" t="s">
        <v>9</v>
      </c>
      <c r="C54" s="214">
        <v>1988741.63</v>
      </c>
      <c r="D54" s="214">
        <v>10.778</v>
      </c>
      <c r="E54" s="463">
        <v>1088107.8700000001</v>
      </c>
      <c r="F54" s="214">
        <v>5.8970000000000002</v>
      </c>
      <c r="G54" s="463">
        <f t="shared" si="0"/>
        <v>3076849.5</v>
      </c>
      <c r="H54" s="214">
        <f t="shared" si="1"/>
        <v>16.675000000000001</v>
      </c>
      <c r="I54" s="463">
        <v>18452687.510000002</v>
      </c>
    </row>
    <row r="55" spans="1:9" x14ac:dyDescent="0.25">
      <c r="A55" s="602"/>
      <c r="B55" s="219" t="s">
        <v>10</v>
      </c>
      <c r="C55" s="214">
        <v>1818364.77</v>
      </c>
      <c r="D55" s="214">
        <v>11.686</v>
      </c>
      <c r="E55" s="463">
        <v>941456.2</v>
      </c>
      <c r="F55" s="214">
        <v>6.05</v>
      </c>
      <c r="G55" s="463">
        <f t="shared" si="0"/>
        <v>2759820.9699999997</v>
      </c>
      <c r="H55" s="214">
        <f t="shared" si="1"/>
        <v>17.736000000000001</v>
      </c>
      <c r="I55" s="463">
        <v>15560011.869999999</v>
      </c>
    </row>
    <row r="56" spans="1:9" x14ac:dyDescent="0.25">
      <c r="A56" s="602"/>
      <c r="B56" s="219" t="s">
        <v>11</v>
      </c>
      <c r="C56" s="214">
        <v>1602091.44</v>
      </c>
      <c r="D56" s="214">
        <v>10.416</v>
      </c>
      <c r="E56" s="463">
        <v>856138.9</v>
      </c>
      <c r="F56" s="214">
        <v>5.5659999999999998</v>
      </c>
      <c r="G56" s="463">
        <f t="shared" si="0"/>
        <v>2458230.34</v>
      </c>
      <c r="H56" s="214">
        <f t="shared" si="1"/>
        <v>15.981999999999999</v>
      </c>
      <c r="I56" s="463">
        <v>15381723.210000001</v>
      </c>
    </row>
    <row r="57" spans="1:9" x14ac:dyDescent="0.25">
      <c r="A57" s="602"/>
      <c r="B57" s="219" t="s">
        <v>12</v>
      </c>
      <c r="C57" s="214">
        <v>2292768.85</v>
      </c>
      <c r="D57" s="214">
        <v>12.170999999999999</v>
      </c>
      <c r="E57" s="463">
        <v>981776.87</v>
      </c>
      <c r="F57" s="214">
        <v>5.2119999999999997</v>
      </c>
      <c r="G57" s="463">
        <f t="shared" si="0"/>
        <v>3274545.72</v>
      </c>
      <c r="H57" s="214">
        <f t="shared" si="1"/>
        <v>17.382999999999999</v>
      </c>
      <c r="I57" s="463">
        <v>18837412.75</v>
      </c>
    </row>
    <row r="58" spans="1:9" x14ac:dyDescent="0.25">
      <c r="A58" s="602"/>
      <c r="B58" s="219" t="s">
        <v>13</v>
      </c>
      <c r="C58" s="214">
        <v>2113828.06</v>
      </c>
      <c r="D58" s="214">
        <v>10.026999999999999</v>
      </c>
      <c r="E58" s="463">
        <v>1067499.79</v>
      </c>
      <c r="F58" s="214">
        <v>5.0640000000000001</v>
      </c>
      <c r="G58" s="463">
        <f t="shared" si="0"/>
        <v>3181327.85</v>
      </c>
      <c r="H58" s="214">
        <f t="shared" si="1"/>
        <v>15.090999999999999</v>
      </c>
      <c r="I58" s="463">
        <v>21081586.25</v>
      </c>
    </row>
    <row r="59" spans="1:9" x14ac:dyDescent="0.25">
      <c r="A59" s="602"/>
      <c r="B59" s="219" t="s">
        <v>14</v>
      </c>
      <c r="C59" s="214">
        <v>2107726.16</v>
      </c>
      <c r="D59" s="214">
        <v>9.4689999999999994</v>
      </c>
      <c r="E59" s="463">
        <v>1125914.1100000001</v>
      </c>
      <c r="F59" s="214">
        <v>5.0579999999999998</v>
      </c>
      <c r="G59" s="463">
        <f>C59+E59</f>
        <v>3233640.2700000005</v>
      </c>
      <c r="H59" s="214">
        <f t="shared" si="1"/>
        <v>14.526999999999999</v>
      </c>
      <c r="I59" s="463">
        <v>22259461.640000001</v>
      </c>
    </row>
    <row r="60" spans="1:9" x14ac:dyDescent="0.25">
      <c r="A60" s="602"/>
      <c r="B60" s="219" t="s">
        <v>15</v>
      </c>
      <c r="C60" s="214">
        <v>2158642.21</v>
      </c>
      <c r="D60" s="214">
        <v>9.8040000000000003</v>
      </c>
      <c r="E60" s="463">
        <v>1097106.93</v>
      </c>
      <c r="F60" s="214">
        <v>4.9829999999999997</v>
      </c>
      <c r="G60" s="463">
        <f>C60+E60</f>
        <v>3255749.1399999997</v>
      </c>
      <c r="H60" s="214">
        <f>D60+F60</f>
        <v>14.786999999999999</v>
      </c>
      <c r="I60" s="463">
        <v>22017043.77</v>
      </c>
    </row>
    <row r="61" spans="1:9" x14ac:dyDescent="0.25">
      <c r="A61" s="602"/>
      <c r="B61" s="219" t="s">
        <v>16</v>
      </c>
      <c r="C61" s="214">
        <v>2104123.7599999998</v>
      </c>
      <c r="D61" s="214">
        <v>10.385999999999999</v>
      </c>
      <c r="E61" s="463">
        <v>1063687.8400000001</v>
      </c>
      <c r="F61" s="214">
        <v>5.25</v>
      </c>
      <c r="G61" s="463">
        <f>C61+E61</f>
        <v>3167811.5999999996</v>
      </c>
      <c r="H61" s="214">
        <f t="shared" si="1"/>
        <v>15.635999999999999</v>
      </c>
      <c r="I61" s="463">
        <v>20259814.210000001</v>
      </c>
    </row>
    <row r="62" spans="1:9" x14ac:dyDescent="0.25">
      <c r="A62" s="602"/>
      <c r="B62" s="219" t="s">
        <v>17</v>
      </c>
      <c r="C62" s="214">
        <v>2221927.7000000002</v>
      </c>
      <c r="D62" s="214">
        <v>11.459</v>
      </c>
      <c r="E62" s="463">
        <v>1065908.1299999999</v>
      </c>
      <c r="F62" s="214">
        <v>5.4969999999999999</v>
      </c>
      <c r="G62" s="463">
        <f>C62+E62</f>
        <v>3287835.83</v>
      </c>
      <c r="H62" s="214">
        <f>D62+F62</f>
        <v>16.956</v>
      </c>
      <c r="I62" s="463">
        <v>19390093.920000002</v>
      </c>
    </row>
    <row r="63" spans="1:9" x14ac:dyDescent="0.25">
      <c r="A63" s="603"/>
      <c r="B63" s="386" t="s">
        <v>18</v>
      </c>
      <c r="C63" s="461">
        <v>2353648.89</v>
      </c>
      <c r="D63" s="387">
        <v>11.12</v>
      </c>
      <c r="E63" s="461">
        <v>1138444.99</v>
      </c>
      <c r="F63" s="387">
        <v>5.38</v>
      </c>
      <c r="G63" s="461">
        <f>C63+E63</f>
        <v>3492093.88</v>
      </c>
      <c r="H63" s="387">
        <f t="shared" si="1"/>
        <v>16.5</v>
      </c>
      <c r="I63" s="461">
        <v>21163050.969999999</v>
      </c>
    </row>
    <row r="66" spans="1:1" x14ac:dyDescent="0.25">
      <c r="A66" s="104" t="s">
        <v>302</v>
      </c>
    </row>
    <row r="67" spans="1:1" x14ac:dyDescent="0.25">
      <c r="A67" s="104" t="s">
        <v>303</v>
      </c>
    </row>
  </sheetData>
  <mergeCells count="6">
    <mergeCell ref="A52:A63"/>
    <mergeCell ref="B2:I2"/>
    <mergeCell ref="A4:A15"/>
    <mergeCell ref="A16:A27"/>
    <mergeCell ref="A28:A39"/>
    <mergeCell ref="A40:A51"/>
  </mergeCells>
  <pageMargins left="0.7" right="0.7" top="0.75" bottom="0.75" header="0.3" footer="0.3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68"/>
  <sheetViews>
    <sheetView zoomScale="80" zoomScaleNormal="80" workbookViewId="0"/>
  </sheetViews>
  <sheetFormatPr defaultRowHeight="15" x14ac:dyDescent="0.25"/>
  <cols>
    <col min="1" max="1" width="21.42578125" style="212" customWidth="1"/>
    <col min="2" max="2" width="9.28515625" style="212" customWidth="1"/>
    <col min="3" max="14" width="15.140625" style="212" customWidth="1"/>
    <col min="15" max="15" width="22.28515625" style="212" customWidth="1"/>
    <col min="16" max="16" width="12" style="212" customWidth="1"/>
    <col min="17" max="17" width="9.140625" style="212"/>
    <col min="18" max="18" width="9.140625" style="212" customWidth="1"/>
    <col min="19" max="16384" width="9.140625" style="212"/>
  </cols>
  <sheetData>
    <row r="2" spans="1:16" ht="28.5" customHeight="1" x14ac:dyDescent="0.25">
      <c r="A2" s="124"/>
      <c r="B2" s="604" t="s">
        <v>264</v>
      </c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</row>
    <row r="3" spans="1:16" ht="21.75" customHeight="1" x14ac:dyDescent="0.25">
      <c r="A3" s="261" t="s">
        <v>2</v>
      </c>
      <c r="B3" s="262" t="s">
        <v>32</v>
      </c>
      <c r="C3" s="606" t="s">
        <v>239</v>
      </c>
      <c r="D3" s="607"/>
      <c r="E3" s="606" t="s">
        <v>172</v>
      </c>
      <c r="F3" s="607"/>
      <c r="G3" s="606" t="s">
        <v>240</v>
      </c>
      <c r="H3" s="607"/>
      <c r="I3" s="606" t="s">
        <v>241</v>
      </c>
      <c r="J3" s="607"/>
      <c r="K3" s="606" t="s">
        <v>242</v>
      </c>
      <c r="L3" s="607"/>
      <c r="M3" s="606" t="s">
        <v>260</v>
      </c>
      <c r="N3" s="607"/>
      <c r="O3" s="607"/>
      <c r="P3" s="213"/>
    </row>
    <row r="4" spans="1:16" ht="36" customHeight="1" x14ac:dyDescent="0.25">
      <c r="A4" s="225"/>
      <c r="B4" s="227"/>
      <c r="C4" s="226" t="s">
        <v>261</v>
      </c>
      <c r="D4" s="237" t="s">
        <v>262</v>
      </c>
      <c r="E4" s="226" t="s">
        <v>261</v>
      </c>
      <c r="F4" s="237" t="s">
        <v>262</v>
      </c>
      <c r="G4" s="226" t="s">
        <v>261</v>
      </c>
      <c r="H4" s="237" t="s">
        <v>262</v>
      </c>
      <c r="I4" s="226" t="s">
        <v>261</v>
      </c>
      <c r="J4" s="237" t="s">
        <v>262</v>
      </c>
      <c r="K4" s="226" t="s">
        <v>261</v>
      </c>
      <c r="L4" s="237" t="s">
        <v>262</v>
      </c>
      <c r="M4" s="226" t="s">
        <v>261</v>
      </c>
      <c r="N4" s="226" t="s">
        <v>249</v>
      </c>
      <c r="O4" s="226" t="s">
        <v>243</v>
      </c>
      <c r="P4" s="213"/>
    </row>
    <row r="5" spans="1:16" x14ac:dyDescent="0.25">
      <c r="A5" s="601">
        <v>2016</v>
      </c>
      <c r="B5" s="383" t="s">
        <v>7</v>
      </c>
      <c r="C5" s="389">
        <v>48523.03</v>
      </c>
      <c r="D5" s="263">
        <v>1.4251651550045972</v>
      </c>
      <c r="E5" s="389">
        <v>1131604.46</v>
      </c>
      <c r="F5" s="263">
        <v>33.236243607206589</v>
      </c>
      <c r="G5" s="389">
        <v>760298</v>
      </c>
      <c r="H5" s="263">
        <v>22.330637988181802</v>
      </c>
      <c r="I5" s="395">
        <v>300.27</v>
      </c>
      <c r="J5" s="264">
        <v>8.8192007196011956E-3</v>
      </c>
      <c r="K5" s="389">
        <v>1464004.54</v>
      </c>
      <c r="L5" s="263">
        <v>42.999133755178391</v>
      </c>
      <c r="M5" s="389">
        <v>3404730.31</v>
      </c>
      <c r="N5" s="396">
        <v>18.68</v>
      </c>
      <c r="O5" s="384">
        <v>18227038</v>
      </c>
      <c r="P5" s="213"/>
    </row>
    <row r="6" spans="1:16" x14ac:dyDescent="0.25">
      <c r="A6" s="602"/>
      <c r="B6" s="219" t="s">
        <v>8</v>
      </c>
      <c r="C6" s="214">
        <v>44981.41</v>
      </c>
      <c r="D6" s="238">
        <v>1.3805647776690377</v>
      </c>
      <c r="E6" s="214">
        <v>997140.04</v>
      </c>
      <c r="F6" s="238">
        <v>30.604118848819887</v>
      </c>
      <c r="G6" s="214">
        <v>821331.49</v>
      </c>
      <c r="H6" s="238">
        <v>25.208221038078385</v>
      </c>
      <c r="I6" s="217">
        <v>261.25</v>
      </c>
      <c r="J6" s="231">
        <v>8.0182579462501537E-3</v>
      </c>
      <c r="K6" s="214">
        <v>1394474.84</v>
      </c>
      <c r="L6" s="238">
        <v>42.7990773844054</v>
      </c>
      <c r="M6" s="214">
        <v>3258189.02</v>
      </c>
      <c r="N6" s="236">
        <v>19.414000000000001</v>
      </c>
      <c r="O6" s="216">
        <v>16782585.780000001</v>
      </c>
      <c r="P6" s="213"/>
    </row>
    <row r="7" spans="1:16" x14ac:dyDescent="0.25">
      <c r="A7" s="602"/>
      <c r="B7" s="219" t="s">
        <v>9</v>
      </c>
      <c r="C7" s="214">
        <v>42467.19</v>
      </c>
      <c r="D7" s="238">
        <v>1.3392912515778277</v>
      </c>
      <c r="E7" s="214">
        <v>917900</v>
      </c>
      <c r="F7" s="238">
        <v>28.947887529720898</v>
      </c>
      <c r="G7" s="214">
        <v>861638.62</v>
      </c>
      <c r="H7" s="238">
        <v>27.173567777561743</v>
      </c>
      <c r="I7" s="217">
        <v>319.16000000000003</v>
      </c>
      <c r="J7" s="231">
        <v>1.0065375077879642E-2</v>
      </c>
      <c r="K7" s="214">
        <v>1348545.44</v>
      </c>
      <c r="L7" s="238">
        <v>42.529188066061643</v>
      </c>
      <c r="M7" s="214">
        <v>3170870.41</v>
      </c>
      <c r="N7" s="236">
        <v>18.556000000000001</v>
      </c>
      <c r="O7" s="216">
        <v>17088271.579999998</v>
      </c>
      <c r="P7" s="213"/>
    </row>
    <row r="8" spans="1:16" x14ac:dyDescent="0.25">
      <c r="A8" s="602"/>
      <c r="B8" s="219" t="s">
        <v>10</v>
      </c>
      <c r="C8" s="214">
        <v>39258.93</v>
      </c>
      <c r="D8" s="238">
        <v>1.3478447642610876</v>
      </c>
      <c r="E8" s="214">
        <v>839517.45</v>
      </c>
      <c r="F8" s="238">
        <v>28.822466620672529</v>
      </c>
      <c r="G8" s="214">
        <v>833040.84</v>
      </c>
      <c r="H8" s="238">
        <v>28.60011046173847</v>
      </c>
      <c r="I8" s="217">
        <v>289.47000000000003</v>
      </c>
      <c r="J8" s="231">
        <v>9.9381369770051575E-3</v>
      </c>
      <c r="K8" s="214">
        <v>1200612.27</v>
      </c>
      <c r="L8" s="238">
        <v>41.219640016350908</v>
      </c>
      <c r="M8" s="214">
        <v>2912718.96</v>
      </c>
      <c r="N8" s="236">
        <v>17.568000000000001</v>
      </c>
      <c r="O8" s="216">
        <v>16579829.189999999</v>
      </c>
      <c r="P8" s="213"/>
    </row>
    <row r="9" spans="1:16" x14ac:dyDescent="0.25">
      <c r="A9" s="602"/>
      <c r="B9" s="219" t="s">
        <v>11</v>
      </c>
      <c r="C9" s="214">
        <v>29065.35</v>
      </c>
      <c r="D9" s="238">
        <v>1.0222049538349982</v>
      </c>
      <c r="E9" s="214">
        <v>819684.7</v>
      </c>
      <c r="F9" s="238">
        <v>28.827650825562202</v>
      </c>
      <c r="G9" s="214">
        <v>831941.57</v>
      </c>
      <c r="H9" s="238">
        <v>29.258715073283685</v>
      </c>
      <c r="I9" s="217">
        <v>304.83</v>
      </c>
      <c r="J9" s="231">
        <v>1.0720625627337103E-2</v>
      </c>
      <c r="K9" s="214">
        <v>1162401.04</v>
      </c>
      <c r="L9" s="238">
        <v>40.880708521691773</v>
      </c>
      <c r="M9" s="214">
        <v>2843397.49</v>
      </c>
      <c r="N9" s="236">
        <v>16.838999999999999</v>
      </c>
      <c r="O9" s="216">
        <v>16886220.280000001</v>
      </c>
      <c r="P9" s="213"/>
    </row>
    <row r="10" spans="1:16" x14ac:dyDescent="0.25">
      <c r="A10" s="602"/>
      <c r="B10" s="219" t="s">
        <v>12</v>
      </c>
      <c r="C10" s="214">
        <v>31639.16</v>
      </c>
      <c r="D10" s="238">
        <v>1.0862421058846792</v>
      </c>
      <c r="E10" s="214">
        <v>824182.12</v>
      </c>
      <c r="F10" s="238">
        <v>28.295988947282396</v>
      </c>
      <c r="G10" s="214">
        <v>811902.4</v>
      </c>
      <c r="H10" s="238">
        <v>27.874399091152391</v>
      </c>
      <c r="I10" s="217">
        <v>351.48</v>
      </c>
      <c r="J10" s="231">
        <v>1.2067083177187606E-2</v>
      </c>
      <c r="K10" s="214">
        <v>1244641.98</v>
      </c>
      <c r="L10" s="238">
        <v>42.731302772503341</v>
      </c>
      <c r="M10" s="214">
        <v>2912717.14</v>
      </c>
      <c r="N10" s="236">
        <v>16.542999999999999</v>
      </c>
      <c r="O10" s="216">
        <v>17606733.390000001</v>
      </c>
      <c r="P10" s="213"/>
    </row>
    <row r="11" spans="1:16" x14ac:dyDescent="0.25">
      <c r="A11" s="602"/>
      <c r="B11" s="219" t="s">
        <v>13</v>
      </c>
      <c r="C11" s="214">
        <v>31269.26</v>
      </c>
      <c r="D11" s="238">
        <v>1.0930947333865393</v>
      </c>
      <c r="E11" s="214">
        <v>847190.71</v>
      </c>
      <c r="F11" s="238">
        <v>29.615657782595527</v>
      </c>
      <c r="G11" s="214">
        <v>684929.8</v>
      </c>
      <c r="H11" s="238">
        <v>23.943424216610683</v>
      </c>
      <c r="I11" s="217">
        <v>401.57</v>
      </c>
      <c r="J11" s="231">
        <v>1.4037877841881536E-2</v>
      </c>
      <c r="K11" s="214">
        <v>1296826.23</v>
      </c>
      <c r="L11" s="238">
        <v>45.333785389565378</v>
      </c>
      <c r="M11" s="214">
        <v>2860617.57</v>
      </c>
      <c r="N11" s="236">
        <v>15.582000000000001</v>
      </c>
      <c r="O11" s="216">
        <v>18358958.690000001</v>
      </c>
      <c r="P11" s="213"/>
    </row>
    <row r="12" spans="1:16" x14ac:dyDescent="0.25">
      <c r="A12" s="602"/>
      <c r="B12" s="219" t="s">
        <v>14</v>
      </c>
      <c r="C12" s="214">
        <v>34234.25</v>
      </c>
      <c r="D12" s="238">
        <v>1.0230725990462137</v>
      </c>
      <c r="E12" s="214">
        <v>954263.96</v>
      </c>
      <c r="F12" s="238">
        <v>28.517677756437841</v>
      </c>
      <c r="G12" s="214">
        <v>855663.33</v>
      </c>
      <c r="H12" s="238">
        <v>25.571049663177607</v>
      </c>
      <c r="I12" s="217">
        <v>465.29</v>
      </c>
      <c r="J12" s="231">
        <v>1.3904947519230383E-2</v>
      </c>
      <c r="K12" s="214">
        <v>1501592.21</v>
      </c>
      <c r="L12" s="238">
        <v>44.874295332663863</v>
      </c>
      <c r="M12" s="214">
        <v>3346219.03</v>
      </c>
      <c r="N12" s="236">
        <v>16.507999999999999</v>
      </c>
      <c r="O12" s="216">
        <v>20269786.510000002</v>
      </c>
      <c r="P12" s="213"/>
    </row>
    <row r="13" spans="1:16" x14ac:dyDescent="0.25">
      <c r="A13" s="602"/>
      <c r="B13" s="219" t="s">
        <v>15</v>
      </c>
      <c r="C13" s="214">
        <v>36721.96</v>
      </c>
      <c r="D13" s="238">
        <v>1.3864840926677862</v>
      </c>
      <c r="E13" s="214">
        <v>750479.28</v>
      </c>
      <c r="F13" s="238">
        <v>28.335295381749056</v>
      </c>
      <c r="G13" s="214">
        <v>712493.25</v>
      </c>
      <c r="H13" s="238">
        <v>26.901084725819977</v>
      </c>
      <c r="I13" s="217">
        <v>316.54000000000002</v>
      </c>
      <c r="J13" s="231">
        <v>1.1951368464348338E-2</v>
      </c>
      <c r="K13" s="214">
        <v>1148555.95</v>
      </c>
      <c r="L13" s="238">
        <v>43.365184053736165</v>
      </c>
      <c r="M13" s="214">
        <v>2648566.9900000002</v>
      </c>
      <c r="N13" s="236">
        <v>15.731</v>
      </c>
      <c r="O13" s="216">
        <v>16836490.969999999</v>
      </c>
      <c r="P13" s="213"/>
    </row>
    <row r="14" spans="1:16" x14ac:dyDescent="0.25">
      <c r="A14" s="602"/>
      <c r="B14" s="219" t="s">
        <v>16</v>
      </c>
      <c r="C14" s="214">
        <v>36972.46</v>
      </c>
      <c r="D14" s="238">
        <v>1.2590485625423009</v>
      </c>
      <c r="E14" s="214">
        <v>804627.67</v>
      </c>
      <c r="F14" s="238">
        <v>27.400538435777896</v>
      </c>
      <c r="G14" s="214">
        <v>841546.54</v>
      </c>
      <c r="H14" s="238">
        <v>28.657762061259838</v>
      </c>
      <c r="I14" s="217">
        <v>343.57</v>
      </c>
      <c r="J14" s="231">
        <v>1.169982507608794E-2</v>
      </c>
      <c r="K14" s="214">
        <v>1253049.3799999999</v>
      </c>
      <c r="L14" s="238">
        <v>42.670950774807011</v>
      </c>
      <c r="M14" s="214">
        <v>2936539.63</v>
      </c>
      <c r="N14" s="236">
        <v>16.901</v>
      </c>
      <c r="O14" s="216">
        <v>17375400.399999999</v>
      </c>
      <c r="P14" s="213"/>
    </row>
    <row r="15" spans="1:16" x14ac:dyDescent="0.25">
      <c r="A15" s="602"/>
      <c r="B15" s="219" t="s">
        <v>17</v>
      </c>
      <c r="C15" s="214">
        <v>40788.53</v>
      </c>
      <c r="D15" s="238">
        <v>1.3064091504668576</v>
      </c>
      <c r="E15" s="214">
        <v>950787.33</v>
      </c>
      <c r="F15" s="238">
        <v>30.452611752861692</v>
      </c>
      <c r="G15" s="214">
        <v>850610.65</v>
      </c>
      <c r="H15" s="238">
        <v>27.244069267624045</v>
      </c>
      <c r="I15" s="217">
        <v>379.14</v>
      </c>
      <c r="J15" s="231">
        <v>1.2143412996447884E-2</v>
      </c>
      <c r="K15" s="214">
        <v>1279620.8500000001</v>
      </c>
      <c r="L15" s="238">
        <v>40.984766736339317</v>
      </c>
      <c r="M15" s="214">
        <v>3122186.49</v>
      </c>
      <c r="N15" s="236">
        <v>18.023</v>
      </c>
      <c r="O15" s="216">
        <v>17323413.850000001</v>
      </c>
      <c r="P15" s="213"/>
    </row>
    <row r="16" spans="1:16" x14ac:dyDescent="0.25">
      <c r="A16" s="603"/>
      <c r="B16" s="386" t="s">
        <v>18</v>
      </c>
      <c r="C16" s="387">
        <v>48649.71</v>
      </c>
      <c r="D16" s="397">
        <v>1.401257673846896</v>
      </c>
      <c r="E16" s="387">
        <v>1063840.8600000001</v>
      </c>
      <c r="F16" s="397">
        <v>30.641809968176201</v>
      </c>
      <c r="G16" s="387">
        <v>862394.74</v>
      </c>
      <c r="H16" s="397">
        <v>24.839557056150973</v>
      </c>
      <c r="I16" s="398">
        <v>347.14</v>
      </c>
      <c r="J16" s="399">
        <v>9.9986739674134024E-3</v>
      </c>
      <c r="K16" s="387">
        <v>1496627.93</v>
      </c>
      <c r="L16" s="397">
        <v>43.107376627858521</v>
      </c>
      <c r="M16" s="387">
        <v>3471860.38</v>
      </c>
      <c r="N16" s="400">
        <v>18.904</v>
      </c>
      <c r="O16" s="390">
        <v>18365836.059999999</v>
      </c>
      <c r="P16" s="213"/>
    </row>
    <row r="17" spans="1:16" x14ac:dyDescent="0.25">
      <c r="A17" s="601">
        <v>2017</v>
      </c>
      <c r="B17" s="383" t="s">
        <v>7</v>
      </c>
      <c r="C17" s="389">
        <v>50525.86</v>
      </c>
      <c r="D17" s="263">
        <v>1.3749440085523572</v>
      </c>
      <c r="E17" s="389">
        <v>1205768.21</v>
      </c>
      <c r="F17" s="263">
        <v>32.812183227408703</v>
      </c>
      <c r="G17" s="389">
        <v>801332.39</v>
      </c>
      <c r="H17" s="263">
        <v>21.806401088263332</v>
      </c>
      <c r="I17" s="395">
        <v>395.11</v>
      </c>
      <c r="J17" s="264">
        <v>1.0752001593226158E-2</v>
      </c>
      <c r="K17" s="389">
        <v>1616736.08</v>
      </c>
      <c r="L17" s="263">
        <v>43.995719946309165</v>
      </c>
      <c r="M17" s="389">
        <v>3674757.64</v>
      </c>
      <c r="N17" s="396">
        <v>19.271999999999998</v>
      </c>
      <c r="O17" s="384">
        <v>19067464.57</v>
      </c>
      <c r="P17" s="213"/>
    </row>
    <row r="18" spans="1:16" x14ac:dyDescent="0.25">
      <c r="A18" s="602"/>
      <c r="B18" s="219" t="s">
        <v>8</v>
      </c>
      <c r="C18" s="214">
        <v>42889.440000000002</v>
      </c>
      <c r="D18" s="238">
        <v>1.2867057096296843</v>
      </c>
      <c r="E18" s="214">
        <v>975187.94</v>
      </c>
      <c r="F18" s="238">
        <v>29.256150007088223</v>
      </c>
      <c r="G18" s="214">
        <v>791525.47</v>
      </c>
      <c r="H18" s="238">
        <v>23.746179515664448</v>
      </c>
      <c r="I18" s="217">
        <v>323.57</v>
      </c>
      <c r="J18" s="231">
        <v>9.7072698189782126E-3</v>
      </c>
      <c r="K18" s="214">
        <v>1523348.61</v>
      </c>
      <c r="L18" s="238">
        <v>45.701257797803912</v>
      </c>
      <c r="M18" s="214">
        <v>3333275.02</v>
      </c>
      <c r="N18" s="236">
        <v>18.762</v>
      </c>
      <c r="O18" s="216">
        <v>17765830.129999999</v>
      </c>
      <c r="P18" s="213"/>
    </row>
    <row r="19" spans="1:16" x14ac:dyDescent="0.25">
      <c r="A19" s="602"/>
      <c r="B19" s="219" t="s">
        <v>9</v>
      </c>
      <c r="C19" s="214">
        <v>41131.15</v>
      </c>
      <c r="D19" s="238">
        <v>1.1949048080556028</v>
      </c>
      <c r="E19" s="214">
        <v>972099.69</v>
      </c>
      <c r="F19" s="238">
        <v>28.240557180880209</v>
      </c>
      <c r="G19" s="214">
        <v>904478.28</v>
      </c>
      <c r="H19" s="238">
        <v>26.276081401902495</v>
      </c>
      <c r="I19" s="217">
        <v>305.45</v>
      </c>
      <c r="J19" s="231">
        <v>8.8736559425297828E-3</v>
      </c>
      <c r="K19" s="214">
        <v>1524196.88</v>
      </c>
      <c r="L19" s="238">
        <v>44.27958324373008</v>
      </c>
      <c r="M19" s="214">
        <v>3442211.44</v>
      </c>
      <c r="N19" s="236">
        <v>18.561</v>
      </c>
      <c r="O19" s="216">
        <v>18544926.829999998</v>
      </c>
      <c r="P19" s="213"/>
    </row>
    <row r="20" spans="1:16" x14ac:dyDescent="0.25">
      <c r="A20" s="602"/>
      <c r="B20" s="219" t="s">
        <v>10</v>
      </c>
      <c r="C20" s="214">
        <v>39940.5</v>
      </c>
      <c r="D20" s="238">
        <v>1.2492464579645903</v>
      </c>
      <c r="E20" s="214">
        <v>943146.13</v>
      </c>
      <c r="F20" s="238">
        <v>29.49942945745574</v>
      </c>
      <c r="G20" s="214">
        <v>844761.06</v>
      </c>
      <c r="H20" s="238">
        <v>26.422172031682447</v>
      </c>
      <c r="I20" s="217">
        <v>341.24</v>
      </c>
      <c r="J20" s="231">
        <v>1.0673197914794177E-2</v>
      </c>
      <c r="K20" s="214">
        <v>1368978.44</v>
      </c>
      <c r="L20" s="238">
        <v>42.8184791677593</v>
      </c>
      <c r="M20" s="214">
        <v>3197167.36</v>
      </c>
      <c r="N20" s="236">
        <v>18.268999999999998</v>
      </c>
      <c r="O20" s="216">
        <v>17500830.690000001</v>
      </c>
      <c r="P20" s="213"/>
    </row>
    <row r="21" spans="1:16" x14ac:dyDescent="0.25">
      <c r="A21" s="602"/>
      <c r="B21" s="219" t="s">
        <v>11</v>
      </c>
      <c r="C21" s="214">
        <v>34364.080000000002</v>
      </c>
      <c r="D21" s="238">
        <v>1.1106015999871657</v>
      </c>
      <c r="E21" s="214">
        <v>866295.46</v>
      </c>
      <c r="F21" s="238">
        <v>27.997523109526508</v>
      </c>
      <c r="G21" s="214">
        <v>857239.31</v>
      </c>
      <c r="H21" s="238">
        <v>27.704840323322898</v>
      </c>
      <c r="I21" s="230">
        <v>395.2</v>
      </c>
      <c r="J21" s="231">
        <v>1.277234112814683E-2</v>
      </c>
      <c r="K21" s="214">
        <v>1335892.02</v>
      </c>
      <c r="L21" s="238">
        <v>43.174262626035286</v>
      </c>
      <c r="M21" s="214">
        <v>3094186.07</v>
      </c>
      <c r="N21" s="236">
        <v>17.14</v>
      </c>
      <c r="O21" s="216">
        <v>18052079.43</v>
      </c>
      <c r="P21" s="213"/>
    </row>
    <row r="22" spans="1:16" x14ac:dyDescent="0.25">
      <c r="A22" s="602"/>
      <c r="B22" s="219" t="s">
        <v>12</v>
      </c>
      <c r="C22" s="214">
        <v>31866.47</v>
      </c>
      <c r="D22" s="238">
        <v>1.0603607175763032</v>
      </c>
      <c r="E22" s="214">
        <v>863696.33</v>
      </c>
      <c r="F22" s="238">
        <v>28.739601852568534</v>
      </c>
      <c r="G22" s="214">
        <v>768503.99</v>
      </c>
      <c r="H22" s="238">
        <v>25.572065004271014</v>
      </c>
      <c r="I22" s="217">
        <v>419.68</v>
      </c>
      <c r="J22" s="231">
        <v>1.3964903735883608E-2</v>
      </c>
      <c r="K22" s="214">
        <v>1340761.5900000001</v>
      </c>
      <c r="L22" s="238">
        <v>44.614007189097045</v>
      </c>
      <c r="M22" s="214">
        <v>3005248.07</v>
      </c>
      <c r="N22" s="236">
        <v>17.321000000000002</v>
      </c>
      <c r="O22" s="216">
        <v>17350763.32</v>
      </c>
      <c r="P22" s="213"/>
    </row>
    <row r="23" spans="1:16" x14ac:dyDescent="0.25">
      <c r="A23" s="602"/>
      <c r="B23" s="219" t="s">
        <v>13</v>
      </c>
      <c r="C23" s="214">
        <v>32807.339999999997</v>
      </c>
      <c r="D23" s="238">
        <v>1.0149102936191947</v>
      </c>
      <c r="E23" s="214">
        <v>893951.67</v>
      </c>
      <c r="F23" s="238">
        <v>27.654809926104026</v>
      </c>
      <c r="G23" s="214">
        <v>839976.48</v>
      </c>
      <c r="H23" s="238">
        <v>25.985062365617505</v>
      </c>
      <c r="I23" s="217">
        <v>470.49</v>
      </c>
      <c r="J23" s="231">
        <v>1.4554826573714754E-2</v>
      </c>
      <c r="K23" s="214">
        <v>1465329.95</v>
      </c>
      <c r="L23" s="238">
        <v>45.330662278730919</v>
      </c>
      <c r="M23" s="214">
        <v>3232535.94</v>
      </c>
      <c r="N23" s="236">
        <v>15.497</v>
      </c>
      <c r="O23" s="216">
        <v>20859354.120000001</v>
      </c>
      <c r="P23" s="213"/>
    </row>
    <row r="24" spans="1:16" x14ac:dyDescent="0.25">
      <c r="A24" s="602"/>
      <c r="B24" s="219" t="s">
        <v>14</v>
      </c>
      <c r="C24" s="214">
        <v>34021.06</v>
      </c>
      <c r="D24" s="238">
        <v>1.018210970834091</v>
      </c>
      <c r="E24" s="214">
        <v>844167.57</v>
      </c>
      <c r="F24" s="238">
        <v>25.264958851851041</v>
      </c>
      <c r="G24" s="214">
        <v>889864.63</v>
      </c>
      <c r="H24" s="238">
        <v>26.632618996092983</v>
      </c>
      <c r="I24" s="217">
        <v>507.27</v>
      </c>
      <c r="J24" s="231">
        <v>1.5182004298955097E-2</v>
      </c>
      <c r="K24" s="214">
        <v>1572697.9</v>
      </c>
      <c r="L24" s="238">
        <v>47.069028877634501</v>
      </c>
      <c r="M24" s="214">
        <v>3341258.44</v>
      </c>
      <c r="N24" s="236">
        <v>15.804</v>
      </c>
      <c r="O24" s="216">
        <v>21141550.91</v>
      </c>
      <c r="P24" s="213"/>
    </row>
    <row r="25" spans="1:16" x14ac:dyDescent="0.25">
      <c r="A25" s="602"/>
      <c r="B25" s="219" t="s">
        <v>15</v>
      </c>
      <c r="C25" s="214">
        <v>37625.51</v>
      </c>
      <c r="D25" s="238">
        <v>1.2144725007370254</v>
      </c>
      <c r="E25" s="214">
        <v>900684.35</v>
      </c>
      <c r="F25" s="238">
        <v>29.072200613870812</v>
      </c>
      <c r="G25" s="214">
        <v>784269.09</v>
      </c>
      <c r="H25" s="238">
        <v>25.314560333748336</v>
      </c>
      <c r="I25" s="217">
        <v>459.46</v>
      </c>
      <c r="J25" s="231">
        <v>1.4830404562984893E-2</v>
      </c>
      <c r="K25" s="214">
        <v>1375056.46</v>
      </c>
      <c r="L25" s="238">
        <v>44.38393679263887</v>
      </c>
      <c r="M25" s="214">
        <v>3098094.85</v>
      </c>
      <c r="N25" s="236">
        <v>15.866</v>
      </c>
      <c r="O25" s="216">
        <v>19526234.719999999</v>
      </c>
      <c r="P25" s="213"/>
    </row>
    <row r="26" spans="1:16" x14ac:dyDescent="0.25">
      <c r="A26" s="602"/>
      <c r="B26" s="219" t="s">
        <v>16</v>
      </c>
      <c r="C26" s="214">
        <v>41993.63</v>
      </c>
      <c r="D26" s="238">
        <v>1.3246140738977707</v>
      </c>
      <c r="E26" s="214">
        <v>861160.2</v>
      </c>
      <c r="F26" s="238">
        <v>27.163760808499266</v>
      </c>
      <c r="G26" s="214">
        <v>853574.92</v>
      </c>
      <c r="H26" s="238">
        <v>26.924496695288401</v>
      </c>
      <c r="I26" s="217">
        <v>439.08</v>
      </c>
      <c r="J26" s="231">
        <v>1.3849994572201384E-2</v>
      </c>
      <c r="K26" s="214">
        <v>1413086.11</v>
      </c>
      <c r="L26" s="238">
        <v>44.573278112310213</v>
      </c>
      <c r="M26" s="214">
        <v>3170253.95</v>
      </c>
      <c r="N26" s="236">
        <v>17.196000000000002</v>
      </c>
      <c r="O26" s="216">
        <v>18435798.23</v>
      </c>
      <c r="P26" s="213"/>
    </row>
    <row r="27" spans="1:16" x14ac:dyDescent="0.25">
      <c r="A27" s="602"/>
      <c r="B27" s="219" t="s">
        <v>17</v>
      </c>
      <c r="C27" s="214">
        <v>39283.879999999997</v>
      </c>
      <c r="D27" s="238">
        <v>1.1677156595479221</v>
      </c>
      <c r="E27" s="214">
        <v>982022.49</v>
      </c>
      <c r="F27" s="238">
        <v>29.190676674535275</v>
      </c>
      <c r="G27" s="214">
        <v>901587.25</v>
      </c>
      <c r="H27" s="238">
        <v>26.799734401839824</v>
      </c>
      <c r="I27" s="230">
        <v>401.7</v>
      </c>
      <c r="J27" s="231">
        <v>1.1940556290274799E-2</v>
      </c>
      <c r="K27" s="214">
        <v>1440869.56</v>
      </c>
      <c r="L27" s="238">
        <v>42.82993300503729</v>
      </c>
      <c r="M27" s="214">
        <v>3364164.87</v>
      </c>
      <c r="N27" s="236">
        <v>18.073</v>
      </c>
      <c r="O27" s="216">
        <v>18613953.059999999</v>
      </c>
      <c r="P27" s="213"/>
    </row>
    <row r="28" spans="1:16" x14ac:dyDescent="0.25">
      <c r="A28" s="603"/>
      <c r="B28" s="386" t="s">
        <v>18</v>
      </c>
      <c r="C28" s="387">
        <v>17850.080000000002</v>
      </c>
      <c r="D28" s="397">
        <v>0.56531468365277771</v>
      </c>
      <c r="E28" s="387">
        <v>987388.42</v>
      </c>
      <c r="F28" s="397">
        <v>31.270737850738819</v>
      </c>
      <c r="G28" s="387">
        <v>819688.38</v>
      </c>
      <c r="H28" s="397">
        <v>25.959652686909962</v>
      </c>
      <c r="I28" s="398">
        <v>376.95</v>
      </c>
      <c r="J28" s="399">
        <v>1.1938062462628433E-2</v>
      </c>
      <c r="K28" s="387">
        <v>1332243.73</v>
      </c>
      <c r="L28" s="397">
        <v>42.192356716235814</v>
      </c>
      <c r="M28" s="387">
        <v>3157547.56</v>
      </c>
      <c r="N28" s="400">
        <v>16.719000000000001</v>
      </c>
      <c r="O28" s="390">
        <v>18886107.199999999</v>
      </c>
      <c r="P28" s="213"/>
    </row>
    <row r="29" spans="1:16" x14ac:dyDescent="0.25">
      <c r="A29" s="601">
        <v>2018</v>
      </c>
      <c r="B29" s="383" t="s">
        <v>7</v>
      </c>
      <c r="C29" s="389">
        <v>51578.879999999997</v>
      </c>
      <c r="D29" s="263">
        <v>1.3763629968690585</v>
      </c>
      <c r="E29" s="389">
        <v>1126392.8600000001</v>
      </c>
      <c r="F29" s="263">
        <v>30.057369459001631</v>
      </c>
      <c r="G29" s="389">
        <v>931389.23</v>
      </c>
      <c r="H29" s="263">
        <v>24.853770998020213</v>
      </c>
      <c r="I29" s="395">
        <v>497.37</v>
      </c>
      <c r="J29" s="264">
        <v>1.327213122411273E-2</v>
      </c>
      <c r="K29" s="389">
        <v>1637618.17</v>
      </c>
      <c r="L29" s="263">
        <v>43.699224414884995</v>
      </c>
      <c r="M29" s="389">
        <v>3747476.51</v>
      </c>
      <c r="N29" s="396">
        <v>18.878</v>
      </c>
      <c r="O29" s="384">
        <v>19851508.699999999</v>
      </c>
      <c r="P29" s="213"/>
    </row>
    <row r="30" spans="1:16" x14ac:dyDescent="0.25">
      <c r="A30" s="602"/>
      <c r="B30" s="219" t="s">
        <v>8</v>
      </c>
      <c r="C30" s="214">
        <v>36839.26</v>
      </c>
      <c r="D30" s="238">
        <v>1.0624498105672193</v>
      </c>
      <c r="E30" s="214">
        <v>1071792.3500000001</v>
      </c>
      <c r="F30" s="238">
        <v>30.910652907384542</v>
      </c>
      <c r="G30" s="214">
        <v>839907.54</v>
      </c>
      <c r="H30" s="238">
        <v>24.223060038854722</v>
      </c>
      <c r="I30" s="217">
        <v>376.17</v>
      </c>
      <c r="J30" s="231">
        <v>1.0848799493829976E-2</v>
      </c>
      <c r="K30" s="214">
        <v>1518472.93</v>
      </c>
      <c r="L30" s="238">
        <v>43.79298815529819</v>
      </c>
      <c r="M30" s="214">
        <v>3467388.26</v>
      </c>
      <c r="N30" s="236">
        <v>18.661999999999999</v>
      </c>
      <c r="O30" s="216">
        <v>18580004.010000002</v>
      </c>
      <c r="P30" s="213"/>
    </row>
    <row r="31" spans="1:16" x14ac:dyDescent="0.25">
      <c r="A31" s="602"/>
      <c r="B31" s="219" t="s">
        <v>9</v>
      </c>
      <c r="C31" s="214">
        <v>38890.47</v>
      </c>
      <c r="D31" s="238">
        <v>1.122361066365998</v>
      </c>
      <c r="E31" s="214">
        <v>1034071.15</v>
      </c>
      <c r="F31" s="238">
        <v>29.842817497765232</v>
      </c>
      <c r="G31" s="214">
        <v>880880.46</v>
      </c>
      <c r="H31" s="238">
        <v>25.421804684452791</v>
      </c>
      <c r="I31" s="217">
        <v>447.17</v>
      </c>
      <c r="J31" s="231">
        <v>1.2905120407310153E-2</v>
      </c>
      <c r="K31" s="214">
        <v>1510769.47</v>
      </c>
      <c r="L31" s="238">
        <v>43.600111631008666</v>
      </c>
      <c r="M31" s="214">
        <v>3465058.72</v>
      </c>
      <c r="N31" s="236">
        <v>18.109000000000002</v>
      </c>
      <c r="O31" s="216">
        <v>19134476.390000001</v>
      </c>
      <c r="P31" s="213"/>
    </row>
    <row r="32" spans="1:16" x14ac:dyDescent="0.25">
      <c r="A32" s="602"/>
      <c r="B32" s="219" t="s">
        <v>10</v>
      </c>
      <c r="C32" s="214">
        <v>37242.17</v>
      </c>
      <c r="D32" s="238">
        <v>1.121976554436334</v>
      </c>
      <c r="E32" s="214">
        <v>941471.3</v>
      </c>
      <c r="F32" s="238">
        <v>28.363243207221711</v>
      </c>
      <c r="G32" s="214">
        <v>876283.53</v>
      </c>
      <c r="H32" s="238">
        <v>26.399363294316842</v>
      </c>
      <c r="I32" s="217">
        <v>417.21</v>
      </c>
      <c r="J32" s="231">
        <v>1.2569080649070204E-2</v>
      </c>
      <c r="K32" s="214">
        <v>1463921.65</v>
      </c>
      <c r="L32" s="238">
        <v>44.102848164641124</v>
      </c>
      <c r="M32" s="214">
        <v>3319335.85</v>
      </c>
      <c r="N32" s="236">
        <v>18.048999999999999</v>
      </c>
      <c r="O32" s="216">
        <v>18390780.010000002</v>
      </c>
      <c r="P32" s="213"/>
    </row>
    <row r="33" spans="1:16" x14ac:dyDescent="0.25">
      <c r="A33" s="602"/>
      <c r="B33" s="219" t="s">
        <v>11</v>
      </c>
      <c r="C33" s="214">
        <v>32006.69</v>
      </c>
      <c r="D33" s="238">
        <v>0.98498247997799138</v>
      </c>
      <c r="E33" s="214">
        <v>907399.17</v>
      </c>
      <c r="F33" s="238">
        <v>27.9245459245105</v>
      </c>
      <c r="G33" s="214">
        <v>883666.72</v>
      </c>
      <c r="H33" s="238">
        <v>27.194197130025547</v>
      </c>
      <c r="I33" s="217">
        <v>448.55</v>
      </c>
      <c r="J33" s="231">
        <v>1.3803798249494967E-2</v>
      </c>
      <c r="K33" s="214">
        <v>1425946.82</v>
      </c>
      <c r="L33" s="238">
        <v>43.882470667236461</v>
      </c>
      <c r="M33" s="214">
        <v>3249467.95</v>
      </c>
      <c r="N33" s="236">
        <v>16.954999999999998</v>
      </c>
      <c r="O33" s="216">
        <v>19165261.370000001</v>
      </c>
      <c r="P33" s="213"/>
    </row>
    <row r="34" spans="1:16" x14ac:dyDescent="0.25">
      <c r="A34" s="602"/>
      <c r="B34" s="219" t="s">
        <v>12</v>
      </c>
      <c r="C34" s="214">
        <v>33280.769999999997</v>
      </c>
      <c r="D34" s="238">
        <v>1.0586686297305068</v>
      </c>
      <c r="E34" s="214">
        <v>908684.73</v>
      </c>
      <c r="F34" s="238">
        <v>28.90546156132012</v>
      </c>
      <c r="G34" s="214">
        <v>778213.56</v>
      </c>
      <c r="H34" s="238">
        <v>24.755144884054658</v>
      </c>
      <c r="I34" s="217">
        <v>505.03</v>
      </c>
      <c r="J34" s="231">
        <v>1.6065115623009864E-2</v>
      </c>
      <c r="K34" s="214">
        <v>1422959.65</v>
      </c>
      <c r="L34" s="238">
        <v>45.264660127373915</v>
      </c>
      <c r="M34" s="214">
        <v>3143643.73</v>
      </c>
      <c r="N34" s="236">
        <v>16.89</v>
      </c>
      <c r="O34" s="216">
        <v>18612359.710000001</v>
      </c>
      <c r="P34" s="213"/>
    </row>
    <row r="35" spans="1:16" x14ac:dyDescent="0.25">
      <c r="A35" s="602"/>
      <c r="B35" s="219" t="s">
        <v>13</v>
      </c>
      <c r="C35" s="214">
        <v>33503.480000000003</v>
      </c>
      <c r="D35" s="238">
        <v>0.93620132673724421</v>
      </c>
      <c r="E35" s="214">
        <v>943542.69</v>
      </c>
      <c r="F35" s="238">
        <v>26.365795977350061</v>
      </c>
      <c r="G35" s="214">
        <v>929109.1</v>
      </c>
      <c r="H35" s="238">
        <v>25.962472319402245</v>
      </c>
      <c r="I35" s="217">
        <v>582.48</v>
      </c>
      <c r="J35" s="231">
        <v>1.6276474825836298E-2</v>
      </c>
      <c r="K35" s="214">
        <v>1671924.13</v>
      </c>
      <c r="L35" s="238">
        <v>46.719253901684617</v>
      </c>
      <c r="M35" s="214">
        <v>3578661.88</v>
      </c>
      <c r="N35" s="236">
        <v>16.134</v>
      </c>
      <c r="O35" s="216">
        <v>22181099.350000001</v>
      </c>
      <c r="P35" s="213"/>
    </row>
    <row r="36" spans="1:16" x14ac:dyDescent="0.25">
      <c r="A36" s="602"/>
      <c r="B36" s="219" t="s">
        <v>14</v>
      </c>
      <c r="C36" s="214">
        <v>35953.54</v>
      </c>
      <c r="D36" s="238">
        <v>1.1476101787934994</v>
      </c>
      <c r="E36" s="214">
        <v>812527.82</v>
      </c>
      <c r="F36" s="238">
        <v>25.935281944000291</v>
      </c>
      <c r="G36" s="214">
        <v>759173.1</v>
      </c>
      <c r="H36" s="238">
        <v>24.232239079273285</v>
      </c>
      <c r="I36" s="217">
        <v>640.41999999999996</v>
      </c>
      <c r="J36" s="231">
        <v>2.0441728706072693E-2</v>
      </c>
      <c r="K36" s="214">
        <v>1524610.4</v>
      </c>
      <c r="L36" s="238">
        <v>48.664426750034309</v>
      </c>
      <c r="M36" s="214">
        <v>3132905.29</v>
      </c>
      <c r="N36" s="236">
        <v>15.786</v>
      </c>
      <c r="O36" s="216">
        <v>19846723.84</v>
      </c>
      <c r="P36" s="213"/>
    </row>
    <row r="37" spans="1:16" x14ac:dyDescent="0.25">
      <c r="A37" s="602"/>
      <c r="B37" s="219" t="s">
        <v>15</v>
      </c>
      <c r="C37" s="214">
        <v>36548.46</v>
      </c>
      <c r="D37" s="238">
        <v>1.1486495870330169</v>
      </c>
      <c r="E37" s="214">
        <v>972359.74</v>
      </c>
      <c r="F37" s="238">
        <v>30.559443921810431</v>
      </c>
      <c r="G37" s="214">
        <v>747874.35</v>
      </c>
      <c r="H37" s="238">
        <v>23.50428891614273</v>
      </c>
      <c r="I37" s="217">
        <v>564.54</v>
      </c>
      <c r="J37" s="231">
        <v>1.7742433959286364E-2</v>
      </c>
      <c r="K37" s="214">
        <v>1424516.24</v>
      </c>
      <c r="L37" s="238">
        <v>44.769875141054534</v>
      </c>
      <c r="M37" s="214">
        <v>3181863.33</v>
      </c>
      <c r="N37" s="236">
        <v>15.387</v>
      </c>
      <c r="O37" s="216">
        <v>20679423.23</v>
      </c>
      <c r="P37" s="213"/>
    </row>
    <row r="38" spans="1:16" x14ac:dyDescent="0.25">
      <c r="A38" s="602"/>
      <c r="B38" s="219" t="s">
        <v>16</v>
      </c>
      <c r="C38" s="214">
        <v>69303.64</v>
      </c>
      <c r="D38" s="238">
        <v>2.1150983578796323</v>
      </c>
      <c r="E38" s="214">
        <v>901110.53</v>
      </c>
      <c r="F38" s="238">
        <v>27.501259706864534</v>
      </c>
      <c r="G38" s="214">
        <v>896817.54</v>
      </c>
      <c r="H38" s="238">
        <v>27.370240670932311</v>
      </c>
      <c r="I38" s="217">
        <v>470.29</v>
      </c>
      <c r="J38" s="231">
        <v>1.4352920087995555E-2</v>
      </c>
      <c r="K38" s="214">
        <v>1408913.47</v>
      </c>
      <c r="L38" s="238">
        <v>42.999048344235518</v>
      </c>
      <c r="M38" s="214">
        <v>3276615.47</v>
      </c>
      <c r="N38" s="236">
        <v>17.425999999999998</v>
      </c>
      <c r="O38" s="216">
        <v>18803414.359999999</v>
      </c>
      <c r="P38" s="213"/>
    </row>
    <row r="39" spans="1:16" x14ac:dyDescent="0.25">
      <c r="A39" s="602"/>
      <c r="B39" s="219" t="s">
        <v>17</v>
      </c>
      <c r="C39" s="214">
        <v>54942.25</v>
      </c>
      <c r="D39" s="238">
        <v>1.6522054739198964</v>
      </c>
      <c r="E39" s="214">
        <v>973416.16</v>
      </c>
      <c r="F39" s="238">
        <v>29.272254193340931</v>
      </c>
      <c r="G39" s="214">
        <v>874990.56</v>
      </c>
      <c r="H39" s="238">
        <v>26.312431559687408</v>
      </c>
      <c r="I39" s="217">
        <v>453.53</v>
      </c>
      <c r="J39" s="231">
        <v>1.3638406664941654E-2</v>
      </c>
      <c r="K39" s="214">
        <v>1421585.94</v>
      </c>
      <c r="L39" s="238">
        <v>42.749470065670067</v>
      </c>
      <c r="M39" s="214">
        <v>3325388.45</v>
      </c>
      <c r="N39" s="236">
        <v>17.718</v>
      </c>
      <c r="O39" s="216">
        <v>18768940.550000001</v>
      </c>
      <c r="P39" s="213"/>
    </row>
    <row r="40" spans="1:16" x14ac:dyDescent="0.25">
      <c r="A40" s="603"/>
      <c r="B40" s="386" t="s">
        <v>18</v>
      </c>
      <c r="C40" s="387">
        <v>53714.67</v>
      </c>
      <c r="D40" s="397">
        <v>1.5070131038421033</v>
      </c>
      <c r="E40" s="387">
        <v>1092110.72</v>
      </c>
      <c r="F40" s="397">
        <v>30.640142923458978</v>
      </c>
      <c r="G40" s="387">
        <v>866672</v>
      </c>
      <c r="H40" s="397">
        <v>24.315258024168134</v>
      </c>
      <c r="I40" s="398">
        <v>531.86</v>
      </c>
      <c r="J40" s="399">
        <v>1.4921807942028891E-2</v>
      </c>
      <c r="K40" s="387">
        <v>1551284.15</v>
      </c>
      <c r="L40" s="397">
        <v>43.522664140588759</v>
      </c>
      <c r="M40" s="387">
        <v>3564313.4</v>
      </c>
      <c r="N40" s="400">
        <v>18.189</v>
      </c>
      <c r="O40" s="390">
        <v>19596038.010000002</v>
      </c>
      <c r="P40" s="213"/>
    </row>
    <row r="41" spans="1:16" x14ac:dyDescent="0.25">
      <c r="A41" s="601">
        <v>2019</v>
      </c>
      <c r="B41" s="383" t="s">
        <v>7</v>
      </c>
      <c r="C41" s="389">
        <v>51981.79</v>
      </c>
      <c r="D41" s="263">
        <v>1.433963542470321</v>
      </c>
      <c r="E41" s="389">
        <v>1151025.5900000001</v>
      </c>
      <c r="F41" s="263">
        <v>31.752056489597443</v>
      </c>
      <c r="G41" s="389">
        <v>866607.59</v>
      </c>
      <c r="H41" s="263">
        <v>23.90613500781846</v>
      </c>
      <c r="I41" s="395">
        <v>738.18</v>
      </c>
      <c r="J41" s="264">
        <v>2.0363346621590783E-2</v>
      </c>
      <c r="K41" s="389">
        <v>1554689.5</v>
      </c>
      <c r="L41" s="263">
        <v>42.887481613492191</v>
      </c>
      <c r="M41" s="389">
        <v>3625042.65</v>
      </c>
      <c r="N41" s="396">
        <v>18.864000000000001</v>
      </c>
      <c r="O41" s="384">
        <v>19216483.620000001</v>
      </c>
      <c r="P41" s="213"/>
    </row>
    <row r="42" spans="1:16" x14ac:dyDescent="0.25">
      <c r="A42" s="602"/>
      <c r="B42" s="219" t="s">
        <v>8</v>
      </c>
      <c r="C42" s="214">
        <v>57854.91</v>
      </c>
      <c r="D42" s="238">
        <v>1.7158627572445735</v>
      </c>
      <c r="E42" s="214">
        <v>1081744.97</v>
      </c>
      <c r="F42" s="238">
        <v>32.08242665764493</v>
      </c>
      <c r="G42" s="214">
        <v>838886.24</v>
      </c>
      <c r="H42" s="238">
        <v>24.879714734340318</v>
      </c>
      <c r="I42" s="217">
        <v>626.87</v>
      </c>
      <c r="J42" s="231">
        <v>1.8591730358476156E-2</v>
      </c>
      <c r="K42" s="214">
        <v>1392654.93</v>
      </c>
      <c r="L42" s="238">
        <v>41.303404120411706</v>
      </c>
      <c r="M42" s="214">
        <v>3371767.92</v>
      </c>
      <c r="N42" s="236">
        <v>19.093</v>
      </c>
      <c r="O42" s="216">
        <v>17659389.879999999</v>
      </c>
      <c r="P42" s="213"/>
    </row>
    <row r="43" spans="1:16" x14ac:dyDescent="0.25">
      <c r="A43" s="602"/>
      <c r="B43" s="219" t="s">
        <v>9</v>
      </c>
      <c r="C43" s="214">
        <v>42119.3</v>
      </c>
      <c r="D43" s="238">
        <v>1.2623183996157261</v>
      </c>
      <c r="E43" s="214">
        <v>995216.25</v>
      </c>
      <c r="F43" s="238">
        <v>29.82670139274785</v>
      </c>
      <c r="G43" s="214">
        <v>915854.11</v>
      </c>
      <c r="H43" s="238">
        <v>27.448212444572565</v>
      </c>
      <c r="I43" s="217">
        <v>590.64</v>
      </c>
      <c r="J43" s="231">
        <v>1.7701522569203015E-2</v>
      </c>
      <c r="K43" s="214">
        <v>1382881.84</v>
      </c>
      <c r="L43" s="238">
        <v>41.44506654019537</v>
      </c>
      <c r="M43" s="214">
        <v>3336662.13</v>
      </c>
      <c r="N43" s="236">
        <v>17.928999999999998</v>
      </c>
      <c r="O43" s="216">
        <v>18609967.559999999</v>
      </c>
      <c r="P43" s="213"/>
    </row>
    <row r="44" spans="1:16" x14ac:dyDescent="0.25">
      <c r="A44" s="602"/>
      <c r="B44" s="219" t="s">
        <v>10</v>
      </c>
      <c r="C44" s="214">
        <v>57490.97</v>
      </c>
      <c r="D44" s="238">
        <v>1.7401572822597968</v>
      </c>
      <c r="E44" s="214">
        <v>992302.09</v>
      </c>
      <c r="F44" s="238">
        <v>30.035355258662644</v>
      </c>
      <c r="G44" s="214">
        <v>899929.43</v>
      </c>
      <c r="H44" s="238">
        <v>27.239386483380052</v>
      </c>
      <c r="I44" s="217">
        <v>687.44</v>
      </c>
      <c r="J44" s="231">
        <v>2.0807680269034855E-2</v>
      </c>
      <c r="K44" s="214">
        <v>1353370.17</v>
      </c>
      <c r="L44" s="238">
        <v>40.964293295428469</v>
      </c>
      <c r="M44" s="214">
        <v>3303780.1</v>
      </c>
      <c r="N44" s="236">
        <v>18.149999999999999</v>
      </c>
      <c r="O44" s="216">
        <v>18202913.170000002</v>
      </c>
      <c r="P44" s="213"/>
    </row>
    <row r="45" spans="1:16" x14ac:dyDescent="0.25">
      <c r="A45" s="602"/>
      <c r="B45" s="219" t="s">
        <v>11</v>
      </c>
      <c r="C45" s="214">
        <v>17557.32</v>
      </c>
      <c r="D45" s="238">
        <v>0.5456216521946039</v>
      </c>
      <c r="E45" s="214">
        <v>969622.98</v>
      </c>
      <c r="F45" s="238">
        <v>30.132576745964379</v>
      </c>
      <c r="G45" s="214">
        <v>926034.67</v>
      </c>
      <c r="H45" s="238">
        <v>28.778000664958249</v>
      </c>
      <c r="I45" s="217">
        <v>836.03</v>
      </c>
      <c r="J45" s="231">
        <v>2.5980962349849219E-2</v>
      </c>
      <c r="K45" s="214">
        <v>1303805.18</v>
      </c>
      <c r="L45" s="238">
        <v>40.517820285298832</v>
      </c>
      <c r="M45" s="214">
        <v>3217856.17</v>
      </c>
      <c r="N45" s="236">
        <v>17.46</v>
      </c>
      <c r="O45" s="216">
        <v>18429387.629999999</v>
      </c>
      <c r="P45" s="213"/>
    </row>
    <row r="46" spans="1:16" x14ac:dyDescent="0.25">
      <c r="A46" s="602"/>
      <c r="B46" s="219" t="s">
        <v>12</v>
      </c>
      <c r="C46" s="214">
        <v>32599.32</v>
      </c>
      <c r="D46" s="238">
        <v>0.99858655701385757</v>
      </c>
      <c r="E46" s="214">
        <v>1013959.21</v>
      </c>
      <c r="F46" s="238">
        <v>31.059728744844708</v>
      </c>
      <c r="G46" s="214">
        <v>792587.68</v>
      </c>
      <c r="H46" s="238">
        <v>24.278647606845823</v>
      </c>
      <c r="I46" s="217">
        <v>995.54</v>
      </c>
      <c r="J46" s="231">
        <v>3.0495509138521164E-2</v>
      </c>
      <c r="K46" s="214">
        <v>1424404.5</v>
      </c>
      <c r="L46" s="238">
        <v>43.632541582157089</v>
      </c>
      <c r="M46" s="214">
        <v>3264546.25</v>
      </c>
      <c r="N46" s="236">
        <v>17.381</v>
      </c>
      <c r="O46" s="216">
        <v>18781949.09</v>
      </c>
      <c r="P46" s="213"/>
    </row>
    <row r="47" spans="1:16" x14ac:dyDescent="0.25">
      <c r="A47" s="602"/>
      <c r="B47" s="219" t="s">
        <v>13</v>
      </c>
      <c r="C47" s="214">
        <v>37861.18</v>
      </c>
      <c r="D47" s="238">
        <f t="shared" ref="D47:D58" si="0">C47*100/M47</f>
        <v>1.1318624180343102</v>
      </c>
      <c r="E47" s="214">
        <v>851575.87</v>
      </c>
      <c r="F47" s="238">
        <f t="shared" ref="F47:F64" si="1">E47*100/M47</f>
        <v>25.457915557779007</v>
      </c>
      <c r="G47" s="214">
        <v>999539.08</v>
      </c>
      <c r="H47" s="238">
        <f t="shared" ref="H47:H64" si="2">G47*100/M47</f>
        <v>29.881285263919132</v>
      </c>
      <c r="I47" s="217">
        <v>888.6</v>
      </c>
      <c r="J47" s="231">
        <f t="shared" ref="J47:J64" si="3">I47*100/M47</f>
        <v>2.6564754312076062E-2</v>
      </c>
      <c r="K47" s="214">
        <v>1455169.03</v>
      </c>
      <c r="L47" s="238">
        <f t="shared" ref="L47:L63" si="4">K47*100/M47</f>
        <v>43.502372005955479</v>
      </c>
      <c r="M47" s="214">
        <v>3345033.76</v>
      </c>
      <c r="N47" s="236">
        <f t="shared" ref="N47:N58" si="5">M47*100/O47</f>
        <v>15.676302366792212</v>
      </c>
      <c r="O47" s="216">
        <v>21338155.399999999</v>
      </c>
      <c r="P47" s="213"/>
    </row>
    <row r="48" spans="1:16" x14ac:dyDescent="0.25">
      <c r="A48" s="602"/>
      <c r="B48" s="219" t="s">
        <v>14</v>
      </c>
      <c r="C48" s="214">
        <v>40067.15</v>
      </c>
      <c r="D48" s="238">
        <f t="shared" si="0"/>
        <v>1.2793899930178718</v>
      </c>
      <c r="E48" s="214">
        <v>868681.67</v>
      </c>
      <c r="F48" s="238">
        <f t="shared" si="1"/>
        <v>27.738000724185603</v>
      </c>
      <c r="G48" s="214">
        <v>829519.18</v>
      </c>
      <c r="H48" s="238">
        <f t="shared" si="2"/>
        <v>26.487497561178941</v>
      </c>
      <c r="I48" s="217">
        <v>1080.57</v>
      </c>
      <c r="J48" s="231">
        <f t="shared" si="3"/>
        <v>3.4503837801174324E-2</v>
      </c>
      <c r="K48" s="214">
        <v>1392390.01</v>
      </c>
      <c r="L48" s="238">
        <f t="shared" si="4"/>
        <v>44.460607883816408</v>
      </c>
      <c r="M48" s="214">
        <v>3131738.58</v>
      </c>
      <c r="N48" s="236">
        <f t="shared" si="5"/>
        <v>15.678515529397096</v>
      </c>
      <c r="O48" s="216">
        <v>19974713.640000001</v>
      </c>
      <c r="P48" s="213"/>
    </row>
    <row r="49" spans="1:16" x14ac:dyDescent="0.25">
      <c r="A49" s="602"/>
      <c r="B49" s="219" t="s">
        <v>15</v>
      </c>
      <c r="C49" s="214">
        <v>40133.58</v>
      </c>
      <c r="D49" s="238">
        <f t="shared" si="0"/>
        <v>1.2140889555110395</v>
      </c>
      <c r="E49" s="214">
        <v>930114.33</v>
      </c>
      <c r="F49" s="238">
        <f t="shared" si="1"/>
        <v>28.137074624679638</v>
      </c>
      <c r="G49" s="214">
        <v>914310.4</v>
      </c>
      <c r="H49" s="238">
        <f t="shared" si="2"/>
        <v>27.658986777378956</v>
      </c>
      <c r="I49" s="217">
        <v>802.36</v>
      </c>
      <c r="J49" s="231">
        <f t="shared" si="3"/>
        <v>2.4272352836299117E-2</v>
      </c>
      <c r="K49" s="214">
        <v>1420293.32</v>
      </c>
      <c r="L49" s="238">
        <f t="shared" si="4"/>
        <v>42.965577289594059</v>
      </c>
      <c r="M49" s="214">
        <v>3305653.99</v>
      </c>
      <c r="N49" s="236">
        <f t="shared" si="5"/>
        <v>16.224872229733286</v>
      </c>
      <c r="O49" s="216">
        <v>20373990.890000001</v>
      </c>
      <c r="P49" s="213"/>
    </row>
    <row r="50" spans="1:16" x14ac:dyDescent="0.25">
      <c r="A50" s="602"/>
      <c r="B50" s="219" t="s">
        <v>16</v>
      </c>
      <c r="C50" s="214">
        <v>47107.59</v>
      </c>
      <c r="D50" s="238">
        <f t="shared" si="0"/>
        <v>1.5084537274253482</v>
      </c>
      <c r="E50" s="214">
        <v>846504.39</v>
      </c>
      <c r="F50" s="238">
        <f t="shared" si="1"/>
        <v>27.106305000477008</v>
      </c>
      <c r="G50" s="214">
        <v>960613.23</v>
      </c>
      <c r="H50" s="238">
        <f t="shared" si="2"/>
        <v>30.760236458872196</v>
      </c>
      <c r="I50" s="217">
        <v>798.98</v>
      </c>
      <c r="J50" s="231">
        <f t="shared" si="3"/>
        <v>2.5584504729244367E-2</v>
      </c>
      <c r="K50" s="214">
        <v>1267881.69</v>
      </c>
      <c r="L50" s="238">
        <f t="shared" si="4"/>
        <v>40.599420628710782</v>
      </c>
      <c r="M50" s="214">
        <v>3122905.87</v>
      </c>
      <c r="N50" s="236">
        <f t="shared" si="5"/>
        <v>16.578400383184832</v>
      </c>
      <c r="O50" s="216">
        <v>18837196.579999998</v>
      </c>
      <c r="P50" s="213"/>
    </row>
    <row r="51" spans="1:16" x14ac:dyDescent="0.25">
      <c r="A51" s="602"/>
      <c r="B51" s="219" t="s">
        <v>17</v>
      </c>
      <c r="C51" s="214">
        <v>53929.11</v>
      </c>
      <c r="D51" s="238">
        <f t="shared" si="0"/>
        <v>1.721512745059492</v>
      </c>
      <c r="E51" s="214">
        <v>948552.41</v>
      </c>
      <c r="F51" s="238">
        <f t="shared" si="1"/>
        <v>30.279473612153009</v>
      </c>
      <c r="G51" s="214">
        <v>929930.58</v>
      </c>
      <c r="H51" s="238">
        <f t="shared" si="2"/>
        <v>29.685031803613406</v>
      </c>
      <c r="I51" s="217">
        <v>618.05999999999995</v>
      </c>
      <c r="J51" s="231">
        <f t="shared" si="3"/>
        <v>1.9729570304636394E-2</v>
      </c>
      <c r="K51" s="214">
        <v>1199628.03</v>
      </c>
      <c r="L51" s="238">
        <f t="shared" si="4"/>
        <v>38.294252268869464</v>
      </c>
      <c r="M51" s="214">
        <v>3132658.19</v>
      </c>
      <c r="N51" s="236">
        <f t="shared" si="5"/>
        <v>16.605676799767316</v>
      </c>
      <c r="O51" s="216">
        <v>18864983.510000002</v>
      </c>
      <c r="P51" s="213"/>
    </row>
    <row r="52" spans="1:16" x14ac:dyDescent="0.25">
      <c r="A52" s="603"/>
      <c r="B52" s="386" t="s">
        <v>18</v>
      </c>
      <c r="C52" s="387">
        <v>56034.39</v>
      </c>
      <c r="D52" s="397">
        <f t="shared" si="0"/>
        <v>1.6672649168514762</v>
      </c>
      <c r="E52" s="387">
        <v>974964.16</v>
      </c>
      <c r="F52" s="397">
        <f t="shared" si="1"/>
        <v>29.009391182014639</v>
      </c>
      <c r="G52" s="387">
        <v>965008.73</v>
      </c>
      <c r="H52" s="397">
        <f t="shared" si="2"/>
        <v>28.713174177222214</v>
      </c>
      <c r="I52" s="398">
        <v>853.01</v>
      </c>
      <c r="J52" s="399">
        <f t="shared" si="3"/>
        <v>2.5380728633317463E-2</v>
      </c>
      <c r="K52" s="387">
        <v>1363996.73</v>
      </c>
      <c r="L52" s="397">
        <f t="shared" si="4"/>
        <v>40.584788995278352</v>
      </c>
      <c r="M52" s="387">
        <v>3360857.02</v>
      </c>
      <c r="N52" s="400">
        <f t="shared" si="5"/>
        <v>17.536083158310369</v>
      </c>
      <c r="O52" s="390">
        <v>19165380.260000002</v>
      </c>
      <c r="P52" s="213"/>
    </row>
    <row r="53" spans="1:16" x14ac:dyDescent="0.25">
      <c r="A53" s="601">
        <v>2020</v>
      </c>
      <c r="B53" s="383" t="s">
        <v>7</v>
      </c>
      <c r="C53" s="389">
        <v>28946.46</v>
      </c>
      <c r="D53" s="263">
        <f t="shared" si="0"/>
        <v>0.77000928273921243</v>
      </c>
      <c r="E53" s="389">
        <v>1191858.3999999999</v>
      </c>
      <c r="F53" s="263">
        <f t="shared" si="1"/>
        <v>31.704810595516872</v>
      </c>
      <c r="G53" s="389">
        <v>1014209.66</v>
      </c>
      <c r="H53" s="263">
        <f t="shared" si="2"/>
        <v>26.979148843892499</v>
      </c>
      <c r="I53" s="395">
        <v>843.7</v>
      </c>
      <c r="J53" s="264">
        <f t="shared" si="3"/>
        <v>2.2443394869254257E-2</v>
      </c>
      <c r="K53" s="389">
        <v>1523376.99</v>
      </c>
      <c r="L53" s="263">
        <f t="shared" si="4"/>
        <v>40.52358814899371</v>
      </c>
      <c r="M53" s="389">
        <v>3759235.2</v>
      </c>
      <c r="N53" s="396">
        <f t="shared" si="5"/>
        <v>18.761985461652674</v>
      </c>
      <c r="O53" s="384">
        <v>20036446.609999999</v>
      </c>
      <c r="P53" s="213"/>
    </row>
    <row r="54" spans="1:16" x14ac:dyDescent="0.25">
      <c r="A54" s="602"/>
      <c r="B54" s="219" t="s">
        <v>8</v>
      </c>
      <c r="C54" s="214">
        <v>47129.15</v>
      </c>
      <c r="D54" s="238">
        <f t="shared" si="0"/>
        <v>1.3311465230277646</v>
      </c>
      <c r="E54" s="214">
        <v>1101596.3</v>
      </c>
      <c r="F54" s="238">
        <f t="shared" si="1"/>
        <v>31.11420605984301</v>
      </c>
      <c r="G54" s="214">
        <v>970345.98</v>
      </c>
      <c r="H54" s="238">
        <f t="shared" si="2"/>
        <v>27.407086217573809</v>
      </c>
      <c r="I54" s="217">
        <v>744.73</v>
      </c>
      <c r="J54" s="231">
        <f t="shared" si="3"/>
        <v>2.1034640983223059E-2</v>
      </c>
      <c r="K54" s="214">
        <v>1420676.88</v>
      </c>
      <c r="L54" s="238">
        <f t="shared" si="4"/>
        <v>40.126526558572195</v>
      </c>
      <c r="M54" s="214">
        <v>3540493.04</v>
      </c>
      <c r="N54" s="236">
        <f t="shared" si="5"/>
        <v>18.636415669177691</v>
      </c>
      <c r="O54" s="216">
        <v>18997714.489999998</v>
      </c>
      <c r="P54" s="213"/>
    </row>
    <row r="55" spans="1:16" x14ac:dyDescent="0.25">
      <c r="A55" s="602"/>
      <c r="B55" s="219" t="s">
        <v>9</v>
      </c>
      <c r="C55" s="214">
        <v>54694.36</v>
      </c>
      <c r="D55" s="238">
        <f t="shared" si="0"/>
        <v>1.7776092070801643</v>
      </c>
      <c r="E55" s="214">
        <v>1036712.43</v>
      </c>
      <c r="F55" s="238">
        <f t="shared" si="1"/>
        <v>33.693959681810888</v>
      </c>
      <c r="G55" s="214">
        <v>869680.29</v>
      </c>
      <c r="H55" s="238">
        <f t="shared" si="2"/>
        <v>28.265285318635183</v>
      </c>
      <c r="I55" s="217">
        <v>590.16</v>
      </c>
      <c r="J55" s="231">
        <f t="shared" si="3"/>
        <v>1.9180658657500148E-2</v>
      </c>
      <c r="K55" s="214">
        <v>1115172.26</v>
      </c>
      <c r="L55" s="238">
        <f t="shared" si="4"/>
        <v>36.243965133816261</v>
      </c>
      <c r="M55" s="214">
        <v>3076849.5</v>
      </c>
      <c r="N55" s="236">
        <f t="shared" si="5"/>
        <v>16.674262208865638</v>
      </c>
      <c r="O55" s="216">
        <v>18452687.510000002</v>
      </c>
      <c r="P55" s="213"/>
    </row>
    <row r="56" spans="1:16" x14ac:dyDescent="0.25">
      <c r="A56" s="602"/>
      <c r="B56" s="219" t="s">
        <v>10</v>
      </c>
      <c r="C56" s="214">
        <v>46698.080000000002</v>
      </c>
      <c r="D56" s="238">
        <f t="shared" si="0"/>
        <v>1.692069177951061</v>
      </c>
      <c r="E56" s="214">
        <v>1211507.8400000001</v>
      </c>
      <c r="F56" s="238">
        <f t="shared" si="1"/>
        <v>43.898059083158572</v>
      </c>
      <c r="G56" s="214">
        <v>636490.80000000005</v>
      </c>
      <c r="H56" s="238">
        <f t="shared" si="2"/>
        <v>23.062756857014534</v>
      </c>
      <c r="I56" s="217">
        <v>798.46</v>
      </c>
      <c r="J56" s="231">
        <f t="shared" si="3"/>
        <v>2.8931586819560977E-2</v>
      </c>
      <c r="K56" s="214">
        <v>864325.8</v>
      </c>
      <c r="L56" s="238">
        <f t="shared" si="4"/>
        <v>31.318183657398617</v>
      </c>
      <c r="M56" s="214">
        <v>2759820.97</v>
      </c>
      <c r="N56" s="236">
        <f t="shared" si="5"/>
        <v>17.736625094232657</v>
      </c>
      <c r="O56" s="216">
        <v>15560011.869999999</v>
      </c>
      <c r="P56" s="213"/>
    </row>
    <row r="57" spans="1:16" x14ac:dyDescent="0.25">
      <c r="A57" s="602"/>
      <c r="B57" s="219" t="s">
        <v>11</v>
      </c>
      <c r="C57" s="214">
        <v>34750.699999999997</v>
      </c>
      <c r="D57" s="238">
        <f t="shared" si="0"/>
        <v>1.4136470221907682</v>
      </c>
      <c r="E57" s="214">
        <v>993972.47</v>
      </c>
      <c r="F57" s="238">
        <f t="shared" si="1"/>
        <v>40.434472466888522</v>
      </c>
      <c r="G57" s="214">
        <v>673058.73</v>
      </c>
      <c r="H57" s="238">
        <f t="shared" si="2"/>
        <v>27.379807296658786</v>
      </c>
      <c r="I57" s="217">
        <v>873.2</v>
      </c>
      <c r="J57" s="231">
        <f t="shared" si="3"/>
        <v>3.552148819381995E-2</v>
      </c>
      <c r="K57" s="214">
        <v>755575.24</v>
      </c>
      <c r="L57" s="238">
        <f t="shared" si="4"/>
        <v>30.736551726068114</v>
      </c>
      <c r="M57" s="214">
        <v>2458230.34</v>
      </c>
      <c r="N57" s="236">
        <f t="shared" si="5"/>
        <v>15.981501594059694</v>
      </c>
      <c r="O57" s="216">
        <v>15381723.210000001</v>
      </c>
      <c r="P57" s="213"/>
    </row>
    <row r="58" spans="1:16" x14ac:dyDescent="0.25">
      <c r="A58" s="602"/>
      <c r="B58" s="219" t="s">
        <v>12</v>
      </c>
      <c r="C58" s="214">
        <v>42062.44</v>
      </c>
      <c r="D58" s="238">
        <f t="shared" si="0"/>
        <v>1.2845274916485208</v>
      </c>
      <c r="E58" s="214">
        <v>1023195.3</v>
      </c>
      <c r="F58" s="238">
        <f t="shared" si="1"/>
        <v>31.246938888365861</v>
      </c>
      <c r="G58" s="214">
        <v>1028346.87</v>
      </c>
      <c r="H58" s="238">
        <f t="shared" si="2"/>
        <v>31.404260558011082</v>
      </c>
      <c r="I58" s="217">
        <v>1050.07</v>
      </c>
      <c r="J58" s="231">
        <f t="shared" si="3"/>
        <v>3.2067654257702652E-2</v>
      </c>
      <c r="K58" s="214">
        <v>1179891.05</v>
      </c>
      <c r="L58" s="238">
        <f t="shared" si="4"/>
        <v>36.032205713102698</v>
      </c>
      <c r="M58" s="214">
        <v>3274545.72</v>
      </c>
      <c r="N58" s="236">
        <f t="shared" si="5"/>
        <v>17.383203115300429</v>
      </c>
      <c r="O58" s="216">
        <v>18837412.75</v>
      </c>
      <c r="P58" s="213"/>
    </row>
    <row r="59" spans="1:16" x14ac:dyDescent="0.25">
      <c r="A59" s="602"/>
      <c r="B59" s="219" t="s">
        <v>13</v>
      </c>
      <c r="C59" s="214">
        <v>34568.239999999998</v>
      </c>
      <c r="D59" s="238">
        <f>C59*100/M59</f>
        <v>1.0865978493854382</v>
      </c>
      <c r="E59" s="214">
        <v>914376.04</v>
      </c>
      <c r="F59" s="238">
        <f t="shared" si="1"/>
        <v>28.741961945229882</v>
      </c>
      <c r="G59" s="214">
        <v>992248.25</v>
      </c>
      <c r="H59" s="238">
        <f t="shared" si="2"/>
        <v>31.189751474372564</v>
      </c>
      <c r="I59" s="217">
        <v>1121.08</v>
      </c>
      <c r="J59" s="231">
        <f t="shared" si="3"/>
        <v>3.5239373395609008E-2</v>
      </c>
      <c r="K59" s="214">
        <v>1239014.24</v>
      </c>
      <c r="L59" s="238">
        <f t="shared" si="4"/>
        <v>38.946449357616508</v>
      </c>
      <c r="M59" s="214">
        <v>3181327.85</v>
      </c>
      <c r="N59" s="236">
        <f>M59*100/O59</f>
        <v>15.090552543217662</v>
      </c>
      <c r="O59" s="216">
        <v>21081586.25</v>
      </c>
      <c r="P59" s="213"/>
    </row>
    <row r="60" spans="1:16" x14ac:dyDescent="0.25">
      <c r="A60" s="602"/>
      <c r="B60" s="219" t="s">
        <v>14</v>
      </c>
      <c r="C60" s="214">
        <v>38548.93</v>
      </c>
      <c r="D60" s="238">
        <f t="shared" ref="D60:D64" si="6">C60*100/M60</f>
        <v>1.1921217816847636</v>
      </c>
      <c r="E60" s="214">
        <v>976630.34</v>
      </c>
      <c r="F60" s="214">
        <f t="shared" si="1"/>
        <v>30.202195001734069</v>
      </c>
      <c r="G60" s="463">
        <v>973125.64</v>
      </c>
      <c r="H60" s="214">
        <f t="shared" si="2"/>
        <v>30.093812506856242</v>
      </c>
      <c r="I60" s="465">
        <v>1218.96</v>
      </c>
      <c r="J60" s="230">
        <f t="shared" si="3"/>
        <v>3.7696215355457578E-2</v>
      </c>
      <c r="K60" s="463">
        <v>1244116.3999999999</v>
      </c>
      <c r="L60" s="238">
        <f t="shared" si="4"/>
        <v>38.474174494369464</v>
      </c>
      <c r="M60" s="214">
        <v>3233640.27</v>
      </c>
      <c r="N60" s="236">
        <f>M60*100/O60</f>
        <v>14.527037186690917</v>
      </c>
      <c r="O60" s="216">
        <v>22259461.640000001</v>
      </c>
      <c r="P60" s="213"/>
    </row>
    <row r="61" spans="1:16" x14ac:dyDescent="0.25">
      <c r="A61" s="602"/>
      <c r="B61" s="219" t="s">
        <v>15</v>
      </c>
      <c r="C61" s="214">
        <v>44754.18</v>
      </c>
      <c r="D61" s="214">
        <f t="shared" si="6"/>
        <v>1.3746200359896279</v>
      </c>
      <c r="E61" s="463">
        <v>913290.34</v>
      </c>
      <c r="F61" s="214">
        <f t="shared" si="1"/>
        <v>28.051618866433916</v>
      </c>
      <c r="G61" s="463">
        <v>1038162.11</v>
      </c>
      <c r="H61" s="214">
        <f t="shared" si="2"/>
        <v>31.887042439639558</v>
      </c>
      <c r="I61" s="465">
        <v>1053.42</v>
      </c>
      <c r="J61" s="230">
        <f t="shared" si="3"/>
        <v>3.2355686961803201E-2</v>
      </c>
      <c r="K61" s="463">
        <v>1258489.1000000001</v>
      </c>
      <c r="L61" s="214">
        <f t="shared" si="4"/>
        <v>38.654363278124066</v>
      </c>
      <c r="M61" s="463">
        <v>3255749.14</v>
      </c>
      <c r="N61" s="236">
        <f>M61*100/O61</f>
        <v>14.787403676946953</v>
      </c>
      <c r="O61" s="216">
        <v>22017043.77</v>
      </c>
      <c r="P61" s="213"/>
    </row>
    <row r="62" spans="1:16" x14ac:dyDescent="0.25">
      <c r="A62" s="602"/>
      <c r="B62" s="219" t="s">
        <v>16</v>
      </c>
      <c r="C62" s="214">
        <v>49216.78</v>
      </c>
      <c r="D62" s="214">
        <f t="shared" si="6"/>
        <v>1.5536523650786165</v>
      </c>
      <c r="E62" s="463">
        <v>922588.64</v>
      </c>
      <c r="F62" s="214">
        <f t="shared" si="1"/>
        <v>29.123848056103313</v>
      </c>
      <c r="G62" s="463">
        <v>1035483.38</v>
      </c>
      <c r="H62" s="214">
        <f t="shared" si="2"/>
        <v>32.687656574375644</v>
      </c>
      <c r="I62" s="463">
        <v>896</v>
      </c>
      <c r="J62" s="214">
        <f t="shared" si="3"/>
        <v>2.8284510264800753E-2</v>
      </c>
      <c r="K62" s="463">
        <v>1159626.81</v>
      </c>
      <c r="L62" s="214">
        <f>K62*100/M62</f>
        <v>36.606558494177627</v>
      </c>
      <c r="M62" s="463">
        <v>3167811.61</v>
      </c>
      <c r="N62" s="214">
        <v>15.64</v>
      </c>
      <c r="O62" s="214">
        <v>20259814.210000001</v>
      </c>
      <c r="P62" s="213"/>
    </row>
    <row r="63" spans="1:16" x14ac:dyDescent="0.25">
      <c r="A63" s="602"/>
      <c r="B63" s="219" t="s">
        <v>17</v>
      </c>
      <c r="C63" s="214">
        <v>33891.75</v>
      </c>
      <c r="D63" s="214">
        <f t="shared" si="6"/>
        <v>1.0308224544167706</v>
      </c>
      <c r="E63" s="463">
        <v>1044597.5</v>
      </c>
      <c r="F63" s="214">
        <f t="shared" si="1"/>
        <v>31.771583315338468</v>
      </c>
      <c r="G63" s="463">
        <v>997509.6</v>
      </c>
      <c r="H63" s="214">
        <f t="shared" si="2"/>
        <v>30.339398059300301</v>
      </c>
      <c r="I63" s="463">
        <v>817.1</v>
      </c>
      <c r="J63" s="214">
        <f t="shared" si="3"/>
        <v>2.4852214108269512E-2</v>
      </c>
      <c r="K63" s="463">
        <v>1211019.8799999999</v>
      </c>
      <c r="L63" s="214">
        <f t="shared" si="4"/>
        <v>36.833343956836188</v>
      </c>
      <c r="M63" s="463">
        <v>3287835.83</v>
      </c>
      <c r="N63" s="214">
        <v>16.96</v>
      </c>
      <c r="O63" s="214">
        <v>19390093.920000002</v>
      </c>
      <c r="P63" s="213"/>
    </row>
    <row r="64" spans="1:16" x14ac:dyDescent="0.25">
      <c r="A64" s="603"/>
      <c r="B64" s="386" t="s">
        <v>18</v>
      </c>
      <c r="C64" s="461">
        <v>35623.49</v>
      </c>
      <c r="D64" s="387">
        <f t="shared" si="6"/>
        <v>1.0201183365665989</v>
      </c>
      <c r="E64" s="461">
        <v>1154966.8400000001</v>
      </c>
      <c r="F64" s="387">
        <f t="shared" si="1"/>
        <v>33.073762610299589</v>
      </c>
      <c r="G64" s="461">
        <v>963800.19</v>
      </c>
      <c r="H64" s="387">
        <f t="shared" si="2"/>
        <v>27.599492542852257</v>
      </c>
      <c r="I64" s="461">
        <v>749.97</v>
      </c>
      <c r="J64" s="387">
        <f t="shared" si="3"/>
        <v>2.1476226750238456E-2</v>
      </c>
      <c r="K64" s="461">
        <v>1336953.3899999999</v>
      </c>
      <c r="L64" s="387">
        <f>K64*100/M64</f>
        <v>38.285150283531323</v>
      </c>
      <c r="M64" s="461">
        <v>3492093.88</v>
      </c>
      <c r="N64" s="387">
        <v>16.5</v>
      </c>
      <c r="O64" s="387">
        <v>21163050.969999999</v>
      </c>
      <c r="P64" s="213"/>
    </row>
    <row r="67" spans="1:1" x14ac:dyDescent="0.25">
      <c r="A67" s="104" t="s">
        <v>302</v>
      </c>
    </row>
    <row r="68" spans="1:1" x14ac:dyDescent="0.25">
      <c r="A68" s="104" t="s">
        <v>303</v>
      </c>
    </row>
  </sheetData>
  <mergeCells count="12">
    <mergeCell ref="I3:J3"/>
    <mergeCell ref="K3:L3"/>
    <mergeCell ref="M3:O3"/>
    <mergeCell ref="B2:O2"/>
    <mergeCell ref="C3:D3"/>
    <mergeCell ref="E3:F3"/>
    <mergeCell ref="G3:H3"/>
    <mergeCell ref="A53:A64"/>
    <mergeCell ref="A5:A16"/>
    <mergeCell ref="A17:A28"/>
    <mergeCell ref="A29:A40"/>
    <mergeCell ref="A41:A52"/>
  </mergeCells>
  <pageMargins left="0.7" right="0.7" top="0.75" bottom="0.75" header="0.3" footer="0.3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7"/>
  <sheetViews>
    <sheetView zoomScale="80" zoomScaleNormal="80" workbookViewId="0"/>
  </sheetViews>
  <sheetFormatPr defaultRowHeight="15" x14ac:dyDescent="0.25"/>
  <cols>
    <col min="1" max="1" width="21.42578125" style="212" customWidth="1"/>
    <col min="2" max="2" width="9.28515625" style="212" customWidth="1"/>
    <col min="3" max="7" width="20.85546875" style="212" customWidth="1"/>
    <col min="8" max="16384" width="9.140625" style="212"/>
  </cols>
  <sheetData>
    <row r="2" spans="1:7" ht="28.5" customHeight="1" x14ac:dyDescent="0.25">
      <c r="A2" s="124"/>
      <c r="B2" s="604" t="s">
        <v>265</v>
      </c>
      <c r="C2" s="605"/>
      <c r="D2" s="605"/>
      <c r="E2" s="605"/>
      <c r="F2" s="605"/>
      <c r="G2" s="605"/>
    </row>
    <row r="3" spans="1:7" ht="30" customHeight="1" x14ac:dyDescent="0.25">
      <c r="A3" s="267" t="s">
        <v>2</v>
      </c>
      <c r="B3" s="266" t="s">
        <v>32</v>
      </c>
      <c r="C3" s="237" t="s">
        <v>239</v>
      </c>
      <c r="D3" s="237" t="s">
        <v>172</v>
      </c>
      <c r="E3" s="237" t="s">
        <v>240</v>
      </c>
      <c r="F3" s="237" t="s">
        <v>241</v>
      </c>
      <c r="G3" s="268" t="s">
        <v>242</v>
      </c>
    </row>
    <row r="4" spans="1:7" x14ac:dyDescent="0.25">
      <c r="A4" s="601">
        <v>2016</v>
      </c>
      <c r="B4" s="383" t="s">
        <v>7</v>
      </c>
      <c r="C4" s="278">
        <v>10.610661413157379</v>
      </c>
      <c r="D4" s="385">
        <v>21.225342602051537</v>
      </c>
      <c r="E4" s="385">
        <v>11.644803382315327</v>
      </c>
      <c r="F4" s="385">
        <v>8.8204587643185589E-2</v>
      </c>
      <c r="G4" s="391">
        <v>26.289172345743268</v>
      </c>
    </row>
    <row r="5" spans="1:7" x14ac:dyDescent="0.25">
      <c r="A5" s="602"/>
      <c r="B5" s="219" t="s">
        <v>8</v>
      </c>
      <c r="C5" s="265">
        <v>11.947636674567496</v>
      </c>
      <c r="D5" s="239">
        <v>22.388961759552011</v>
      </c>
      <c r="E5" s="239">
        <v>11.730338956122068</v>
      </c>
      <c r="F5" s="239">
        <v>0.69945122863795628</v>
      </c>
      <c r="G5" s="269">
        <v>28.381846627086386</v>
      </c>
    </row>
    <row r="6" spans="1:7" x14ac:dyDescent="0.25">
      <c r="A6" s="602"/>
      <c r="B6" s="219" t="s">
        <v>9</v>
      </c>
      <c r="C6" s="265">
        <v>10.833874765284531</v>
      </c>
      <c r="D6" s="239">
        <v>22.014453017241955</v>
      </c>
      <c r="E6" s="239">
        <v>11.250234868810058</v>
      </c>
      <c r="F6" s="239">
        <v>0.48203383359169888</v>
      </c>
      <c r="G6" s="269">
        <v>28.084798998399652</v>
      </c>
    </row>
    <row r="7" spans="1:7" x14ac:dyDescent="0.25">
      <c r="A7" s="602"/>
      <c r="B7" s="219" t="s">
        <v>10</v>
      </c>
      <c r="C7" s="265">
        <v>11.891779554565899</v>
      </c>
      <c r="D7" s="239">
        <v>21.475431333066688</v>
      </c>
      <c r="E7" s="239">
        <v>11.053248767909784</v>
      </c>
      <c r="F7" s="239">
        <v>0.1083889050979443</v>
      </c>
      <c r="G7" s="269">
        <v>26.463779718224995</v>
      </c>
    </row>
    <row r="8" spans="1:7" x14ac:dyDescent="0.25">
      <c r="A8" s="602"/>
      <c r="B8" s="219" t="s">
        <v>11</v>
      </c>
      <c r="C8" s="265">
        <v>10.328908427520187</v>
      </c>
      <c r="D8" s="239">
        <v>22.563262794693358</v>
      </c>
      <c r="E8" s="239">
        <v>10.650854211196025</v>
      </c>
      <c r="F8" s="239">
        <v>4.8847871754009412E-2</v>
      </c>
      <c r="G8" s="269">
        <v>25.62091444836727</v>
      </c>
    </row>
    <row r="9" spans="1:7" x14ac:dyDescent="0.25">
      <c r="A9" s="602"/>
      <c r="B9" s="219" t="s">
        <v>12</v>
      </c>
      <c r="C9" s="265">
        <v>11.685586875245402</v>
      </c>
      <c r="D9" s="239">
        <v>21.078440232273287</v>
      </c>
      <c r="E9" s="239">
        <v>10.534717779300202</v>
      </c>
      <c r="F9" s="239">
        <v>4.6323625031632662E-2</v>
      </c>
      <c r="G9" s="269">
        <v>25.092384833179846</v>
      </c>
    </row>
    <row r="10" spans="1:7" x14ac:dyDescent="0.25">
      <c r="A10" s="602"/>
      <c r="B10" s="219" t="s">
        <v>13</v>
      </c>
      <c r="C10" s="265">
        <v>10.641325713913899</v>
      </c>
      <c r="D10" s="239">
        <v>19.014045015715531</v>
      </c>
      <c r="E10" s="239">
        <v>10.044223382402487</v>
      </c>
      <c r="F10" s="239">
        <v>3.121135329395119E-2</v>
      </c>
      <c r="G10" s="269">
        <v>23.562594007724741</v>
      </c>
    </row>
    <row r="11" spans="1:7" x14ac:dyDescent="0.25">
      <c r="A11" s="602"/>
      <c r="B11" s="219" t="s">
        <v>14</v>
      </c>
      <c r="C11" s="265">
        <v>11.292667492383757</v>
      </c>
      <c r="D11" s="239">
        <v>21.018986482757033</v>
      </c>
      <c r="E11" s="239">
        <v>10.830481263483993</v>
      </c>
      <c r="F11" s="239">
        <v>3.085617636382141E-2</v>
      </c>
      <c r="G11" s="269">
        <v>24.950934379371791</v>
      </c>
    </row>
    <row r="12" spans="1:7" x14ac:dyDescent="0.25">
      <c r="A12" s="602"/>
      <c r="B12" s="219" t="s">
        <v>15</v>
      </c>
      <c r="C12" s="265">
        <v>11.493689559432395</v>
      </c>
      <c r="D12" s="239">
        <v>18.668367232309517</v>
      </c>
      <c r="E12" s="239">
        <v>10.515300923910543</v>
      </c>
      <c r="F12" s="239">
        <v>4.2454745908533507E-2</v>
      </c>
      <c r="G12" s="269">
        <v>23.083926733525583</v>
      </c>
    </row>
    <row r="13" spans="1:7" x14ac:dyDescent="0.25">
      <c r="A13" s="602"/>
      <c r="B13" s="219" t="s">
        <v>16</v>
      </c>
      <c r="C13" s="265">
        <v>9.9786292871986628</v>
      </c>
      <c r="D13" s="239">
        <v>21.402100245197765</v>
      </c>
      <c r="E13" s="239">
        <v>10.531621164559557</v>
      </c>
      <c r="F13" s="239">
        <v>7.1013649204933194E-2</v>
      </c>
      <c r="G13" s="269">
        <v>26.264767999576893</v>
      </c>
    </row>
    <row r="14" spans="1:7" x14ac:dyDescent="0.25">
      <c r="A14" s="602"/>
      <c r="B14" s="219" t="s">
        <v>17</v>
      </c>
      <c r="C14" s="265">
        <v>10.00703731805071</v>
      </c>
      <c r="D14" s="239">
        <v>23.191207905671035</v>
      </c>
      <c r="E14" s="239">
        <v>10.80493443058859</v>
      </c>
      <c r="F14" s="239">
        <v>0.24152592094099937</v>
      </c>
      <c r="G14" s="269">
        <v>26.733198334831336</v>
      </c>
    </row>
    <row r="15" spans="1:7" x14ac:dyDescent="0.25">
      <c r="A15" s="603"/>
      <c r="B15" s="386" t="s">
        <v>18</v>
      </c>
      <c r="C15" s="380">
        <v>11.700595348599609</v>
      </c>
      <c r="D15" s="388">
        <v>22.124113857522264</v>
      </c>
      <c r="E15" s="388">
        <v>11.296988458900524</v>
      </c>
      <c r="F15" s="388">
        <v>1.0570626241243166</v>
      </c>
      <c r="G15" s="392">
        <v>27.336426536751254</v>
      </c>
    </row>
    <row r="16" spans="1:7" x14ac:dyDescent="0.25">
      <c r="A16" s="601">
        <v>2017</v>
      </c>
      <c r="B16" s="383" t="s">
        <v>7</v>
      </c>
      <c r="C16" s="278">
        <v>11.723054313534915</v>
      </c>
      <c r="D16" s="385">
        <v>22.557502644337326</v>
      </c>
      <c r="E16" s="385">
        <v>10.736472450497915</v>
      </c>
      <c r="F16" s="385">
        <v>0.46836744588424378</v>
      </c>
      <c r="G16" s="391">
        <v>28.150665301584013</v>
      </c>
    </row>
    <row r="17" spans="1:7" x14ac:dyDescent="0.25">
      <c r="A17" s="602"/>
      <c r="B17" s="219" t="s">
        <v>8</v>
      </c>
      <c r="C17" s="265">
        <v>11.072097384924387</v>
      </c>
      <c r="D17" s="239">
        <v>20.698732476046832</v>
      </c>
      <c r="E17" s="239">
        <v>11.016147015500653</v>
      </c>
      <c r="F17" s="239">
        <v>0.50276226354115117</v>
      </c>
      <c r="G17" s="269">
        <v>28.118377415585126</v>
      </c>
    </row>
    <row r="18" spans="1:7" x14ac:dyDescent="0.25">
      <c r="A18" s="602"/>
      <c r="B18" s="219" t="s">
        <v>9</v>
      </c>
      <c r="C18" s="265">
        <v>10.787260195393703</v>
      </c>
      <c r="D18" s="239">
        <v>21.5435361029357</v>
      </c>
      <c r="E18" s="239">
        <v>11.278636786407503</v>
      </c>
      <c r="F18" s="239">
        <v>0.18959159815941287</v>
      </c>
      <c r="G18" s="269">
        <v>27.860212659657563</v>
      </c>
    </row>
    <row r="19" spans="1:7" x14ac:dyDescent="0.25">
      <c r="A19" s="602"/>
      <c r="B19" s="219" t="s">
        <v>10</v>
      </c>
      <c r="C19" s="265">
        <v>11.560469616635428</v>
      </c>
      <c r="D19" s="239">
        <v>22.600913222024381</v>
      </c>
      <c r="E19" s="239">
        <v>10.859648258367713</v>
      </c>
      <c r="F19" s="239">
        <v>0.14418528595156838</v>
      </c>
      <c r="G19" s="269">
        <v>27.562985418570545</v>
      </c>
    </row>
    <row r="20" spans="1:7" x14ac:dyDescent="0.25">
      <c r="A20" s="602"/>
      <c r="B20" s="219" t="s">
        <v>11</v>
      </c>
      <c r="C20" s="265">
        <v>11.044880054019636</v>
      </c>
      <c r="D20" s="239">
        <v>21.947265766774905</v>
      </c>
      <c r="E20" s="239">
        <v>10.487560528843311</v>
      </c>
      <c r="F20" s="239">
        <v>6.6385214856957322E-2</v>
      </c>
      <c r="G20" s="269">
        <v>26.587036381753521</v>
      </c>
    </row>
    <row r="21" spans="1:7" x14ac:dyDescent="0.25">
      <c r="A21" s="602"/>
      <c r="B21" s="219" t="s">
        <v>12</v>
      </c>
      <c r="C21" s="265">
        <v>11.074978962333638</v>
      </c>
      <c r="D21" s="239">
        <v>22.147035519259813</v>
      </c>
      <c r="E21" s="239">
        <v>10.528029315317355</v>
      </c>
      <c r="F21" s="239">
        <v>6.7255011265951556E-2</v>
      </c>
      <c r="G21" s="269">
        <v>25.589062180992372</v>
      </c>
    </row>
    <row r="22" spans="1:7" x14ac:dyDescent="0.25">
      <c r="A22" s="602"/>
      <c r="B22" s="219" t="s">
        <v>13</v>
      </c>
      <c r="C22" s="265">
        <v>10.965632105802696</v>
      </c>
      <c r="D22" s="239">
        <v>18.986908337171876</v>
      </c>
      <c r="E22" s="239">
        <v>10.293490117642532</v>
      </c>
      <c r="F22" s="239">
        <v>3.2969775379398908E-2</v>
      </c>
      <c r="G22" s="269">
        <v>23.390584042996434</v>
      </c>
    </row>
    <row r="23" spans="1:7" x14ac:dyDescent="0.25">
      <c r="A23" s="602"/>
      <c r="B23" s="219" t="s">
        <v>14</v>
      </c>
      <c r="C23" s="265">
        <v>10.452396791711884</v>
      </c>
      <c r="D23" s="239">
        <v>18.349610017767766</v>
      </c>
      <c r="E23" s="239">
        <v>10.894385540668097</v>
      </c>
      <c r="F23" s="239">
        <v>3.3311833792054282E-2</v>
      </c>
      <c r="G23" s="269">
        <v>24.103743176383961</v>
      </c>
    </row>
    <row r="24" spans="1:7" x14ac:dyDescent="0.25">
      <c r="A24" s="602"/>
      <c r="B24" s="219" t="s">
        <v>15</v>
      </c>
      <c r="C24" s="265">
        <v>10.278637028314618</v>
      </c>
      <c r="D24" s="239">
        <v>19.060956809699</v>
      </c>
      <c r="E24" s="239">
        <v>10.413866194914673</v>
      </c>
      <c r="F24" s="239">
        <v>4.2055148499909163E-2</v>
      </c>
      <c r="G24" s="269">
        <v>23.661487487561175</v>
      </c>
    </row>
    <row r="25" spans="1:7" x14ac:dyDescent="0.25">
      <c r="A25" s="602"/>
      <c r="B25" s="219" t="s">
        <v>16</v>
      </c>
      <c r="C25" s="265">
        <v>10.848646561678034</v>
      </c>
      <c r="D25" s="239">
        <v>22.62145613829626</v>
      </c>
      <c r="E25" s="239">
        <v>10.116915295268786</v>
      </c>
      <c r="F25" s="239">
        <v>9.1004308652342214E-2</v>
      </c>
      <c r="G25" s="269">
        <v>26.550322951093026</v>
      </c>
    </row>
    <row r="26" spans="1:7" x14ac:dyDescent="0.25">
      <c r="A26" s="602"/>
      <c r="B26" s="219" t="s">
        <v>17</v>
      </c>
      <c r="C26" s="265">
        <v>10.018379155750312</v>
      </c>
      <c r="D26" s="239">
        <v>22.51571570134848</v>
      </c>
      <c r="E26" s="239">
        <v>10.763366858993219</v>
      </c>
      <c r="F26" s="239">
        <v>0.178870563969938</v>
      </c>
      <c r="G26" s="269">
        <v>27.396506980894959</v>
      </c>
    </row>
    <row r="27" spans="1:7" x14ac:dyDescent="0.25">
      <c r="A27" s="603"/>
      <c r="B27" s="386" t="s">
        <v>18</v>
      </c>
      <c r="C27" s="380">
        <v>4.2337370023374161</v>
      </c>
      <c r="D27" s="388">
        <v>20.924571622913867</v>
      </c>
      <c r="E27" s="388">
        <v>9.8083814050153073</v>
      </c>
      <c r="F27" s="388">
        <v>0.78578986734441181</v>
      </c>
      <c r="G27" s="392">
        <v>24.945102587673603</v>
      </c>
    </row>
    <row r="28" spans="1:7" x14ac:dyDescent="0.25">
      <c r="A28" s="601">
        <v>2018</v>
      </c>
      <c r="B28" s="383" t="s">
        <v>7</v>
      </c>
      <c r="C28" s="278">
        <v>11.078562027268802</v>
      </c>
      <c r="D28" s="385">
        <v>22.214436163753582</v>
      </c>
      <c r="E28" s="385">
        <v>11.170581613407276</v>
      </c>
      <c r="F28" s="385">
        <v>0.17646683153035844</v>
      </c>
      <c r="G28" s="391">
        <v>28.752006964734729</v>
      </c>
    </row>
    <row r="29" spans="1:7" x14ac:dyDescent="0.25">
      <c r="A29" s="602"/>
      <c r="B29" s="219" t="s">
        <v>8</v>
      </c>
      <c r="C29" s="265">
        <v>8.3364029744267771</v>
      </c>
      <c r="D29" s="239">
        <v>22.047003473135451</v>
      </c>
      <c r="E29" s="239">
        <v>10.743365326354869</v>
      </c>
      <c r="F29" s="239">
        <v>0.24542776048489742</v>
      </c>
      <c r="G29" s="269">
        <v>28.620682683889157</v>
      </c>
    </row>
    <row r="30" spans="1:7" x14ac:dyDescent="0.25">
      <c r="A30" s="602"/>
      <c r="B30" s="219" t="s">
        <v>9</v>
      </c>
      <c r="C30" s="265">
        <v>10.162063752500377</v>
      </c>
      <c r="D30" s="239">
        <v>22.487190006519207</v>
      </c>
      <c r="E30" s="239">
        <v>10.216747770913146</v>
      </c>
      <c r="F30" s="239">
        <v>0.20434272969295858</v>
      </c>
      <c r="G30" s="269">
        <v>28.437882618238337</v>
      </c>
    </row>
    <row r="31" spans="1:7" x14ac:dyDescent="0.25">
      <c r="A31" s="602"/>
      <c r="B31" s="219" t="s">
        <v>10</v>
      </c>
      <c r="C31" s="265">
        <v>10.284482192271993</v>
      </c>
      <c r="D31" s="239">
        <v>22.502692314695484</v>
      </c>
      <c r="E31" s="239">
        <v>10.62159964544451</v>
      </c>
      <c r="F31" s="239">
        <v>8.3969758328067731E-2</v>
      </c>
      <c r="G31" s="269">
        <v>28.715767127293859</v>
      </c>
    </row>
    <row r="32" spans="1:7" x14ac:dyDescent="0.25">
      <c r="A32" s="602"/>
      <c r="B32" s="219" t="s">
        <v>11</v>
      </c>
      <c r="C32" s="265">
        <v>9.8689297723892633</v>
      </c>
      <c r="D32" s="239">
        <v>22.312822511900823</v>
      </c>
      <c r="E32" s="239">
        <v>10.289389768408808</v>
      </c>
      <c r="F32" s="239">
        <v>5.7958270768636633E-2</v>
      </c>
      <c r="G32" s="269">
        <v>26.347028681000189</v>
      </c>
    </row>
    <row r="33" spans="1:7" x14ac:dyDescent="0.25">
      <c r="A33" s="602"/>
      <c r="B33" s="219" t="s">
        <v>12</v>
      </c>
      <c r="C33" s="265">
        <v>11.511317286208861</v>
      </c>
      <c r="D33" s="239">
        <v>21.332100731773778</v>
      </c>
      <c r="E33" s="239">
        <v>10.195102992982218</v>
      </c>
      <c r="F33" s="239">
        <v>6.2055009837715142E-2</v>
      </c>
      <c r="G33" s="269">
        <v>25.335396344727918</v>
      </c>
    </row>
    <row r="34" spans="1:7" x14ac:dyDescent="0.25">
      <c r="A34" s="602"/>
      <c r="B34" s="219" t="s">
        <v>13</v>
      </c>
      <c r="C34" s="265">
        <v>10.900845697377168</v>
      </c>
      <c r="D34" s="239">
        <v>20.387234134378829</v>
      </c>
      <c r="E34" s="239">
        <v>10.633789203222761</v>
      </c>
      <c r="F34" s="239">
        <v>3.3378625911399576E-2</v>
      </c>
      <c r="G34" s="269">
        <v>24.720724203294488</v>
      </c>
    </row>
    <row r="35" spans="1:7" x14ac:dyDescent="0.25">
      <c r="A35" s="602"/>
      <c r="B35" s="219" t="s">
        <v>14</v>
      </c>
      <c r="C35" s="265">
        <v>10.821213413227261</v>
      </c>
      <c r="D35" s="239">
        <v>18.181962208542579</v>
      </c>
      <c r="E35" s="239">
        <v>10.262902345475588</v>
      </c>
      <c r="F35" s="239">
        <v>5.6110707208604983E-2</v>
      </c>
      <c r="G35" s="269">
        <v>23.430313880139291</v>
      </c>
    </row>
    <row r="36" spans="1:7" x14ac:dyDescent="0.25">
      <c r="A36" s="602"/>
      <c r="B36" s="219" t="s">
        <v>15</v>
      </c>
      <c r="C36" s="265">
        <v>8.9057945563248353</v>
      </c>
      <c r="D36" s="239">
        <v>19.473589419941327</v>
      </c>
      <c r="E36" s="239">
        <v>9.4808766289516662</v>
      </c>
      <c r="F36" s="239">
        <v>4.2232334439452839E-2</v>
      </c>
      <c r="G36" s="269">
        <v>23.542524888581873</v>
      </c>
    </row>
    <row r="37" spans="1:7" x14ac:dyDescent="0.25">
      <c r="A37" s="602"/>
      <c r="B37" s="219" t="s">
        <v>16</v>
      </c>
      <c r="C37" s="265">
        <v>15.112220881528266</v>
      </c>
      <c r="D37" s="239">
        <v>21.781026827982256</v>
      </c>
      <c r="E37" s="239">
        <v>10.993646799174442</v>
      </c>
      <c r="F37" s="239">
        <v>7.3358103723669757E-2</v>
      </c>
      <c r="G37" s="269">
        <v>26.047579771101255</v>
      </c>
    </row>
    <row r="38" spans="1:7" x14ac:dyDescent="0.25">
      <c r="A38" s="602"/>
      <c r="B38" s="219" t="s">
        <v>17</v>
      </c>
      <c r="C38" s="265">
        <v>11.374038080227116</v>
      </c>
      <c r="D38" s="239">
        <v>21.848489422674092</v>
      </c>
      <c r="E38" s="239">
        <v>11.040130033795602</v>
      </c>
      <c r="F38" s="239">
        <v>7.4961719573881314E-2</v>
      </c>
      <c r="G38" s="269">
        <v>26.822235586806233</v>
      </c>
    </row>
    <row r="39" spans="1:7" x14ac:dyDescent="0.25">
      <c r="A39" s="603"/>
      <c r="B39" s="386" t="s">
        <v>18</v>
      </c>
      <c r="C39" s="380">
        <v>10.776636421679704</v>
      </c>
      <c r="D39" s="388">
        <v>21.640194656643541</v>
      </c>
      <c r="E39" s="388">
        <v>11.342687134398705</v>
      </c>
      <c r="F39" s="388">
        <v>8.994733279758868E-2</v>
      </c>
      <c r="G39" s="392">
        <v>26.659756140256722</v>
      </c>
    </row>
    <row r="40" spans="1:7" x14ac:dyDescent="0.25">
      <c r="A40" s="601">
        <v>2019</v>
      </c>
      <c r="B40" s="383" t="s">
        <v>7</v>
      </c>
      <c r="C40" s="278">
        <v>10.823753385169512</v>
      </c>
      <c r="D40" s="385">
        <v>21.508910682900378</v>
      </c>
      <c r="E40" s="385">
        <v>11.731416041275152</v>
      </c>
      <c r="F40" s="385">
        <v>0.66558125833971471</v>
      </c>
      <c r="G40" s="391">
        <v>26.409474438736272</v>
      </c>
    </row>
    <row r="41" spans="1:7" x14ac:dyDescent="0.25">
      <c r="A41" s="602"/>
      <c r="B41" s="219" t="s">
        <v>8</v>
      </c>
      <c r="C41" s="265">
        <v>12.25624975968879</v>
      </c>
      <c r="D41" s="239">
        <v>22.047158152021048</v>
      </c>
      <c r="E41" s="239">
        <v>11.823326110941728</v>
      </c>
      <c r="F41" s="239">
        <v>1.8963133710254616</v>
      </c>
      <c r="G41" s="269">
        <v>27.02817995246302</v>
      </c>
    </row>
    <row r="42" spans="1:7" x14ac:dyDescent="0.25">
      <c r="A42" s="602"/>
      <c r="B42" s="219" t="s">
        <v>9</v>
      </c>
      <c r="C42" s="265">
        <v>9.7610792466110681</v>
      </c>
      <c r="D42" s="239">
        <v>21.148263714567992</v>
      </c>
      <c r="E42" s="239">
        <v>11.578337527192284</v>
      </c>
      <c r="F42" s="239">
        <v>0.2042383609394342</v>
      </c>
      <c r="G42" s="269">
        <v>26.22418458336384</v>
      </c>
    </row>
    <row r="43" spans="1:7" x14ac:dyDescent="0.25">
      <c r="A43" s="602"/>
      <c r="B43" s="219" t="s">
        <v>10</v>
      </c>
      <c r="C43" s="265">
        <v>13.739853585676819</v>
      </c>
      <c r="D43" s="239">
        <v>21.747264662075548</v>
      </c>
      <c r="E43" s="239">
        <v>11.304559731656743</v>
      </c>
      <c r="F43" s="239">
        <v>0.25799706844713566</v>
      </c>
      <c r="G43" s="269">
        <v>27.097816037677934</v>
      </c>
    </row>
    <row r="44" spans="1:7" x14ac:dyDescent="0.25">
      <c r="A44" s="602"/>
      <c r="B44" s="219" t="s">
        <v>11</v>
      </c>
      <c r="C44" s="265">
        <v>5.3125385698187886</v>
      </c>
      <c r="D44" s="239">
        <v>21.802045277484687</v>
      </c>
      <c r="E44" s="239">
        <v>11.217832787754796</v>
      </c>
      <c r="F44" s="239">
        <v>0.20665614060023296</v>
      </c>
      <c r="G44" s="269">
        <v>26.118255696158496</v>
      </c>
    </row>
    <row r="45" spans="1:7" x14ac:dyDescent="0.25">
      <c r="A45" s="602"/>
      <c r="B45" s="219" t="s">
        <v>12</v>
      </c>
      <c r="C45" s="265">
        <v>10.159455671188779</v>
      </c>
      <c r="D45" s="239">
        <v>21.873208674743221</v>
      </c>
      <c r="E45" s="239">
        <v>11.242265985163508</v>
      </c>
      <c r="F45" s="239">
        <v>8.6746500331061183E-2</v>
      </c>
      <c r="G45" s="269">
        <v>25.310429509257641</v>
      </c>
    </row>
    <row r="46" spans="1:7" x14ac:dyDescent="0.25">
      <c r="A46" s="602"/>
      <c r="B46" s="219" t="s">
        <v>13</v>
      </c>
      <c r="C46" s="265">
        <v>11.485635515657412</v>
      </c>
      <c r="D46" s="239">
        <v>18.859618193744105</v>
      </c>
      <c r="E46" s="239">
        <v>11.576164133370447</v>
      </c>
      <c r="F46" s="239">
        <v>4.669111658503998E-2</v>
      </c>
      <c r="G46" s="269">
        <v>24.067061490198846</v>
      </c>
    </row>
    <row r="47" spans="1:7" x14ac:dyDescent="0.25">
      <c r="A47" s="602"/>
      <c r="B47" s="219" t="s">
        <v>14</v>
      </c>
      <c r="C47" s="265">
        <v>10.737498894886183</v>
      </c>
      <c r="D47" s="239">
        <v>17.516060500868289</v>
      </c>
      <c r="E47" s="239">
        <v>11.24000545661238</v>
      </c>
      <c r="F47" s="239">
        <v>8.4982886604609051E-2</v>
      </c>
      <c r="G47" s="269">
        <v>23.007554651634376</v>
      </c>
    </row>
    <row r="48" spans="1:7" x14ac:dyDescent="0.25">
      <c r="A48" s="602"/>
      <c r="B48" s="219" t="s">
        <v>15</v>
      </c>
      <c r="C48" s="265">
        <v>9.7088549220289799</v>
      </c>
      <c r="D48" s="239">
        <v>18.86320471114918</v>
      </c>
      <c r="E48" s="239">
        <v>11.133533695775192</v>
      </c>
      <c r="F48" s="239">
        <v>7.6605280475040574E-2</v>
      </c>
      <c r="G48" s="269">
        <v>24.614434806401857</v>
      </c>
    </row>
    <row r="49" spans="1:7" x14ac:dyDescent="0.25">
      <c r="A49" s="602"/>
      <c r="B49" s="219" t="s">
        <v>16</v>
      </c>
      <c r="C49" s="265">
        <v>9.976564568850586</v>
      </c>
      <c r="D49" s="239">
        <v>19.789318698973101</v>
      </c>
      <c r="E49" s="239">
        <v>11.503240513783258</v>
      </c>
      <c r="F49" s="239">
        <v>0.15315803283575727</v>
      </c>
      <c r="G49" s="269">
        <v>24.312413483212257</v>
      </c>
    </row>
    <row r="50" spans="1:7" x14ac:dyDescent="0.25">
      <c r="A50" s="602"/>
      <c r="B50" s="219" t="s">
        <v>17</v>
      </c>
      <c r="C50" s="265">
        <v>13.385969797745407</v>
      </c>
      <c r="D50" s="239">
        <v>21.33270055890679</v>
      </c>
      <c r="E50" s="239">
        <v>11.349181295166181</v>
      </c>
      <c r="F50" s="239">
        <v>6.1085166931036973E-2</v>
      </c>
      <c r="G50" s="269">
        <v>24.940178286549038</v>
      </c>
    </row>
    <row r="51" spans="1:7" x14ac:dyDescent="0.25">
      <c r="A51" s="603"/>
      <c r="B51" s="386" t="s">
        <v>18</v>
      </c>
      <c r="C51" s="380">
        <v>11.108783443035954</v>
      </c>
      <c r="D51" s="388">
        <v>20.471264616907384</v>
      </c>
      <c r="E51" s="388">
        <v>11.654517272431937</v>
      </c>
      <c r="F51" s="388">
        <v>0.2160986762375893</v>
      </c>
      <c r="G51" s="392">
        <v>26.112653800238274</v>
      </c>
    </row>
    <row r="52" spans="1:7" x14ac:dyDescent="0.25">
      <c r="A52" s="601">
        <v>2020</v>
      </c>
      <c r="B52" s="383" t="s">
        <v>7</v>
      </c>
      <c r="C52" s="278">
        <v>5.7042853703820775</v>
      </c>
      <c r="D52" s="385">
        <v>22.004095116291367</v>
      </c>
      <c r="E52" s="385">
        <v>12.117654774061274</v>
      </c>
      <c r="F52" s="385">
        <v>0.65236671406512525</v>
      </c>
      <c r="G52" s="391">
        <v>27.137978938696993</v>
      </c>
    </row>
    <row r="53" spans="1:7" x14ac:dyDescent="0.25">
      <c r="A53" s="602"/>
      <c r="B53" s="219" t="s">
        <v>8</v>
      </c>
      <c r="C53" s="265">
        <v>10.371527901717778</v>
      </c>
      <c r="D53" s="239">
        <v>21.14737572519871</v>
      </c>
      <c r="E53" s="239">
        <v>12.020660414040805</v>
      </c>
      <c r="F53" s="239">
        <v>3.8771058495241664</v>
      </c>
      <c r="G53" s="269">
        <v>27.098505239902753</v>
      </c>
    </row>
    <row r="54" spans="1:7" x14ac:dyDescent="0.25">
      <c r="A54" s="602"/>
      <c r="B54" s="219" t="s">
        <v>9</v>
      </c>
      <c r="C54" s="265">
        <v>12.362387019411807</v>
      </c>
      <c r="D54" s="239">
        <v>21.546481217486004</v>
      </c>
      <c r="E54" s="239">
        <v>10.470697360239326</v>
      </c>
      <c r="F54" s="239">
        <v>0.14318628150423915</v>
      </c>
      <c r="G54" s="269">
        <v>24.888157066424586</v>
      </c>
    </row>
    <row r="55" spans="1:7" x14ac:dyDescent="0.25">
      <c r="A55" s="602"/>
      <c r="B55" s="219" t="s">
        <v>10</v>
      </c>
      <c r="C55" s="265">
        <v>11.592290090244848</v>
      </c>
      <c r="D55" s="239">
        <v>23.989220250777826</v>
      </c>
      <c r="E55" s="239">
        <v>10.333132590594129</v>
      </c>
      <c r="F55" s="239">
        <v>0.1598793370143532</v>
      </c>
      <c r="G55" s="269">
        <v>25.068655990234241</v>
      </c>
    </row>
    <row r="56" spans="1:7" x14ac:dyDescent="0.25">
      <c r="A56" s="602"/>
      <c r="B56" s="219" t="s">
        <v>11</v>
      </c>
      <c r="C56" s="265">
        <v>9.4638701634367912</v>
      </c>
      <c r="D56" s="239">
        <v>21.514357434837137</v>
      </c>
      <c r="E56" s="239">
        <v>10.610443171756033</v>
      </c>
      <c r="F56" s="239">
        <v>0.11697975317861534</v>
      </c>
      <c r="G56" s="269">
        <v>22.863848203377941</v>
      </c>
    </row>
    <row r="57" spans="1:7" x14ac:dyDescent="0.25">
      <c r="A57" s="602"/>
      <c r="B57" s="219" t="s">
        <v>12</v>
      </c>
      <c r="C57" s="265">
        <v>11.7295043194336</v>
      </c>
      <c r="D57" s="239">
        <v>21.801767587278729</v>
      </c>
      <c r="E57" s="239">
        <v>12.528102488857094</v>
      </c>
      <c r="F57" s="239">
        <v>9.1464792356882207E-2</v>
      </c>
      <c r="G57" s="269">
        <v>26.638602144203158</v>
      </c>
    </row>
    <row r="58" spans="1:7" x14ac:dyDescent="0.25">
      <c r="A58" s="602"/>
      <c r="B58" s="219" t="s">
        <v>13</v>
      </c>
      <c r="C58" s="265">
        <v>9.8975597651069531</v>
      </c>
      <c r="D58" s="239">
        <v>19.097109888499716</v>
      </c>
      <c r="E58" s="239">
        <v>11.369749304154071</v>
      </c>
      <c r="F58" s="239">
        <v>6.2345329896958644E-2</v>
      </c>
      <c r="G58" s="269">
        <v>22.864156623496768</v>
      </c>
    </row>
    <row r="59" spans="1:7" x14ac:dyDescent="0.25">
      <c r="A59" s="602"/>
      <c r="B59" s="219" t="s">
        <v>14</v>
      </c>
      <c r="C59" s="265">
        <v>10.306809757854635</v>
      </c>
      <c r="D59" s="239">
        <v>17.337032980763368</v>
      </c>
      <c r="E59" s="239">
        <v>11.294645876300546</v>
      </c>
      <c r="F59" s="239">
        <v>6.441636928297588E-2</v>
      </c>
      <c r="G59" s="269">
        <v>21.658969393367126</v>
      </c>
    </row>
    <row r="60" spans="1:7" x14ac:dyDescent="0.25">
      <c r="A60" s="602"/>
      <c r="B60" s="219" t="s">
        <v>15</v>
      </c>
      <c r="C60" s="265">
        <v>10.656518322737339</v>
      </c>
      <c r="D60" s="239">
        <v>18.080739295574389</v>
      </c>
      <c r="E60" s="239">
        <v>11.330783893220836</v>
      </c>
      <c r="F60" s="239">
        <v>5.938375177075389E-2</v>
      </c>
      <c r="G60" s="269">
        <v>22.434315960961296</v>
      </c>
    </row>
    <row r="61" spans="1:7" x14ac:dyDescent="0.25">
      <c r="A61" s="602"/>
      <c r="B61" s="219" t="s">
        <v>16</v>
      </c>
      <c r="C61" s="265">
        <v>10.613535022956775</v>
      </c>
      <c r="D61" s="393">
        <v>19.832837091409878</v>
      </c>
      <c r="E61" s="393">
        <v>11.052248354784254</v>
      </c>
      <c r="F61" s="393">
        <v>0.10260864500508846</v>
      </c>
      <c r="G61" s="394">
        <v>23.655867109976125</v>
      </c>
    </row>
    <row r="62" spans="1:7" x14ac:dyDescent="0.25">
      <c r="A62" s="602"/>
      <c r="B62" s="219" t="s">
        <v>17</v>
      </c>
      <c r="C62" s="459">
        <v>7.3665090233989243</v>
      </c>
      <c r="D62" s="239">
        <v>21.817277188685519</v>
      </c>
      <c r="E62" s="239">
        <v>10.964124667565168</v>
      </c>
      <c r="F62" s="239">
        <v>0.20099924001082853</v>
      </c>
      <c r="G62" s="269">
        <v>26.112971788534541</v>
      </c>
    </row>
    <row r="63" spans="1:7" x14ac:dyDescent="0.25">
      <c r="A63" s="603"/>
      <c r="B63" s="386" t="s">
        <v>18</v>
      </c>
      <c r="C63" s="460">
        <v>7.1839606465616814</v>
      </c>
      <c r="D63" s="388">
        <v>21.295474225392731</v>
      </c>
      <c r="E63" s="388">
        <v>10.320389666569573</v>
      </c>
      <c r="F63" s="388">
        <v>6.7728492020253037E-2</v>
      </c>
      <c r="G63" s="392">
        <v>27.867542300235197</v>
      </c>
    </row>
    <row r="66" spans="1:1" x14ac:dyDescent="0.25">
      <c r="A66" s="104" t="s">
        <v>302</v>
      </c>
    </row>
    <row r="67" spans="1:1" x14ac:dyDescent="0.25">
      <c r="A67" s="104" t="s">
        <v>303</v>
      </c>
    </row>
  </sheetData>
  <mergeCells count="6">
    <mergeCell ref="A40:A51"/>
    <mergeCell ref="A52:A63"/>
    <mergeCell ref="B2:G2"/>
    <mergeCell ref="A4:A15"/>
    <mergeCell ref="A16:A27"/>
    <mergeCell ref="A28:A39"/>
  </mergeCells>
  <pageMargins left="0.7" right="0.7" top="0.75" bottom="0.75" header="0.3" footer="0.3"/>
  <pageSetup paperSize="9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8"/>
  <sheetViews>
    <sheetView zoomScale="80" zoomScaleNormal="80" workbookViewId="0"/>
  </sheetViews>
  <sheetFormatPr defaultRowHeight="15" x14ac:dyDescent="0.25"/>
  <cols>
    <col min="1" max="1" width="21.42578125" style="212" customWidth="1"/>
    <col min="2" max="2" width="9.28515625" style="212" customWidth="1"/>
    <col min="3" max="13" width="15.140625" style="212" customWidth="1"/>
    <col min="14" max="16384" width="9.140625" style="212"/>
  </cols>
  <sheetData>
    <row r="2" spans="1:13" ht="28.5" customHeight="1" x14ac:dyDescent="0.25">
      <c r="A2" s="124"/>
      <c r="B2" s="604" t="s">
        <v>263</v>
      </c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</row>
    <row r="3" spans="1:13" ht="21.75" customHeight="1" x14ac:dyDescent="0.25">
      <c r="A3" s="261" t="s">
        <v>2</v>
      </c>
      <c r="B3" s="262" t="s">
        <v>32</v>
      </c>
      <c r="C3" s="606" t="s">
        <v>239</v>
      </c>
      <c r="D3" s="607"/>
      <c r="E3" s="606" t="s">
        <v>172</v>
      </c>
      <c r="F3" s="607"/>
      <c r="G3" s="606" t="s">
        <v>240</v>
      </c>
      <c r="H3" s="607"/>
      <c r="I3" s="606" t="s">
        <v>241</v>
      </c>
      <c r="J3" s="607"/>
      <c r="K3" s="606" t="s">
        <v>242</v>
      </c>
      <c r="L3" s="608"/>
      <c r="M3" s="260"/>
    </row>
    <row r="4" spans="1:13" ht="36" customHeight="1" x14ac:dyDescent="0.25">
      <c r="A4" s="225"/>
      <c r="B4" s="266"/>
      <c r="C4" s="226" t="s">
        <v>261</v>
      </c>
      <c r="D4" s="237" t="s">
        <v>262</v>
      </c>
      <c r="E4" s="226" t="s">
        <v>261</v>
      </c>
      <c r="F4" s="237" t="s">
        <v>262</v>
      </c>
      <c r="G4" s="226" t="s">
        <v>261</v>
      </c>
      <c r="H4" s="237" t="s">
        <v>262</v>
      </c>
      <c r="I4" s="226" t="s">
        <v>261</v>
      </c>
      <c r="J4" s="237" t="s">
        <v>262</v>
      </c>
      <c r="K4" s="226" t="s">
        <v>261</v>
      </c>
      <c r="L4" s="237" t="s">
        <v>262</v>
      </c>
      <c r="M4" s="226" t="s">
        <v>20</v>
      </c>
    </row>
    <row r="5" spans="1:13" x14ac:dyDescent="0.25">
      <c r="A5" s="601">
        <v>2016</v>
      </c>
      <c r="B5" s="383" t="s">
        <v>7</v>
      </c>
      <c r="C5" s="384">
        <v>457304.48</v>
      </c>
      <c r="D5" s="385">
        <v>2.5089346936128623</v>
      </c>
      <c r="E5" s="384">
        <v>5331383.72</v>
      </c>
      <c r="F5" s="385">
        <v>29.249863417193733</v>
      </c>
      <c r="G5" s="384">
        <v>6529075.46</v>
      </c>
      <c r="H5" s="385">
        <v>35.82082541332278</v>
      </c>
      <c r="I5" s="384">
        <v>340424.47</v>
      </c>
      <c r="J5" s="385">
        <v>1.8676894731881286</v>
      </c>
      <c r="K5" s="384">
        <v>5568849.8700000001</v>
      </c>
      <c r="L5" s="385">
        <v>30.5526870026825</v>
      </c>
      <c r="M5" s="384">
        <v>18227038</v>
      </c>
    </row>
    <row r="6" spans="1:13" x14ac:dyDescent="0.25">
      <c r="A6" s="602"/>
      <c r="B6" s="219" t="s">
        <v>8</v>
      </c>
      <c r="C6" s="216">
        <v>376487.93</v>
      </c>
      <c r="D6" s="239">
        <v>2.2433249258208168</v>
      </c>
      <c r="E6" s="216">
        <v>4453712.7300000004</v>
      </c>
      <c r="F6" s="239">
        <v>26.537702761558595</v>
      </c>
      <c r="G6" s="216">
        <v>7001771.1600000001</v>
      </c>
      <c r="H6" s="239">
        <v>41.720455070422403</v>
      </c>
      <c r="I6" s="216">
        <v>37350.71</v>
      </c>
      <c r="J6" s="239">
        <v>0.22255634792888274</v>
      </c>
      <c r="K6" s="216">
        <v>4913263.25</v>
      </c>
      <c r="L6" s="239">
        <v>29.275960894269296</v>
      </c>
      <c r="M6" s="216">
        <v>16782585.780000001</v>
      </c>
    </row>
    <row r="7" spans="1:13" x14ac:dyDescent="0.25">
      <c r="A7" s="602"/>
      <c r="B7" s="219" t="s">
        <v>9</v>
      </c>
      <c r="C7" s="216">
        <v>391985.24</v>
      </c>
      <c r="D7" s="239">
        <v>2.2938846574675051</v>
      </c>
      <c r="E7" s="216">
        <v>4169533.53</v>
      </c>
      <c r="F7" s="239">
        <v>24.399972287893615</v>
      </c>
      <c r="G7" s="216">
        <v>7658850.0599999996</v>
      </c>
      <c r="H7" s="239">
        <v>44.819337193609847</v>
      </c>
      <c r="I7" s="216">
        <v>66211.12</v>
      </c>
      <c r="J7" s="239">
        <v>0.38746528395237506</v>
      </c>
      <c r="K7" s="216">
        <v>4801691.62</v>
      </c>
      <c r="L7" s="239">
        <v>28.099340518557</v>
      </c>
      <c r="M7" s="216">
        <v>17088271.579999998</v>
      </c>
    </row>
    <row r="8" spans="1:13" x14ac:dyDescent="0.25">
      <c r="A8" s="602"/>
      <c r="B8" s="219" t="s">
        <v>10</v>
      </c>
      <c r="C8" s="214">
        <v>330135.03000000003</v>
      </c>
      <c r="D8" s="239">
        <v>1.9911847475432287</v>
      </c>
      <c r="E8" s="214">
        <v>3909199.48</v>
      </c>
      <c r="F8" s="239">
        <v>23.578044352578761</v>
      </c>
      <c r="G8" s="214">
        <v>7536615.3200000003</v>
      </c>
      <c r="H8" s="239">
        <v>45.456531750916071</v>
      </c>
      <c r="I8" s="214">
        <v>267066.08</v>
      </c>
      <c r="J8" s="239">
        <v>1.6107890916094534</v>
      </c>
      <c r="K8" s="214">
        <v>4536813.2699999996</v>
      </c>
      <c r="L8" s="239">
        <v>27.363449997038234</v>
      </c>
      <c r="M8" s="214">
        <v>16579829.189999999</v>
      </c>
    </row>
    <row r="9" spans="1:13" x14ac:dyDescent="0.25">
      <c r="A9" s="602"/>
      <c r="B9" s="219" t="s">
        <v>11</v>
      </c>
      <c r="C9" s="216">
        <v>281398.08</v>
      </c>
      <c r="D9" s="239">
        <v>1.6664361552436173</v>
      </c>
      <c r="E9" s="216">
        <v>3632828.76</v>
      </c>
      <c r="F9" s="239">
        <v>21.513569642951499</v>
      </c>
      <c r="G9" s="216">
        <v>7811031.4299999997</v>
      </c>
      <c r="H9" s="239">
        <v>46.256837234625955</v>
      </c>
      <c r="I9" s="216">
        <v>624039.47</v>
      </c>
      <c r="J9" s="239">
        <v>3.6955544796434454</v>
      </c>
      <c r="K9" s="216">
        <v>4536922.53</v>
      </c>
      <c r="L9" s="239">
        <v>26.867602428315589</v>
      </c>
      <c r="M9" s="216">
        <v>16886220.280000001</v>
      </c>
    </row>
    <row r="10" spans="1:13" x14ac:dyDescent="0.25">
      <c r="A10" s="602"/>
      <c r="B10" s="219" t="s">
        <v>12</v>
      </c>
      <c r="C10" s="216">
        <v>270753.71000000002</v>
      </c>
      <c r="D10" s="239">
        <v>1.537785028049431</v>
      </c>
      <c r="E10" s="216">
        <v>3910071.67</v>
      </c>
      <c r="F10" s="239">
        <v>22.207820061731507</v>
      </c>
      <c r="G10" s="216">
        <v>7706921.2199999997</v>
      </c>
      <c r="H10" s="239">
        <v>43.772578645265668</v>
      </c>
      <c r="I10" s="216">
        <v>758748.91</v>
      </c>
      <c r="J10" s="239">
        <v>4.3094246569948202</v>
      </c>
      <c r="K10" s="216">
        <v>4960237.8899999997</v>
      </c>
      <c r="L10" s="239">
        <v>28.172391664755022</v>
      </c>
      <c r="M10" s="216">
        <v>17606733.390000001</v>
      </c>
    </row>
    <row r="11" spans="1:13" x14ac:dyDescent="0.25">
      <c r="A11" s="602"/>
      <c r="B11" s="219" t="s">
        <v>13</v>
      </c>
      <c r="C11" s="216">
        <v>293847.40999999997</v>
      </c>
      <c r="D11" s="239">
        <v>1.6005668674447022</v>
      </c>
      <c r="E11" s="216">
        <v>4455604.84</v>
      </c>
      <c r="F11" s="239">
        <v>24.269376685437706</v>
      </c>
      <c r="G11" s="216">
        <v>6819141.4500000002</v>
      </c>
      <c r="H11" s="239">
        <v>37.143399934302046</v>
      </c>
      <c r="I11" s="216">
        <v>1286615.1499999999</v>
      </c>
      <c r="J11" s="239">
        <v>7.0081052619874908</v>
      </c>
      <c r="K11" s="216">
        <v>5503749.8399999999</v>
      </c>
      <c r="L11" s="239">
        <v>29.978551250828048</v>
      </c>
      <c r="M11" s="216">
        <v>18358958.690000001</v>
      </c>
    </row>
    <row r="12" spans="1:13" x14ac:dyDescent="0.25">
      <c r="A12" s="602"/>
      <c r="B12" s="219" t="s">
        <v>14</v>
      </c>
      <c r="C12" s="214">
        <v>303154.68</v>
      </c>
      <c r="D12" s="239">
        <v>1.4955987812226839</v>
      </c>
      <c r="E12" s="214">
        <v>4540009.3899999997</v>
      </c>
      <c r="F12" s="239">
        <v>22.397914194903866</v>
      </c>
      <c r="G12" s="214">
        <v>7900510.6900000004</v>
      </c>
      <c r="H12" s="239">
        <v>38.97678293800638</v>
      </c>
      <c r="I12" s="214">
        <v>1507931.49</v>
      </c>
      <c r="J12" s="239">
        <v>7.4393062268123504</v>
      </c>
      <c r="K12" s="214">
        <v>6018180.2699999996</v>
      </c>
      <c r="L12" s="239">
        <v>29.690397908389215</v>
      </c>
      <c r="M12" s="214">
        <v>20269786.510000002</v>
      </c>
    </row>
    <row r="13" spans="1:13" x14ac:dyDescent="0.25">
      <c r="A13" s="602"/>
      <c r="B13" s="219" t="s">
        <v>15</v>
      </c>
      <c r="C13" s="214">
        <v>319496.71000000002</v>
      </c>
      <c r="D13" s="239">
        <v>1.8976442928000457</v>
      </c>
      <c r="E13" s="214">
        <v>4020058.48</v>
      </c>
      <c r="F13" s="239">
        <v>23.877056609736062</v>
      </c>
      <c r="G13" s="214">
        <v>6775776.1299999999</v>
      </c>
      <c r="H13" s="239">
        <v>40.244586250622987</v>
      </c>
      <c r="I13" s="214">
        <v>745593.91</v>
      </c>
      <c r="J13" s="239">
        <v>4.428440055166674</v>
      </c>
      <c r="K13" s="214">
        <v>4975565.74</v>
      </c>
      <c r="L13" s="239">
        <v>29.552272791674241</v>
      </c>
      <c r="M13" s="214">
        <v>16836490.969999999</v>
      </c>
    </row>
    <row r="14" spans="1:13" x14ac:dyDescent="0.25">
      <c r="A14" s="602"/>
      <c r="B14" s="219" t="s">
        <v>16</v>
      </c>
      <c r="C14" s="214">
        <v>370516.42</v>
      </c>
      <c r="D14" s="239">
        <v>2.1324194623265087</v>
      </c>
      <c r="E14" s="214">
        <v>3759573.41</v>
      </c>
      <c r="F14" s="239">
        <v>21.637333939287331</v>
      </c>
      <c r="G14" s="214">
        <v>7990664.75</v>
      </c>
      <c r="H14" s="239">
        <v>45.988377599638866</v>
      </c>
      <c r="I14" s="214">
        <v>483808.4</v>
      </c>
      <c r="J14" s="239">
        <v>2.7844446089516044</v>
      </c>
      <c r="K14" s="214">
        <v>4770837.42</v>
      </c>
      <c r="L14" s="239">
        <v>27.457424332243058</v>
      </c>
      <c r="M14" s="216">
        <v>17375400.41</v>
      </c>
    </row>
    <row r="15" spans="1:13" x14ac:dyDescent="0.25">
      <c r="A15" s="602"/>
      <c r="B15" s="219" t="s">
        <v>17</v>
      </c>
      <c r="C15" s="214">
        <v>407598.46</v>
      </c>
      <c r="D15" s="239">
        <v>2.3528760758665359</v>
      </c>
      <c r="E15" s="214">
        <v>4099774.94</v>
      </c>
      <c r="F15" s="239">
        <v>23.666091311442056</v>
      </c>
      <c r="G15" s="214">
        <v>7872427.6900000004</v>
      </c>
      <c r="H15" s="239">
        <v>45.443858572945189</v>
      </c>
      <c r="I15" s="214">
        <v>156976.94</v>
      </c>
      <c r="J15" s="239">
        <v>0.90615476463953426</v>
      </c>
      <c r="K15" s="214">
        <v>4786635.83</v>
      </c>
      <c r="L15" s="239">
        <v>27.631019332832018</v>
      </c>
      <c r="M15" s="214">
        <v>17323413.850000001</v>
      </c>
    </row>
    <row r="16" spans="1:13" x14ac:dyDescent="0.25">
      <c r="A16" s="603"/>
      <c r="B16" s="386" t="s">
        <v>18</v>
      </c>
      <c r="C16" s="387">
        <v>415788.33</v>
      </c>
      <c r="D16" s="388">
        <v>2.2639226912493742</v>
      </c>
      <c r="E16" s="387">
        <v>4808512.8600000003</v>
      </c>
      <c r="F16" s="388">
        <v>26.18183481705325</v>
      </c>
      <c r="G16" s="387">
        <v>7633846.3399999999</v>
      </c>
      <c r="H16" s="388">
        <v>41.565471427822388</v>
      </c>
      <c r="I16" s="387">
        <v>32840.06</v>
      </c>
      <c r="J16" s="388">
        <v>0.17881059099467972</v>
      </c>
      <c r="K16" s="387">
        <v>5474848.4699999997</v>
      </c>
      <c r="L16" s="388">
        <v>29.80996047288032</v>
      </c>
      <c r="M16" s="387">
        <v>18365836.059999999</v>
      </c>
    </row>
    <row r="17" spans="1:13" x14ac:dyDescent="0.25">
      <c r="A17" s="601">
        <v>2017</v>
      </c>
      <c r="B17" s="383" t="s">
        <v>7</v>
      </c>
      <c r="C17" s="389">
        <v>430995.7</v>
      </c>
      <c r="D17" s="385">
        <v>2.2603723658053192</v>
      </c>
      <c r="E17" s="389">
        <v>5345308.96</v>
      </c>
      <c r="F17" s="385">
        <v>28.033664047867692</v>
      </c>
      <c r="G17" s="389">
        <v>7463646.8700000001</v>
      </c>
      <c r="H17" s="385">
        <v>39.143362991968047</v>
      </c>
      <c r="I17" s="389">
        <v>84358.98</v>
      </c>
      <c r="J17" s="385">
        <v>0.44242368821666572</v>
      </c>
      <c r="K17" s="389">
        <v>5743154.0700000003</v>
      </c>
      <c r="L17" s="385">
        <v>30.120176958587631</v>
      </c>
      <c r="M17" s="389">
        <v>19067464.57</v>
      </c>
    </row>
    <row r="18" spans="1:13" x14ac:dyDescent="0.25">
      <c r="A18" s="602"/>
      <c r="B18" s="219" t="s">
        <v>8</v>
      </c>
      <c r="C18" s="214">
        <v>387365.09</v>
      </c>
      <c r="D18" s="239">
        <v>2.1803939763325881</v>
      </c>
      <c r="E18" s="214">
        <v>4711341.34</v>
      </c>
      <c r="F18" s="239">
        <v>26.519117347881565</v>
      </c>
      <c r="G18" s="214">
        <v>7185138.9500000002</v>
      </c>
      <c r="H18" s="239">
        <v>40.443586916138102</v>
      </c>
      <c r="I18" s="214">
        <v>64358.45</v>
      </c>
      <c r="J18" s="239">
        <v>0.36225973978734649</v>
      </c>
      <c r="K18" s="214">
        <v>5417626.2999999998</v>
      </c>
      <c r="L18" s="239">
        <v>30.494642019860404</v>
      </c>
      <c r="M18" s="214">
        <v>17765830.129999999</v>
      </c>
    </row>
    <row r="19" spans="1:13" x14ac:dyDescent="0.25">
      <c r="A19" s="602"/>
      <c r="B19" s="219" t="s">
        <v>9</v>
      </c>
      <c r="C19" s="214">
        <v>381293.76</v>
      </c>
      <c r="D19" s="239">
        <v>2.0560542702340769</v>
      </c>
      <c r="E19" s="214">
        <v>4512256.88</v>
      </c>
      <c r="F19" s="239">
        <v>24.331489260451292</v>
      </c>
      <c r="G19" s="214">
        <v>8019393.6299999999</v>
      </c>
      <c r="H19" s="239">
        <v>43.243058888898297</v>
      </c>
      <c r="I19" s="214">
        <v>161109.46</v>
      </c>
      <c r="J19" s="239">
        <v>0.86875220094896444</v>
      </c>
      <c r="K19" s="214">
        <v>5470873.0999999996</v>
      </c>
      <c r="L19" s="239">
        <v>29.500645379467375</v>
      </c>
      <c r="M19" s="214">
        <v>18544926.829999998</v>
      </c>
    </row>
    <row r="20" spans="1:13" x14ac:dyDescent="0.25">
      <c r="A20" s="602"/>
      <c r="B20" s="219" t="s">
        <v>10</v>
      </c>
      <c r="C20" s="214">
        <v>345492.02</v>
      </c>
      <c r="D20" s="239">
        <v>1.9741464055041376</v>
      </c>
      <c r="E20" s="214">
        <v>4173044.34</v>
      </c>
      <c r="F20" s="239">
        <v>23.844835790477553</v>
      </c>
      <c r="G20" s="214">
        <v>7778898.9100000001</v>
      </c>
      <c r="H20" s="239">
        <v>44.448741021446907</v>
      </c>
      <c r="I20" s="214">
        <v>236667.7</v>
      </c>
      <c r="J20" s="239">
        <v>1.3523226650905906</v>
      </c>
      <c r="K20" s="214">
        <v>4966727.7300000004</v>
      </c>
      <c r="L20" s="239">
        <v>28.379954174620956</v>
      </c>
      <c r="M20" s="214">
        <v>17500830.690000001</v>
      </c>
    </row>
    <row r="21" spans="1:13" x14ac:dyDescent="0.25">
      <c r="A21" s="602"/>
      <c r="B21" s="219" t="s">
        <v>11</v>
      </c>
      <c r="C21" s="214">
        <v>311131.31</v>
      </c>
      <c r="D21" s="239">
        <v>1.7235206127164708</v>
      </c>
      <c r="E21" s="214">
        <v>3947168.04</v>
      </c>
      <c r="F21" s="239">
        <v>21.865447996203503</v>
      </c>
      <c r="G21" s="214">
        <v>8173867.5800000001</v>
      </c>
      <c r="H21" s="239">
        <v>45.279368571889783</v>
      </c>
      <c r="I21" s="214">
        <v>595313.28</v>
      </c>
      <c r="J21" s="239">
        <v>3.2977546011163326</v>
      </c>
      <c r="K21" s="214">
        <v>5024599.21</v>
      </c>
      <c r="L21" s="239">
        <v>27.833908162678632</v>
      </c>
      <c r="M21" s="214">
        <v>18052079.43</v>
      </c>
    </row>
    <row r="22" spans="1:13" x14ac:dyDescent="0.25">
      <c r="A22" s="602"/>
      <c r="B22" s="219" t="s">
        <v>12</v>
      </c>
      <c r="C22" s="214">
        <v>287733.90999999997</v>
      </c>
      <c r="D22" s="239">
        <v>1.6583357440437956</v>
      </c>
      <c r="E22" s="214">
        <v>3899828.17</v>
      </c>
      <c r="F22" s="239">
        <v>22.476406934239709</v>
      </c>
      <c r="G22" s="214">
        <v>7299599.6399999997</v>
      </c>
      <c r="H22" s="239">
        <v>42.070769483587192</v>
      </c>
      <c r="I22" s="214">
        <v>624012.98</v>
      </c>
      <c r="J22" s="239">
        <v>3.5964583718383634</v>
      </c>
      <c r="K22" s="214">
        <v>5239588.62</v>
      </c>
      <c r="L22" s="239">
        <v>30.19802946629094</v>
      </c>
      <c r="M22" s="214">
        <v>17350763.32</v>
      </c>
    </row>
    <row r="23" spans="1:13" x14ac:dyDescent="0.25">
      <c r="A23" s="602"/>
      <c r="B23" s="219" t="s">
        <v>13</v>
      </c>
      <c r="C23" s="214">
        <v>299183.3</v>
      </c>
      <c r="D23" s="239">
        <v>1.4342884169799979</v>
      </c>
      <c r="E23" s="214">
        <v>4708252.9400000004</v>
      </c>
      <c r="F23" s="239">
        <v>22.571422455912554</v>
      </c>
      <c r="G23" s="214">
        <v>8160268.9699999997</v>
      </c>
      <c r="H23" s="239">
        <v>39.120429726900859</v>
      </c>
      <c r="I23" s="214">
        <v>1427034.29</v>
      </c>
      <c r="J23" s="239">
        <v>6.8412199236397067</v>
      </c>
      <c r="K23" s="214">
        <v>6264614.6299999999</v>
      </c>
      <c r="L23" s="239">
        <v>30.032639524507001</v>
      </c>
      <c r="M23" s="214">
        <v>20859354.120000001</v>
      </c>
    </row>
    <row r="24" spans="1:13" x14ac:dyDescent="0.25">
      <c r="A24" s="602"/>
      <c r="B24" s="219" t="s">
        <v>14</v>
      </c>
      <c r="C24" s="214">
        <v>325485.73</v>
      </c>
      <c r="D24" s="239">
        <v>1.5395546494464818</v>
      </c>
      <c r="E24" s="214">
        <v>4600466</v>
      </c>
      <c r="F24" s="239">
        <v>21.760305190401002</v>
      </c>
      <c r="G24" s="214">
        <v>8168102.9800000004</v>
      </c>
      <c r="H24" s="239">
        <v>38.635306438831172</v>
      </c>
      <c r="I24" s="214">
        <v>1522792.18</v>
      </c>
      <c r="J24" s="239">
        <v>7.2028404466756308</v>
      </c>
      <c r="K24" s="214">
        <v>6524704.0199999996</v>
      </c>
      <c r="L24" s="239">
        <v>30.861993274645716</v>
      </c>
      <c r="M24" s="214">
        <v>21141550.91</v>
      </c>
    </row>
    <row r="25" spans="1:13" x14ac:dyDescent="0.25">
      <c r="A25" s="602"/>
      <c r="B25" s="219" t="s">
        <v>15</v>
      </c>
      <c r="C25" s="214">
        <v>366055.44</v>
      </c>
      <c r="D25" s="239">
        <v>1.874685238854898</v>
      </c>
      <c r="E25" s="214">
        <v>4725284.04</v>
      </c>
      <c r="F25" s="239">
        <v>24.199668332164759</v>
      </c>
      <c r="G25" s="214">
        <v>7531007.9400000004</v>
      </c>
      <c r="H25" s="239">
        <v>38.568664404542204</v>
      </c>
      <c r="I25" s="214">
        <v>1092517.8400000001</v>
      </c>
      <c r="J25" s="239">
        <v>5.595128070856255</v>
      </c>
      <c r="K25" s="214">
        <v>5811369.4699999997</v>
      </c>
      <c r="L25" s="239">
        <v>29.761854004795044</v>
      </c>
      <c r="M25" s="214">
        <v>19526234.719999999</v>
      </c>
    </row>
    <row r="26" spans="1:13" x14ac:dyDescent="0.25">
      <c r="A26" s="602"/>
      <c r="B26" s="219" t="s">
        <v>16</v>
      </c>
      <c r="C26" s="214">
        <v>387086.35</v>
      </c>
      <c r="D26" s="239">
        <v>2.0996451858000182</v>
      </c>
      <c r="E26" s="214">
        <v>3806829.21</v>
      </c>
      <c r="F26" s="239">
        <v>20.649115175307493</v>
      </c>
      <c r="G26" s="214">
        <v>8437106.5199999996</v>
      </c>
      <c r="H26" s="239">
        <v>45.76480179887497</v>
      </c>
      <c r="I26" s="214">
        <v>482482.65</v>
      </c>
      <c r="J26" s="239">
        <v>2.617096607267436</v>
      </c>
      <c r="K26" s="214">
        <v>5322293.49</v>
      </c>
      <c r="L26" s="239">
        <v>28.869341178507788</v>
      </c>
      <c r="M26" s="214">
        <v>18435798.23</v>
      </c>
    </row>
    <row r="27" spans="1:13" x14ac:dyDescent="0.25">
      <c r="A27" s="602"/>
      <c r="B27" s="219" t="s">
        <v>17</v>
      </c>
      <c r="C27" s="214">
        <v>392118.12</v>
      </c>
      <c r="D27" s="239">
        <v>2.1065816526777037</v>
      </c>
      <c r="E27" s="214">
        <v>4361498</v>
      </c>
      <c r="F27" s="239">
        <v>23.431336621195928</v>
      </c>
      <c r="G27" s="214">
        <v>8376442.6299999999</v>
      </c>
      <c r="H27" s="239">
        <v>45.000879732528993</v>
      </c>
      <c r="I27" s="214">
        <v>224575.8</v>
      </c>
      <c r="J27" s="239">
        <v>1.2064917069260086</v>
      </c>
      <c r="K27" s="214">
        <v>5259318.5</v>
      </c>
      <c r="L27" s="239">
        <v>28.254710232948231</v>
      </c>
      <c r="M27" s="214">
        <v>18613953.059999999</v>
      </c>
    </row>
    <row r="28" spans="1:13" x14ac:dyDescent="0.25">
      <c r="A28" s="603"/>
      <c r="B28" s="386" t="s">
        <v>18</v>
      </c>
      <c r="C28" s="387">
        <v>421615.23</v>
      </c>
      <c r="D28" s="388">
        <v>2.2324093871499362</v>
      </c>
      <c r="E28" s="387">
        <v>4718798.7300000004</v>
      </c>
      <c r="F28" s="388">
        <v>24.985555149236898</v>
      </c>
      <c r="G28" s="387">
        <v>8357019.8399999999</v>
      </c>
      <c r="H28" s="388">
        <v>44.249562662653958</v>
      </c>
      <c r="I28" s="387">
        <v>47970.84</v>
      </c>
      <c r="J28" s="388">
        <v>0.25400067622193739</v>
      </c>
      <c r="K28" s="387">
        <v>5340702.55</v>
      </c>
      <c r="L28" s="388">
        <v>28.278472071788304</v>
      </c>
      <c r="M28" s="387">
        <v>18886107.199999999</v>
      </c>
    </row>
    <row r="29" spans="1:13" x14ac:dyDescent="0.25">
      <c r="A29" s="601">
        <v>2018</v>
      </c>
      <c r="B29" s="383" t="s">
        <v>7</v>
      </c>
      <c r="C29" s="389">
        <v>465573.78</v>
      </c>
      <c r="D29" s="385">
        <v>2.3452815956502087</v>
      </c>
      <c r="E29" s="389">
        <v>5070544.45</v>
      </c>
      <c r="F29" s="385">
        <v>25.542363185726032</v>
      </c>
      <c r="G29" s="389">
        <v>8337875.8799999999</v>
      </c>
      <c r="H29" s="385">
        <v>42.001220189375331</v>
      </c>
      <c r="I29" s="389">
        <v>281849</v>
      </c>
      <c r="J29" s="385">
        <v>1.4197862956380742</v>
      </c>
      <c r="K29" s="389">
        <v>5695665.5999999996</v>
      </c>
      <c r="L29" s="385">
        <v>28.691348783984363</v>
      </c>
      <c r="M29" s="389">
        <v>19851508.699999999</v>
      </c>
    </row>
    <row r="30" spans="1:13" x14ac:dyDescent="0.25">
      <c r="A30" s="602"/>
      <c r="B30" s="219" t="s">
        <v>8</v>
      </c>
      <c r="C30" s="214">
        <v>441908.34</v>
      </c>
      <c r="D30" s="239">
        <v>2.378408205736442</v>
      </c>
      <c r="E30" s="214">
        <v>4861396.93</v>
      </c>
      <c r="F30" s="239">
        <v>26.164671048421368</v>
      </c>
      <c r="G30" s="214">
        <v>7817918.4500000002</v>
      </c>
      <c r="H30" s="239">
        <v>42.077054697040396</v>
      </c>
      <c r="I30" s="214">
        <v>153271.17000000001</v>
      </c>
      <c r="J30" s="239">
        <v>0.82492538708553276</v>
      </c>
      <c r="K30" s="214">
        <v>5305509.12</v>
      </c>
      <c r="L30" s="239">
        <v>28.554940661716248</v>
      </c>
      <c r="M30" s="214">
        <v>18580004.010000002</v>
      </c>
    </row>
    <row r="31" spans="1:13" x14ac:dyDescent="0.25">
      <c r="A31" s="602"/>
      <c r="B31" s="219" t="s">
        <v>9</v>
      </c>
      <c r="C31" s="214">
        <v>382702.48</v>
      </c>
      <c r="D31" s="239">
        <v>2.0000676903811527</v>
      </c>
      <c r="E31" s="214">
        <v>4598489.8499999996</v>
      </c>
      <c r="F31" s="239">
        <v>24.032483336744178</v>
      </c>
      <c r="G31" s="214">
        <v>8621926.2699999996</v>
      </c>
      <c r="H31" s="239">
        <v>45.059640484889172</v>
      </c>
      <c r="I31" s="214">
        <v>218833.33</v>
      </c>
      <c r="J31" s="239">
        <v>1.143659881460702</v>
      </c>
      <c r="K31" s="214">
        <v>5312524.46</v>
      </c>
      <c r="L31" s="239">
        <v>27.764148606524788</v>
      </c>
      <c r="M31" s="214">
        <v>19134476.390000001</v>
      </c>
    </row>
    <row r="32" spans="1:13" x14ac:dyDescent="0.25">
      <c r="A32" s="602"/>
      <c r="B32" s="219" t="s">
        <v>10</v>
      </c>
      <c r="C32" s="216">
        <v>362120.03</v>
      </c>
      <c r="D32" s="239">
        <v>1.96903029563236</v>
      </c>
      <c r="E32" s="214">
        <v>4183816.26</v>
      </c>
      <c r="F32" s="239">
        <v>22.749531328878092</v>
      </c>
      <c r="G32" s="214">
        <v>8250014.6799999997</v>
      </c>
      <c r="H32" s="239">
        <v>44.859514797708677</v>
      </c>
      <c r="I32" s="216">
        <v>496857.45</v>
      </c>
      <c r="J32" s="239">
        <v>2.7016659963842389</v>
      </c>
      <c r="K32" s="214">
        <v>5097971.59</v>
      </c>
      <c r="L32" s="239">
        <v>27.720257581396623</v>
      </c>
      <c r="M32" s="216">
        <v>18390780.010000002</v>
      </c>
    </row>
    <row r="33" spans="1:13" x14ac:dyDescent="0.25">
      <c r="A33" s="602"/>
      <c r="B33" s="219" t="s">
        <v>11</v>
      </c>
      <c r="C33" s="214">
        <v>324317.74</v>
      </c>
      <c r="D33" s="239">
        <v>1.6922166295507191</v>
      </c>
      <c r="E33" s="214">
        <v>4066716.21</v>
      </c>
      <c r="F33" s="239">
        <v>21.219205579767159</v>
      </c>
      <c r="G33" s="214">
        <v>8588135.3499999996</v>
      </c>
      <c r="H33" s="239">
        <v>44.810948226582937</v>
      </c>
      <c r="I33" s="214">
        <v>773918.88</v>
      </c>
      <c r="J33" s="239">
        <v>4.0381337100439447</v>
      </c>
      <c r="K33" s="214">
        <v>5412173.1799999997</v>
      </c>
      <c r="L33" s="239">
        <v>28.239495801877496</v>
      </c>
      <c r="M33" s="214">
        <v>19165261.370000001</v>
      </c>
    </row>
    <row r="34" spans="1:13" x14ac:dyDescent="0.25">
      <c r="A34" s="602"/>
      <c r="B34" s="219" t="s">
        <v>12</v>
      </c>
      <c r="C34" s="214">
        <v>289113.48</v>
      </c>
      <c r="D34" s="239">
        <v>1.5533413522234145</v>
      </c>
      <c r="E34" s="214">
        <v>4259705.79</v>
      </c>
      <c r="F34" s="239">
        <v>22.886435983242663</v>
      </c>
      <c r="G34" s="214">
        <v>7633209.4000000004</v>
      </c>
      <c r="H34" s="239">
        <v>41.011508045908059</v>
      </c>
      <c r="I34" s="214">
        <v>813842.43</v>
      </c>
      <c r="J34" s="239">
        <v>4.3725913461834764</v>
      </c>
      <c r="K34" s="214">
        <v>5616488.6100000003</v>
      </c>
      <c r="L34" s="239">
        <v>30.176123272442382</v>
      </c>
      <c r="M34" s="214">
        <v>18612359.710000001</v>
      </c>
    </row>
    <row r="35" spans="1:13" x14ac:dyDescent="0.25">
      <c r="A35" s="602"/>
      <c r="B35" s="219" t="s">
        <v>13</v>
      </c>
      <c r="C35" s="214">
        <v>307347.53000000003</v>
      </c>
      <c r="D35" s="239">
        <v>1.3856280301995041</v>
      </c>
      <c r="E35" s="214">
        <v>4628105.43</v>
      </c>
      <c r="F35" s="239">
        <v>20.86508588673717</v>
      </c>
      <c r="G35" s="214">
        <v>8737328.5500000007</v>
      </c>
      <c r="H35" s="239">
        <v>39.390872436626999</v>
      </c>
      <c r="I35" s="214">
        <v>1745068.84</v>
      </c>
      <c r="J35" s="239">
        <v>7.8673685756698069</v>
      </c>
      <c r="K35" s="214">
        <v>6763248.9900000002</v>
      </c>
      <c r="L35" s="239">
        <v>30.491045025683093</v>
      </c>
      <c r="M35" s="214">
        <v>22181099.350000001</v>
      </c>
    </row>
    <row r="36" spans="1:13" x14ac:dyDescent="0.25">
      <c r="A36" s="602"/>
      <c r="B36" s="219" t="s">
        <v>14</v>
      </c>
      <c r="C36" s="214">
        <v>332250.53999999998</v>
      </c>
      <c r="D36" s="239">
        <v>1.6740825472180298</v>
      </c>
      <c r="E36" s="214">
        <v>4468867.6100000003</v>
      </c>
      <c r="F36" s="239">
        <v>22.516903273442235</v>
      </c>
      <c r="G36" s="214">
        <v>7397255.4199999999</v>
      </c>
      <c r="H36" s="239">
        <v>37.271921953643712</v>
      </c>
      <c r="I36" s="214">
        <v>1141350.79</v>
      </c>
      <c r="J36" s="239">
        <v>5.7508271853900093</v>
      </c>
      <c r="K36" s="214">
        <v>6506999.4699999997</v>
      </c>
      <c r="L36" s="239">
        <v>32.786264989919871</v>
      </c>
      <c r="M36" s="214">
        <v>19846723.84</v>
      </c>
    </row>
    <row r="37" spans="1:13" x14ac:dyDescent="0.25">
      <c r="A37" s="602"/>
      <c r="B37" s="219" t="s">
        <v>15</v>
      </c>
      <c r="C37" s="214">
        <v>410389.66</v>
      </c>
      <c r="D37" s="239">
        <v>1.9845314612287666</v>
      </c>
      <c r="E37" s="214">
        <v>4993222.97</v>
      </c>
      <c r="F37" s="239">
        <v>24.14585220518261</v>
      </c>
      <c r="G37" s="214">
        <v>7888240.5</v>
      </c>
      <c r="H37" s="239">
        <v>38.14536030461619</v>
      </c>
      <c r="I37" s="214">
        <v>1336748.27</v>
      </c>
      <c r="J37" s="239">
        <v>6.4641467759156646</v>
      </c>
      <c r="K37" s="214">
        <v>6050821.8499999996</v>
      </c>
      <c r="L37" s="239">
        <v>29.260109349771259</v>
      </c>
      <c r="M37" s="214">
        <v>20679423.23</v>
      </c>
    </row>
    <row r="38" spans="1:13" x14ac:dyDescent="0.25">
      <c r="A38" s="602"/>
      <c r="B38" s="219" t="s">
        <v>16</v>
      </c>
      <c r="C38" s="216">
        <v>458593.35</v>
      </c>
      <c r="D38" s="239">
        <v>2.4388833922394082</v>
      </c>
      <c r="E38" s="216">
        <v>4137135.21</v>
      </c>
      <c r="F38" s="239">
        <v>22.002042452464469</v>
      </c>
      <c r="G38" s="216">
        <v>8157598.2599999998</v>
      </c>
      <c r="H38" s="239">
        <v>43.383600998302953</v>
      </c>
      <c r="I38" s="216">
        <v>641088</v>
      </c>
      <c r="J38" s="239">
        <v>3.4094233511322782</v>
      </c>
      <c r="K38" s="216">
        <v>5408999.54</v>
      </c>
      <c r="L38" s="239">
        <v>28.766049805860899</v>
      </c>
      <c r="M38" s="216">
        <v>18803414.359999999</v>
      </c>
    </row>
    <row r="39" spans="1:13" x14ac:dyDescent="0.25">
      <c r="A39" s="602"/>
      <c r="B39" s="219" t="s">
        <v>17</v>
      </c>
      <c r="C39" s="216">
        <v>483049.64</v>
      </c>
      <c r="D39" s="239">
        <v>2.5736649264414662</v>
      </c>
      <c r="E39" s="216">
        <v>4455301.88</v>
      </c>
      <c r="F39" s="239">
        <v>23.737631157875875</v>
      </c>
      <c r="G39" s="216">
        <v>7925545.7800000003</v>
      </c>
      <c r="H39" s="239">
        <v>42.226921433772667</v>
      </c>
      <c r="I39" s="216">
        <v>605015.47</v>
      </c>
      <c r="J39" s="239">
        <v>3.2234929211281451</v>
      </c>
      <c r="K39" s="216">
        <v>5300027.79</v>
      </c>
      <c r="L39" s="239">
        <v>28.238289614061355</v>
      </c>
      <c r="M39" s="216">
        <v>18768940.550000001</v>
      </c>
    </row>
    <row r="40" spans="1:13" x14ac:dyDescent="0.25">
      <c r="A40" s="603"/>
      <c r="B40" s="386" t="s">
        <v>18</v>
      </c>
      <c r="C40" s="390">
        <v>498436.32</v>
      </c>
      <c r="D40" s="388">
        <v>2.543556609482204</v>
      </c>
      <c r="E40" s="390">
        <v>5046676.97</v>
      </c>
      <c r="F40" s="388">
        <v>25.75355777236523</v>
      </c>
      <c r="G40" s="387">
        <v>7640799.6600000001</v>
      </c>
      <c r="H40" s="388">
        <v>38.991553578845092</v>
      </c>
      <c r="I40" s="390">
        <v>591301.57999999996</v>
      </c>
      <c r="J40" s="388">
        <v>3.017454751303577</v>
      </c>
      <c r="K40" s="387">
        <v>5818823.4800000004</v>
      </c>
      <c r="L40" s="388">
        <v>29.69387728800389</v>
      </c>
      <c r="M40" s="387">
        <v>19596038.010000002</v>
      </c>
    </row>
    <row r="41" spans="1:13" x14ac:dyDescent="0.25">
      <c r="A41" s="601">
        <v>2019</v>
      </c>
      <c r="B41" s="383" t="s">
        <v>7</v>
      </c>
      <c r="C41" s="389">
        <v>480256.6</v>
      </c>
      <c r="D41" s="385">
        <v>2.4991908483202505</v>
      </c>
      <c r="E41" s="389">
        <v>5351389.51</v>
      </c>
      <c r="F41" s="385">
        <v>27.847912322681228</v>
      </c>
      <c r="G41" s="389">
        <v>7387067.2300000004</v>
      </c>
      <c r="H41" s="385">
        <v>38.441305787661058</v>
      </c>
      <c r="I41" s="384">
        <v>110907.57</v>
      </c>
      <c r="J41" s="385">
        <v>0.57714809948148049</v>
      </c>
      <c r="K41" s="384">
        <v>5886862.7000000002</v>
      </c>
      <c r="L41" s="385">
        <v>30.634442889817318</v>
      </c>
      <c r="M41" s="389">
        <v>19216483.620000001</v>
      </c>
    </row>
    <row r="42" spans="1:13" x14ac:dyDescent="0.25">
      <c r="A42" s="602"/>
      <c r="B42" s="219" t="s">
        <v>8</v>
      </c>
      <c r="C42" s="216">
        <v>472044.15</v>
      </c>
      <c r="D42" s="239">
        <v>2.6730490306157737</v>
      </c>
      <c r="E42" s="216">
        <v>4906505.24</v>
      </c>
      <c r="F42" s="239">
        <v>27.784115268652759</v>
      </c>
      <c r="G42" s="214">
        <v>7095179.75</v>
      </c>
      <c r="H42" s="239">
        <v>40.177943848646713</v>
      </c>
      <c r="I42" s="216">
        <v>33057.300000000003</v>
      </c>
      <c r="J42" s="239">
        <v>0.18719389641789824</v>
      </c>
      <c r="K42" s="214">
        <v>5152603.4400000004</v>
      </c>
      <c r="L42" s="239">
        <v>29.177697955666861</v>
      </c>
      <c r="M42" s="214">
        <v>17659389.879999999</v>
      </c>
    </row>
    <row r="43" spans="1:13" x14ac:dyDescent="0.25">
      <c r="A43" s="602"/>
      <c r="B43" s="219" t="s">
        <v>9</v>
      </c>
      <c r="C43" s="216">
        <v>431502.49</v>
      </c>
      <c r="D43" s="239">
        <v>2.3186633109853743</v>
      </c>
      <c r="E43" s="214">
        <v>4705900.51</v>
      </c>
      <c r="F43" s="239">
        <v>25.286989323478437</v>
      </c>
      <c r="G43" s="214">
        <v>7910065.7400000002</v>
      </c>
      <c r="H43" s="239">
        <v>42.504457433884966</v>
      </c>
      <c r="I43" s="216">
        <v>289191.51</v>
      </c>
      <c r="J43" s="239">
        <v>1.5539603122231345</v>
      </c>
      <c r="K43" s="214">
        <v>5273307.3</v>
      </c>
      <c r="L43" s="239">
        <v>28.335929565693451</v>
      </c>
      <c r="M43" s="214">
        <v>18609967.559999999</v>
      </c>
    </row>
    <row r="44" spans="1:13" x14ac:dyDescent="0.25">
      <c r="A44" s="602"/>
      <c r="B44" s="219" t="s">
        <v>10</v>
      </c>
      <c r="C44" s="214">
        <v>418424.91</v>
      </c>
      <c r="D44" s="239">
        <v>2.2986700320561928</v>
      </c>
      <c r="E44" s="214">
        <v>4562882.3</v>
      </c>
      <c r="F44" s="239">
        <v>25.066769573564908</v>
      </c>
      <c r="G44" s="214">
        <v>7960764.96</v>
      </c>
      <c r="H44" s="239">
        <v>43.733466647086132</v>
      </c>
      <c r="I44" s="214">
        <v>266452.64</v>
      </c>
      <c r="J44" s="239">
        <v>1.4637911938136217</v>
      </c>
      <c r="K44" s="214">
        <v>4994388.3600000003</v>
      </c>
      <c r="L44" s="239">
        <v>27.437302553479135</v>
      </c>
      <c r="M44" s="214">
        <v>18202913.170000002</v>
      </c>
    </row>
    <row r="45" spans="1:13" x14ac:dyDescent="0.25">
      <c r="A45" s="602"/>
      <c r="B45" s="219" t="s">
        <v>11</v>
      </c>
      <c r="C45" s="214">
        <v>330488.33</v>
      </c>
      <c r="D45" s="239">
        <v>1.7932681032874884</v>
      </c>
      <c r="E45" s="214">
        <v>4447394.58</v>
      </c>
      <c r="F45" s="239">
        <v>24.132080073894461</v>
      </c>
      <c r="G45" s="214">
        <v>8255022.9400000004</v>
      </c>
      <c r="H45" s="239">
        <v>44.792714254716671</v>
      </c>
      <c r="I45" s="214">
        <v>404551.25</v>
      </c>
      <c r="J45" s="239">
        <v>2.1951421182408546</v>
      </c>
      <c r="K45" s="214">
        <v>4991930.53</v>
      </c>
      <c r="L45" s="239">
        <v>27.086795449860535</v>
      </c>
      <c r="M45" s="214">
        <v>18429387.629999999</v>
      </c>
    </row>
    <row r="46" spans="1:13" x14ac:dyDescent="0.25">
      <c r="A46" s="602"/>
      <c r="B46" s="219" t="s">
        <v>12</v>
      </c>
      <c r="C46" s="214">
        <v>320876.64</v>
      </c>
      <c r="D46" s="239">
        <v>1.7084309964978188</v>
      </c>
      <c r="E46" s="214">
        <v>4635621.71</v>
      </c>
      <c r="F46" s="239">
        <v>24.681260117290627</v>
      </c>
      <c r="G46" s="214">
        <v>7050070.5199999996</v>
      </c>
      <c r="H46" s="239">
        <v>37.536415875781721</v>
      </c>
      <c r="I46" s="214">
        <v>1147642.8400000001</v>
      </c>
      <c r="J46" s="239">
        <v>6.1103500733639793</v>
      </c>
      <c r="K46" s="214">
        <v>5627737.3700000001</v>
      </c>
      <c r="L46" s="239">
        <v>29.963542883823248</v>
      </c>
      <c r="M46" s="214">
        <v>18781949.09</v>
      </c>
    </row>
    <row r="47" spans="1:13" x14ac:dyDescent="0.25">
      <c r="A47" s="602"/>
      <c r="B47" s="219" t="s">
        <v>13</v>
      </c>
      <c r="C47" s="214">
        <v>329638.88</v>
      </c>
      <c r="D47" s="239">
        <v>1.5449999999999999</v>
      </c>
      <c r="E47" s="214">
        <v>4486989.22</v>
      </c>
      <c r="F47" s="239">
        <v>21.027999999999999</v>
      </c>
      <c r="G47" s="214">
        <v>8494251.3599999994</v>
      </c>
      <c r="H47" s="239">
        <v>39.808</v>
      </c>
      <c r="I47" s="214">
        <v>1903937.82</v>
      </c>
      <c r="J47" s="239">
        <v>8.923</v>
      </c>
      <c r="K47" s="214">
        <v>6123338.1200000001</v>
      </c>
      <c r="L47" s="239">
        <v>28.696999999999999</v>
      </c>
      <c r="M47" s="214">
        <v>21338155.399999999</v>
      </c>
    </row>
    <row r="48" spans="1:13" x14ac:dyDescent="0.25">
      <c r="A48" s="602"/>
      <c r="B48" s="219" t="s">
        <v>14</v>
      </c>
      <c r="C48" s="214">
        <v>373151.61</v>
      </c>
      <c r="D48" s="239">
        <v>1.8680000000000001</v>
      </c>
      <c r="E48" s="214">
        <v>4956729.91</v>
      </c>
      <c r="F48" s="239">
        <v>24.815000000000001</v>
      </c>
      <c r="G48" s="214">
        <v>7267019.7699999996</v>
      </c>
      <c r="H48" s="239">
        <v>36.381</v>
      </c>
      <c r="I48" s="214">
        <v>1272490.6499999999</v>
      </c>
      <c r="J48" s="239">
        <v>6.3710000000000004</v>
      </c>
      <c r="K48" s="214">
        <v>6105321.7000000002</v>
      </c>
      <c r="L48" s="239">
        <v>30.565000000000001</v>
      </c>
      <c r="M48" s="214">
        <v>19974713.640000001</v>
      </c>
    </row>
    <row r="49" spans="1:13" x14ac:dyDescent="0.25">
      <c r="A49" s="602"/>
      <c r="B49" s="219" t="s">
        <v>15</v>
      </c>
      <c r="C49" s="214">
        <v>411369.21</v>
      </c>
      <c r="D49" s="239">
        <v>2.0190000000000001</v>
      </c>
      <c r="E49" s="214">
        <v>4930839.4000000004</v>
      </c>
      <c r="F49" s="239">
        <v>24.202000000000002</v>
      </c>
      <c r="G49" s="214">
        <v>8212221.0700000003</v>
      </c>
      <c r="H49" s="239">
        <v>40.307000000000002</v>
      </c>
      <c r="I49" s="214">
        <v>1047395.16</v>
      </c>
      <c r="J49" s="239">
        <v>5.141</v>
      </c>
      <c r="K49" s="214">
        <v>5772166.0499999998</v>
      </c>
      <c r="L49" s="239">
        <v>28.331</v>
      </c>
      <c r="M49" s="214">
        <v>20373990.890000001</v>
      </c>
    </row>
    <row r="50" spans="1:13" x14ac:dyDescent="0.25">
      <c r="A50" s="602"/>
      <c r="B50" s="219" t="s">
        <v>16</v>
      </c>
      <c r="C50" s="214">
        <v>472182.48</v>
      </c>
      <c r="D50" s="239">
        <v>2.5066494262810313</v>
      </c>
      <c r="E50" s="214">
        <v>4277582.28</v>
      </c>
      <c r="F50" s="239">
        <v>22.70816818114875</v>
      </c>
      <c r="G50" s="214">
        <v>8350805.4000000004</v>
      </c>
      <c r="H50" s="239">
        <v>44.331466014779998</v>
      </c>
      <c r="I50" s="214">
        <v>521670.32</v>
      </c>
      <c r="J50" s="239">
        <v>2.7693628284044802</v>
      </c>
      <c r="K50" s="214">
        <v>5214956.0999999996</v>
      </c>
      <c r="L50" s="239">
        <v>27.684353549385744</v>
      </c>
      <c r="M50" s="214">
        <v>18837196.579999998</v>
      </c>
    </row>
    <row r="51" spans="1:13" x14ac:dyDescent="0.25">
      <c r="A51" s="602"/>
      <c r="B51" s="219" t="s">
        <v>17</v>
      </c>
      <c r="C51" s="214">
        <v>402877.87</v>
      </c>
      <c r="D51" s="239">
        <v>2.1355855932046874</v>
      </c>
      <c r="E51" s="214">
        <v>4446471.3099999996</v>
      </c>
      <c r="F51" s="239">
        <v>23.569971888090979</v>
      </c>
      <c r="G51" s="214">
        <v>8193812.0099999998</v>
      </c>
      <c r="H51" s="239">
        <v>43.43397387894138</v>
      </c>
      <c r="I51" s="214">
        <v>1011800.46</v>
      </c>
      <c r="J51" s="239">
        <v>5.3633784490914715</v>
      </c>
      <c r="K51" s="214">
        <v>4810021.87</v>
      </c>
      <c r="L51" s="239">
        <v>25.497090243679729</v>
      </c>
      <c r="M51" s="214">
        <v>18864983.510000002</v>
      </c>
    </row>
    <row r="52" spans="1:13" x14ac:dyDescent="0.25">
      <c r="A52" s="603"/>
      <c r="B52" s="386" t="s">
        <v>18</v>
      </c>
      <c r="C52" s="387">
        <v>504415.18</v>
      </c>
      <c r="D52" s="388">
        <v>2.6319080193402851</v>
      </c>
      <c r="E52" s="387">
        <v>4762598.59</v>
      </c>
      <c r="F52" s="388">
        <v>24.850008324332613</v>
      </c>
      <c r="G52" s="387">
        <v>8280126.1299999999</v>
      </c>
      <c r="H52" s="388">
        <v>43.203557757115952</v>
      </c>
      <c r="I52" s="387">
        <v>394731.71</v>
      </c>
      <c r="J52" s="388">
        <v>2.0596080257475671</v>
      </c>
      <c r="K52" s="387">
        <v>5223508.6500000004</v>
      </c>
      <c r="L52" s="388">
        <v>27.254917873463576</v>
      </c>
      <c r="M52" s="387">
        <v>19165380.260000002</v>
      </c>
    </row>
    <row r="53" spans="1:13" x14ac:dyDescent="0.25">
      <c r="A53" s="601">
        <v>2020</v>
      </c>
      <c r="B53" s="383" t="s">
        <v>7</v>
      </c>
      <c r="C53" s="389">
        <v>507451.12</v>
      </c>
      <c r="D53" s="385">
        <v>2.5326402923497224</v>
      </c>
      <c r="E53" s="389">
        <v>5416529.9400000004</v>
      </c>
      <c r="F53" s="385">
        <v>27.033385936290028</v>
      </c>
      <c r="G53" s="389">
        <v>8369686.04</v>
      </c>
      <c r="H53" s="385">
        <v>41.772307250442147</v>
      </c>
      <c r="I53" s="389">
        <v>129329.1</v>
      </c>
      <c r="J53" s="385">
        <v>0.64546924171401265</v>
      </c>
      <c r="K53" s="389">
        <v>5613450.4100000001</v>
      </c>
      <c r="L53" s="385">
        <v>28.016197279204089</v>
      </c>
      <c r="M53" s="389">
        <v>20036446.609999999</v>
      </c>
    </row>
    <row r="54" spans="1:13" x14ac:dyDescent="0.25">
      <c r="A54" s="602"/>
      <c r="B54" s="219" t="s">
        <v>8</v>
      </c>
      <c r="C54" s="214">
        <v>454408.94</v>
      </c>
      <c r="D54" s="239">
        <v>2.391913723301776</v>
      </c>
      <c r="E54" s="214">
        <v>5209139.49</v>
      </c>
      <c r="F54" s="239">
        <v>27.419821961962754</v>
      </c>
      <c r="G54" s="214">
        <v>8072318.3799999999</v>
      </c>
      <c r="H54" s="239">
        <v>42.490997452609896</v>
      </c>
      <c r="I54" s="214">
        <v>19208.400000000001</v>
      </c>
      <c r="J54" s="239">
        <v>0.10110900450741538</v>
      </c>
      <c r="K54" s="214">
        <v>5242639.28</v>
      </c>
      <c r="L54" s="239">
        <v>27.59615785761817</v>
      </c>
      <c r="M54" s="214">
        <v>18997714.489999998</v>
      </c>
    </row>
    <row r="55" spans="1:13" x14ac:dyDescent="0.25">
      <c r="A55" s="602"/>
      <c r="B55" s="219" t="s">
        <v>9</v>
      </c>
      <c r="C55" s="214">
        <v>442425.56</v>
      </c>
      <c r="D55" s="239">
        <v>2.3976212666054084</v>
      </c>
      <c r="E55" s="214">
        <v>4811516.18</v>
      </c>
      <c r="F55" s="239">
        <v>26.074880298018982</v>
      </c>
      <c r="G55" s="214">
        <v>8305848.79</v>
      </c>
      <c r="H55" s="239">
        <v>45.011594032028341</v>
      </c>
      <c r="I55" s="214">
        <v>412162.39</v>
      </c>
      <c r="J55" s="239">
        <v>2.2336171345048697</v>
      </c>
      <c r="K55" s="214">
        <v>4480734.58</v>
      </c>
      <c r="L55" s="239">
        <v>24.282287214649742</v>
      </c>
      <c r="M55" s="214">
        <v>18452687.510000002</v>
      </c>
    </row>
    <row r="56" spans="1:13" x14ac:dyDescent="0.25">
      <c r="A56" s="602"/>
      <c r="B56" s="219" t="s">
        <v>10</v>
      </c>
      <c r="C56" s="214">
        <v>402837.4</v>
      </c>
      <c r="D56" s="239">
        <v>2.5889273309403973</v>
      </c>
      <c r="E56" s="214">
        <v>5050217.67</v>
      </c>
      <c r="F56" s="239">
        <v>32.45638700145799</v>
      </c>
      <c r="G56" s="214">
        <v>6159708.0499999998</v>
      </c>
      <c r="H56" s="239">
        <v>39.586782461753998</v>
      </c>
      <c r="I56" s="214">
        <v>499414.13</v>
      </c>
      <c r="J56" s="239">
        <v>3.2095999294375863</v>
      </c>
      <c r="K56" s="214">
        <v>3447834.62</v>
      </c>
      <c r="L56" s="239">
        <v>22.158303276410034</v>
      </c>
      <c r="M56" s="214">
        <v>15560011.869999999</v>
      </c>
    </row>
    <row r="57" spans="1:13" x14ac:dyDescent="0.25">
      <c r="A57" s="602"/>
      <c r="B57" s="219" t="s">
        <v>11</v>
      </c>
      <c r="C57" s="214">
        <v>367193.33</v>
      </c>
      <c r="D57" s="239">
        <v>2.3872054189694394</v>
      </c>
      <c r="E57" s="214">
        <v>4620042.5599999996</v>
      </c>
      <c r="F57" s="239">
        <v>30.035923133738404</v>
      </c>
      <c r="G57" s="214">
        <v>6343361.1500000004</v>
      </c>
      <c r="H57" s="239">
        <v>41.239600163108122</v>
      </c>
      <c r="I57" s="214">
        <v>746453.96</v>
      </c>
      <c r="J57" s="239">
        <v>4.8528630362735541</v>
      </c>
      <c r="K57" s="214">
        <v>3304672.22</v>
      </c>
      <c r="L57" s="239">
        <v>21.484408312922696</v>
      </c>
      <c r="M57" s="214">
        <v>15381723.210000001</v>
      </c>
    </row>
    <row r="58" spans="1:13" x14ac:dyDescent="0.25">
      <c r="A58" s="602"/>
      <c r="B58" s="219" t="s">
        <v>12</v>
      </c>
      <c r="C58" s="214">
        <v>358603.73</v>
      </c>
      <c r="D58" s="239">
        <v>1.9036782532675567</v>
      </c>
      <c r="E58" s="214">
        <v>4693175.8899999997</v>
      </c>
      <c r="F58" s="239">
        <v>24.914121446959321</v>
      </c>
      <c r="G58" s="214">
        <v>8208321.0199999996</v>
      </c>
      <c r="H58" s="239">
        <v>43.574566894808839</v>
      </c>
      <c r="I58" s="214">
        <v>1148059.24</v>
      </c>
      <c r="J58" s="239">
        <v>6.0945696483716958</v>
      </c>
      <c r="K58" s="214">
        <v>4429252.87</v>
      </c>
      <c r="L58" s="239">
        <v>23.513063756592583</v>
      </c>
      <c r="M58" s="214">
        <v>18837412.75</v>
      </c>
    </row>
    <row r="59" spans="1:13" x14ac:dyDescent="0.25">
      <c r="A59" s="602"/>
      <c r="B59" s="219" t="s">
        <v>13</v>
      </c>
      <c r="C59" s="214">
        <v>349260.23</v>
      </c>
      <c r="D59" s="239">
        <v>1.657</v>
      </c>
      <c r="E59" s="214">
        <v>4788033.6100000003</v>
      </c>
      <c r="F59" s="239">
        <v>22.712</v>
      </c>
      <c r="G59" s="214">
        <v>8727089.9600000009</v>
      </c>
      <c r="H59" s="239">
        <v>41.396999999999998</v>
      </c>
      <c r="I59" s="214">
        <v>1798177.99</v>
      </c>
      <c r="J59" s="239">
        <v>8.5299999999999994</v>
      </c>
      <c r="K59" s="214">
        <v>5419024.46</v>
      </c>
      <c r="L59" s="239">
        <v>25.704999999999998</v>
      </c>
      <c r="M59" s="214">
        <v>21081586.25</v>
      </c>
    </row>
    <row r="60" spans="1:13" x14ac:dyDescent="0.25">
      <c r="A60" s="602"/>
      <c r="B60" s="219" t="s">
        <v>14</v>
      </c>
      <c r="C60" s="214">
        <v>374014.18</v>
      </c>
      <c r="D60" s="239">
        <v>1.68</v>
      </c>
      <c r="E60" s="214">
        <v>5633203.4500000002</v>
      </c>
      <c r="F60" s="239">
        <v>25.306999999999999</v>
      </c>
      <c r="G60" s="214">
        <v>8615813.6400000006</v>
      </c>
      <c r="H60" s="239">
        <v>38.706000000000003</v>
      </c>
      <c r="I60" s="214">
        <v>1892314.04</v>
      </c>
      <c r="J60" s="239">
        <v>8.5009999999999994</v>
      </c>
      <c r="K60" s="214">
        <v>5744116.3399999999</v>
      </c>
      <c r="L60" s="239">
        <v>25.805</v>
      </c>
      <c r="M60" s="214">
        <v>22259461.640000001</v>
      </c>
    </row>
    <row r="61" spans="1:13" x14ac:dyDescent="0.25">
      <c r="A61" s="602"/>
      <c r="B61" s="219" t="s">
        <v>15</v>
      </c>
      <c r="C61" s="214">
        <v>419970</v>
      </c>
      <c r="D61" s="239">
        <v>1.907</v>
      </c>
      <c r="E61" s="214">
        <v>5051178.08</v>
      </c>
      <c r="F61" s="239">
        <v>22.942</v>
      </c>
      <c r="G61" s="214">
        <v>9162314.9800000004</v>
      </c>
      <c r="H61" s="239">
        <v>41.615000000000002</v>
      </c>
      <c r="I61" s="214">
        <v>1773919.58</v>
      </c>
      <c r="J61" s="239">
        <v>8.0570000000000004</v>
      </c>
      <c r="K61" s="214">
        <v>5609661.1200000001</v>
      </c>
      <c r="L61" s="239">
        <v>25.478999999999999</v>
      </c>
      <c r="M61" s="214">
        <v>22017043.77</v>
      </c>
    </row>
    <row r="62" spans="1:13" x14ac:dyDescent="0.25">
      <c r="A62" s="602"/>
      <c r="B62" s="219" t="s">
        <v>16</v>
      </c>
      <c r="C62" s="214">
        <v>463717.13</v>
      </c>
      <c r="D62" s="239">
        <f>C62*100/M62</f>
        <v>2.2888518383900816</v>
      </c>
      <c r="E62" s="214">
        <v>4651823.82</v>
      </c>
      <c r="F62" s="239">
        <f>E62*100/M62</f>
        <v>22.960841455811156</v>
      </c>
      <c r="G62" s="214">
        <v>9368984</v>
      </c>
      <c r="H62" s="239">
        <f>G62*100/M62</f>
        <v>46.244175306284802</v>
      </c>
      <c r="I62" s="214">
        <v>873220.77</v>
      </c>
      <c r="J62" s="239">
        <f>I62*100/M62</f>
        <v>4.3101124272353335</v>
      </c>
      <c r="K62" s="214">
        <v>4902068.5</v>
      </c>
      <c r="L62" s="239">
        <f>K62*100/M62</f>
        <v>24.196019021637415</v>
      </c>
      <c r="M62" s="214">
        <v>20259814.210000001</v>
      </c>
    </row>
    <row r="63" spans="1:13" x14ac:dyDescent="0.25">
      <c r="A63" s="602"/>
      <c r="B63" s="219" t="s">
        <v>17</v>
      </c>
      <c r="C63" s="463">
        <v>460078.85</v>
      </c>
      <c r="D63" s="239">
        <f>C63*100/M63</f>
        <v>2.3727520449266599</v>
      </c>
      <c r="E63" s="214">
        <v>4787937.0599999996</v>
      </c>
      <c r="F63" s="239">
        <f>E63*100/M63</f>
        <v>24.692696589063242</v>
      </c>
      <c r="G63" s="214">
        <v>9097941.0600000005</v>
      </c>
      <c r="H63" s="239">
        <f>G63*100/M63</f>
        <v>46.92056210525049</v>
      </c>
      <c r="I63" s="214">
        <v>406518.95</v>
      </c>
      <c r="J63" s="239">
        <f>I63*100/M63</f>
        <v>2.0965290404328272</v>
      </c>
      <c r="K63" s="214">
        <v>4637618</v>
      </c>
      <c r="L63" s="239">
        <f>K63*100/M63</f>
        <v>23.91746022032677</v>
      </c>
      <c r="M63" s="214">
        <v>19390093.920000002</v>
      </c>
    </row>
    <row r="64" spans="1:13" x14ac:dyDescent="0.25">
      <c r="A64" s="603"/>
      <c r="B64" s="386" t="s">
        <v>18</v>
      </c>
      <c r="C64" s="461">
        <v>495875.35</v>
      </c>
      <c r="D64" s="388">
        <f>C64*100/M64</f>
        <v>2.3431184412064949</v>
      </c>
      <c r="E64" s="387">
        <v>5423531.9100000001</v>
      </c>
      <c r="F64" s="388">
        <f>E64*100/M64</f>
        <v>25.627363075807025</v>
      </c>
      <c r="G64" s="387">
        <v>9338796.5099999998</v>
      </c>
      <c r="H64" s="388">
        <f>G64*100/M64</f>
        <v>44.127836403353896</v>
      </c>
      <c r="I64" s="387">
        <v>1107318.32</v>
      </c>
      <c r="J64" s="388">
        <f>I64*100/M64</f>
        <v>5.2323189202241949</v>
      </c>
      <c r="K64" s="387">
        <v>4797528.88</v>
      </c>
      <c r="L64" s="388">
        <f>K64*100/M64</f>
        <v>22.669363159408391</v>
      </c>
      <c r="M64" s="387">
        <v>21163050.969999999</v>
      </c>
    </row>
    <row r="67" spans="1:1" x14ac:dyDescent="0.25">
      <c r="A67" s="104" t="s">
        <v>302</v>
      </c>
    </row>
    <row r="68" spans="1:1" x14ac:dyDescent="0.25">
      <c r="A68" s="104" t="s">
        <v>303</v>
      </c>
    </row>
  </sheetData>
  <mergeCells count="11">
    <mergeCell ref="B2:M2"/>
    <mergeCell ref="C3:D3"/>
    <mergeCell ref="A41:A52"/>
    <mergeCell ref="A53:A64"/>
    <mergeCell ref="A5:A16"/>
    <mergeCell ref="A17:A28"/>
    <mergeCell ref="E3:F3"/>
    <mergeCell ref="G3:H3"/>
    <mergeCell ref="I3:J3"/>
    <mergeCell ref="K3:L3"/>
    <mergeCell ref="A29:A40"/>
  </mergeCells>
  <pageMargins left="0.7" right="0.7" top="0.75" bottom="0.75" header="0.3" footer="0.3"/>
  <pageSetup paperSize="9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8"/>
  <sheetViews>
    <sheetView zoomScale="80" zoomScaleNormal="80" workbookViewId="0"/>
  </sheetViews>
  <sheetFormatPr defaultRowHeight="15" x14ac:dyDescent="0.25"/>
  <cols>
    <col min="1" max="1" width="21.28515625" style="212" customWidth="1"/>
    <col min="2" max="2" width="9.140625" style="212"/>
    <col min="3" max="3" width="22.7109375" style="212" customWidth="1"/>
    <col min="4" max="4" width="10.28515625" style="212" customWidth="1"/>
    <col min="5" max="5" width="22.7109375" style="212" customWidth="1"/>
    <col min="6" max="6" width="10.28515625" style="212" customWidth="1"/>
    <col min="7" max="7" width="22.7109375" style="212" customWidth="1"/>
    <col min="8" max="8" width="10.28515625" style="212" customWidth="1"/>
    <col min="9" max="9" width="22.7109375" style="212" customWidth="1"/>
    <col min="10" max="16384" width="9.140625" style="212"/>
  </cols>
  <sheetData>
    <row r="2" spans="1:10" ht="26.25" customHeight="1" x14ac:dyDescent="0.25">
      <c r="B2" s="604" t="s">
        <v>250</v>
      </c>
      <c r="C2" s="605"/>
      <c r="D2" s="605"/>
      <c r="E2" s="605"/>
      <c r="F2" s="605"/>
      <c r="G2" s="605"/>
      <c r="H2" s="605"/>
      <c r="I2" s="605"/>
    </row>
    <row r="3" spans="1:10" ht="33" customHeight="1" x14ac:dyDescent="0.25">
      <c r="A3" s="270" t="s">
        <v>2</v>
      </c>
      <c r="B3" s="271" t="s">
        <v>32</v>
      </c>
      <c r="C3" s="272" t="s">
        <v>246</v>
      </c>
      <c r="D3" s="273" t="s">
        <v>247</v>
      </c>
      <c r="E3" s="274" t="s">
        <v>248</v>
      </c>
      <c r="F3" s="273" t="s">
        <v>247</v>
      </c>
      <c r="G3" s="272" t="s">
        <v>244</v>
      </c>
      <c r="H3" s="273" t="s">
        <v>247</v>
      </c>
      <c r="I3" s="272" t="s">
        <v>245</v>
      </c>
      <c r="J3" s="213"/>
    </row>
    <row r="4" spans="1:10" x14ac:dyDescent="0.25">
      <c r="A4" s="601">
        <v>2016</v>
      </c>
      <c r="B4" s="369" t="s">
        <v>7</v>
      </c>
      <c r="C4" s="377">
        <v>4741938</v>
      </c>
      <c r="D4" s="276">
        <v>11.874844315925774</v>
      </c>
      <c r="E4" s="377">
        <v>2683677</v>
      </c>
      <c r="F4" s="278">
        <v>6.7205110166414519</v>
      </c>
      <c r="G4" s="377">
        <v>7425615</v>
      </c>
      <c r="H4" s="278">
        <v>18.595355332567227</v>
      </c>
      <c r="I4" s="371">
        <v>39932633</v>
      </c>
      <c r="J4" s="213"/>
    </row>
    <row r="5" spans="1:10" x14ac:dyDescent="0.25">
      <c r="A5" s="602"/>
      <c r="B5" s="224" t="s">
        <v>8</v>
      </c>
      <c r="C5" s="220">
        <v>4753107</v>
      </c>
      <c r="D5" s="277">
        <v>11.881518158365648</v>
      </c>
      <c r="E5" s="220">
        <v>2689683</v>
      </c>
      <c r="F5" s="265">
        <v>6.7235005239199097</v>
      </c>
      <c r="G5" s="220">
        <v>7442790</v>
      </c>
      <c r="H5" s="265">
        <v>18.605018682285557</v>
      </c>
      <c r="I5" s="221">
        <v>40004206</v>
      </c>
      <c r="J5" s="213"/>
    </row>
    <row r="6" spans="1:10" x14ac:dyDescent="0.25">
      <c r="A6" s="602"/>
      <c r="B6" s="224" t="s">
        <v>9</v>
      </c>
      <c r="C6" s="220">
        <v>4765053</v>
      </c>
      <c r="D6" s="277">
        <v>11.881017409698229</v>
      </c>
      <c r="E6" s="220">
        <v>2697610</v>
      </c>
      <c r="F6" s="265">
        <v>6.7261269443542471</v>
      </c>
      <c r="G6" s="220">
        <v>7462663</v>
      </c>
      <c r="H6" s="265">
        <v>18.607144354052476</v>
      </c>
      <c r="I6" s="221">
        <v>40106439</v>
      </c>
      <c r="J6" s="213"/>
    </row>
    <row r="7" spans="1:10" x14ac:dyDescent="0.25">
      <c r="A7" s="602"/>
      <c r="B7" s="224" t="s">
        <v>10</v>
      </c>
      <c r="C7" s="220">
        <v>4777050</v>
      </c>
      <c r="D7" s="277">
        <v>11.877630605327647</v>
      </c>
      <c r="E7" s="220">
        <v>2705131</v>
      </c>
      <c r="F7" s="265">
        <v>6.7260227037649978</v>
      </c>
      <c r="G7" s="220">
        <v>7482181</v>
      </c>
      <c r="H7" s="265">
        <v>18.603653309092646</v>
      </c>
      <c r="I7" s="221">
        <v>40218880</v>
      </c>
      <c r="J7" s="213"/>
    </row>
    <row r="8" spans="1:10" x14ac:dyDescent="0.25">
      <c r="A8" s="602"/>
      <c r="B8" s="224" t="s">
        <v>11</v>
      </c>
      <c r="C8" s="220">
        <v>4791642</v>
      </c>
      <c r="D8" s="277">
        <v>11.884620484455507</v>
      </c>
      <c r="E8" s="220">
        <v>2711726</v>
      </c>
      <c r="F8" s="265">
        <v>6.7258435350200605</v>
      </c>
      <c r="G8" s="220">
        <v>7503368</v>
      </c>
      <c r="H8" s="265">
        <v>18.610464019475565</v>
      </c>
      <c r="I8" s="221">
        <v>40318006</v>
      </c>
      <c r="J8" s="213"/>
    </row>
    <row r="9" spans="1:10" x14ac:dyDescent="0.25">
      <c r="A9" s="602"/>
      <c r="B9" s="224" t="s">
        <v>12</v>
      </c>
      <c r="C9" s="220">
        <v>4805211</v>
      </c>
      <c r="D9" s="277">
        <v>11.892857018223635</v>
      </c>
      <c r="E9" s="220">
        <v>2718529</v>
      </c>
      <c r="F9" s="265">
        <v>6.7283365281762828</v>
      </c>
      <c r="G9" s="220">
        <v>7523740</v>
      </c>
      <c r="H9" s="265">
        <v>18.621193546399919</v>
      </c>
      <c r="I9" s="221">
        <v>40404177</v>
      </c>
      <c r="J9" s="213"/>
    </row>
    <row r="10" spans="1:10" x14ac:dyDescent="0.25">
      <c r="A10" s="602"/>
      <c r="B10" s="224" t="s">
        <v>13</v>
      </c>
      <c r="C10" s="220">
        <v>4810154</v>
      </c>
      <c r="D10" s="277">
        <v>11.890721391172828</v>
      </c>
      <c r="E10" s="220">
        <v>2721805</v>
      </c>
      <c r="F10" s="265">
        <v>6.7283136748015053</v>
      </c>
      <c r="G10" s="220">
        <v>7531959</v>
      </c>
      <c r="H10" s="265">
        <v>18.619035065974334</v>
      </c>
      <c r="I10" s="221">
        <v>40453004</v>
      </c>
      <c r="J10" s="213"/>
    </row>
    <row r="11" spans="1:10" x14ac:dyDescent="0.25">
      <c r="A11" s="602"/>
      <c r="B11" s="224" t="s">
        <v>14</v>
      </c>
      <c r="C11" s="220">
        <v>4825803</v>
      </c>
      <c r="D11" s="277">
        <v>11.893385469859659</v>
      </c>
      <c r="E11" s="220">
        <v>2727323</v>
      </c>
      <c r="F11" s="265">
        <v>6.7215971600610418</v>
      </c>
      <c r="G11" s="220">
        <v>7553126</v>
      </c>
      <c r="H11" s="265">
        <v>18.6149826299207</v>
      </c>
      <c r="I11" s="221">
        <v>40575520</v>
      </c>
      <c r="J11" s="213"/>
    </row>
    <row r="12" spans="1:10" x14ac:dyDescent="0.25">
      <c r="A12" s="602"/>
      <c r="B12" s="224" t="s">
        <v>15</v>
      </c>
      <c r="C12" s="220">
        <v>4836675</v>
      </c>
      <c r="D12" s="277">
        <v>11.892759102407888</v>
      </c>
      <c r="E12" s="220">
        <v>2732469</v>
      </c>
      <c r="F12" s="265">
        <v>6.7187883353331328</v>
      </c>
      <c r="G12" s="220">
        <v>7569144</v>
      </c>
      <c r="H12" s="265">
        <v>18.61154743774102</v>
      </c>
      <c r="I12" s="221">
        <v>40669074</v>
      </c>
      <c r="J12" s="213"/>
    </row>
    <row r="13" spans="1:10" x14ac:dyDescent="0.25">
      <c r="A13" s="602"/>
      <c r="B13" s="224" t="s">
        <v>16</v>
      </c>
      <c r="C13" s="220">
        <v>4849266</v>
      </c>
      <c r="D13" s="277">
        <v>11.893047611078012</v>
      </c>
      <c r="E13" s="220">
        <v>2736537</v>
      </c>
      <c r="F13" s="265">
        <v>6.7114826925304962</v>
      </c>
      <c r="G13" s="220">
        <v>7585803</v>
      </c>
      <c r="H13" s="265">
        <v>18.604530303608509</v>
      </c>
      <c r="I13" s="221">
        <v>40773956</v>
      </c>
      <c r="J13" s="213"/>
    </row>
    <row r="14" spans="1:10" x14ac:dyDescent="0.25">
      <c r="A14" s="602"/>
      <c r="B14" s="224" t="s">
        <v>17</v>
      </c>
      <c r="C14" s="220">
        <v>4861161</v>
      </c>
      <c r="D14" s="277">
        <v>11.88006434817656</v>
      </c>
      <c r="E14" s="220">
        <v>2744973</v>
      </c>
      <c r="F14" s="265">
        <v>6.7083677899183458</v>
      </c>
      <c r="G14" s="220">
        <v>7606134</v>
      </c>
      <c r="H14" s="265">
        <v>18.588432138094905</v>
      </c>
      <c r="I14" s="221">
        <v>40918642</v>
      </c>
      <c r="J14" s="213"/>
    </row>
    <row r="15" spans="1:10" x14ac:dyDescent="0.25">
      <c r="A15" s="603"/>
      <c r="B15" s="372" t="s">
        <v>18</v>
      </c>
      <c r="C15" s="378">
        <v>4872397</v>
      </c>
      <c r="D15" s="379">
        <v>11.875006245325146</v>
      </c>
      <c r="E15" s="378">
        <v>2751881</v>
      </c>
      <c r="F15" s="380">
        <v>6.7068845296045474</v>
      </c>
      <c r="G15" s="378">
        <v>7624278</v>
      </c>
      <c r="H15" s="380">
        <v>18.581890774929693</v>
      </c>
      <c r="I15" s="381">
        <v>41030690</v>
      </c>
      <c r="J15" s="213"/>
    </row>
    <row r="16" spans="1:10" x14ac:dyDescent="0.25">
      <c r="A16" s="601">
        <v>2017</v>
      </c>
      <c r="B16" s="369" t="s">
        <v>7</v>
      </c>
      <c r="C16" s="377">
        <v>4885227</v>
      </c>
      <c r="D16" s="276">
        <v>11.867891074876329</v>
      </c>
      <c r="E16" s="377">
        <v>2758317</v>
      </c>
      <c r="F16" s="278">
        <v>6.7008975644283577</v>
      </c>
      <c r="G16" s="377">
        <v>7643544</v>
      </c>
      <c r="H16" s="278">
        <v>18.568788639304689</v>
      </c>
      <c r="I16" s="371">
        <v>41163396</v>
      </c>
      <c r="J16" s="213"/>
    </row>
    <row r="17" spans="1:10" x14ac:dyDescent="0.25">
      <c r="A17" s="602"/>
      <c r="B17" s="224" t="s">
        <v>8</v>
      </c>
      <c r="C17" s="220">
        <v>4902095</v>
      </c>
      <c r="D17" s="277">
        <v>11.872292836077159</v>
      </c>
      <c r="E17" s="220">
        <v>2764379</v>
      </c>
      <c r="F17" s="265">
        <v>6.6949981585224565</v>
      </c>
      <c r="G17" s="220">
        <v>7666474</v>
      </c>
      <c r="H17" s="265">
        <v>18.567290994599617</v>
      </c>
      <c r="I17" s="221">
        <v>41290213</v>
      </c>
      <c r="J17" s="213"/>
    </row>
    <row r="18" spans="1:10" x14ac:dyDescent="0.25">
      <c r="A18" s="602"/>
      <c r="B18" s="224" t="s">
        <v>9</v>
      </c>
      <c r="C18" s="220">
        <v>4916808</v>
      </c>
      <c r="D18" s="277">
        <v>11.875860456837774</v>
      </c>
      <c r="E18" s="220">
        <v>2772230</v>
      </c>
      <c r="F18" s="265">
        <v>6.6959329374381475</v>
      </c>
      <c r="G18" s="220">
        <v>7689038</v>
      </c>
      <c r="H18" s="265">
        <v>18.571793394275922</v>
      </c>
      <c r="I18" s="221">
        <v>41401699</v>
      </c>
      <c r="J18" s="213"/>
    </row>
    <row r="19" spans="1:10" x14ac:dyDescent="0.25">
      <c r="A19" s="602"/>
      <c r="B19" s="224" t="s">
        <v>10</v>
      </c>
      <c r="C19" s="220">
        <v>4930116</v>
      </c>
      <c r="D19" s="277">
        <v>11.875156550262922</v>
      </c>
      <c r="E19" s="220">
        <v>2779305</v>
      </c>
      <c r="F19" s="265">
        <v>6.694504140658859</v>
      </c>
      <c r="G19" s="220">
        <v>7709421</v>
      </c>
      <c r="H19" s="265">
        <v>18.569660690921783</v>
      </c>
      <c r="I19" s="221">
        <v>41516219</v>
      </c>
      <c r="J19" s="213"/>
    </row>
    <row r="20" spans="1:10" x14ac:dyDescent="0.25">
      <c r="A20" s="602"/>
      <c r="B20" s="224" t="s">
        <v>11</v>
      </c>
      <c r="C20" s="220">
        <v>4944223</v>
      </c>
      <c r="D20" s="277">
        <v>11.875453535876904</v>
      </c>
      <c r="E20" s="220">
        <v>2787351</v>
      </c>
      <c r="F20" s="265">
        <v>6.694895697196511</v>
      </c>
      <c r="G20" s="220">
        <v>7731574</v>
      </c>
      <c r="H20" s="265">
        <v>18.570349233073415</v>
      </c>
      <c r="I20" s="221">
        <v>41633972</v>
      </c>
      <c r="J20" s="213"/>
    </row>
    <row r="21" spans="1:10" x14ac:dyDescent="0.25">
      <c r="A21" s="602"/>
      <c r="B21" s="224" t="s">
        <v>12</v>
      </c>
      <c r="C21" s="220">
        <v>4957698</v>
      </c>
      <c r="D21" s="277">
        <v>11.880624514145</v>
      </c>
      <c r="E21" s="220">
        <v>2794288</v>
      </c>
      <c r="F21" s="265">
        <v>6.6962300875085976</v>
      </c>
      <c r="G21" s="220">
        <v>7751986</v>
      </c>
      <c r="H21" s="265">
        <v>18.576854601653597</v>
      </c>
      <c r="I21" s="221">
        <v>41729271</v>
      </c>
      <c r="J21" s="213"/>
    </row>
    <row r="22" spans="1:10" x14ac:dyDescent="0.25">
      <c r="A22" s="602"/>
      <c r="B22" s="224" t="s">
        <v>13</v>
      </c>
      <c r="C22" s="220">
        <v>4973400</v>
      </c>
      <c r="D22" s="277">
        <v>11.880391446643692</v>
      </c>
      <c r="E22" s="220">
        <v>2800414</v>
      </c>
      <c r="F22" s="265">
        <v>6.6895915334904181</v>
      </c>
      <c r="G22" s="220">
        <v>7773814</v>
      </c>
      <c r="H22" s="265">
        <v>18.56998298013411</v>
      </c>
      <c r="I22" s="221">
        <v>41862257</v>
      </c>
      <c r="J22" s="213"/>
    </row>
    <row r="23" spans="1:10" x14ac:dyDescent="0.25">
      <c r="A23" s="602"/>
      <c r="B23" s="224" t="s">
        <v>14</v>
      </c>
      <c r="C23" s="220">
        <v>4986708</v>
      </c>
      <c r="D23" s="277">
        <v>11.87693045658361</v>
      </c>
      <c r="E23" s="220">
        <v>2807622</v>
      </c>
      <c r="F23" s="265">
        <v>6.6869628705699604</v>
      </c>
      <c r="G23" s="220">
        <v>7794330</v>
      </c>
      <c r="H23" s="265">
        <v>18.563893327153568</v>
      </c>
      <c r="I23" s="221">
        <v>41986505</v>
      </c>
      <c r="J23" s="213"/>
    </row>
    <row r="24" spans="1:10" x14ac:dyDescent="0.25">
      <c r="A24" s="602"/>
      <c r="B24" s="224" t="s">
        <v>15</v>
      </c>
      <c r="C24" s="220">
        <v>4997715</v>
      </c>
      <c r="D24" s="277">
        <v>11.871977719887303</v>
      </c>
      <c r="E24" s="220">
        <v>2812707</v>
      </c>
      <c r="F24" s="265">
        <v>6.6815324276336394</v>
      </c>
      <c r="G24" s="220">
        <v>7810422</v>
      </c>
      <c r="H24" s="265">
        <v>18.553510147520942</v>
      </c>
      <c r="I24" s="221">
        <v>42096735</v>
      </c>
      <c r="J24" s="213"/>
    </row>
    <row r="25" spans="1:10" x14ac:dyDescent="0.25">
      <c r="A25" s="602"/>
      <c r="B25" s="224" t="s">
        <v>16</v>
      </c>
      <c r="C25" s="220">
        <v>5013555</v>
      </c>
      <c r="D25" s="277">
        <v>11.873649930368149</v>
      </c>
      <c r="E25" s="220">
        <v>2820069</v>
      </c>
      <c r="F25" s="265">
        <v>6.6787962005968566</v>
      </c>
      <c r="G25" s="220">
        <v>7833624</v>
      </c>
      <c r="H25" s="265">
        <v>18.552446130965006</v>
      </c>
      <c r="I25" s="221">
        <v>42224211</v>
      </c>
      <c r="J25" s="213"/>
    </row>
    <row r="26" spans="1:10" x14ac:dyDescent="0.25">
      <c r="A26" s="602"/>
      <c r="B26" s="224" t="s">
        <v>17</v>
      </c>
      <c r="C26" s="220">
        <v>5028456</v>
      </c>
      <c r="D26" s="277">
        <v>11.871963839974207</v>
      </c>
      <c r="E26" s="220">
        <v>2827491</v>
      </c>
      <c r="F26" s="265">
        <v>6.675582109071355</v>
      </c>
      <c r="G26" s="220">
        <v>7855947</v>
      </c>
      <c r="H26" s="265">
        <v>18.547545949045563</v>
      </c>
      <c r="I26" s="221">
        <v>42355722</v>
      </c>
      <c r="J26" s="213"/>
    </row>
    <row r="27" spans="1:10" x14ac:dyDescent="0.25">
      <c r="A27" s="603"/>
      <c r="B27" s="372" t="s">
        <v>18</v>
      </c>
      <c r="C27" s="378">
        <v>5041812</v>
      </c>
      <c r="D27" s="379">
        <v>11.858947309593292</v>
      </c>
      <c r="E27" s="378">
        <v>2834822</v>
      </c>
      <c r="F27" s="380">
        <v>6.6678417858650567</v>
      </c>
      <c r="G27" s="378">
        <v>7876634</v>
      </c>
      <c r="H27" s="380">
        <v>18.526789095458348</v>
      </c>
      <c r="I27" s="381">
        <v>42514836</v>
      </c>
      <c r="J27" s="213"/>
    </row>
    <row r="28" spans="1:10" x14ac:dyDescent="0.25">
      <c r="A28" s="601">
        <v>2018</v>
      </c>
      <c r="B28" s="369" t="s">
        <v>7</v>
      </c>
      <c r="C28" s="377">
        <v>5055506</v>
      </c>
      <c r="D28" s="276">
        <v>11.862696426766727</v>
      </c>
      <c r="E28" s="377">
        <v>2843078</v>
      </c>
      <c r="F28" s="278">
        <v>6.6712553069107408</v>
      </c>
      <c r="G28" s="377">
        <v>7898584</v>
      </c>
      <c r="H28" s="278">
        <v>18.533951733677466</v>
      </c>
      <c r="I28" s="371">
        <v>42616837</v>
      </c>
      <c r="J28" s="213"/>
    </row>
    <row r="29" spans="1:10" x14ac:dyDescent="0.25">
      <c r="A29" s="602"/>
      <c r="B29" s="224" t="s">
        <v>8</v>
      </c>
      <c r="C29" s="220">
        <v>5067249</v>
      </c>
      <c r="D29" s="277">
        <v>11.858270235084095</v>
      </c>
      <c r="E29" s="220">
        <v>2850364</v>
      </c>
      <c r="F29" s="265">
        <v>6.6703622775109821</v>
      </c>
      <c r="G29" s="220">
        <v>7917613</v>
      </c>
      <c r="H29" s="265">
        <v>18.528632512595077</v>
      </c>
      <c r="I29" s="221">
        <v>42731772</v>
      </c>
      <c r="J29" s="213"/>
    </row>
    <row r="30" spans="1:10" x14ac:dyDescent="0.25">
      <c r="A30" s="602"/>
      <c r="B30" s="224" t="s">
        <v>9</v>
      </c>
      <c r="C30" s="220">
        <v>5080437</v>
      </c>
      <c r="D30" s="277">
        <v>11.853084601416802</v>
      </c>
      <c r="E30" s="220">
        <v>2858899</v>
      </c>
      <c r="F30" s="265">
        <v>6.6700505712217071</v>
      </c>
      <c r="G30" s="220">
        <v>7939336</v>
      </c>
      <c r="H30" s="265">
        <v>18.523135172638508</v>
      </c>
      <c r="I30" s="221">
        <v>42861729</v>
      </c>
      <c r="J30" s="213"/>
    </row>
    <row r="31" spans="1:10" x14ac:dyDescent="0.25">
      <c r="A31" s="602"/>
      <c r="B31" s="224" t="s">
        <v>10</v>
      </c>
      <c r="C31" s="220">
        <v>5091929</v>
      </c>
      <c r="D31" s="277">
        <v>11.842067410071419</v>
      </c>
      <c r="E31" s="220">
        <v>2866573</v>
      </c>
      <c r="F31" s="265">
        <v>6.6666582943105954</v>
      </c>
      <c r="G31" s="220">
        <v>7958502</v>
      </c>
      <c r="H31" s="265">
        <v>18.508725704382016</v>
      </c>
      <c r="I31" s="221">
        <v>42998649</v>
      </c>
      <c r="J31" s="213"/>
    </row>
    <row r="32" spans="1:10" x14ac:dyDescent="0.25">
      <c r="A32" s="602"/>
      <c r="B32" s="224" t="s">
        <v>11</v>
      </c>
      <c r="C32" s="220">
        <v>5102750</v>
      </c>
      <c r="D32" s="277">
        <v>11.828468831338471</v>
      </c>
      <c r="E32" s="220">
        <v>2876062</v>
      </c>
      <c r="F32" s="265">
        <v>6.6668776099156304</v>
      </c>
      <c r="G32" s="220">
        <v>7978812</v>
      </c>
      <c r="H32" s="265">
        <v>18.495346441254103</v>
      </c>
      <c r="I32" s="221">
        <v>43139565</v>
      </c>
      <c r="J32" s="213"/>
    </row>
    <row r="33" spans="1:10" x14ac:dyDescent="0.25">
      <c r="A33" s="602"/>
      <c r="B33" s="224" t="s">
        <v>12</v>
      </c>
      <c r="C33" s="220">
        <v>5111307</v>
      </c>
      <c r="D33" s="277">
        <v>11.81905678492544</v>
      </c>
      <c r="E33" s="220">
        <v>2884718</v>
      </c>
      <c r="F33" s="265">
        <v>6.6704359277375724</v>
      </c>
      <c r="G33" s="220">
        <v>7996025</v>
      </c>
      <c r="H33" s="265">
        <v>18.489492712663012</v>
      </c>
      <c r="I33" s="221">
        <v>43246319</v>
      </c>
      <c r="J33" s="213"/>
    </row>
    <row r="34" spans="1:10" x14ac:dyDescent="0.25">
      <c r="A34" s="602"/>
      <c r="B34" s="224" t="s">
        <v>13</v>
      </c>
      <c r="C34" s="220">
        <v>5122348</v>
      </c>
      <c r="D34" s="277">
        <v>11.808891085135006</v>
      </c>
      <c r="E34" s="220">
        <v>2893533</v>
      </c>
      <c r="F34" s="265">
        <v>6.6706549512535949</v>
      </c>
      <c r="G34" s="220">
        <v>8015881</v>
      </c>
      <c r="H34" s="265">
        <v>18.479546036388601</v>
      </c>
      <c r="I34" s="221">
        <v>43377045</v>
      </c>
      <c r="J34" s="213"/>
    </row>
    <row r="35" spans="1:10" x14ac:dyDescent="0.25">
      <c r="A35" s="602"/>
      <c r="B35" s="224" t="s">
        <v>14</v>
      </c>
      <c r="C35" s="220">
        <v>5129501</v>
      </c>
      <c r="D35" s="277">
        <v>11.795342805432115</v>
      </c>
      <c r="E35" s="220">
        <v>2899583</v>
      </c>
      <c r="F35" s="265">
        <v>6.6676223433435871</v>
      </c>
      <c r="G35" s="220">
        <v>8029084</v>
      </c>
      <c r="H35" s="265">
        <v>18.462965148775702</v>
      </c>
      <c r="I35" s="221">
        <v>43487511</v>
      </c>
      <c r="J35" s="213"/>
    </row>
    <row r="36" spans="1:10" x14ac:dyDescent="0.25">
      <c r="A36" s="602"/>
      <c r="B36" s="224" t="s">
        <v>15</v>
      </c>
      <c r="C36" s="220">
        <v>5139133</v>
      </c>
      <c r="D36" s="277">
        <v>11.781013701681871</v>
      </c>
      <c r="E36" s="220">
        <v>2906474</v>
      </c>
      <c r="F36" s="265">
        <v>6.6628378789928417</v>
      </c>
      <c r="G36" s="220">
        <v>8045607</v>
      </c>
      <c r="H36" s="265">
        <v>18.443851580674714</v>
      </c>
      <c r="I36" s="221">
        <v>43622163</v>
      </c>
      <c r="J36" s="213"/>
    </row>
    <row r="37" spans="1:10" x14ac:dyDescent="0.25">
      <c r="A37" s="602"/>
      <c r="B37" s="224" t="s">
        <v>16</v>
      </c>
      <c r="C37" s="220">
        <v>5067778</v>
      </c>
      <c r="D37" s="277">
        <v>11.596174147476251</v>
      </c>
      <c r="E37" s="220">
        <v>2916973</v>
      </c>
      <c r="F37" s="265">
        <v>6.6746662721781114</v>
      </c>
      <c r="G37" s="220">
        <v>7984751</v>
      </c>
      <c r="H37" s="265">
        <v>18.270840419654363</v>
      </c>
      <c r="I37" s="221">
        <v>43702155</v>
      </c>
      <c r="J37" s="213"/>
    </row>
    <row r="38" spans="1:10" x14ac:dyDescent="0.25">
      <c r="A38" s="602"/>
      <c r="B38" s="224" t="s">
        <v>17</v>
      </c>
      <c r="C38" s="220">
        <v>5021047</v>
      </c>
      <c r="D38" s="277">
        <v>11.463364061527987</v>
      </c>
      <c r="E38" s="220">
        <v>2928266</v>
      </c>
      <c r="F38" s="265">
        <v>6.6854142626018653</v>
      </c>
      <c r="G38" s="220">
        <v>7949313</v>
      </c>
      <c r="H38" s="265">
        <v>18.14877832412985</v>
      </c>
      <c r="I38" s="221">
        <v>43800816</v>
      </c>
      <c r="J38" s="213"/>
    </row>
    <row r="39" spans="1:10" x14ac:dyDescent="0.25">
      <c r="A39" s="603"/>
      <c r="B39" s="372" t="s">
        <v>18</v>
      </c>
      <c r="C39" s="378">
        <v>5029290</v>
      </c>
      <c r="D39" s="379">
        <v>11.520823678795324</v>
      </c>
      <c r="E39" s="378">
        <v>2854151</v>
      </c>
      <c r="F39" s="380">
        <v>6.5381336975313324</v>
      </c>
      <c r="G39" s="378">
        <v>7883441</v>
      </c>
      <c r="H39" s="380">
        <f t="shared" ref="H39:H58" si="0">D39+F39</f>
        <v>18.058957376326656</v>
      </c>
      <c r="I39" s="381">
        <v>43653910</v>
      </c>
      <c r="J39" s="213"/>
    </row>
    <row r="40" spans="1:10" x14ac:dyDescent="0.25">
      <c r="A40" s="601">
        <v>2019</v>
      </c>
      <c r="B40" s="369" t="s">
        <v>7</v>
      </c>
      <c r="C40" s="377">
        <v>5039336</v>
      </c>
      <c r="D40" s="276">
        <v>11.508803316360636</v>
      </c>
      <c r="E40" s="377">
        <v>2862529</v>
      </c>
      <c r="F40" s="278">
        <v>6.5374254164394863</v>
      </c>
      <c r="G40" s="377">
        <v>7901865</v>
      </c>
      <c r="H40" s="278">
        <f t="shared" si="0"/>
        <v>18.046228732800124</v>
      </c>
      <c r="I40" s="371">
        <v>43786794</v>
      </c>
      <c r="J40" s="213"/>
    </row>
    <row r="41" spans="1:10" x14ac:dyDescent="0.25">
      <c r="A41" s="602"/>
      <c r="B41" s="224" t="s">
        <v>8</v>
      </c>
      <c r="C41" s="220">
        <v>5048778</v>
      </c>
      <c r="D41" s="277">
        <v>11.504311230253226</v>
      </c>
      <c r="E41" s="220">
        <v>2869865</v>
      </c>
      <c r="F41" s="265">
        <v>6.5393685657817935</v>
      </c>
      <c r="G41" s="220">
        <v>7918643</v>
      </c>
      <c r="H41" s="265">
        <f t="shared" si="0"/>
        <v>18.043679796035018</v>
      </c>
      <c r="I41" s="221">
        <v>43885965</v>
      </c>
      <c r="J41" s="213"/>
    </row>
    <row r="42" spans="1:10" x14ac:dyDescent="0.25">
      <c r="A42" s="602"/>
      <c r="B42" s="224" t="s">
        <v>9</v>
      </c>
      <c r="C42" s="220">
        <v>5059731</v>
      </c>
      <c r="D42" s="277">
        <v>11.495339925390368</v>
      </c>
      <c r="E42" s="220">
        <v>2877782</v>
      </c>
      <c r="F42" s="265">
        <f t="shared" ref="F42:F57" si="1">E42*100/I42</f>
        <v>6.5381108839916084</v>
      </c>
      <c r="G42" s="220">
        <v>7937513</v>
      </c>
      <c r="H42" s="265">
        <f t="shared" si="0"/>
        <v>18.033450809381975</v>
      </c>
      <c r="I42" s="221">
        <v>44015497</v>
      </c>
      <c r="J42" s="213"/>
    </row>
    <row r="43" spans="1:10" x14ac:dyDescent="0.25">
      <c r="A43" s="602"/>
      <c r="B43" s="224" t="s">
        <v>10</v>
      </c>
      <c r="C43" s="220">
        <v>5068916</v>
      </c>
      <c r="D43" s="277">
        <f t="shared" ref="D43:D59" si="2">C43*100/I43</f>
        <v>11.485367695899402</v>
      </c>
      <c r="E43" s="220">
        <v>2884589</v>
      </c>
      <c r="F43" s="265">
        <f t="shared" si="1"/>
        <v>6.5360257136923874</v>
      </c>
      <c r="G43" s="220">
        <v>7953505</v>
      </c>
      <c r="H43" s="265">
        <f t="shared" si="0"/>
        <v>18.021393409591788</v>
      </c>
      <c r="I43" s="221">
        <v>44133685</v>
      </c>
      <c r="J43" s="213"/>
    </row>
    <row r="44" spans="1:10" x14ac:dyDescent="0.25">
      <c r="A44" s="602"/>
      <c r="B44" s="224" t="s">
        <v>11</v>
      </c>
      <c r="C44" s="220">
        <v>5078982</v>
      </c>
      <c r="D44" s="277">
        <f>C44*100/I44</f>
        <v>11.481120418459501</v>
      </c>
      <c r="E44" s="220">
        <v>2894472</v>
      </c>
      <c r="F44" s="265">
        <f t="shared" si="1"/>
        <v>6.5430004634510039</v>
      </c>
      <c r="G44" s="220">
        <v>7973454</v>
      </c>
      <c r="H44" s="265">
        <f t="shared" si="0"/>
        <v>18.024120881910505</v>
      </c>
      <c r="I44" s="221">
        <v>44237686</v>
      </c>
      <c r="J44" s="213"/>
    </row>
    <row r="45" spans="1:10" x14ac:dyDescent="0.25">
      <c r="A45" s="602"/>
      <c r="B45" s="224" t="s">
        <v>12</v>
      </c>
      <c r="C45" s="220">
        <v>5082116</v>
      </c>
      <c r="D45" s="277">
        <f t="shared" si="2"/>
        <v>11.468579719906757</v>
      </c>
      <c r="E45" s="220">
        <v>2899833</v>
      </c>
      <c r="F45" s="265">
        <f t="shared" si="1"/>
        <v>6.5439210625881756</v>
      </c>
      <c r="G45" s="220">
        <v>7981949</v>
      </c>
      <c r="H45" s="265">
        <f t="shared" si="0"/>
        <v>18.012500782494932</v>
      </c>
      <c r="I45" s="221">
        <v>44313386</v>
      </c>
      <c r="J45" s="222"/>
    </row>
    <row r="46" spans="1:10" x14ac:dyDescent="0.25">
      <c r="A46" s="602"/>
      <c r="B46" s="224" t="s">
        <v>13</v>
      </c>
      <c r="C46" s="220">
        <v>5089198</v>
      </c>
      <c r="D46" s="277">
        <f t="shared" si="2"/>
        <v>11.449516514660694</v>
      </c>
      <c r="E46" s="220">
        <v>2906260</v>
      </c>
      <c r="F46" s="265">
        <f t="shared" si="1"/>
        <v>6.5384117233988119</v>
      </c>
      <c r="G46" s="220">
        <v>7995458</v>
      </c>
      <c r="H46" s="265">
        <f t="shared" si="0"/>
        <v>17.987928238059506</v>
      </c>
      <c r="I46" s="221">
        <v>44449021</v>
      </c>
      <c r="J46" s="213"/>
    </row>
    <row r="47" spans="1:10" x14ac:dyDescent="0.25">
      <c r="A47" s="602"/>
      <c r="B47" s="224" t="s">
        <v>14</v>
      </c>
      <c r="C47" s="220">
        <v>5097211</v>
      </c>
      <c r="D47" s="277">
        <f t="shared" si="2"/>
        <v>11.441340730458849</v>
      </c>
      <c r="E47" s="220">
        <v>2911305</v>
      </c>
      <c r="F47" s="265">
        <f t="shared" si="1"/>
        <v>6.5347956902879831</v>
      </c>
      <c r="G47" s="220">
        <v>8008516</v>
      </c>
      <c r="H47" s="265">
        <f t="shared" si="0"/>
        <v>17.976136420746833</v>
      </c>
      <c r="I47" s="221">
        <v>44550819</v>
      </c>
      <c r="J47" s="213"/>
    </row>
    <row r="48" spans="1:10" x14ac:dyDescent="0.25">
      <c r="A48" s="602"/>
      <c r="B48" s="224" t="s">
        <v>15</v>
      </c>
      <c r="C48" s="220">
        <v>5106995</v>
      </c>
      <c r="D48" s="277">
        <f t="shared" si="2"/>
        <v>11.42800758791804</v>
      </c>
      <c r="E48" s="220">
        <v>2918766</v>
      </c>
      <c r="F48" s="265">
        <f t="shared" si="1"/>
        <v>6.5313711870399684</v>
      </c>
      <c r="G48" s="220">
        <v>8025761</v>
      </c>
      <c r="H48" s="265">
        <f t="shared" si="0"/>
        <v>17.959378774958008</v>
      </c>
      <c r="I48" s="221">
        <v>44688411</v>
      </c>
      <c r="J48" s="213"/>
    </row>
    <row r="49" spans="1:10" x14ac:dyDescent="0.25">
      <c r="A49" s="602"/>
      <c r="B49" s="224" t="s">
        <v>16</v>
      </c>
      <c r="C49" s="220">
        <v>5116913</v>
      </c>
      <c r="D49" s="277">
        <f t="shared" si="2"/>
        <v>11.427376126208616</v>
      </c>
      <c r="E49" s="220">
        <v>2926441</v>
      </c>
      <c r="F49" s="265">
        <f t="shared" si="1"/>
        <v>6.5354916173399991</v>
      </c>
      <c r="G49" s="220">
        <v>8043354</v>
      </c>
      <c r="H49" s="265">
        <f t="shared" si="0"/>
        <v>17.962867743548614</v>
      </c>
      <c r="I49" s="382">
        <v>44777672</v>
      </c>
      <c r="J49" s="213"/>
    </row>
    <row r="50" spans="1:10" x14ac:dyDescent="0.25">
      <c r="A50" s="602"/>
      <c r="B50" s="224" t="s">
        <v>17</v>
      </c>
      <c r="C50" s="220">
        <v>5126179</v>
      </c>
      <c r="D50" s="468">
        <f t="shared" si="2"/>
        <v>11.423675165701574</v>
      </c>
      <c r="E50" s="220">
        <v>2929121</v>
      </c>
      <c r="F50" s="468">
        <f t="shared" si="1"/>
        <v>6.5275377284006204</v>
      </c>
      <c r="G50" s="220">
        <v>8055300</v>
      </c>
      <c r="H50" s="468">
        <f t="shared" si="0"/>
        <v>17.951212894102195</v>
      </c>
      <c r="I50" s="221">
        <v>44873291</v>
      </c>
      <c r="J50" s="213"/>
    </row>
    <row r="51" spans="1:10" x14ac:dyDescent="0.25">
      <c r="A51" s="603"/>
      <c r="B51" s="372" t="s">
        <v>18</v>
      </c>
      <c r="C51" s="466">
        <v>5134997</v>
      </c>
      <c r="D51" s="469">
        <f t="shared" si="2"/>
        <v>11.421530017044002</v>
      </c>
      <c r="E51" s="378">
        <v>2928614</v>
      </c>
      <c r="F51" s="469">
        <f t="shared" si="1"/>
        <v>6.513977069380041</v>
      </c>
      <c r="G51" s="378">
        <v>8063611</v>
      </c>
      <c r="H51" s="469">
        <f t="shared" si="0"/>
        <v>17.935507086424042</v>
      </c>
      <c r="I51" s="381">
        <v>44958924</v>
      </c>
      <c r="J51" s="213"/>
    </row>
    <row r="52" spans="1:10" x14ac:dyDescent="0.25">
      <c r="A52" s="601">
        <v>2020</v>
      </c>
      <c r="B52" s="369" t="s">
        <v>7</v>
      </c>
      <c r="C52" s="220">
        <v>5145657</v>
      </c>
      <c r="D52" s="468">
        <f t="shared" si="2"/>
        <v>11.416488389549272</v>
      </c>
      <c r="E52" s="220">
        <v>2935466</v>
      </c>
      <c r="F52" s="468">
        <f t="shared" si="1"/>
        <v>6.5128152744958792</v>
      </c>
      <c r="G52" s="220">
        <v>8081123</v>
      </c>
      <c r="H52" s="468">
        <f t="shared" si="0"/>
        <v>17.92930366404515</v>
      </c>
      <c r="I52" s="221">
        <v>45072152</v>
      </c>
      <c r="J52" s="213"/>
    </row>
    <row r="53" spans="1:10" x14ac:dyDescent="0.25">
      <c r="A53" s="602"/>
      <c r="B53" s="224" t="s">
        <v>8</v>
      </c>
      <c r="C53" s="220">
        <v>5150424</v>
      </c>
      <c r="D53" s="468">
        <f t="shared" si="2"/>
        <v>11.405485715439772</v>
      </c>
      <c r="E53" s="220">
        <v>2940668</v>
      </c>
      <c r="F53" s="468">
        <f>E53*100/I53</f>
        <v>6.5120360707877341</v>
      </c>
      <c r="G53" s="220">
        <v>8091092</v>
      </c>
      <c r="H53" s="468">
        <f t="shared" si="0"/>
        <v>17.917521786227507</v>
      </c>
      <c r="I53" s="221">
        <v>45157428</v>
      </c>
      <c r="J53" s="213"/>
    </row>
    <row r="54" spans="1:10" x14ac:dyDescent="0.25">
      <c r="A54" s="602"/>
      <c r="B54" s="224" t="s">
        <v>9</v>
      </c>
      <c r="C54" s="220">
        <v>5154720</v>
      </c>
      <c r="D54" s="468">
        <f t="shared" si="2"/>
        <v>11.394037268151626</v>
      </c>
      <c r="E54" s="220">
        <v>2945579</v>
      </c>
      <c r="F54" s="468">
        <f t="shared" si="1"/>
        <v>6.5109330676127506</v>
      </c>
      <c r="G54" s="220">
        <v>8100299</v>
      </c>
      <c r="H54" s="468">
        <f t="shared" si="0"/>
        <v>17.904970335764375</v>
      </c>
      <c r="I54" s="221">
        <v>45240505</v>
      </c>
      <c r="J54" s="213"/>
    </row>
    <row r="55" spans="1:10" x14ac:dyDescent="0.25">
      <c r="A55" s="602"/>
      <c r="B55" s="224" t="s">
        <v>10</v>
      </c>
      <c r="C55" s="220">
        <v>5157784</v>
      </c>
      <c r="D55" s="468">
        <f t="shared" si="2"/>
        <v>11.385841671453276</v>
      </c>
      <c r="E55" s="220">
        <v>2949839</v>
      </c>
      <c r="F55" s="468">
        <f t="shared" si="1"/>
        <v>6.5117887469265989</v>
      </c>
      <c r="G55" s="220">
        <v>8107623</v>
      </c>
      <c r="H55" s="468">
        <f t="shared" si="0"/>
        <v>17.897630418379876</v>
      </c>
      <c r="I55" s="221">
        <v>45299980</v>
      </c>
      <c r="J55" s="213"/>
    </row>
    <row r="56" spans="1:10" x14ac:dyDescent="0.25">
      <c r="A56" s="602"/>
      <c r="B56" s="224" t="s">
        <v>11</v>
      </c>
      <c r="C56" s="220">
        <v>5161670</v>
      </c>
      <c r="D56" s="468">
        <f t="shared" si="2"/>
        <v>11.37921459087587</v>
      </c>
      <c r="E56" s="220">
        <v>2953321</v>
      </c>
      <c r="F56" s="468">
        <f t="shared" si="1"/>
        <v>6.5107752751997152</v>
      </c>
      <c r="G56" s="220">
        <v>8114991</v>
      </c>
      <c r="H56" s="468">
        <f t="shared" si="0"/>
        <v>17.889989866075585</v>
      </c>
      <c r="I56" s="221">
        <v>45360512</v>
      </c>
      <c r="J56" s="213"/>
    </row>
    <row r="57" spans="1:10" x14ac:dyDescent="0.25">
      <c r="A57" s="602"/>
      <c r="B57" s="224" t="s">
        <v>12</v>
      </c>
      <c r="C57" s="220">
        <v>5167967</v>
      </c>
      <c r="D57" s="468">
        <f t="shared" si="2"/>
        <v>11.367545082018417</v>
      </c>
      <c r="E57" s="220">
        <v>2957970</v>
      </c>
      <c r="F57" s="468">
        <f t="shared" si="1"/>
        <v>6.5063993880491147</v>
      </c>
      <c r="G57" s="220">
        <v>8125937</v>
      </c>
      <c r="H57" s="468">
        <f t="shared" si="0"/>
        <v>17.873944470067531</v>
      </c>
      <c r="I57" s="221">
        <v>45462472</v>
      </c>
      <c r="J57" s="222"/>
    </row>
    <row r="58" spans="1:10" x14ac:dyDescent="0.25">
      <c r="A58" s="602"/>
      <c r="B58" s="224" t="s">
        <v>13</v>
      </c>
      <c r="C58" s="220">
        <v>5176110</v>
      </c>
      <c r="D58" s="468">
        <f t="shared" si="2"/>
        <v>11.358345666656097</v>
      </c>
      <c r="E58" s="220">
        <v>2962732</v>
      </c>
      <c r="F58" s="468">
        <f>E58*100/I58</f>
        <v>6.5013560711931069</v>
      </c>
      <c r="G58" s="220">
        <f>C58+E58</f>
        <v>8138842</v>
      </c>
      <c r="H58" s="468">
        <f t="shared" si="0"/>
        <v>17.859701737849203</v>
      </c>
      <c r="I58" s="221">
        <v>45570985</v>
      </c>
      <c r="J58" s="213"/>
    </row>
    <row r="59" spans="1:10" x14ac:dyDescent="0.25">
      <c r="A59" s="602"/>
      <c r="B59" s="224" t="s">
        <v>14</v>
      </c>
      <c r="C59" s="220">
        <v>5181791</v>
      </c>
      <c r="D59" s="468">
        <f t="shared" si="2"/>
        <v>11.346319400693979</v>
      </c>
      <c r="E59" s="220">
        <v>2967095</v>
      </c>
      <c r="F59" s="468">
        <f t="shared" ref="F59:F61" si="3">E59*100/I59</f>
        <v>6.4969057150707359</v>
      </c>
      <c r="G59" s="220">
        <f t="shared" ref="G59" si="4">C59+E59</f>
        <v>8148886</v>
      </c>
      <c r="H59" s="468">
        <f>D59+F59</f>
        <v>17.843225115764714</v>
      </c>
      <c r="I59" s="221">
        <v>45669356</v>
      </c>
      <c r="J59" s="213"/>
    </row>
    <row r="60" spans="1:10" x14ac:dyDescent="0.25">
      <c r="A60" s="602"/>
      <c r="B60" s="224" t="s">
        <v>15</v>
      </c>
      <c r="C60" s="220">
        <v>5188739</v>
      </c>
      <c r="D60" s="468">
        <f>C60*100/I60</f>
        <v>11.334491509112622</v>
      </c>
      <c r="E60" s="220">
        <v>2971696</v>
      </c>
      <c r="F60" s="468">
        <f>E60*100/I60</f>
        <v>6.4914930351408975</v>
      </c>
      <c r="G60" s="220">
        <f>C60+E60</f>
        <v>8160435</v>
      </c>
      <c r="H60" s="468">
        <f t="shared" ref="H60:H62" si="5">D60+F60</f>
        <v>17.825984544253519</v>
      </c>
      <c r="I60" s="221">
        <v>45778313</v>
      </c>
      <c r="J60" s="213"/>
    </row>
    <row r="61" spans="1:10" x14ac:dyDescent="0.25">
      <c r="A61" s="602"/>
      <c r="B61" s="224" t="s">
        <v>16</v>
      </c>
      <c r="C61" s="220">
        <v>5193871</v>
      </c>
      <c r="D61" s="468">
        <f t="shared" ref="D61:D63" si="6">C61*100/I61</f>
        <v>11.323592534493121</v>
      </c>
      <c r="E61" s="220">
        <v>2976660</v>
      </c>
      <c r="F61" s="468">
        <f t="shared" si="3"/>
        <v>6.4896654063461137</v>
      </c>
      <c r="G61" s="220">
        <f>C61+E61</f>
        <v>8170531</v>
      </c>
      <c r="H61" s="468">
        <f>D61+F61</f>
        <v>17.813257940839236</v>
      </c>
      <c r="I61" s="221">
        <v>45867696</v>
      </c>
      <c r="J61" s="213"/>
    </row>
    <row r="62" spans="1:10" x14ac:dyDescent="0.25">
      <c r="A62" s="602"/>
      <c r="B62" s="224" t="s">
        <v>17</v>
      </c>
      <c r="C62" s="220">
        <v>5198585</v>
      </c>
      <c r="D62" s="468">
        <f>C62*100/I62</f>
        <v>11.309024321150938</v>
      </c>
      <c r="E62" s="220">
        <v>2981403</v>
      </c>
      <c r="F62" s="468">
        <f>E62*100/I62</f>
        <v>6.4857569969813653</v>
      </c>
      <c r="G62" s="220">
        <f>C62+E62</f>
        <v>8179988</v>
      </c>
      <c r="H62" s="468">
        <f t="shared" si="5"/>
        <v>17.794781318132301</v>
      </c>
      <c r="I62" s="221">
        <v>45968466</v>
      </c>
      <c r="J62" s="213"/>
    </row>
    <row r="63" spans="1:10" x14ac:dyDescent="0.25">
      <c r="A63" s="603"/>
      <c r="B63" s="372" t="s">
        <v>18</v>
      </c>
      <c r="C63" s="466">
        <v>5206254</v>
      </c>
      <c r="D63" s="469">
        <f t="shared" si="6"/>
        <v>11.298847933998156</v>
      </c>
      <c r="E63" s="378">
        <v>2986364</v>
      </c>
      <c r="F63" s="469">
        <f>E63*100/I63</f>
        <v>6.4811422399995209</v>
      </c>
      <c r="G63" s="378">
        <f>C63+E63</f>
        <v>8192618</v>
      </c>
      <c r="H63" s="469">
        <f>D63+F63</f>
        <v>17.779990173997675</v>
      </c>
      <c r="I63" s="467">
        <v>46077742</v>
      </c>
      <c r="J63" s="213"/>
    </row>
    <row r="66" spans="1:1" x14ac:dyDescent="0.25">
      <c r="A66" s="104" t="s">
        <v>302</v>
      </c>
    </row>
    <row r="67" spans="1:1" x14ac:dyDescent="0.25">
      <c r="A67" s="104" t="s">
        <v>303</v>
      </c>
    </row>
    <row r="68" spans="1:1" x14ac:dyDescent="0.25">
      <c r="A68" s="80"/>
    </row>
  </sheetData>
  <mergeCells count="6">
    <mergeCell ref="A40:A51"/>
    <mergeCell ref="A52:A63"/>
    <mergeCell ref="B2:I2"/>
    <mergeCell ref="A4:A15"/>
    <mergeCell ref="A16:A27"/>
    <mergeCell ref="A28:A39"/>
  </mergeCells>
  <pageMargins left="0.7" right="0.7" top="0.75" bottom="0.75" header="0.3" footer="0.3"/>
  <pageSetup paperSize="9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8"/>
  <sheetViews>
    <sheetView zoomScale="80" zoomScaleNormal="80" workbookViewId="0"/>
  </sheetViews>
  <sheetFormatPr defaultRowHeight="15" x14ac:dyDescent="0.25"/>
  <cols>
    <col min="1" max="1" width="21.28515625" style="212" customWidth="1"/>
    <col min="2" max="2" width="9.140625" style="212"/>
    <col min="3" max="8" width="15.85546875" style="212" customWidth="1"/>
    <col min="9" max="16384" width="9.140625" style="212"/>
  </cols>
  <sheetData>
    <row r="2" spans="1:8" ht="26.25" customHeight="1" x14ac:dyDescent="0.25">
      <c r="A2" s="282"/>
      <c r="B2" s="604" t="s">
        <v>266</v>
      </c>
      <c r="C2" s="605"/>
      <c r="D2" s="605"/>
      <c r="E2" s="605"/>
      <c r="F2" s="605"/>
      <c r="G2" s="605"/>
      <c r="H2" s="605"/>
    </row>
    <row r="3" spans="1:8" ht="30" customHeight="1" x14ac:dyDescent="0.25">
      <c r="A3" s="270" t="s">
        <v>2</v>
      </c>
      <c r="B3" s="271" t="s">
        <v>32</v>
      </c>
      <c r="C3" s="237" t="s">
        <v>172</v>
      </c>
      <c r="D3" s="237" t="s">
        <v>242</v>
      </c>
      <c r="E3" s="237" t="s">
        <v>241</v>
      </c>
      <c r="F3" s="237" t="s">
        <v>239</v>
      </c>
      <c r="G3" s="237" t="s">
        <v>240</v>
      </c>
      <c r="H3" s="275" t="s">
        <v>1</v>
      </c>
    </row>
    <row r="4" spans="1:8" x14ac:dyDescent="0.25">
      <c r="A4" s="601">
        <v>2016</v>
      </c>
      <c r="B4" s="369" t="s">
        <v>7</v>
      </c>
      <c r="C4" s="370">
        <v>32645658</v>
      </c>
      <c r="D4" s="370">
        <v>6306416</v>
      </c>
      <c r="E4" s="370">
        <v>590878</v>
      </c>
      <c r="F4" s="370">
        <v>327814</v>
      </c>
      <c r="G4" s="370">
        <v>61867</v>
      </c>
      <c r="H4" s="371">
        <v>39932633</v>
      </c>
    </row>
    <row r="5" spans="1:8" x14ac:dyDescent="0.25">
      <c r="A5" s="602"/>
      <c r="B5" s="224" t="s">
        <v>8</v>
      </c>
      <c r="C5" s="279">
        <v>32723586</v>
      </c>
      <c r="D5" s="279">
        <v>6299349</v>
      </c>
      <c r="E5" s="279">
        <v>590726</v>
      </c>
      <c r="F5" s="279">
        <v>328492</v>
      </c>
      <c r="G5" s="279">
        <v>62053</v>
      </c>
      <c r="H5" s="221">
        <v>40004206</v>
      </c>
    </row>
    <row r="6" spans="1:8" x14ac:dyDescent="0.25">
      <c r="A6" s="602"/>
      <c r="B6" s="224" t="s">
        <v>9</v>
      </c>
      <c r="C6" s="279">
        <v>32802025</v>
      </c>
      <c r="D6" s="279">
        <v>6321177</v>
      </c>
      <c r="E6" s="279">
        <v>592024</v>
      </c>
      <c r="F6" s="279">
        <v>329147</v>
      </c>
      <c r="G6" s="279">
        <v>62066</v>
      </c>
      <c r="H6" s="221">
        <v>40106439</v>
      </c>
    </row>
    <row r="7" spans="1:8" x14ac:dyDescent="0.25">
      <c r="A7" s="602"/>
      <c r="B7" s="224" t="s">
        <v>10</v>
      </c>
      <c r="C7" s="279">
        <v>32897915</v>
      </c>
      <c r="D7" s="279">
        <v>6334921</v>
      </c>
      <c r="E7" s="279">
        <v>594012</v>
      </c>
      <c r="F7" s="279">
        <v>330713</v>
      </c>
      <c r="G7" s="279">
        <v>61319</v>
      </c>
      <c r="H7" s="221">
        <v>40218880</v>
      </c>
    </row>
    <row r="8" spans="1:8" x14ac:dyDescent="0.25">
      <c r="A8" s="602"/>
      <c r="B8" s="224" t="s">
        <v>11</v>
      </c>
      <c r="C8" s="279">
        <v>32975530</v>
      </c>
      <c r="D8" s="279">
        <v>6353940</v>
      </c>
      <c r="E8" s="279">
        <v>595527</v>
      </c>
      <c r="F8" s="279">
        <v>331520</v>
      </c>
      <c r="G8" s="279">
        <v>61489</v>
      </c>
      <c r="H8" s="221">
        <v>40318006</v>
      </c>
    </row>
    <row r="9" spans="1:8" x14ac:dyDescent="0.25">
      <c r="A9" s="602"/>
      <c r="B9" s="224" t="s">
        <v>12</v>
      </c>
      <c r="C9" s="279">
        <v>33047149</v>
      </c>
      <c r="D9" s="279">
        <v>6366372</v>
      </c>
      <c r="E9" s="279">
        <v>597223</v>
      </c>
      <c r="F9" s="279">
        <v>331934</v>
      </c>
      <c r="G9" s="279">
        <v>61499</v>
      </c>
      <c r="H9" s="221">
        <v>40404177</v>
      </c>
    </row>
    <row r="10" spans="1:8" x14ac:dyDescent="0.25">
      <c r="A10" s="602"/>
      <c r="B10" s="224" t="s">
        <v>13</v>
      </c>
      <c r="C10" s="279">
        <v>33090368</v>
      </c>
      <c r="D10" s="279">
        <v>6369973</v>
      </c>
      <c r="E10" s="279">
        <v>599425</v>
      </c>
      <c r="F10" s="279">
        <v>331746</v>
      </c>
      <c r="G10" s="279">
        <v>61492</v>
      </c>
      <c r="H10" s="221">
        <v>40453004</v>
      </c>
    </row>
    <row r="11" spans="1:8" x14ac:dyDescent="0.25">
      <c r="A11" s="602"/>
      <c r="B11" s="224" t="s">
        <v>14</v>
      </c>
      <c r="C11" s="279">
        <v>33185300</v>
      </c>
      <c r="D11" s="279">
        <v>6394563</v>
      </c>
      <c r="E11" s="279">
        <v>601149</v>
      </c>
      <c r="F11" s="279">
        <v>333674</v>
      </c>
      <c r="G11" s="279">
        <v>60834</v>
      </c>
      <c r="H11" s="221">
        <v>40575520</v>
      </c>
    </row>
    <row r="12" spans="1:8" x14ac:dyDescent="0.25">
      <c r="A12" s="602"/>
      <c r="B12" s="224" t="s">
        <v>15</v>
      </c>
      <c r="C12" s="280">
        <v>33259070</v>
      </c>
      <c r="D12" s="280">
        <v>6412553</v>
      </c>
      <c r="E12" s="280">
        <v>602564</v>
      </c>
      <c r="F12" s="280">
        <v>334156</v>
      </c>
      <c r="G12" s="280">
        <v>60731</v>
      </c>
      <c r="H12" s="223">
        <v>40669074</v>
      </c>
    </row>
    <row r="13" spans="1:8" x14ac:dyDescent="0.25">
      <c r="A13" s="602"/>
      <c r="B13" s="224" t="s">
        <v>16</v>
      </c>
      <c r="C13" s="280">
        <v>33339381</v>
      </c>
      <c r="D13" s="280">
        <v>6435355</v>
      </c>
      <c r="E13" s="280">
        <v>603791</v>
      </c>
      <c r="F13" s="280">
        <v>334691</v>
      </c>
      <c r="G13" s="280">
        <v>60738</v>
      </c>
      <c r="H13" s="223">
        <v>40773956</v>
      </c>
    </row>
    <row r="14" spans="1:8" x14ac:dyDescent="0.25">
      <c r="A14" s="602"/>
      <c r="B14" s="224" t="s">
        <v>17</v>
      </c>
      <c r="C14" s="280">
        <v>33394322</v>
      </c>
      <c r="D14" s="280">
        <v>6517624</v>
      </c>
      <c r="E14" s="280">
        <v>608302</v>
      </c>
      <c r="F14" s="280">
        <v>337461</v>
      </c>
      <c r="G14" s="280">
        <v>60933</v>
      </c>
      <c r="H14" s="223">
        <v>40918642</v>
      </c>
    </row>
    <row r="15" spans="1:8" x14ac:dyDescent="0.25">
      <c r="A15" s="603"/>
      <c r="B15" s="372" t="s">
        <v>18</v>
      </c>
      <c r="C15" s="373">
        <v>33489153</v>
      </c>
      <c r="D15" s="373">
        <v>6536569</v>
      </c>
      <c r="E15" s="373">
        <v>609481</v>
      </c>
      <c r="F15" s="373">
        <v>334713</v>
      </c>
      <c r="G15" s="373">
        <v>60774</v>
      </c>
      <c r="H15" s="374">
        <v>41030690</v>
      </c>
    </row>
    <row r="16" spans="1:8" x14ac:dyDescent="0.25">
      <c r="A16" s="601">
        <v>2017</v>
      </c>
      <c r="B16" s="369" t="s">
        <v>7</v>
      </c>
      <c r="C16" s="375">
        <v>33591691</v>
      </c>
      <c r="D16" s="375">
        <v>6572086</v>
      </c>
      <c r="E16" s="375">
        <v>609676</v>
      </c>
      <c r="F16" s="375">
        <v>329473</v>
      </c>
      <c r="G16" s="375">
        <v>60477</v>
      </c>
      <c r="H16" s="376">
        <v>41163403</v>
      </c>
    </row>
    <row r="17" spans="1:8" x14ac:dyDescent="0.25">
      <c r="A17" s="602"/>
      <c r="B17" s="224" t="s">
        <v>8</v>
      </c>
      <c r="C17" s="280">
        <v>33678833</v>
      </c>
      <c r="D17" s="280">
        <v>6608625</v>
      </c>
      <c r="E17" s="280">
        <v>611421</v>
      </c>
      <c r="F17" s="280">
        <v>330358</v>
      </c>
      <c r="G17" s="280">
        <v>60976</v>
      </c>
      <c r="H17" s="223">
        <v>41290213</v>
      </c>
    </row>
    <row r="18" spans="1:8" x14ac:dyDescent="0.25">
      <c r="A18" s="602"/>
      <c r="B18" s="224" t="s">
        <v>9</v>
      </c>
      <c r="C18" s="280">
        <v>33755370</v>
      </c>
      <c r="D18" s="280">
        <v>6639963</v>
      </c>
      <c r="E18" s="280">
        <v>613394</v>
      </c>
      <c r="F18" s="280">
        <v>331918</v>
      </c>
      <c r="G18" s="280">
        <v>61054</v>
      </c>
      <c r="H18" s="223">
        <v>41401699</v>
      </c>
    </row>
    <row r="19" spans="1:8" x14ac:dyDescent="0.25">
      <c r="A19" s="602"/>
      <c r="B19" s="224" t="s">
        <v>10</v>
      </c>
      <c r="C19" s="280">
        <v>33838971</v>
      </c>
      <c r="D19" s="280">
        <v>6667663</v>
      </c>
      <c r="E19" s="280">
        <v>615676</v>
      </c>
      <c r="F19" s="280">
        <v>332975</v>
      </c>
      <c r="G19" s="280">
        <v>60934</v>
      </c>
      <c r="H19" s="223">
        <v>41516219</v>
      </c>
    </row>
    <row r="20" spans="1:8" x14ac:dyDescent="0.25">
      <c r="A20" s="602"/>
      <c r="B20" s="224" t="s">
        <v>11</v>
      </c>
      <c r="C20" s="280">
        <v>33924581</v>
      </c>
      <c r="D20" s="280">
        <v>6695912</v>
      </c>
      <c r="E20" s="280">
        <v>618563</v>
      </c>
      <c r="F20" s="280">
        <v>333662</v>
      </c>
      <c r="G20" s="280">
        <v>61254</v>
      </c>
      <c r="H20" s="223">
        <v>41633972</v>
      </c>
    </row>
    <row r="21" spans="1:8" x14ac:dyDescent="0.25">
      <c r="A21" s="602"/>
      <c r="B21" s="224" t="s">
        <v>12</v>
      </c>
      <c r="C21" s="280">
        <v>33997113</v>
      </c>
      <c r="D21" s="280">
        <v>6715229</v>
      </c>
      <c r="E21" s="280">
        <v>620902</v>
      </c>
      <c r="F21" s="280">
        <v>334451</v>
      </c>
      <c r="G21" s="280">
        <v>61576</v>
      </c>
      <c r="H21" s="223">
        <v>41729271</v>
      </c>
    </row>
    <row r="22" spans="1:8" x14ac:dyDescent="0.25">
      <c r="A22" s="602"/>
      <c r="B22" s="224" t="s">
        <v>13</v>
      </c>
      <c r="C22" s="280">
        <v>34087273</v>
      </c>
      <c r="D22" s="280">
        <v>6755681</v>
      </c>
      <c r="E22" s="280">
        <v>622636</v>
      </c>
      <c r="F22" s="280">
        <v>335131</v>
      </c>
      <c r="G22" s="280">
        <v>61536</v>
      </c>
      <c r="H22" s="223">
        <v>41862257</v>
      </c>
    </row>
    <row r="23" spans="1:8" x14ac:dyDescent="0.25">
      <c r="A23" s="602"/>
      <c r="B23" s="224" t="s">
        <v>14</v>
      </c>
      <c r="C23" s="280">
        <v>34188224</v>
      </c>
      <c r="D23" s="280">
        <v>6775880</v>
      </c>
      <c r="E23" s="280">
        <v>625261</v>
      </c>
      <c r="F23" s="280">
        <v>335864</v>
      </c>
      <c r="G23" s="280">
        <v>61276</v>
      </c>
      <c r="H23" s="223">
        <v>41986505</v>
      </c>
    </row>
    <row r="24" spans="1:8" x14ac:dyDescent="0.25">
      <c r="A24" s="602"/>
      <c r="B24" s="224" t="s">
        <v>15</v>
      </c>
      <c r="C24" s="280">
        <v>34296152</v>
      </c>
      <c r="D24" s="280">
        <v>6775377</v>
      </c>
      <c r="E24" s="280">
        <v>626354</v>
      </c>
      <c r="F24" s="280">
        <v>336434</v>
      </c>
      <c r="G24" s="280">
        <v>62418</v>
      </c>
      <c r="H24" s="223">
        <v>42096735</v>
      </c>
    </row>
    <row r="25" spans="1:8" x14ac:dyDescent="0.25">
      <c r="A25" s="602"/>
      <c r="B25" s="224" t="s">
        <v>16</v>
      </c>
      <c r="C25" s="280">
        <v>34371450</v>
      </c>
      <c r="D25" s="280">
        <v>6826964</v>
      </c>
      <c r="E25" s="280">
        <v>627314</v>
      </c>
      <c r="F25" s="280">
        <v>337332</v>
      </c>
      <c r="G25" s="280">
        <v>61151</v>
      </c>
      <c r="H25" s="223">
        <v>42224211</v>
      </c>
    </row>
    <row r="26" spans="1:8" x14ac:dyDescent="0.25">
      <c r="A26" s="602"/>
      <c r="B26" s="224" t="s">
        <v>17</v>
      </c>
      <c r="C26" s="280">
        <v>34470514</v>
      </c>
      <c r="D26" s="280">
        <v>6859625</v>
      </c>
      <c r="E26" s="280">
        <v>625284</v>
      </c>
      <c r="F26" s="280">
        <v>338459</v>
      </c>
      <c r="G26" s="280">
        <v>61840</v>
      </c>
      <c r="H26" s="223">
        <v>42355722</v>
      </c>
    </row>
    <row r="27" spans="1:8" x14ac:dyDescent="0.25">
      <c r="A27" s="603"/>
      <c r="B27" s="372" t="s">
        <v>18</v>
      </c>
      <c r="C27" s="373">
        <v>34607625</v>
      </c>
      <c r="D27" s="373">
        <v>6879253</v>
      </c>
      <c r="E27" s="373">
        <v>626107</v>
      </c>
      <c r="F27" s="373">
        <v>339668</v>
      </c>
      <c r="G27" s="373">
        <v>62183</v>
      </c>
      <c r="H27" s="374">
        <v>42514836</v>
      </c>
    </row>
    <row r="28" spans="1:8" x14ac:dyDescent="0.25">
      <c r="A28" s="601">
        <v>2018</v>
      </c>
      <c r="B28" s="369" t="s">
        <v>7</v>
      </c>
      <c r="C28" s="375">
        <v>34692581</v>
      </c>
      <c r="D28" s="375">
        <v>6899079</v>
      </c>
      <c r="E28" s="375">
        <v>629224</v>
      </c>
      <c r="F28" s="375">
        <v>334234</v>
      </c>
      <c r="G28" s="375">
        <v>61719</v>
      </c>
      <c r="H28" s="376">
        <v>42616837</v>
      </c>
    </row>
    <row r="29" spans="1:8" x14ac:dyDescent="0.25">
      <c r="A29" s="602"/>
      <c r="B29" s="224" t="s">
        <v>8</v>
      </c>
      <c r="C29" s="280">
        <v>34740169</v>
      </c>
      <c r="D29" s="280">
        <v>6958270</v>
      </c>
      <c r="E29" s="280">
        <v>631984</v>
      </c>
      <c r="F29" s="280">
        <v>338740</v>
      </c>
      <c r="G29" s="280">
        <v>62609</v>
      </c>
      <c r="H29" s="223">
        <v>42731772</v>
      </c>
    </row>
    <row r="30" spans="1:8" x14ac:dyDescent="0.25">
      <c r="A30" s="602"/>
      <c r="B30" s="224" t="s">
        <v>9</v>
      </c>
      <c r="C30" s="280">
        <v>34837253</v>
      </c>
      <c r="D30" s="280">
        <v>6986107</v>
      </c>
      <c r="E30" s="280">
        <v>633692</v>
      </c>
      <c r="F30" s="280">
        <v>342335</v>
      </c>
      <c r="G30" s="280">
        <v>62342</v>
      </c>
      <c r="H30" s="223">
        <v>42861729</v>
      </c>
    </row>
    <row r="31" spans="1:8" x14ac:dyDescent="0.25">
      <c r="A31" s="602"/>
      <c r="B31" s="224" t="s">
        <v>10</v>
      </c>
      <c r="C31" s="280">
        <v>34936278</v>
      </c>
      <c r="D31" s="280">
        <v>7016989</v>
      </c>
      <c r="E31" s="280">
        <v>637179</v>
      </c>
      <c r="F31" s="280">
        <v>345468</v>
      </c>
      <c r="G31" s="280">
        <v>62735</v>
      </c>
      <c r="H31" s="223">
        <v>42998649</v>
      </c>
    </row>
    <row r="32" spans="1:8" x14ac:dyDescent="0.25">
      <c r="A32" s="602"/>
      <c r="B32" s="224" t="s">
        <v>11</v>
      </c>
      <c r="C32" s="280">
        <v>34851003</v>
      </c>
      <c r="D32" s="280">
        <v>7235330</v>
      </c>
      <c r="E32" s="280">
        <v>645894</v>
      </c>
      <c r="F32" s="280">
        <v>344443</v>
      </c>
      <c r="G32" s="280">
        <v>62895</v>
      </c>
      <c r="H32" s="223">
        <v>43139565</v>
      </c>
    </row>
    <row r="33" spans="1:8" x14ac:dyDescent="0.25">
      <c r="A33" s="602"/>
      <c r="B33" s="224" t="s">
        <v>12</v>
      </c>
      <c r="C33" s="280">
        <v>35157100</v>
      </c>
      <c r="D33" s="280">
        <v>7037707</v>
      </c>
      <c r="E33" s="280">
        <v>642269</v>
      </c>
      <c r="F33" s="280">
        <v>344218</v>
      </c>
      <c r="G33" s="280">
        <v>65025</v>
      </c>
      <c r="H33" s="223">
        <v>43246319</v>
      </c>
    </row>
    <row r="34" spans="1:8" x14ac:dyDescent="0.25">
      <c r="A34" s="602"/>
      <c r="B34" s="224" t="s">
        <v>13</v>
      </c>
      <c r="C34" s="280">
        <v>35236825</v>
      </c>
      <c r="D34" s="280">
        <v>7085004</v>
      </c>
      <c r="E34" s="280">
        <v>644779</v>
      </c>
      <c r="F34" s="280">
        <v>345651</v>
      </c>
      <c r="G34" s="280">
        <v>64786</v>
      </c>
      <c r="H34" s="223">
        <v>43377045</v>
      </c>
    </row>
    <row r="35" spans="1:8" x14ac:dyDescent="0.25">
      <c r="A35" s="602"/>
      <c r="B35" s="224" t="s">
        <v>14</v>
      </c>
      <c r="C35" s="280">
        <v>35307490</v>
      </c>
      <c r="D35" s="280">
        <v>7128354</v>
      </c>
      <c r="E35" s="280">
        <v>645534</v>
      </c>
      <c r="F35" s="280">
        <v>341125</v>
      </c>
      <c r="G35" s="280">
        <v>65008</v>
      </c>
      <c r="H35" s="223">
        <v>43487511</v>
      </c>
    </row>
    <row r="36" spans="1:8" x14ac:dyDescent="0.25">
      <c r="A36" s="602"/>
      <c r="B36" s="224" t="s">
        <v>15</v>
      </c>
      <c r="C36" s="280">
        <v>35482424</v>
      </c>
      <c r="D36" s="280">
        <v>7084776</v>
      </c>
      <c r="E36" s="280">
        <v>646918</v>
      </c>
      <c r="F36" s="280">
        <v>342819</v>
      </c>
      <c r="G36" s="280">
        <v>65226</v>
      </c>
      <c r="H36" s="223">
        <v>43622163</v>
      </c>
    </row>
    <row r="37" spans="1:8" x14ac:dyDescent="0.25">
      <c r="A37" s="602"/>
      <c r="B37" s="224" t="s">
        <v>16</v>
      </c>
      <c r="C37" s="280">
        <v>35557434</v>
      </c>
      <c r="D37" s="280">
        <v>7089058</v>
      </c>
      <c r="E37" s="280">
        <v>648126</v>
      </c>
      <c r="F37" s="280">
        <v>341767</v>
      </c>
      <c r="G37" s="280">
        <v>65770</v>
      </c>
      <c r="H37" s="223">
        <v>43702155</v>
      </c>
    </row>
    <row r="38" spans="1:8" x14ac:dyDescent="0.25">
      <c r="A38" s="602"/>
      <c r="B38" s="224" t="s">
        <v>17</v>
      </c>
      <c r="C38" s="280">
        <v>35646302</v>
      </c>
      <c r="D38" s="280">
        <v>7096374</v>
      </c>
      <c r="E38" s="280">
        <v>649252</v>
      </c>
      <c r="F38" s="280">
        <v>342654</v>
      </c>
      <c r="G38" s="280">
        <v>66234</v>
      </c>
      <c r="H38" s="223">
        <v>43800816</v>
      </c>
    </row>
    <row r="39" spans="1:8" x14ac:dyDescent="0.25">
      <c r="A39" s="603"/>
      <c r="B39" s="372" t="s">
        <v>18</v>
      </c>
      <c r="C39" s="373">
        <v>35606634</v>
      </c>
      <c r="D39" s="373">
        <v>6985166</v>
      </c>
      <c r="E39" s="373">
        <v>647644</v>
      </c>
      <c r="F39" s="373">
        <v>348545</v>
      </c>
      <c r="G39" s="373">
        <v>65921</v>
      </c>
      <c r="H39" s="374">
        <v>43653910</v>
      </c>
    </row>
    <row r="40" spans="1:8" x14ac:dyDescent="0.25">
      <c r="A40" s="601">
        <v>2019</v>
      </c>
      <c r="B40" s="369" t="s">
        <v>7</v>
      </c>
      <c r="C40" s="375">
        <v>35733449</v>
      </c>
      <c r="D40" s="375">
        <v>6992030</v>
      </c>
      <c r="E40" s="375">
        <v>648209</v>
      </c>
      <c r="F40" s="375">
        <v>346701</v>
      </c>
      <c r="G40" s="375">
        <v>66405</v>
      </c>
      <c r="H40" s="376">
        <v>43786794</v>
      </c>
    </row>
    <row r="41" spans="1:8" x14ac:dyDescent="0.25">
      <c r="A41" s="602"/>
      <c r="B41" s="224" t="s">
        <v>8</v>
      </c>
      <c r="C41" s="280">
        <v>35809527</v>
      </c>
      <c r="D41" s="280">
        <v>7011823</v>
      </c>
      <c r="E41" s="280">
        <v>649249</v>
      </c>
      <c r="F41" s="280">
        <v>348772</v>
      </c>
      <c r="G41" s="280">
        <v>66594</v>
      </c>
      <c r="H41" s="223">
        <v>43885965</v>
      </c>
    </row>
    <row r="42" spans="1:8" x14ac:dyDescent="0.25">
      <c r="A42" s="602"/>
      <c r="B42" s="224" t="s">
        <v>9</v>
      </c>
      <c r="C42" s="280">
        <v>35925970</v>
      </c>
      <c r="D42" s="280">
        <v>7022015</v>
      </c>
      <c r="E42" s="280">
        <v>651104</v>
      </c>
      <c r="F42" s="280">
        <v>349568</v>
      </c>
      <c r="G42" s="280">
        <v>66840</v>
      </c>
      <c r="H42" s="223">
        <v>44015497</v>
      </c>
    </row>
    <row r="43" spans="1:8" x14ac:dyDescent="0.25">
      <c r="A43" s="602"/>
      <c r="B43" s="224" t="s">
        <v>10</v>
      </c>
      <c r="C43" s="280">
        <v>36101028</v>
      </c>
      <c r="D43" s="280">
        <v>6961816</v>
      </c>
      <c r="E43" s="280">
        <v>654281</v>
      </c>
      <c r="F43" s="280">
        <v>349123</v>
      </c>
      <c r="G43" s="280">
        <v>67437</v>
      </c>
      <c r="H43" s="223">
        <v>44133685</v>
      </c>
    </row>
    <row r="44" spans="1:8" x14ac:dyDescent="0.25">
      <c r="A44" s="602"/>
      <c r="B44" s="224" t="s">
        <v>11</v>
      </c>
      <c r="C44" s="280">
        <v>36206719</v>
      </c>
      <c r="D44" s="280">
        <v>6965752</v>
      </c>
      <c r="E44" s="280">
        <v>657473</v>
      </c>
      <c r="F44" s="280">
        <v>339594</v>
      </c>
      <c r="G44" s="280">
        <v>68148</v>
      </c>
      <c r="H44" s="223">
        <v>44237686</v>
      </c>
    </row>
    <row r="45" spans="1:8" x14ac:dyDescent="0.25">
      <c r="A45" s="602"/>
      <c r="B45" s="224" t="s">
        <v>12</v>
      </c>
      <c r="C45" s="280">
        <v>36275437</v>
      </c>
      <c r="D45" s="280">
        <v>6970263</v>
      </c>
      <c r="E45" s="280">
        <v>659453</v>
      </c>
      <c r="F45" s="280">
        <v>339923</v>
      </c>
      <c r="G45" s="280">
        <v>68310</v>
      </c>
      <c r="H45" s="223">
        <v>44313386</v>
      </c>
    </row>
    <row r="46" spans="1:8" x14ac:dyDescent="0.25">
      <c r="A46" s="602"/>
      <c r="B46" s="224" t="s">
        <v>13</v>
      </c>
      <c r="C46" s="281">
        <v>36395250</v>
      </c>
      <c r="D46" s="280">
        <v>6982705</v>
      </c>
      <c r="E46" s="280">
        <v>661884</v>
      </c>
      <c r="F46" s="280">
        <v>340545</v>
      </c>
      <c r="G46" s="280">
        <v>68637</v>
      </c>
      <c r="H46" s="223">
        <v>44449021</v>
      </c>
    </row>
    <row r="47" spans="1:8" x14ac:dyDescent="0.25">
      <c r="A47" s="602"/>
      <c r="B47" s="224" t="s">
        <v>14</v>
      </c>
      <c r="C47" s="280">
        <v>36557566</v>
      </c>
      <c r="D47" s="280">
        <v>6927116</v>
      </c>
      <c r="E47" s="280">
        <v>655323</v>
      </c>
      <c r="F47" s="280">
        <v>341087</v>
      </c>
      <c r="G47" s="280">
        <v>69727</v>
      </c>
      <c r="H47" s="223">
        <v>44550819</v>
      </c>
    </row>
    <row r="48" spans="1:8" x14ac:dyDescent="0.25">
      <c r="A48" s="602"/>
      <c r="B48" s="224" t="s">
        <v>15</v>
      </c>
      <c r="C48" s="280">
        <v>36666833</v>
      </c>
      <c r="D48" s="280">
        <v>6954901</v>
      </c>
      <c r="E48" s="280">
        <v>665519</v>
      </c>
      <c r="F48" s="280">
        <v>329922</v>
      </c>
      <c r="G48" s="280">
        <v>71236</v>
      </c>
      <c r="H48" s="223">
        <v>44688411</v>
      </c>
    </row>
    <row r="49" spans="1:8" x14ac:dyDescent="0.25">
      <c r="A49" s="602"/>
      <c r="B49" s="224" t="s">
        <v>16</v>
      </c>
      <c r="C49" s="280">
        <v>36749100</v>
      </c>
      <c r="D49" s="280">
        <v>6953397</v>
      </c>
      <c r="E49" s="280">
        <v>665742</v>
      </c>
      <c r="F49" s="280">
        <v>333833</v>
      </c>
      <c r="G49" s="280">
        <v>75600</v>
      </c>
      <c r="H49" s="223">
        <v>44777672</v>
      </c>
    </row>
    <row r="50" spans="1:8" x14ac:dyDescent="0.25">
      <c r="A50" s="602"/>
      <c r="B50" s="224" t="s">
        <v>17</v>
      </c>
      <c r="C50" s="280">
        <v>36837269</v>
      </c>
      <c r="D50" s="280">
        <v>6961857</v>
      </c>
      <c r="E50" s="280">
        <v>667698</v>
      </c>
      <c r="F50" s="280">
        <v>329346</v>
      </c>
      <c r="G50" s="470">
        <v>77121</v>
      </c>
      <c r="H50" s="471">
        <v>44873291</v>
      </c>
    </row>
    <row r="51" spans="1:8" x14ac:dyDescent="0.25">
      <c r="A51" s="603"/>
      <c r="B51" s="372" t="s">
        <v>18</v>
      </c>
      <c r="C51" s="472">
        <v>36930180</v>
      </c>
      <c r="D51" s="373">
        <v>6954031</v>
      </c>
      <c r="E51" s="373">
        <v>667475</v>
      </c>
      <c r="F51" s="373">
        <v>329770</v>
      </c>
      <c r="G51" s="473">
        <v>77468</v>
      </c>
      <c r="H51" s="474">
        <v>44958924</v>
      </c>
    </row>
    <row r="52" spans="1:8" x14ac:dyDescent="0.25">
      <c r="A52" s="601">
        <v>2020</v>
      </c>
      <c r="B52" s="369" t="s">
        <v>7</v>
      </c>
      <c r="C52" s="280">
        <v>37057111</v>
      </c>
      <c r="D52" s="280">
        <v>6937130</v>
      </c>
      <c r="E52" s="280">
        <v>668613</v>
      </c>
      <c r="F52" s="280">
        <v>330690</v>
      </c>
      <c r="G52" s="470">
        <v>78608</v>
      </c>
      <c r="H52" s="471">
        <v>45072152</v>
      </c>
    </row>
    <row r="53" spans="1:8" x14ac:dyDescent="0.25">
      <c r="A53" s="602"/>
      <c r="B53" s="224" t="s">
        <v>8</v>
      </c>
      <c r="C53" s="280">
        <v>37128714</v>
      </c>
      <c r="D53" s="280">
        <v>6944952</v>
      </c>
      <c r="E53" s="280">
        <v>669820</v>
      </c>
      <c r="F53" s="280">
        <v>334119</v>
      </c>
      <c r="G53" s="470">
        <v>79823</v>
      </c>
      <c r="H53" s="471">
        <v>45157428</v>
      </c>
    </row>
    <row r="54" spans="1:8" x14ac:dyDescent="0.25">
      <c r="A54" s="602"/>
      <c r="B54" s="224" t="s">
        <v>9</v>
      </c>
      <c r="C54" s="280">
        <v>37201031</v>
      </c>
      <c r="D54" s="280">
        <v>6952950</v>
      </c>
      <c r="E54" s="280">
        <v>671237</v>
      </c>
      <c r="F54" s="280">
        <v>334820</v>
      </c>
      <c r="G54" s="470">
        <v>80467</v>
      </c>
      <c r="H54" s="471">
        <v>45240505</v>
      </c>
    </row>
    <row r="55" spans="1:8" x14ac:dyDescent="0.25">
      <c r="A55" s="602"/>
      <c r="B55" s="224" t="s">
        <v>10</v>
      </c>
      <c r="C55" s="280">
        <v>37252659</v>
      </c>
      <c r="D55" s="280">
        <v>6959030</v>
      </c>
      <c r="E55" s="280">
        <v>672656</v>
      </c>
      <c r="F55" s="280">
        <v>335235</v>
      </c>
      <c r="G55" s="470">
        <v>80400</v>
      </c>
      <c r="H55" s="471">
        <v>45299980</v>
      </c>
    </row>
    <row r="56" spans="1:8" x14ac:dyDescent="0.25">
      <c r="A56" s="602"/>
      <c r="B56" s="224" t="s">
        <v>11</v>
      </c>
      <c r="C56" s="280">
        <v>37293552</v>
      </c>
      <c r="D56" s="280">
        <v>6975273</v>
      </c>
      <c r="E56" s="280">
        <v>674152</v>
      </c>
      <c r="F56" s="280">
        <v>335691</v>
      </c>
      <c r="G56" s="470">
        <v>81844</v>
      </c>
      <c r="H56" s="471">
        <v>45360512</v>
      </c>
    </row>
    <row r="57" spans="1:8" x14ac:dyDescent="0.25">
      <c r="A57" s="602"/>
      <c r="B57" s="224" t="s">
        <v>12</v>
      </c>
      <c r="C57" s="280">
        <v>37382273</v>
      </c>
      <c r="D57" s="280">
        <v>6985420</v>
      </c>
      <c r="E57" s="280">
        <v>676540</v>
      </c>
      <c r="F57" s="280">
        <v>336463</v>
      </c>
      <c r="G57" s="470">
        <v>81776</v>
      </c>
      <c r="H57" s="471">
        <v>45462472</v>
      </c>
    </row>
    <row r="58" spans="1:8" x14ac:dyDescent="0.25">
      <c r="A58" s="602"/>
      <c r="B58" s="224" t="s">
        <v>13</v>
      </c>
      <c r="C58" s="280">
        <v>37474960</v>
      </c>
      <c r="D58" s="280">
        <v>6999012</v>
      </c>
      <c r="E58" s="280">
        <v>678511</v>
      </c>
      <c r="F58" s="280">
        <v>336155</v>
      </c>
      <c r="G58" s="470">
        <v>82347</v>
      </c>
      <c r="H58" s="471">
        <v>45570985</v>
      </c>
    </row>
    <row r="59" spans="1:8" x14ac:dyDescent="0.25">
      <c r="A59" s="602"/>
      <c r="B59" s="224" t="s">
        <v>14</v>
      </c>
      <c r="C59" s="280">
        <v>37556724</v>
      </c>
      <c r="D59" s="280">
        <v>7017948</v>
      </c>
      <c r="E59" s="280">
        <v>680403</v>
      </c>
      <c r="F59" s="280">
        <v>333916</v>
      </c>
      <c r="G59" s="470">
        <v>80365</v>
      </c>
      <c r="H59" s="471">
        <v>45669356</v>
      </c>
    </row>
    <row r="60" spans="1:8" x14ac:dyDescent="0.25">
      <c r="A60" s="602"/>
      <c r="B60" s="224" t="s">
        <v>15</v>
      </c>
      <c r="C60" s="280">
        <v>37650635</v>
      </c>
      <c r="D60" s="280">
        <v>7030763</v>
      </c>
      <c r="E60" s="280">
        <v>682438</v>
      </c>
      <c r="F60" s="280">
        <v>334357</v>
      </c>
      <c r="G60" s="470">
        <v>80120</v>
      </c>
      <c r="H60" s="471">
        <v>45778313</v>
      </c>
    </row>
    <row r="61" spans="1:8" x14ac:dyDescent="0.25">
      <c r="A61" s="602"/>
      <c r="B61" s="224" t="s">
        <v>16</v>
      </c>
      <c r="C61" s="280">
        <v>37724132</v>
      </c>
      <c r="D61" s="280">
        <v>7044872</v>
      </c>
      <c r="E61" s="280">
        <v>683270</v>
      </c>
      <c r="F61" s="280">
        <v>334966</v>
      </c>
      <c r="G61" s="470">
        <v>80456</v>
      </c>
      <c r="H61" s="471">
        <v>45867696</v>
      </c>
    </row>
    <row r="62" spans="1:8" x14ac:dyDescent="0.25">
      <c r="A62" s="602"/>
      <c r="B62" s="224" t="s">
        <v>17</v>
      </c>
      <c r="C62" s="280">
        <v>37804264</v>
      </c>
      <c r="D62" s="280">
        <v>7062988</v>
      </c>
      <c r="E62" s="280">
        <v>685026</v>
      </c>
      <c r="F62" s="280">
        <v>335735</v>
      </c>
      <c r="G62" s="470">
        <v>80453</v>
      </c>
      <c r="H62" s="471">
        <v>45968466</v>
      </c>
    </row>
    <row r="63" spans="1:8" x14ac:dyDescent="0.25">
      <c r="A63" s="603"/>
      <c r="B63" s="372" t="s">
        <v>18</v>
      </c>
      <c r="C63" s="472">
        <v>37886677</v>
      </c>
      <c r="D63" s="373">
        <v>7086762</v>
      </c>
      <c r="E63" s="373">
        <v>686928</v>
      </c>
      <c r="F63" s="373">
        <v>336584</v>
      </c>
      <c r="G63" s="473">
        <v>80791</v>
      </c>
      <c r="H63" s="474">
        <v>46077742</v>
      </c>
    </row>
    <row r="66" spans="1:1" x14ac:dyDescent="0.25">
      <c r="A66" s="104" t="s">
        <v>302</v>
      </c>
    </row>
    <row r="67" spans="1:1" x14ac:dyDescent="0.25">
      <c r="A67" s="104" t="s">
        <v>303</v>
      </c>
    </row>
    <row r="68" spans="1:1" x14ac:dyDescent="0.25">
      <c r="A68" s="80"/>
    </row>
  </sheetData>
  <mergeCells count="6">
    <mergeCell ref="B2:H2"/>
    <mergeCell ref="A28:A39"/>
    <mergeCell ref="A40:A51"/>
    <mergeCell ref="A52:A63"/>
    <mergeCell ref="A4:A15"/>
    <mergeCell ref="A16:A27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zoomScale="80" zoomScaleNormal="80" workbookViewId="0"/>
  </sheetViews>
  <sheetFormatPr defaultRowHeight="14.25" x14ac:dyDescent="0.2"/>
  <cols>
    <col min="1" max="1" width="24.42578125" style="102" customWidth="1"/>
    <col min="2" max="10" width="10.85546875" style="102" customWidth="1"/>
    <col min="11" max="16384" width="9.140625" style="102"/>
  </cols>
  <sheetData>
    <row r="1" spans="1:13" x14ac:dyDescent="0.2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15" x14ac:dyDescent="0.25">
      <c r="A2" s="106"/>
      <c r="B2" s="536" t="s">
        <v>289</v>
      </c>
      <c r="C2" s="537"/>
      <c r="D2" s="537"/>
      <c r="E2" s="537"/>
      <c r="F2" s="537"/>
      <c r="G2" s="537"/>
      <c r="H2" s="537"/>
      <c r="I2" s="537"/>
      <c r="J2" s="537"/>
      <c r="K2" s="101"/>
      <c r="L2" s="101"/>
      <c r="M2" s="101"/>
    </row>
    <row r="3" spans="1:13" ht="15" x14ac:dyDescent="0.25">
      <c r="A3" s="101"/>
      <c r="B3" s="529">
        <v>2019</v>
      </c>
      <c r="C3" s="530"/>
      <c r="D3" s="530"/>
      <c r="E3" s="530"/>
      <c r="F3" s="530"/>
      <c r="G3" s="530"/>
      <c r="H3" s="531"/>
      <c r="I3" s="529">
        <v>2020</v>
      </c>
      <c r="J3" s="530"/>
      <c r="K3" s="101"/>
      <c r="L3" s="101"/>
      <c r="M3" s="101"/>
    </row>
    <row r="4" spans="1:13" ht="17.25" customHeight="1" x14ac:dyDescent="0.25">
      <c r="A4" s="122" t="s">
        <v>148</v>
      </c>
      <c r="B4" s="245" t="s">
        <v>12</v>
      </c>
      <c r="C4" s="246" t="s">
        <v>13</v>
      </c>
      <c r="D4" s="246" t="s">
        <v>14</v>
      </c>
      <c r="E4" s="258" t="s">
        <v>15</v>
      </c>
      <c r="F4" s="258" t="s">
        <v>16</v>
      </c>
      <c r="G4" s="258" t="s">
        <v>17</v>
      </c>
      <c r="H4" s="258" t="s">
        <v>18</v>
      </c>
      <c r="I4" s="482" t="s">
        <v>7</v>
      </c>
      <c r="J4" s="479" t="s">
        <v>8</v>
      </c>
      <c r="K4" s="101"/>
      <c r="L4" s="101"/>
      <c r="M4" s="101"/>
    </row>
    <row r="5" spans="1:13" ht="15" x14ac:dyDescent="0.2">
      <c r="A5" s="113" t="s">
        <v>119</v>
      </c>
      <c r="B5" s="67">
        <v>29</v>
      </c>
      <c r="C5" s="67">
        <v>30</v>
      </c>
      <c r="D5" s="67">
        <v>31</v>
      </c>
      <c r="E5" s="67">
        <v>29</v>
      </c>
      <c r="F5" s="67">
        <v>26</v>
      </c>
      <c r="G5" s="67">
        <v>31</v>
      </c>
      <c r="H5" s="68">
        <v>21</v>
      </c>
      <c r="I5" s="67">
        <v>21</v>
      </c>
      <c r="J5" s="67">
        <v>19</v>
      </c>
      <c r="K5" s="101"/>
      <c r="L5" s="101"/>
      <c r="M5" s="101"/>
    </row>
    <row r="6" spans="1:13" ht="15" x14ac:dyDescent="0.2">
      <c r="A6" s="112" t="s">
        <v>123</v>
      </c>
      <c r="B6" s="65">
        <v>29</v>
      </c>
      <c r="C6" s="65">
        <v>21</v>
      </c>
      <c r="D6" s="65">
        <v>23</v>
      </c>
      <c r="E6" s="65">
        <v>26</v>
      </c>
      <c r="F6" s="65">
        <v>28</v>
      </c>
      <c r="G6" s="65">
        <v>40</v>
      </c>
      <c r="H6" s="69">
        <v>33</v>
      </c>
      <c r="I6" s="65">
        <v>29</v>
      </c>
      <c r="J6" s="65">
        <v>26</v>
      </c>
      <c r="K6" s="101"/>
      <c r="L6" s="101"/>
      <c r="M6" s="101"/>
    </row>
    <row r="7" spans="1:13" ht="15" x14ac:dyDescent="0.2">
      <c r="A7" s="112" t="s">
        <v>125</v>
      </c>
      <c r="B7" s="65">
        <v>33</v>
      </c>
      <c r="C7" s="65">
        <v>32</v>
      </c>
      <c r="D7" s="65">
        <v>32</v>
      </c>
      <c r="E7" s="65">
        <v>36</v>
      </c>
      <c r="F7" s="65">
        <v>38</v>
      </c>
      <c r="G7" s="65">
        <v>46</v>
      </c>
      <c r="H7" s="69">
        <v>40</v>
      </c>
      <c r="I7" s="65">
        <v>35</v>
      </c>
      <c r="J7" s="65">
        <v>34</v>
      </c>
      <c r="K7" s="101"/>
      <c r="L7" s="101"/>
      <c r="M7" s="101"/>
    </row>
    <row r="8" spans="1:13" ht="15" x14ac:dyDescent="0.2">
      <c r="A8" s="112" t="s">
        <v>129</v>
      </c>
      <c r="B8" s="65">
        <v>34</v>
      </c>
      <c r="C8" s="65">
        <v>35</v>
      </c>
      <c r="D8" s="65">
        <v>32</v>
      </c>
      <c r="E8" s="65">
        <v>41</v>
      </c>
      <c r="F8" s="65">
        <v>47</v>
      </c>
      <c r="G8" s="65">
        <v>61</v>
      </c>
      <c r="H8" s="69">
        <v>41</v>
      </c>
      <c r="I8" s="65">
        <v>37</v>
      </c>
      <c r="J8" s="65">
        <v>35</v>
      </c>
      <c r="K8" s="101"/>
      <c r="L8" s="101"/>
      <c r="M8" s="101"/>
    </row>
    <row r="9" spans="1:13" ht="15" x14ac:dyDescent="0.2">
      <c r="A9" s="112" t="s">
        <v>132</v>
      </c>
      <c r="B9" s="65">
        <v>33</v>
      </c>
      <c r="C9" s="65">
        <v>33</v>
      </c>
      <c r="D9" s="65">
        <v>27</v>
      </c>
      <c r="E9" s="65">
        <v>31</v>
      </c>
      <c r="F9" s="65">
        <v>32</v>
      </c>
      <c r="G9" s="65">
        <v>41</v>
      </c>
      <c r="H9" s="69">
        <v>33</v>
      </c>
      <c r="I9" s="65">
        <v>29</v>
      </c>
      <c r="J9" s="65">
        <v>31</v>
      </c>
      <c r="K9" s="101"/>
      <c r="L9" s="101"/>
      <c r="M9" s="101"/>
    </row>
    <row r="10" spans="1:13" ht="15" x14ac:dyDescent="0.2">
      <c r="A10" s="112" t="s">
        <v>133</v>
      </c>
      <c r="B10" s="65">
        <v>37</v>
      </c>
      <c r="C10" s="65">
        <v>36</v>
      </c>
      <c r="D10" s="65">
        <v>38</v>
      </c>
      <c r="E10" s="65">
        <v>39</v>
      </c>
      <c r="F10" s="65">
        <v>40</v>
      </c>
      <c r="G10" s="65">
        <v>52</v>
      </c>
      <c r="H10" s="69">
        <v>40</v>
      </c>
      <c r="I10" s="65">
        <v>35</v>
      </c>
      <c r="J10" s="65">
        <v>39</v>
      </c>
      <c r="K10" s="101"/>
      <c r="L10" s="101"/>
      <c r="M10" s="101"/>
    </row>
    <row r="11" spans="1:13" ht="15" x14ac:dyDescent="0.2">
      <c r="A11" s="112" t="s">
        <v>134</v>
      </c>
      <c r="B11" s="65">
        <v>37</v>
      </c>
      <c r="C11" s="65">
        <v>33</v>
      </c>
      <c r="D11" s="65">
        <v>31</v>
      </c>
      <c r="E11" s="65">
        <v>35</v>
      </c>
      <c r="F11" s="65">
        <v>38</v>
      </c>
      <c r="G11" s="65">
        <v>49</v>
      </c>
      <c r="H11" s="69">
        <v>43</v>
      </c>
      <c r="I11" s="65">
        <v>38</v>
      </c>
      <c r="J11" s="65">
        <v>37</v>
      </c>
      <c r="K11" s="101"/>
      <c r="L11" s="101"/>
      <c r="M11" s="101"/>
    </row>
    <row r="12" spans="1:13" ht="15" x14ac:dyDescent="0.2">
      <c r="A12" s="114" t="s">
        <v>143</v>
      </c>
      <c r="B12" s="66">
        <v>28</v>
      </c>
      <c r="C12" s="66">
        <v>24</v>
      </c>
      <c r="D12" s="66">
        <v>25</v>
      </c>
      <c r="E12" s="66">
        <v>25</v>
      </c>
      <c r="F12" s="66">
        <v>25</v>
      </c>
      <c r="G12" s="66">
        <v>35</v>
      </c>
      <c r="H12" s="70">
        <v>26</v>
      </c>
      <c r="I12" s="66">
        <v>22</v>
      </c>
      <c r="J12" s="66">
        <v>21</v>
      </c>
      <c r="K12" s="101"/>
      <c r="L12" s="101"/>
      <c r="M12" s="101"/>
    </row>
    <row r="13" spans="1:13" ht="15" x14ac:dyDescent="0.2">
      <c r="A13" s="112" t="s">
        <v>147</v>
      </c>
      <c r="B13" s="109">
        <v>33</v>
      </c>
      <c r="C13" s="109">
        <v>31</v>
      </c>
      <c r="D13" s="109">
        <v>30</v>
      </c>
      <c r="E13" s="109">
        <v>34</v>
      </c>
      <c r="F13" s="109">
        <v>36</v>
      </c>
      <c r="G13" s="109">
        <v>46</v>
      </c>
      <c r="H13" s="111">
        <v>38</v>
      </c>
      <c r="I13" s="109">
        <v>34</v>
      </c>
      <c r="J13" s="109">
        <v>32</v>
      </c>
      <c r="K13" s="101"/>
      <c r="L13" s="101"/>
      <c r="M13" s="101"/>
    </row>
    <row r="14" spans="1:13" ht="15" x14ac:dyDescent="0.2">
      <c r="A14" s="110"/>
      <c r="B14" s="65"/>
      <c r="C14" s="65"/>
      <c r="D14" s="65"/>
      <c r="E14" s="65"/>
      <c r="F14" s="65"/>
      <c r="G14" s="65"/>
      <c r="H14" s="65"/>
      <c r="I14" s="65"/>
      <c r="J14" s="65"/>
      <c r="K14" s="101"/>
      <c r="L14" s="101"/>
      <c r="M14" s="101"/>
    </row>
    <row r="15" spans="1:13" ht="15" x14ac:dyDescent="0.2">
      <c r="A15" s="110"/>
      <c r="B15" s="65"/>
      <c r="C15" s="65"/>
      <c r="D15" s="65"/>
      <c r="E15" s="65"/>
      <c r="F15" s="65"/>
      <c r="G15" s="65"/>
      <c r="H15" s="65"/>
      <c r="I15" s="65"/>
      <c r="J15" s="65"/>
      <c r="K15" s="101"/>
      <c r="L15" s="101"/>
      <c r="M15" s="101"/>
    </row>
    <row r="16" spans="1:13" ht="15" x14ac:dyDescent="0.25">
      <c r="A16" s="110"/>
      <c r="B16" s="534">
        <v>2020</v>
      </c>
      <c r="C16" s="535"/>
      <c r="D16" s="535"/>
      <c r="E16" s="535"/>
      <c r="F16" s="535"/>
      <c r="G16" s="535"/>
      <c r="H16" s="535"/>
      <c r="I16" s="534">
        <v>2021</v>
      </c>
      <c r="J16" s="535"/>
      <c r="K16" s="101"/>
      <c r="L16" s="101"/>
      <c r="M16" s="101"/>
    </row>
    <row r="17" spans="1:13" ht="15" x14ac:dyDescent="0.25">
      <c r="A17" s="122" t="s">
        <v>148</v>
      </c>
      <c r="B17" s="211" t="s">
        <v>12</v>
      </c>
      <c r="C17" s="105" t="s">
        <v>13</v>
      </c>
      <c r="D17" s="105" t="s">
        <v>14</v>
      </c>
      <c r="E17" s="105" t="s">
        <v>15</v>
      </c>
      <c r="F17" s="105" t="s">
        <v>16</v>
      </c>
      <c r="G17" s="105" t="s">
        <v>17</v>
      </c>
      <c r="H17" s="491" t="s">
        <v>18</v>
      </c>
      <c r="I17" s="105" t="s">
        <v>7</v>
      </c>
      <c r="J17" s="105" t="s">
        <v>8</v>
      </c>
      <c r="K17" s="101"/>
      <c r="L17" s="101"/>
      <c r="M17" s="101"/>
    </row>
    <row r="18" spans="1:13" ht="15" x14ac:dyDescent="0.2">
      <c r="A18" s="113" t="s">
        <v>119</v>
      </c>
      <c r="B18" s="67">
        <v>26</v>
      </c>
      <c r="C18" s="67">
        <v>30</v>
      </c>
      <c r="D18" s="67">
        <v>30</v>
      </c>
      <c r="E18" s="67">
        <v>30</v>
      </c>
      <c r="F18" s="67">
        <v>24</v>
      </c>
      <c r="G18" s="67">
        <v>22</v>
      </c>
      <c r="H18" s="68">
        <v>20</v>
      </c>
      <c r="I18" s="67">
        <v>21</v>
      </c>
      <c r="J18" s="67">
        <v>21</v>
      </c>
      <c r="K18" s="101"/>
      <c r="L18" s="101"/>
      <c r="M18" s="101"/>
    </row>
    <row r="19" spans="1:13" ht="15" x14ac:dyDescent="0.2">
      <c r="A19" s="481" t="s">
        <v>123</v>
      </c>
      <c r="B19" s="65">
        <v>27</v>
      </c>
      <c r="C19" s="65">
        <v>25</v>
      </c>
      <c r="D19" s="65">
        <v>31</v>
      </c>
      <c r="E19" s="65">
        <v>33</v>
      </c>
      <c r="F19" s="65">
        <v>39</v>
      </c>
      <c r="G19" s="65">
        <v>25</v>
      </c>
      <c r="H19" s="69">
        <v>26</v>
      </c>
      <c r="I19" s="65">
        <v>40</v>
      </c>
      <c r="J19" s="65">
        <v>31</v>
      </c>
      <c r="K19" s="101"/>
      <c r="L19" s="101"/>
      <c r="M19" s="101"/>
    </row>
    <row r="20" spans="1:13" ht="15" x14ac:dyDescent="0.2">
      <c r="A20" s="481" t="s">
        <v>125</v>
      </c>
      <c r="B20" s="65">
        <v>34</v>
      </c>
      <c r="C20" s="65">
        <v>35</v>
      </c>
      <c r="D20" s="65">
        <v>34</v>
      </c>
      <c r="E20" s="65">
        <v>37</v>
      </c>
      <c r="F20" s="65">
        <v>45</v>
      </c>
      <c r="G20" s="65">
        <v>33</v>
      </c>
      <c r="H20" s="69">
        <v>36</v>
      </c>
      <c r="I20" s="65">
        <v>42</v>
      </c>
      <c r="J20" s="65">
        <v>38</v>
      </c>
      <c r="K20" s="101"/>
      <c r="L20" s="101"/>
      <c r="M20" s="101"/>
    </row>
    <row r="21" spans="1:13" ht="15" x14ac:dyDescent="0.2">
      <c r="A21" s="481" t="s">
        <v>129</v>
      </c>
      <c r="B21" s="65">
        <v>25</v>
      </c>
      <c r="C21" s="65">
        <v>27</v>
      </c>
      <c r="D21" s="65">
        <v>27</v>
      </c>
      <c r="E21" s="65">
        <v>37</v>
      </c>
      <c r="F21" s="65">
        <v>50</v>
      </c>
      <c r="G21" s="65">
        <v>35</v>
      </c>
      <c r="H21" s="69">
        <v>35</v>
      </c>
      <c r="I21" s="65">
        <v>47</v>
      </c>
      <c r="J21" s="65">
        <v>22</v>
      </c>
      <c r="K21" s="101"/>
      <c r="L21" s="101"/>
      <c r="M21" s="101"/>
    </row>
    <row r="22" spans="1:13" ht="15" x14ac:dyDescent="0.2">
      <c r="A22" s="481" t="s">
        <v>132</v>
      </c>
      <c r="B22" s="65">
        <v>37</v>
      </c>
      <c r="C22" s="65">
        <v>54</v>
      </c>
      <c r="D22" s="65">
        <v>23</v>
      </c>
      <c r="E22" s="65">
        <v>37</v>
      </c>
      <c r="F22" s="65">
        <v>36</v>
      </c>
      <c r="G22" s="65">
        <v>30</v>
      </c>
      <c r="H22" s="69">
        <v>26</v>
      </c>
      <c r="I22" s="65">
        <v>36</v>
      </c>
      <c r="J22" s="65">
        <v>33</v>
      </c>
      <c r="K22" s="101"/>
      <c r="L22" s="101"/>
      <c r="M22" s="101"/>
    </row>
    <row r="23" spans="1:13" ht="15" x14ac:dyDescent="0.2">
      <c r="A23" s="481" t="s">
        <v>133</v>
      </c>
      <c r="B23" s="65">
        <v>50</v>
      </c>
      <c r="C23" s="65">
        <v>51</v>
      </c>
      <c r="D23" s="65">
        <v>52</v>
      </c>
      <c r="E23" s="65">
        <v>53</v>
      </c>
      <c r="F23" s="65">
        <v>52</v>
      </c>
      <c r="G23" s="65">
        <v>40</v>
      </c>
      <c r="H23" s="69">
        <v>45</v>
      </c>
      <c r="I23" s="65">
        <v>51</v>
      </c>
      <c r="J23" s="65">
        <v>49</v>
      </c>
      <c r="K23" s="101"/>
      <c r="L23" s="101"/>
      <c r="M23" s="101"/>
    </row>
    <row r="24" spans="1:13" ht="15" x14ac:dyDescent="0.2">
      <c r="A24" s="481" t="s">
        <v>134</v>
      </c>
      <c r="B24" s="65">
        <v>46</v>
      </c>
      <c r="C24" s="65">
        <v>48</v>
      </c>
      <c r="D24" s="65">
        <v>46</v>
      </c>
      <c r="E24" s="65">
        <v>56</v>
      </c>
      <c r="F24" s="65">
        <v>47</v>
      </c>
      <c r="G24" s="65">
        <v>43</v>
      </c>
      <c r="H24" s="69">
        <v>42</v>
      </c>
      <c r="I24" s="65">
        <v>54</v>
      </c>
      <c r="J24" s="65">
        <v>55</v>
      </c>
      <c r="K24" s="101"/>
      <c r="L24" s="101"/>
      <c r="M24" s="101"/>
    </row>
    <row r="25" spans="1:13" ht="15" x14ac:dyDescent="0.2">
      <c r="A25" s="114" t="s">
        <v>143</v>
      </c>
      <c r="B25" s="66">
        <v>24</v>
      </c>
      <c r="C25" s="66">
        <v>22</v>
      </c>
      <c r="D25" s="66">
        <v>20</v>
      </c>
      <c r="E25" s="66">
        <v>22</v>
      </c>
      <c r="F25" s="66">
        <v>21</v>
      </c>
      <c r="G25" s="66">
        <v>24</v>
      </c>
      <c r="H25" s="70">
        <v>27</v>
      </c>
      <c r="I25" s="66">
        <v>33</v>
      </c>
      <c r="J25" s="66">
        <v>27</v>
      </c>
      <c r="K25" s="101"/>
      <c r="L25" s="101"/>
      <c r="M25" s="101"/>
    </row>
    <row r="26" spans="1:13" ht="15" x14ac:dyDescent="0.2">
      <c r="A26" s="481" t="s">
        <v>147</v>
      </c>
      <c r="B26" s="109">
        <v>36</v>
      </c>
      <c r="C26" s="109">
        <v>37</v>
      </c>
      <c r="D26" s="109">
        <v>35</v>
      </c>
      <c r="E26" s="109">
        <v>41</v>
      </c>
      <c r="F26" s="109">
        <v>42</v>
      </c>
      <c r="G26" s="109">
        <v>34</v>
      </c>
      <c r="H26" s="111">
        <v>35</v>
      </c>
      <c r="I26" s="109">
        <v>43</v>
      </c>
      <c r="J26" s="109">
        <v>41</v>
      </c>
      <c r="K26" s="101"/>
      <c r="L26" s="101"/>
      <c r="M26" s="101"/>
    </row>
    <row r="27" spans="1:13" ht="15" x14ac:dyDescent="0.2">
      <c r="A27" s="110"/>
      <c r="B27" s="65"/>
      <c r="C27" s="65"/>
      <c r="D27" s="65"/>
      <c r="E27" s="65"/>
      <c r="F27" s="65"/>
      <c r="G27" s="65"/>
      <c r="H27" s="65"/>
      <c r="I27" s="65"/>
      <c r="J27" s="65"/>
      <c r="K27" s="101"/>
      <c r="L27" s="101"/>
      <c r="M27" s="101"/>
    </row>
    <row r="28" spans="1:13" ht="15" x14ac:dyDescent="0.2">
      <c r="A28" s="110"/>
      <c r="B28" s="65"/>
      <c r="C28" s="65"/>
      <c r="D28" s="65"/>
      <c r="E28" s="65"/>
      <c r="F28" s="65"/>
      <c r="G28" s="65"/>
      <c r="H28" s="65"/>
      <c r="I28" s="65"/>
      <c r="J28" s="65"/>
      <c r="K28" s="101"/>
      <c r="L28" s="101"/>
      <c r="M28" s="101"/>
    </row>
    <row r="29" spans="1:13" ht="15" x14ac:dyDescent="0.2">
      <c r="A29" s="533" t="s">
        <v>290</v>
      </c>
      <c r="B29" s="533"/>
      <c r="C29" s="533"/>
      <c r="D29" s="533"/>
      <c r="E29" s="533"/>
      <c r="F29" s="533"/>
      <c r="G29" s="533"/>
      <c r="H29" s="533"/>
      <c r="I29" s="533"/>
      <c r="J29" s="533"/>
      <c r="K29" s="101"/>
      <c r="L29" s="101"/>
      <c r="M29" s="101"/>
    </row>
    <row r="30" spans="1:13" ht="15" x14ac:dyDescent="0.25">
      <c r="A30" s="122" t="s">
        <v>148</v>
      </c>
      <c r="B30" s="498" t="s">
        <v>12</v>
      </c>
      <c r="C30" s="499" t="s">
        <v>13</v>
      </c>
      <c r="D30" s="499" t="s">
        <v>14</v>
      </c>
      <c r="E30" s="499" t="s">
        <v>15</v>
      </c>
      <c r="F30" s="499" t="s">
        <v>16</v>
      </c>
      <c r="G30" s="499" t="s">
        <v>17</v>
      </c>
      <c r="H30" s="499" t="s">
        <v>18</v>
      </c>
      <c r="I30" s="500" t="s">
        <v>7</v>
      </c>
      <c r="J30" s="499" t="s">
        <v>8</v>
      </c>
      <c r="K30" s="101"/>
      <c r="L30" s="101"/>
      <c r="M30" s="101"/>
    </row>
    <row r="31" spans="1:13" ht="15" x14ac:dyDescent="0.2">
      <c r="A31" s="497" t="s">
        <v>119</v>
      </c>
      <c r="B31" s="496">
        <f>(B18-B5)*100/B5</f>
        <v>-10.344827586206897</v>
      </c>
      <c r="C31" s="494">
        <f t="shared" ref="C31:J31" si="0">(C18-C5)*100/C5</f>
        <v>0</v>
      </c>
      <c r="D31" s="494">
        <f t="shared" si="0"/>
        <v>-3.225806451612903</v>
      </c>
      <c r="E31" s="494">
        <f t="shared" si="0"/>
        <v>3.4482758620689653</v>
      </c>
      <c r="F31" s="494">
        <f t="shared" si="0"/>
        <v>-7.6923076923076925</v>
      </c>
      <c r="G31" s="494">
        <f t="shared" si="0"/>
        <v>-29.032258064516128</v>
      </c>
      <c r="H31" s="494">
        <f t="shared" si="0"/>
        <v>-4.7619047619047619</v>
      </c>
      <c r="I31" s="496">
        <f t="shared" si="0"/>
        <v>0</v>
      </c>
      <c r="J31" s="494">
        <f t="shared" si="0"/>
        <v>10.526315789473685</v>
      </c>
      <c r="K31" s="101"/>
      <c r="L31" s="101"/>
      <c r="M31" s="101"/>
    </row>
    <row r="32" spans="1:13" ht="15" x14ac:dyDescent="0.2">
      <c r="A32" s="110" t="s">
        <v>123</v>
      </c>
      <c r="B32" s="502">
        <f t="shared" ref="B32:J32" si="1">(B19-B6)*100/B6</f>
        <v>-6.8965517241379306</v>
      </c>
      <c r="C32" s="501">
        <f t="shared" si="1"/>
        <v>19.047619047619047</v>
      </c>
      <c r="D32" s="501">
        <f t="shared" si="1"/>
        <v>34.782608695652172</v>
      </c>
      <c r="E32" s="501">
        <f t="shared" si="1"/>
        <v>26.923076923076923</v>
      </c>
      <c r="F32" s="501">
        <f t="shared" si="1"/>
        <v>39.285714285714285</v>
      </c>
      <c r="G32" s="501">
        <f t="shared" si="1"/>
        <v>-37.5</v>
      </c>
      <c r="H32" s="501">
        <f t="shared" si="1"/>
        <v>-21.212121212121211</v>
      </c>
      <c r="I32" s="502">
        <f t="shared" si="1"/>
        <v>37.931034482758619</v>
      </c>
      <c r="J32" s="501">
        <f t="shared" si="1"/>
        <v>19.23076923076923</v>
      </c>
      <c r="K32" s="101"/>
      <c r="L32" s="101"/>
      <c r="M32" s="101"/>
    </row>
    <row r="33" spans="1:13" ht="15" x14ac:dyDescent="0.2">
      <c r="A33" s="110" t="s">
        <v>125</v>
      </c>
      <c r="B33" s="502">
        <f t="shared" ref="B33:J33" si="2">(B20-B7)*100/B7</f>
        <v>3.0303030303030303</v>
      </c>
      <c r="C33" s="501">
        <f t="shared" si="2"/>
        <v>9.375</v>
      </c>
      <c r="D33" s="501">
        <f t="shared" si="2"/>
        <v>6.25</v>
      </c>
      <c r="E33" s="501">
        <f t="shared" si="2"/>
        <v>2.7777777777777777</v>
      </c>
      <c r="F33" s="501">
        <f t="shared" si="2"/>
        <v>18.421052631578949</v>
      </c>
      <c r="G33" s="501">
        <f t="shared" si="2"/>
        <v>-28.260869565217391</v>
      </c>
      <c r="H33" s="501">
        <f t="shared" si="2"/>
        <v>-10</v>
      </c>
      <c r="I33" s="502">
        <f t="shared" si="2"/>
        <v>20</v>
      </c>
      <c r="J33" s="501">
        <f t="shared" si="2"/>
        <v>11.764705882352942</v>
      </c>
      <c r="K33" s="101"/>
      <c r="L33" s="101"/>
      <c r="M33" s="101"/>
    </row>
    <row r="34" spans="1:13" ht="15" x14ac:dyDescent="0.2">
      <c r="A34" s="110" t="s">
        <v>129</v>
      </c>
      <c r="B34" s="502">
        <f t="shared" ref="B34:J34" si="3">(B21-B8)*100/B8</f>
        <v>-26.470588235294116</v>
      </c>
      <c r="C34" s="501">
        <f t="shared" si="3"/>
        <v>-22.857142857142858</v>
      </c>
      <c r="D34" s="501">
        <f t="shared" si="3"/>
        <v>-15.625</v>
      </c>
      <c r="E34" s="501">
        <f t="shared" si="3"/>
        <v>-9.7560975609756095</v>
      </c>
      <c r="F34" s="501">
        <f t="shared" si="3"/>
        <v>6.3829787234042552</v>
      </c>
      <c r="G34" s="501">
        <f t="shared" si="3"/>
        <v>-42.622950819672134</v>
      </c>
      <c r="H34" s="501">
        <f t="shared" si="3"/>
        <v>-14.634146341463415</v>
      </c>
      <c r="I34" s="502">
        <f t="shared" si="3"/>
        <v>27.027027027027028</v>
      </c>
      <c r="J34" s="501">
        <f t="shared" si="3"/>
        <v>-37.142857142857146</v>
      </c>
      <c r="K34" s="101"/>
      <c r="L34" s="101"/>
      <c r="M34" s="101"/>
    </row>
    <row r="35" spans="1:13" ht="15" x14ac:dyDescent="0.2">
      <c r="A35" s="110" t="s">
        <v>132</v>
      </c>
      <c r="B35" s="502">
        <f t="shared" ref="B35:J35" si="4">(B22-B9)*100/B9</f>
        <v>12.121212121212121</v>
      </c>
      <c r="C35" s="501">
        <f t="shared" si="4"/>
        <v>63.636363636363633</v>
      </c>
      <c r="D35" s="501">
        <f t="shared" si="4"/>
        <v>-14.814814814814815</v>
      </c>
      <c r="E35" s="501">
        <f t="shared" si="4"/>
        <v>19.35483870967742</v>
      </c>
      <c r="F35" s="501">
        <f t="shared" si="4"/>
        <v>12.5</v>
      </c>
      <c r="G35" s="501">
        <f t="shared" si="4"/>
        <v>-26.829268292682926</v>
      </c>
      <c r="H35" s="501">
        <f t="shared" si="4"/>
        <v>-21.212121212121211</v>
      </c>
      <c r="I35" s="502">
        <f t="shared" si="4"/>
        <v>24.137931034482758</v>
      </c>
      <c r="J35" s="501">
        <f t="shared" si="4"/>
        <v>6.4516129032258061</v>
      </c>
      <c r="K35" s="101"/>
      <c r="L35" s="101"/>
      <c r="M35" s="101"/>
    </row>
    <row r="36" spans="1:13" ht="15" x14ac:dyDescent="0.2">
      <c r="A36" s="110" t="s">
        <v>133</v>
      </c>
      <c r="B36" s="502">
        <f t="shared" ref="B36:J36" si="5">(B23-B10)*100/B10</f>
        <v>35.135135135135137</v>
      </c>
      <c r="C36" s="501">
        <f t="shared" si="5"/>
        <v>41.666666666666664</v>
      </c>
      <c r="D36" s="501">
        <f t="shared" si="5"/>
        <v>36.842105263157897</v>
      </c>
      <c r="E36" s="501">
        <f t="shared" si="5"/>
        <v>35.897435897435898</v>
      </c>
      <c r="F36" s="501">
        <f t="shared" si="5"/>
        <v>30</v>
      </c>
      <c r="G36" s="501">
        <f t="shared" si="5"/>
        <v>-23.076923076923077</v>
      </c>
      <c r="H36" s="501">
        <f t="shared" si="5"/>
        <v>12.5</v>
      </c>
      <c r="I36" s="502">
        <f t="shared" si="5"/>
        <v>45.714285714285715</v>
      </c>
      <c r="J36" s="501">
        <f t="shared" si="5"/>
        <v>25.641025641025642</v>
      </c>
      <c r="K36" s="101"/>
      <c r="L36" s="101"/>
      <c r="M36" s="101"/>
    </row>
    <row r="37" spans="1:13" ht="15" x14ac:dyDescent="0.2">
      <c r="A37" s="110" t="s">
        <v>134</v>
      </c>
      <c r="B37" s="502">
        <f t="shared" ref="B37:J37" si="6">(B24-B11)*100/B11</f>
        <v>24.324324324324323</v>
      </c>
      <c r="C37" s="501">
        <f t="shared" si="6"/>
        <v>45.454545454545453</v>
      </c>
      <c r="D37" s="501">
        <f t="shared" si="6"/>
        <v>48.387096774193552</v>
      </c>
      <c r="E37" s="501">
        <f t="shared" si="6"/>
        <v>60</v>
      </c>
      <c r="F37" s="501">
        <f t="shared" si="6"/>
        <v>23.684210526315791</v>
      </c>
      <c r="G37" s="501">
        <f t="shared" si="6"/>
        <v>-12.244897959183673</v>
      </c>
      <c r="H37" s="501">
        <f t="shared" si="6"/>
        <v>-2.3255813953488373</v>
      </c>
      <c r="I37" s="502">
        <f t="shared" si="6"/>
        <v>42.10526315789474</v>
      </c>
      <c r="J37" s="501">
        <f t="shared" si="6"/>
        <v>48.648648648648646</v>
      </c>
      <c r="K37" s="101"/>
      <c r="L37" s="101"/>
      <c r="M37" s="101"/>
    </row>
    <row r="38" spans="1:13" ht="15" x14ac:dyDescent="0.2">
      <c r="A38" s="495" t="s">
        <v>143</v>
      </c>
      <c r="B38" s="503">
        <f t="shared" ref="B38:J38" si="7">(B25-B12)*100/B12</f>
        <v>-14.285714285714286</v>
      </c>
      <c r="C38" s="504">
        <f t="shared" si="7"/>
        <v>-8.3333333333333339</v>
      </c>
      <c r="D38" s="504">
        <f t="shared" si="7"/>
        <v>-20</v>
      </c>
      <c r="E38" s="504">
        <f t="shared" si="7"/>
        <v>-12</v>
      </c>
      <c r="F38" s="504">
        <f t="shared" si="7"/>
        <v>-16</v>
      </c>
      <c r="G38" s="504">
        <f t="shared" si="7"/>
        <v>-31.428571428571427</v>
      </c>
      <c r="H38" s="504">
        <f t="shared" si="7"/>
        <v>3.8461538461538463</v>
      </c>
      <c r="I38" s="503">
        <f t="shared" si="7"/>
        <v>50</v>
      </c>
      <c r="J38" s="504">
        <f t="shared" si="7"/>
        <v>28.571428571428573</v>
      </c>
      <c r="K38" s="101"/>
      <c r="L38" s="101"/>
      <c r="M38" s="101"/>
    </row>
    <row r="39" spans="1:13" ht="15" x14ac:dyDescent="0.2">
      <c r="A39" s="485" t="s">
        <v>147</v>
      </c>
      <c r="B39" s="501">
        <f t="shared" ref="B39:J39" si="8">(B26-B13)*100/B13</f>
        <v>9.0909090909090917</v>
      </c>
      <c r="C39" s="501">
        <f t="shared" si="8"/>
        <v>19.35483870967742</v>
      </c>
      <c r="D39" s="501">
        <f t="shared" si="8"/>
        <v>16.666666666666668</v>
      </c>
      <c r="E39" s="501">
        <f t="shared" si="8"/>
        <v>20.588235294117649</v>
      </c>
      <c r="F39" s="501">
        <f t="shared" si="8"/>
        <v>16.666666666666668</v>
      </c>
      <c r="G39" s="501">
        <f t="shared" si="8"/>
        <v>-26.086956521739129</v>
      </c>
      <c r="H39" s="501">
        <f t="shared" si="8"/>
        <v>-7.8947368421052628</v>
      </c>
      <c r="I39" s="502">
        <f t="shared" si="8"/>
        <v>26.470588235294116</v>
      </c>
      <c r="J39" s="501">
        <f t="shared" si="8"/>
        <v>28.125</v>
      </c>
      <c r="K39" s="101"/>
      <c r="L39" s="101"/>
      <c r="M39" s="101"/>
    </row>
    <row r="40" spans="1:13" ht="15" x14ac:dyDescent="0.2">
      <c r="A40" s="110"/>
      <c r="B40" s="65"/>
      <c r="C40" s="65"/>
      <c r="D40" s="65"/>
      <c r="E40" s="65"/>
      <c r="F40" s="65"/>
      <c r="G40" s="65"/>
      <c r="H40" s="65"/>
      <c r="I40" s="65"/>
      <c r="J40" s="65"/>
      <c r="K40" s="101"/>
      <c r="L40" s="101"/>
      <c r="M40" s="101"/>
    </row>
    <row r="41" spans="1:13" ht="15" x14ac:dyDescent="0.2">
      <c r="A41" s="110"/>
      <c r="B41" s="65"/>
      <c r="C41" s="65"/>
      <c r="D41" s="65"/>
      <c r="E41" s="65"/>
      <c r="F41" s="65"/>
      <c r="G41" s="65"/>
      <c r="H41" s="65"/>
      <c r="I41" s="65"/>
      <c r="J41" s="65"/>
      <c r="K41" s="101"/>
      <c r="L41" s="101"/>
      <c r="M41" s="101"/>
    </row>
    <row r="42" spans="1:13" x14ac:dyDescent="0.2">
      <c r="A42" s="104" t="s">
        <v>296</v>
      </c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</row>
    <row r="43" spans="1:13" x14ac:dyDescent="0.2">
      <c r="A43" s="104" t="s">
        <v>295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</row>
    <row r="44" spans="1:13" x14ac:dyDescent="0.2">
      <c r="A44" s="104" t="s">
        <v>294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</row>
    <row r="45" spans="1:13" x14ac:dyDescent="0.2">
      <c r="A45" s="104" t="s">
        <v>316</v>
      </c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</row>
    <row r="46" spans="1:13" x14ac:dyDescent="0.2">
      <c r="A46" s="101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</row>
    <row r="47" spans="1:13" x14ac:dyDescent="0.2">
      <c r="A47" s="101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</row>
    <row r="48" spans="1:13" x14ac:dyDescent="0.2">
      <c r="A48" s="101"/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</row>
    <row r="49" spans="1:13" x14ac:dyDescent="0.2">
      <c r="A49" s="101"/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</row>
    <row r="50" spans="1:13" x14ac:dyDescent="0.2">
      <c r="A50" s="101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</row>
  </sheetData>
  <mergeCells count="6">
    <mergeCell ref="A29:J29"/>
    <mergeCell ref="B16:H16"/>
    <mergeCell ref="I3:J3"/>
    <mergeCell ref="I16:J16"/>
    <mergeCell ref="B2:J2"/>
    <mergeCell ref="B3:H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5"/>
  <sheetViews>
    <sheetView zoomScale="80" zoomScaleNormal="80" workbookViewId="0">
      <selection activeCell="AA14" sqref="AA14"/>
    </sheetView>
  </sheetViews>
  <sheetFormatPr defaultRowHeight="14.25" x14ac:dyDescent="0.2"/>
  <cols>
    <col min="1" max="1" width="21.85546875" style="102" customWidth="1"/>
    <col min="2" max="2" width="14" style="102" customWidth="1"/>
    <col min="3" max="20" width="10.85546875" style="102" customWidth="1"/>
    <col min="21" max="21" width="9.140625" style="102"/>
    <col min="22" max="24" width="16.7109375" style="102" customWidth="1"/>
    <col min="25" max="16384" width="9.140625" style="102"/>
  </cols>
  <sheetData>
    <row r="1" spans="1:24" x14ac:dyDescent="0.2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</row>
    <row r="2" spans="1:24" ht="15" x14ac:dyDescent="0.25">
      <c r="A2" s="106"/>
      <c r="B2" s="106"/>
      <c r="C2" s="536" t="s">
        <v>291</v>
      </c>
      <c r="D2" s="537"/>
      <c r="E2" s="537"/>
      <c r="F2" s="537"/>
      <c r="G2" s="537"/>
      <c r="H2" s="537"/>
      <c r="I2" s="537"/>
      <c r="J2" s="537"/>
      <c r="K2" s="537"/>
      <c r="L2" s="537"/>
      <c r="M2" s="537"/>
      <c r="N2" s="537"/>
      <c r="O2" s="537"/>
      <c r="P2" s="537"/>
      <c r="Q2" s="537"/>
      <c r="R2" s="537"/>
      <c r="S2" s="537"/>
      <c r="T2" s="537"/>
      <c r="U2" s="101"/>
      <c r="V2" s="101"/>
      <c r="W2" s="101"/>
      <c r="X2" s="101"/>
    </row>
    <row r="3" spans="1:24" ht="15" x14ac:dyDescent="0.25">
      <c r="A3" s="101"/>
      <c r="B3" s="101"/>
      <c r="C3" s="529">
        <v>2019</v>
      </c>
      <c r="D3" s="530"/>
      <c r="E3" s="530"/>
      <c r="F3" s="530"/>
      <c r="G3" s="530"/>
      <c r="H3" s="530"/>
      <c r="I3" s="531"/>
      <c r="J3" s="529">
        <v>2020</v>
      </c>
      <c r="K3" s="539"/>
      <c r="L3" s="538">
        <v>2020</v>
      </c>
      <c r="M3" s="530"/>
      <c r="N3" s="530"/>
      <c r="O3" s="530"/>
      <c r="P3" s="530"/>
      <c r="Q3" s="530"/>
      <c r="R3" s="531"/>
      <c r="S3" s="529">
        <v>2021</v>
      </c>
      <c r="T3" s="530"/>
      <c r="U3" s="101"/>
      <c r="V3" s="535" t="s">
        <v>311</v>
      </c>
      <c r="W3" s="535"/>
      <c r="X3" s="535"/>
    </row>
    <row r="4" spans="1:24" ht="16.5" customHeight="1" x14ac:dyDescent="0.25">
      <c r="A4" s="118" t="s">
        <v>186</v>
      </c>
      <c r="B4" s="119" t="s">
        <v>187</v>
      </c>
      <c r="C4" s="245" t="s">
        <v>12</v>
      </c>
      <c r="D4" s="246" t="s">
        <v>13</v>
      </c>
      <c r="E4" s="246" t="s">
        <v>14</v>
      </c>
      <c r="F4" s="246" t="s">
        <v>15</v>
      </c>
      <c r="G4" s="246" t="s">
        <v>16</v>
      </c>
      <c r="H4" s="258" t="s">
        <v>17</v>
      </c>
      <c r="I4" s="258" t="s">
        <v>18</v>
      </c>
      <c r="J4" s="478" t="s">
        <v>7</v>
      </c>
      <c r="K4" s="479" t="s">
        <v>8</v>
      </c>
      <c r="L4" s="505" t="s">
        <v>12</v>
      </c>
      <c r="M4" s="483" t="s">
        <v>13</v>
      </c>
      <c r="N4" s="483" t="s">
        <v>14</v>
      </c>
      <c r="O4" s="483" t="s">
        <v>15</v>
      </c>
      <c r="P4" s="483" t="s">
        <v>16</v>
      </c>
      <c r="Q4" s="483" t="s">
        <v>17</v>
      </c>
      <c r="R4" s="484" t="s">
        <v>18</v>
      </c>
      <c r="S4" s="478" t="s">
        <v>7</v>
      </c>
      <c r="T4" s="479" t="s">
        <v>8</v>
      </c>
      <c r="U4" s="101"/>
      <c r="V4" s="512" t="s">
        <v>312</v>
      </c>
      <c r="W4" s="512" t="s">
        <v>313</v>
      </c>
      <c r="X4" s="512" t="s">
        <v>188</v>
      </c>
    </row>
    <row r="5" spans="1:24" x14ac:dyDescent="0.2">
      <c r="A5" s="532" t="s">
        <v>119</v>
      </c>
      <c r="B5" s="98" t="s">
        <v>73</v>
      </c>
      <c r="C5" s="65">
        <v>36</v>
      </c>
      <c r="D5" s="65">
        <v>38</v>
      </c>
      <c r="E5" s="65">
        <v>39</v>
      </c>
      <c r="F5" s="67">
        <v>37</v>
      </c>
      <c r="G5" s="67">
        <v>32</v>
      </c>
      <c r="H5" s="67">
        <v>37</v>
      </c>
      <c r="I5" s="68">
        <v>25</v>
      </c>
      <c r="J5" s="65">
        <v>30</v>
      </c>
      <c r="K5" s="65">
        <v>33</v>
      </c>
      <c r="L5" s="506">
        <v>39</v>
      </c>
      <c r="M5" s="65">
        <v>41</v>
      </c>
      <c r="N5" s="65">
        <v>42</v>
      </c>
      <c r="O5" s="65">
        <v>41</v>
      </c>
      <c r="P5" s="65">
        <v>32</v>
      </c>
      <c r="Q5" s="65">
        <v>29</v>
      </c>
      <c r="R5" s="69">
        <v>28</v>
      </c>
      <c r="S5" s="486">
        <v>32</v>
      </c>
      <c r="T5" s="65">
        <v>33</v>
      </c>
      <c r="U5" s="101"/>
      <c r="V5" s="101">
        <v>32</v>
      </c>
      <c r="W5" s="101">
        <v>33</v>
      </c>
      <c r="X5" s="515">
        <v>3.125</v>
      </c>
    </row>
    <row r="6" spans="1:24" x14ac:dyDescent="0.2">
      <c r="A6" s="532"/>
      <c r="B6" s="98" t="s">
        <v>120</v>
      </c>
      <c r="C6" s="65">
        <v>29</v>
      </c>
      <c r="D6" s="65">
        <v>33</v>
      </c>
      <c r="E6" s="65">
        <v>36</v>
      </c>
      <c r="F6" s="65">
        <v>34</v>
      </c>
      <c r="G6" s="65">
        <v>26</v>
      </c>
      <c r="H6" s="65">
        <v>26</v>
      </c>
      <c r="I6" s="69">
        <v>22</v>
      </c>
      <c r="J6" s="65">
        <v>20</v>
      </c>
      <c r="K6" s="65">
        <v>18</v>
      </c>
      <c r="L6" s="506">
        <v>23</v>
      </c>
      <c r="M6" s="65">
        <v>35</v>
      </c>
      <c r="N6" s="65">
        <v>34</v>
      </c>
      <c r="O6" s="65">
        <v>31</v>
      </c>
      <c r="P6" s="65">
        <v>21</v>
      </c>
      <c r="Q6" s="65">
        <v>24</v>
      </c>
      <c r="R6" s="69">
        <v>19</v>
      </c>
      <c r="S6" s="486">
        <v>15</v>
      </c>
      <c r="T6" s="65">
        <v>14</v>
      </c>
      <c r="U6" s="101"/>
      <c r="V6" s="101">
        <v>19</v>
      </c>
      <c r="W6" s="101">
        <v>14</v>
      </c>
      <c r="X6" s="515">
        <v>-26.315789473684209</v>
      </c>
    </row>
    <row r="7" spans="1:24" x14ac:dyDescent="0.2">
      <c r="A7" s="532"/>
      <c r="B7" s="98" t="s">
        <v>121</v>
      </c>
      <c r="C7" s="65">
        <v>22</v>
      </c>
      <c r="D7" s="65">
        <v>18</v>
      </c>
      <c r="E7" s="65">
        <v>18</v>
      </c>
      <c r="F7" s="65">
        <v>17</v>
      </c>
      <c r="G7" s="65">
        <v>21</v>
      </c>
      <c r="H7" s="65">
        <v>30</v>
      </c>
      <c r="I7" s="69">
        <v>16</v>
      </c>
      <c r="J7" s="65">
        <v>13</v>
      </c>
      <c r="K7" s="65">
        <v>6</v>
      </c>
      <c r="L7" s="506">
        <v>16</v>
      </c>
      <c r="M7" s="65">
        <v>15</v>
      </c>
      <c r="N7" s="65">
        <v>15</v>
      </c>
      <c r="O7" s="66">
        <v>17</v>
      </c>
      <c r="P7" s="66">
        <v>19</v>
      </c>
      <c r="Q7" s="66">
        <v>12</v>
      </c>
      <c r="R7" s="70">
        <v>14</v>
      </c>
      <c r="S7" s="487">
        <v>17</v>
      </c>
      <c r="T7" s="66">
        <v>16</v>
      </c>
      <c r="U7" s="101"/>
      <c r="V7" s="517">
        <v>10</v>
      </c>
      <c r="W7" s="517">
        <v>17</v>
      </c>
      <c r="X7" s="516">
        <v>70</v>
      </c>
    </row>
    <row r="8" spans="1:24" ht="15" x14ac:dyDescent="0.2">
      <c r="A8" s="115" t="s">
        <v>122</v>
      </c>
      <c r="B8" s="116" t="s">
        <v>91</v>
      </c>
      <c r="C8" s="117">
        <v>29</v>
      </c>
      <c r="D8" s="117">
        <v>30</v>
      </c>
      <c r="E8" s="117">
        <v>31</v>
      </c>
      <c r="F8" s="117">
        <v>29</v>
      </c>
      <c r="G8" s="117">
        <v>26</v>
      </c>
      <c r="H8" s="117">
        <v>31</v>
      </c>
      <c r="I8" s="121">
        <v>21</v>
      </c>
      <c r="J8" s="117">
        <v>21</v>
      </c>
      <c r="K8" s="117">
        <v>19</v>
      </c>
      <c r="L8" s="507">
        <v>26</v>
      </c>
      <c r="M8" s="117">
        <v>30</v>
      </c>
      <c r="N8" s="117">
        <v>30</v>
      </c>
      <c r="O8" s="66">
        <v>30</v>
      </c>
      <c r="P8" s="66">
        <v>24</v>
      </c>
      <c r="Q8" s="66">
        <v>22</v>
      </c>
      <c r="R8" s="70">
        <v>20</v>
      </c>
      <c r="S8" s="487">
        <v>21</v>
      </c>
      <c r="T8" s="66">
        <v>21</v>
      </c>
      <c r="U8" s="101"/>
      <c r="V8" s="517">
        <v>20</v>
      </c>
      <c r="W8" s="517">
        <v>21</v>
      </c>
      <c r="X8" s="516">
        <v>5</v>
      </c>
    </row>
    <row r="9" spans="1:24" ht="15" x14ac:dyDescent="0.2">
      <c r="A9" s="112" t="s">
        <v>123</v>
      </c>
      <c r="B9" s="98" t="s">
        <v>124</v>
      </c>
      <c r="C9" s="65">
        <v>29</v>
      </c>
      <c r="D9" s="65">
        <v>21</v>
      </c>
      <c r="E9" s="65">
        <v>23</v>
      </c>
      <c r="F9" s="65">
        <v>26</v>
      </c>
      <c r="G9" s="65">
        <v>28</v>
      </c>
      <c r="H9" s="65">
        <v>40</v>
      </c>
      <c r="I9" s="69">
        <v>33</v>
      </c>
      <c r="J9" s="65">
        <v>29</v>
      </c>
      <c r="K9" s="65">
        <v>26</v>
      </c>
      <c r="L9" s="506">
        <v>27</v>
      </c>
      <c r="M9" s="65">
        <v>25</v>
      </c>
      <c r="N9" s="65">
        <v>31</v>
      </c>
      <c r="O9" s="66">
        <v>33</v>
      </c>
      <c r="P9" s="66">
        <v>39</v>
      </c>
      <c r="Q9" s="66">
        <v>25</v>
      </c>
      <c r="R9" s="70">
        <v>26</v>
      </c>
      <c r="S9" s="487">
        <v>40</v>
      </c>
      <c r="T9" s="66">
        <v>31</v>
      </c>
      <c r="U9" s="101"/>
      <c r="V9" s="517">
        <v>27</v>
      </c>
      <c r="W9" s="517">
        <v>35</v>
      </c>
      <c r="X9" s="516">
        <v>29.62962962962963</v>
      </c>
    </row>
    <row r="10" spans="1:24" ht="15" x14ac:dyDescent="0.2">
      <c r="A10" s="115" t="s">
        <v>122</v>
      </c>
      <c r="B10" s="116" t="s">
        <v>91</v>
      </c>
      <c r="C10" s="117">
        <v>29</v>
      </c>
      <c r="D10" s="117">
        <v>21</v>
      </c>
      <c r="E10" s="117">
        <v>23</v>
      </c>
      <c r="F10" s="117">
        <v>26</v>
      </c>
      <c r="G10" s="117">
        <v>28</v>
      </c>
      <c r="H10" s="117">
        <v>40</v>
      </c>
      <c r="I10" s="121">
        <v>33</v>
      </c>
      <c r="J10" s="117">
        <v>29</v>
      </c>
      <c r="K10" s="117">
        <v>26</v>
      </c>
      <c r="L10" s="507">
        <v>27</v>
      </c>
      <c r="M10" s="117">
        <v>25</v>
      </c>
      <c r="N10" s="117">
        <v>31</v>
      </c>
      <c r="O10" s="66">
        <v>33</v>
      </c>
      <c r="P10" s="66">
        <v>39</v>
      </c>
      <c r="Q10" s="66">
        <v>25</v>
      </c>
      <c r="R10" s="70">
        <v>26</v>
      </c>
      <c r="S10" s="487">
        <v>40</v>
      </c>
      <c r="T10" s="66">
        <v>31</v>
      </c>
      <c r="U10" s="101"/>
      <c r="V10" s="517">
        <v>27</v>
      </c>
      <c r="W10" s="517">
        <v>35</v>
      </c>
      <c r="X10" s="516">
        <v>29.62962962962963</v>
      </c>
    </row>
    <row r="11" spans="1:24" x14ac:dyDescent="0.2">
      <c r="A11" s="532" t="s">
        <v>125</v>
      </c>
      <c r="B11" s="98" t="s">
        <v>70</v>
      </c>
      <c r="C11" s="65">
        <v>38</v>
      </c>
      <c r="D11" s="65">
        <v>37</v>
      </c>
      <c r="E11" s="65">
        <v>39</v>
      </c>
      <c r="F11" s="65">
        <v>34</v>
      </c>
      <c r="G11" s="65">
        <v>28</v>
      </c>
      <c r="H11" s="65">
        <v>34</v>
      </c>
      <c r="I11" s="69">
        <v>28</v>
      </c>
      <c r="J11" s="65">
        <v>31</v>
      </c>
      <c r="K11" s="65">
        <v>32</v>
      </c>
      <c r="L11" s="506">
        <v>36</v>
      </c>
      <c r="M11" s="65">
        <v>38</v>
      </c>
      <c r="N11" s="65">
        <v>32</v>
      </c>
      <c r="O11" s="65">
        <v>34</v>
      </c>
      <c r="P11" s="65">
        <v>36</v>
      </c>
      <c r="Q11" s="65">
        <v>28</v>
      </c>
      <c r="R11" s="69">
        <v>27</v>
      </c>
      <c r="S11" s="486">
        <v>36</v>
      </c>
      <c r="T11" s="65">
        <v>36</v>
      </c>
      <c r="U11" s="101"/>
      <c r="V11" s="101">
        <v>31</v>
      </c>
      <c r="W11" s="101">
        <v>36</v>
      </c>
      <c r="X11" s="515">
        <v>16.129032258064516</v>
      </c>
    </row>
    <row r="12" spans="1:24" x14ac:dyDescent="0.2">
      <c r="A12" s="532"/>
      <c r="B12" s="98" t="s">
        <v>57</v>
      </c>
      <c r="C12" s="65">
        <v>31</v>
      </c>
      <c r="D12" s="65">
        <v>30</v>
      </c>
      <c r="E12" s="65">
        <v>31</v>
      </c>
      <c r="F12" s="65">
        <v>34</v>
      </c>
      <c r="G12" s="65">
        <v>37</v>
      </c>
      <c r="H12" s="65">
        <v>44</v>
      </c>
      <c r="I12" s="69">
        <v>34</v>
      </c>
      <c r="J12" s="65">
        <v>34</v>
      </c>
      <c r="K12" s="65">
        <v>29</v>
      </c>
      <c r="L12" s="506">
        <v>33</v>
      </c>
      <c r="M12" s="65">
        <v>28</v>
      </c>
      <c r="N12" s="65">
        <v>27</v>
      </c>
      <c r="O12" s="65">
        <v>33</v>
      </c>
      <c r="P12" s="65">
        <v>44</v>
      </c>
      <c r="Q12" s="65">
        <v>34</v>
      </c>
      <c r="R12" s="69">
        <v>34</v>
      </c>
      <c r="S12" s="486">
        <v>39</v>
      </c>
      <c r="T12" s="65">
        <v>36</v>
      </c>
      <c r="U12" s="101"/>
      <c r="V12" s="101">
        <v>32</v>
      </c>
      <c r="W12" s="101">
        <v>37</v>
      </c>
      <c r="X12" s="515">
        <v>15.625</v>
      </c>
    </row>
    <row r="13" spans="1:24" x14ac:dyDescent="0.2">
      <c r="A13" s="532"/>
      <c r="B13" s="98" t="s">
        <v>126</v>
      </c>
      <c r="C13" s="65">
        <v>33</v>
      </c>
      <c r="D13" s="65">
        <v>33</v>
      </c>
      <c r="E13" s="65">
        <v>34</v>
      </c>
      <c r="F13" s="65">
        <v>33</v>
      </c>
      <c r="G13" s="65">
        <v>27</v>
      </c>
      <c r="H13" s="65">
        <v>22</v>
      </c>
      <c r="I13" s="69">
        <v>20</v>
      </c>
      <c r="J13" s="65">
        <v>24</v>
      </c>
      <c r="K13" s="65">
        <v>28</v>
      </c>
      <c r="L13" s="506">
        <v>38</v>
      </c>
      <c r="M13" s="65">
        <v>57</v>
      </c>
      <c r="N13" s="65">
        <v>55</v>
      </c>
      <c r="O13" s="65">
        <v>52</v>
      </c>
      <c r="P13" s="65">
        <v>38</v>
      </c>
      <c r="Q13" s="65">
        <v>39</v>
      </c>
      <c r="R13" s="69">
        <v>41</v>
      </c>
      <c r="S13" s="486">
        <v>45</v>
      </c>
      <c r="T13" s="65">
        <v>38</v>
      </c>
      <c r="U13" s="101"/>
      <c r="V13" s="101">
        <v>26</v>
      </c>
      <c r="W13" s="101">
        <v>41</v>
      </c>
      <c r="X13" s="515">
        <v>57.692307692307693</v>
      </c>
    </row>
    <row r="14" spans="1:24" x14ac:dyDescent="0.2">
      <c r="A14" s="532"/>
      <c r="B14" s="98" t="s">
        <v>58</v>
      </c>
      <c r="C14" s="65">
        <v>50</v>
      </c>
      <c r="D14" s="65">
        <v>44</v>
      </c>
      <c r="E14" s="65">
        <v>43</v>
      </c>
      <c r="F14" s="65">
        <v>48</v>
      </c>
      <c r="G14" s="65">
        <v>53</v>
      </c>
      <c r="H14" s="65">
        <v>67</v>
      </c>
      <c r="I14" s="69">
        <v>51</v>
      </c>
      <c r="J14" s="65">
        <v>45</v>
      </c>
      <c r="K14" s="65">
        <v>42</v>
      </c>
      <c r="L14" s="506">
        <v>43</v>
      </c>
      <c r="M14" s="65">
        <v>42</v>
      </c>
      <c r="N14" s="65">
        <v>38</v>
      </c>
      <c r="O14" s="65">
        <v>44</v>
      </c>
      <c r="P14" s="65">
        <v>51</v>
      </c>
      <c r="Q14" s="65">
        <v>44</v>
      </c>
      <c r="R14" s="69">
        <v>46</v>
      </c>
      <c r="S14" s="486">
        <v>52</v>
      </c>
      <c r="T14" s="65">
        <v>48</v>
      </c>
      <c r="U14" s="101"/>
      <c r="V14" s="101">
        <v>43</v>
      </c>
      <c r="W14" s="101">
        <v>50</v>
      </c>
      <c r="X14" s="515">
        <v>16.279069767441861</v>
      </c>
    </row>
    <row r="15" spans="1:24" x14ac:dyDescent="0.2">
      <c r="A15" s="532"/>
      <c r="B15" s="98" t="s">
        <v>127</v>
      </c>
      <c r="C15" s="65">
        <v>26</v>
      </c>
      <c r="D15" s="65">
        <v>22</v>
      </c>
      <c r="E15" s="65">
        <v>23</v>
      </c>
      <c r="F15" s="65">
        <v>27</v>
      </c>
      <c r="G15" s="65">
        <v>31</v>
      </c>
      <c r="H15" s="65">
        <v>45</v>
      </c>
      <c r="I15" s="69">
        <v>42</v>
      </c>
      <c r="J15" s="65">
        <v>40</v>
      </c>
      <c r="K15" s="65">
        <v>34</v>
      </c>
      <c r="L15" s="506">
        <v>34</v>
      </c>
      <c r="M15" s="65">
        <v>28</v>
      </c>
      <c r="N15" s="65">
        <v>23</v>
      </c>
      <c r="O15" s="65">
        <v>34</v>
      </c>
      <c r="P15" s="65">
        <v>43</v>
      </c>
      <c r="Q15" s="65">
        <v>32</v>
      </c>
      <c r="R15" s="69">
        <v>28</v>
      </c>
      <c r="S15" s="486">
        <v>39</v>
      </c>
      <c r="T15" s="65">
        <v>35</v>
      </c>
      <c r="U15" s="101"/>
      <c r="V15" s="101">
        <v>37</v>
      </c>
      <c r="W15" s="101">
        <v>37</v>
      </c>
      <c r="X15" s="515">
        <v>0</v>
      </c>
    </row>
    <row r="16" spans="1:24" x14ac:dyDescent="0.2">
      <c r="A16" s="532"/>
      <c r="B16" s="98" t="s">
        <v>71</v>
      </c>
      <c r="C16" s="65">
        <v>38</v>
      </c>
      <c r="D16" s="65">
        <v>37</v>
      </c>
      <c r="E16" s="65">
        <v>40</v>
      </c>
      <c r="F16" s="65">
        <v>36</v>
      </c>
      <c r="G16" s="65">
        <v>32</v>
      </c>
      <c r="H16" s="65">
        <v>43</v>
      </c>
      <c r="I16" s="69">
        <v>42</v>
      </c>
      <c r="J16" s="65">
        <v>38</v>
      </c>
      <c r="K16" s="65">
        <v>32</v>
      </c>
      <c r="L16" s="506">
        <v>35</v>
      </c>
      <c r="M16" s="65">
        <v>39</v>
      </c>
      <c r="N16" s="65">
        <v>41</v>
      </c>
      <c r="O16" s="65">
        <v>45</v>
      </c>
      <c r="P16" s="65">
        <v>59</v>
      </c>
      <c r="Q16" s="65">
        <v>43</v>
      </c>
      <c r="R16" s="69">
        <v>50</v>
      </c>
      <c r="S16" s="486">
        <v>64</v>
      </c>
      <c r="T16" s="65">
        <v>49</v>
      </c>
      <c r="U16" s="101"/>
      <c r="V16" s="101">
        <v>35</v>
      </c>
      <c r="W16" s="101">
        <v>55</v>
      </c>
      <c r="X16" s="515">
        <v>57.142857142857146</v>
      </c>
    </row>
    <row r="17" spans="1:24" x14ac:dyDescent="0.2">
      <c r="A17" s="532"/>
      <c r="B17" s="98" t="s">
        <v>62</v>
      </c>
      <c r="C17" s="65">
        <v>28</v>
      </c>
      <c r="D17" s="65">
        <v>24</v>
      </c>
      <c r="E17" s="65">
        <v>24</v>
      </c>
      <c r="F17" s="65">
        <v>29</v>
      </c>
      <c r="G17" s="65">
        <v>35</v>
      </c>
      <c r="H17" s="65">
        <v>50</v>
      </c>
      <c r="I17" s="69">
        <v>48</v>
      </c>
      <c r="J17" s="65">
        <v>41</v>
      </c>
      <c r="K17" s="65">
        <v>45</v>
      </c>
      <c r="L17" s="506">
        <v>42</v>
      </c>
      <c r="M17" s="65">
        <v>24</v>
      </c>
      <c r="N17" s="65">
        <v>20</v>
      </c>
      <c r="O17" s="65">
        <v>24</v>
      </c>
      <c r="P17" s="65">
        <v>39</v>
      </c>
      <c r="Q17" s="65">
        <v>25</v>
      </c>
      <c r="R17" s="69">
        <v>25</v>
      </c>
      <c r="S17" s="486">
        <v>34</v>
      </c>
      <c r="T17" s="65">
        <v>37</v>
      </c>
      <c r="U17" s="101"/>
      <c r="V17" s="101">
        <v>43</v>
      </c>
      <c r="W17" s="101">
        <v>35</v>
      </c>
      <c r="X17" s="515">
        <v>-18.604651162790699</v>
      </c>
    </row>
    <row r="18" spans="1:24" x14ac:dyDescent="0.2">
      <c r="A18" s="532"/>
      <c r="B18" s="98" t="s">
        <v>128</v>
      </c>
      <c r="C18" s="65">
        <v>46</v>
      </c>
      <c r="D18" s="65">
        <v>48</v>
      </c>
      <c r="E18" s="65">
        <v>49</v>
      </c>
      <c r="F18" s="65">
        <v>60</v>
      </c>
      <c r="G18" s="65">
        <v>70</v>
      </c>
      <c r="H18" s="65">
        <v>83</v>
      </c>
      <c r="I18" s="69">
        <v>69</v>
      </c>
      <c r="J18" s="65">
        <v>56</v>
      </c>
      <c r="K18" s="65">
        <v>53</v>
      </c>
      <c r="L18" s="506">
        <v>23</v>
      </c>
      <c r="M18" s="65">
        <v>39</v>
      </c>
      <c r="N18" s="65">
        <v>56</v>
      </c>
      <c r="O18" s="65">
        <v>52</v>
      </c>
      <c r="P18" s="65">
        <v>60</v>
      </c>
      <c r="Q18" s="65">
        <v>50</v>
      </c>
      <c r="R18" s="69">
        <v>56</v>
      </c>
      <c r="S18" s="486">
        <v>48</v>
      </c>
      <c r="T18" s="65">
        <v>53</v>
      </c>
      <c r="U18" s="101"/>
      <c r="V18" s="101">
        <v>55</v>
      </c>
      <c r="W18" s="101">
        <v>52</v>
      </c>
      <c r="X18" s="515">
        <v>-5.4545454545454541</v>
      </c>
    </row>
    <row r="19" spans="1:24" x14ac:dyDescent="0.2">
      <c r="A19" s="532"/>
      <c r="B19" s="98" t="s">
        <v>64</v>
      </c>
      <c r="C19" s="65">
        <v>36</v>
      </c>
      <c r="D19" s="65">
        <v>39</v>
      </c>
      <c r="E19" s="65">
        <v>42</v>
      </c>
      <c r="F19" s="65">
        <v>47</v>
      </c>
      <c r="G19" s="65">
        <v>42</v>
      </c>
      <c r="H19" s="65">
        <v>51</v>
      </c>
      <c r="I19" s="69">
        <v>38</v>
      </c>
      <c r="J19" s="65">
        <v>32</v>
      </c>
      <c r="K19" s="65">
        <v>32</v>
      </c>
      <c r="L19" s="506">
        <v>39</v>
      </c>
      <c r="M19" s="65">
        <v>43</v>
      </c>
      <c r="N19" s="65">
        <v>33</v>
      </c>
      <c r="O19" s="65">
        <v>40</v>
      </c>
      <c r="P19" s="65">
        <v>57</v>
      </c>
      <c r="Q19" s="65">
        <v>28</v>
      </c>
      <c r="R19" s="69">
        <v>29</v>
      </c>
      <c r="S19" s="486">
        <v>32</v>
      </c>
      <c r="T19" s="65">
        <v>27</v>
      </c>
      <c r="U19" s="101"/>
      <c r="V19" s="101">
        <v>32</v>
      </c>
      <c r="W19" s="101">
        <v>30</v>
      </c>
      <c r="X19" s="515">
        <v>-6.25</v>
      </c>
    </row>
    <row r="20" spans="1:24" x14ac:dyDescent="0.2">
      <c r="A20" s="532"/>
      <c r="B20" s="98" t="s">
        <v>46</v>
      </c>
      <c r="C20" s="65">
        <v>33</v>
      </c>
      <c r="D20" s="65">
        <v>31</v>
      </c>
      <c r="E20" s="65">
        <v>30</v>
      </c>
      <c r="F20" s="65">
        <v>37</v>
      </c>
      <c r="G20" s="65">
        <v>37</v>
      </c>
      <c r="H20" s="65">
        <v>55</v>
      </c>
      <c r="I20" s="69">
        <v>41</v>
      </c>
      <c r="J20" s="65">
        <v>36</v>
      </c>
      <c r="K20" s="65">
        <v>31</v>
      </c>
      <c r="L20" s="506">
        <v>33</v>
      </c>
      <c r="M20" s="65">
        <v>34</v>
      </c>
      <c r="N20" s="65">
        <v>31</v>
      </c>
      <c r="O20" s="65">
        <v>39</v>
      </c>
      <c r="P20" s="65">
        <v>45</v>
      </c>
      <c r="Q20" s="65">
        <v>36</v>
      </c>
      <c r="R20" s="69">
        <v>35</v>
      </c>
      <c r="S20" s="486">
        <v>41</v>
      </c>
      <c r="T20" s="65">
        <v>39</v>
      </c>
      <c r="U20" s="101"/>
      <c r="V20" s="101">
        <v>34</v>
      </c>
      <c r="W20" s="101">
        <v>40</v>
      </c>
      <c r="X20" s="515">
        <v>17.647058823529413</v>
      </c>
    </row>
    <row r="21" spans="1:24" x14ac:dyDescent="0.2">
      <c r="A21" s="532"/>
      <c r="B21" s="98" t="s">
        <v>69</v>
      </c>
      <c r="C21" s="65">
        <v>11</v>
      </c>
      <c r="D21" s="65">
        <v>8</v>
      </c>
      <c r="E21" s="65">
        <v>8</v>
      </c>
      <c r="F21" s="65">
        <v>17</v>
      </c>
      <c r="G21" s="65">
        <v>20</v>
      </c>
      <c r="H21" s="65">
        <v>16</v>
      </c>
      <c r="I21" s="69">
        <v>14</v>
      </c>
      <c r="J21" s="65">
        <v>16</v>
      </c>
      <c r="K21" s="65">
        <v>18</v>
      </c>
      <c r="L21" s="506">
        <v>19</v>
      </c>
      <c r="M21" s="65">
        <v>11</v>
      </c>
      <c r="N21" s="65">
        <v>14</v>
      </c>
      <c r="O21" s="65">
        <v>19</v>
      </c>
      <c r="P21" s="65">
        <v>25</v>
      </c>
      <c r="Q21" s="65">
        <v>15</v>
      </c>
      <c r="R21" s="69">
        <v>18</v>
      </c>
      <c r="S21" s="486">
        <v>24</v>
      </c>
      <c r="T21" s="65">
        <v>22</v>
      </c>
      <c r="U21" s="101"/>
      <c r="V21" s="101">
        <v>18</v>
      </c>
      <c r="W21" s="101">
        <v>23</v>
      </c>
      <c r="X21" s="515">
        <v>27.777777777777779</v>
      </c>
    </row>
    <row r="22" spans="1:24" x14ac:dyDescent="0.2">
      <c r="A22" s="532"/>
      <c r="B22" s="98" t="s">
        <v>68</v>
      </c>
      <c r="C22" s="65" t="s">
        <v>91</v>
      </c>
      <c r="D22" s="65" t="s">
        <v>91</v>
      </c>
      <c r="E22" s="65">
        <v>19</v>
      </c>
      <c r="F22" s="65" t="s">
        <v>91</v>
      </c>
      <c r="G22" s="65">
        <v>33</v>
      </c>
      <c r="H22" s="65">
        <v>40</v>
      </c>
      <c r="I22" s="69">
        <v>36</v>
      </c>
      <c r="J22" s="65">
        <v>31</v>
      </c>
      <c r="K22" s="65">
        <v>24</v>
      </c>
      <c r="L22" s="506">
        <v>36</v>
      </c>
      <c r="M22" s="65">
        <v>41</v>
      </c>
      <c r="N22" s="65">
        <v>38</v>
      </c>
      <c r="O22" s="65">
        <v>32</v>
      </c>
      <c r="P22" s="65">
        <v>39</v>
      </c>
      <c r="Q22" s="65">
        <v>28</v>
      </c>
      <c r="R22" s="69" t="s">
        <v>91</v>
      </c>
      <c r="S22" s="486">
        <v>45</v>
      </c>
      <c r="T22" s="65">
        <v>40</v>
      </c>
      <c r="U22" s="101"/>
      <c r="V22" s="101">
        <v>27</v>
      </c>
      <c r="W22" s="101">
        <v>41</v>
      </c>
      <c r="X22" s="515">
        <v>51.851851851851855</v>
      </c>
    </row>
    <row r="23" spans="1:24" x14ac:dyDescent="0.2">
      <c r="A23" s="532"/>
      <c r="B23" s="98" t="s">
        <v>75</v>
      </c>
      <c r="C23" s="65">
        <v>32</v>
      </c>
      <c r="D23" s="65">
        <v>25</v>
      </c>
      <c r="E23" s="65">
        <v>29</v>
      </c>
      <c r="F23" s="65">
        <v>35</v>
      </c>
      <c r="G23" s="65">
        <v>43</v>
      </c>
      <c r="H23" s="65">
        <v>55</v>
      </c>
      <c r="I23" s="69">
        <v>53</v>
      </c>
      <c r="J23" s="65">
        <v>35</v>
      </c>
      <c r="K23" s="65">
        <v>37</v>
      </c>
      <c r="L23" s="506">
        <v>37</v>
      </c>
      <c r="M23" s="65">
        <v>30</v>
      </c>
      <c r="N23" s="65">
        <v>26</v>
      </c>
      <c r="O23" s="66">
        <v>37</v>
      </c>
      <c r="P23" s="66">
        <v>46</v>
      </c>
      <c r="Q23" s="66">
        <v>31</v>
      </c>
      <c r="R23" s="70">
        <v>38</v>
      </c>
      <c r="S23" s="487">
        <v>41</v>
      </c>
      <c r="T23" s="66">
        <v>40</v>
      </c>
      <c r="U23" s="101"/>
      <c r="V23" s="517">
        <v>37</v>
      </c>
      <c r="W23" s="517">
        <v>41</v>
      </c>
      <c r="X23" s="516">
        <v>10.810810810810811</v>
      </c>
    </row>
    <row r="24" spans="1:24" ht="15" x14ac:dyDescent="0.2">
      <c r="A24" s="115" t="s">
        <v>122</v>
      </c>
      <c r="B24" s="116" t="s">
        <v>91</v>
      </c>
      <c r="C24" s="117">
        <v>33</v>
      </c>
      <c r="D24" s="117">
        <v>32</v>
      </c>
      <c r="E24" s="117">
        <v>32</v>
      </c>
      <c r="F24" s="117">
        <v>36</v>
      </c>
      <c r="G24" s="117">
        <v>38</v>
      </c>
      <c r="H24" s="117">
        <v>46</v>
      </c>
      <c r="I24" s="121">
        <v>40</v>
      </c>
      <c r="J24" s="117">
        <v>35</v>
      </c>
      <c r="K24" s="117">
        <v>34</v>
      </c>
      <c r="L24" s="507">
        <v>34</v>
      </c>
      <c r="M24" s="117">
        <v>35</v>
      </c>
      <c r="N24" s="117">
        <v>34</v>
      </c>
      <c r="O24" s="66">
        <v>37</v>
      </c>
      <c r="P24" s="66">
        <v>45</v>
      </c>
      <c r="Q24" s="66">
        <v>33</v>
      </c>
      <c r="R24" s="70">
        <v>36</v>
      </c>
      <c r="S24" s="487">
        <v>42</v>
      </c>
      <c r="T24" s="66">
        <v>38</v>
      </c>
      <c r="U24" s="101"/>
      <c r="V24" s="517">
        <v>34</v>
      </c>
      <c r="W24" s="517">
        <v>40</v>
      </c>
      <c r="X24" s="516">
        <v>17.647058823529413</v>
      </c>
    </row>
    <row r="25" spans="1:24" x14ac:dyDescent="0.2">
      <c r="A25" s="532" t="s">
        <v>129</v>
      </c>
      <c r="B25" s="98" t="s">
        <v>130</v>
      </c>
      <c r="C25" s="65">
        <v>26</v>
      </c>
      <c r="D25" s="65">
        <v>19</v>
      </c>
      <c r="E25" s="65">
        <v>19</v>
      </c>
      <c r="F25" s="65">
        <v>22</v>
      </c>
      <c r="G25" s="65">
        <v>27</v>
      </c>
      <c r="H25" s="65">
        <v>42</v>
      </c>
      <c r="I25" s="69">
        <v>28</v>
      </c>
      <c r="J25" s="65">
        <v>27</v>
      </c>
      <c r="K25" s="65">
        <v>28</v>
      </c>
      <c r="L25" s="506">
        <v>25</v>
      </c>
      <c r="M25" s="65">
        <v>20</v>
      </c>
      <c r="N25" s="65">
        <v>17</v>
      </c>
      <c r="O25" s="65">
        <v>25</v>
      </c>
      <c r="P25" s="65">
        <v>35</v>
      </c>
      <c r="Q25" s="65">
        <v>30</v>
      </c>
      <c r="R25" s="69">
        <v>29</v>
      </c>
      <c r="S25" s="486">
        <v>30</v>
      </c>
      <c r="T25" s="65">
        <v>22</v>
      </c>
      <c r="U25" s="101"/>
      <c r="V25" s="101">
        <v>27</v>
      </c>
      <c r="W25" s="101">
        <v>26</v>
      </c>
      <c r="X25" s="515">
        <v>-3.7037037037037037</v>
      </c>
    </row>
    <row r="26" spans="1:24" x14ac:dyDescent="0.2">
      <c r="A26" s="532"/>
      <c r="B26" s="98" t="s">
        <v>131</v>
      </c>
      <c r="C26" s="65">
        <v>42</v>
      </c>
      <c r="D26" s="65">
        <v>50</v>
      </c>
      <c r="E26" s="65">
        <v>44</v>
      </c>
      <c r="F26" s="65">
        <v>59</v>
      </c>
      <c r="G26" s="65">
        <v>66</v>
      </c>
      <c r="H26" s="65">
        <v>81</v>
      </c>
      <c r="I26" s="69">
        <v>54</v>
      </c>
      <c r="J26" s="65">
        <v>48</v>
      </c>
      <c r="K26" s="65">
        <v>42</v>
      </c>
      <c r="L26" s="506" t="s">
        <v>91</v>
      </c>
      <c r="M26" s="65">
        <v>35</v>
      </c>
      <c r="N26" s="65">
        <v>36</v>
      </c>
      <c r="O26" s="66">
        <v>48</v>
      </c>
      <c r="P26" s="66">
        <v>64</v>
      </c>
      <c r="Q26" s="66">
        <v>40</v>
      </c>
      <c r="R26" s="70">
        <v>40</v>
      </c>
      <c r="S26" s="487">
        <v>64</v>
      </c>
      <c r="T26" s="66" t="s">
        <v>91</v>
      </c>
      <c r="U26" s="101"/>
      <c r="V26" s="517">
        <v>45</v>
      </c>
      <c r="W26" s="517">
        <v>64</v>
      </c>
      <c r="X26" s="516">
        <v>42.222222222222221</v>
      </c>
    </row>
    <row r="27" spans="1:24" ht="15" x14ac:dyDescent="0.2">
      <c r="A27" s="115" t="s">
        <v>122</v>
      </c>
      <c r="B27" s="116" t="s">
        <v>91</v>
      </c>
      <c r="C27" s="117">
        <v>34</v>
      </c>
      <c r="D27" s="117">
        <v>35</v>
      </c>
      <c r="E27" s="117">
        <v>32</v>
      </c>
      <c r="F27" s="117">
        <v>41</v>
      </c>
      <c r="G27" s="117">
        <v>47</v>
      </c>
      <c r="H27" s="117">
        <v>61</v>
      </c>
      <c r="I27" s="121">
        <v>41</v>
      </c>
      <c r="J27" s="117">
        <v>37</v>
      </c>
      <c r="K27" s="117">
        <v>35</v>
      </c>
      <c r="L27" s="507">
        <v>25</v>
      </c>
      <c r="M27" s="117">
        <v>27</v>
      </c>
      <c r="N27" s="117">
        <v>27</v>
      </c>
      <c r="O27" s="66">
        <v>37</v>
      </c>
      <c r="P27" s="66">
        <v>50</v>
      </c>
      <c r="Q27" s="66">
        <v>35</v>
      </c>
      <c r="R27" s="70">
        <v>35</v>
      </c>
      <c r="S27" s="487">
        <v>47</v>
      </c>
      <c r="T27" s="66">
        <v>22</v>
      </c>
      <c r="U27" s="101"/>
      <c r="V27" s="517">
        <v>36</v>
      </c>
      <c r="W27" s="517">
        <v>45</v>
      </c>
      <c r="X27" s="516">
        <v>25</v>
      </c>
    </row>
    <row r="28" spans="1:24" ht="15" x14ac:dyDescent="0.2">
      <c r="A28" s="112" t="s">
        <v>132</v>
      </c>
      <c r="B28" s="98" t="s">
        <v>44</v>
      </c>
      <c r="C28" s="65">
        <v>33</v>
      </c>
      <c r="D28" s="65">
        <v>33</v>
      </c>
      <c r="E28" s="65">
        <v>27</v>
      </c>
      <c r="F28" s="65">
        <v>31</v>
      </c>
      <c r="G28" s="65">
        <v>32</v>
      </c>
      <c r="H28" s="65">
        <v>41</v>
      </c>
      <c r="I28" s="69">
        <v>33</v>
      </c>
      <c r="J28" s="65">
        <v>29</v>
      </c>
      <c r="K28" s="65">
        <v>31</v>
      </c>
      <c r="L28" s="506">
        <v>37</v>
      </c>
      <c r="M28" s="65">
        <v>54</v>
      </c>
      <c r="N28" s="65">
        <v>23</v>
      </c>
      <c r="O28" s="66">
        <v>37</v>
      </c>
      <c r="P28" s="66">
        <v>36</v>
      </c>
      <c r="Q28" s="66">
        <v>30</v>
      </c>
      <c r="R28" s="70">
        <v>26</v>
      </c>
      <c r="S28" s="487">
        <v>36</v>
      </c>
      <c r="T28" s="66">
        <v>33</v>
      </c>
      <c r="U28" s="101"/>
      <c r="V28" s="517">
        <v>30</v>
      </c>
      <c r="W28" s="517">
        <v>34</v>
      </c>
      <c r="X28" s="516">
        <v>13.333333333333334</v>
      </c>
    </row>
    <row r="29" spans="1:24" ht="15" x14ac:dyDescent="0.2">
      <c r="A29" s="115" t="s">
        <v>122</v>
      </c>
      <c r="B29" s="116" t="s">
        <v>91</v>
      </c>
      <c r="C29" s="117">
        <v>33</v>
      </c>
      <c r="D29" s="117">
        <v>33</v>
      </c>
      <c r="E29" s="117">
        <v>27</v>
      </c>
      <c r="F29" s="117">
        <v>31</v>
      </c>
      <c r="G29" s="117">
        <v>32</v>
      </c>
      <c r="H29" s="117">
        <v>41</v>
      </c>
      <c r="I29" s="121">
        <v>33</v>
      </c>
      <c r="J29" s="117">
        <v>29</v>
      </c>
      <c r="K29" s="117">
        <v>31</v>
      </c>
      <c r="L29" s="507">
        <v>37</v>
      </c>
      <c r="M29" s="117">
        <v>54</v>
      </c>
      <c r="N29" s="117">
        <v>23</v>
      </c>
      <c r="O29" s="66">
        <v>37</v>
      </c>
      <c r="P29" s="66">
        <v>36</v>
      </c>
      <c r="Q29" s="66">
        <v>30</v>
      </c>
      <c r="R29" s="70">
        <v>26</v>
      </c>
      <c r="S29" s="487">
        <v>36</v>
      </c>
      <c r="T29" s="66">
        <v>33</v>
      </c>
      <c r="U29" s="101"/>
      <c r="V29" s="517">
        <v>30</v>
      </c>
      <c r="W29" s="517">
        <v>34</v>
      </c>
      <c r="X29" s="516">
        <v>13.333333333333334</v>
      </c>
    </row>
    <row r="30" spans="1:24" ht="15" x14ac:dyDescent="0.2">
      <c r="A30" s="112" t="s">
        <v>133</v>
      </c>
      <c r="B30" s="98" t="s">
        <v>49</v>
      </c>
      <c r="C30" s="65">
        <v>37</v>
      </c>
      <c r="D30" s="65">
        <v>36</v>
      </c>
      <c r="E30" s="65">
        <v>38</v>
      </c>
      <c r="F30" s="65">
        <v>39</v>
      </c>
      <c r="G30" s="65">
        <v>40</v>
      </c>
      <c r="H30" s="65">
        <v>52</v>
      </c>
      <c r="I30" s="69">
        <v>40</v>
      </c>
      <c r="J30" s="65">
        <v>35</v>
      </c>
      <c r="K30" s="65">
        <v>39</v>
      </c>
      <c r="L30" s="506">
        <v>50</v>
      </c>
      <c r="M30" s="65">
        <v>51</v>
      </c>
      <c r="N30" s="65">
        <v>52</v>
      </c>
      <c r="O30" s="66">
        <v>53</v>
      </c>
      <c r="P30" s="66">
        <v>52</v>
      </c>
      <c r="Q30" s="66">
        <v>40</v>
      </c>
      <c r="R30" s="70">
        <v>45</v>
      </c>
      <c r="S30" s="487">
        <v>51</v>
      </c>
      <c r="T30" s="66">
        <v>49</v>
      </c>
      <c r="U30" s="101"/>
      <c r="V30" s="517">
        <v>37</v>
      </c>
      <c r="W30" s="517">
        <v>50</v>
      </c>
      <c r="X30" s="516">
        <v>35.135135135135137</v>
      </c>
    </row>
    <row r="31" spans="1:24" ht="15" x14ac:dyDescent="0.2">
      <c r="A31" s="115" t="s">
        <v>122</v>
      </c>
      <c r="B31" s="116" t="s">
        <v>91</v>
      </c>
      <c r="C31" s="117">
        <v>37</v>
      </c>
      <c r="D31" s="117">
        <v>36</v>
      </c>
      <c r="E31" s="117">
        <v>38</v>
      </c>
      <c r="F31" s="117">
        <v>39</v>
      </c>
      <c r="G31" s="117">
        <v>40</v>
      </c>
      <c r="H31" s="117">
        <v>52</v>
      </c>
      <c r="I31" s="121">
        <v>40</v>
      </c>
      <c r="J31" s="117">
        <v>35</v>
      </c>
      <c r="K31" s="117">
        <v>39</v>
      </c>
      <c r="L31" s="507">
        <v>50</v>
      </c>
      <c r="M31" s="117">
        <v>51</v>
      </c>
      <c r="N31" s="117">
        <v>52</v>
      </c>
      <c r="O31" s="66">
        <v>53</v>
      </c>
      <c r="P31" s="66">
        <v>52</v>
      </c>
      <c r="Q31" s="66">
        <v>40</v>
      </c>
      <c r="R31" s="70">
        <v>45</v>
      </c>
      <c r="S31" s="487">
        <v>51</v>
      </c>
      <c r="T31" s="66">
        <v>49</v>
      </c>
      <c r="U31" s="101"/>
      <c r="V31" s="517">
        <v>37</v>
      </c>
      <c r="W31" s="517">
        <v>50</v>
      </c>
      <c r="X31" s="516">
        <v>35.135135135135137</v>
      </c>
    </row>
    <row r="32" spans="1:24" x14ac:dyDescent="0.2">
      <c r="A32" s="532" t="s">
        <v>134</v>
      </c>
      <c r="B32" s="98" t="s">
        <v>135</v>
      </c>
      <c r="C32" s="65">
        <v>34</v>
      </c>
      <c r="D32" s="65">
        <v>32</v>
      </c>
      <c r="E32" s="65">
        <v>29</v>
      </c>
      <c r="F32" s="65">
        <v>35</v>
      </c>
      <c r="G32" s="65">
        <v>33</v>
      </c>
      <c r="H32" s="65">
        <v>38</v>
      </c>
      <c r="I32" s="69">
        <v>34</v>
      </c>
      <c r="J32" s="65">
        <v>32</v>
      </c>
      <c r="K32" s="65">
        <v>30</v>
      </c>
      <c r="L32" s="506">
        <v>38</v>
      </c>
      <c r="M32" s="65">
        <v>61</v>
      </c>
      <c r="N32" s="65">
        <v>44</v>
      </c>
      <c r="O32" s="65">
        <v>45</v>
      </c>
      <c r="P32" s="65">
        <v>51</v>
      </c>
      <c r="Q32" s="65">
        <v>50</v>
      </c>
      <c r="R32" s="69">
        <v>49</v>
      </c>
      <c r="S32" s="486">
        <v>51</v>
      </c>
      <c r="T32" s="65">
        <v>54</v>
      </c>
      <c r="U32" s="101"/>
      <c r="V32" s="101">
        <v>31</v>
      </c>
      <c r="W32" s="101">
        <v>53</v>
      </c>
      <c r="X32" s="515">
        <v>70.967741935483872</v>
      </c>
    </row>
    <row r="33" spans="1:24" x14ac:dyDescent="0.2">
      <c r="A33" s="532"/>
      <c r="B33" s="98" t="s">
        <v>136</v>
      </c>
      <c r="C33" s="65">
        <v>27</v>
      </c>
      <c r="D33" s="65">
        <v>20</v>
      </c>
      <c r="E33" s="65">
        <v>18</v>
      </c>
      <c r="F33" s="65">
        <v>21</v>
      </c>
      <c r="G33" s="65">
        <v>26</v>
      </c>
      <c r="H33" s="65">
        <v>42</v>
      </c>
      <c r="I33" s="69">
        <v>33</v>
      </c>
      <c r="J33" s="65">
        <v>28</v>
      </c>
      <c r="K33" s="65">
        <v>32</v>
      </c>
      <c r="L33" s="506">
        <v>62</v>
      </c>
      <c r="M33" s="65">
        <v>42</v>
      </c>
      <c r="N33" s="65">
        <v>64</v>
      </c>
      <c r="O33" s="65">
        <v>74</v>
      </c>
      <c r="P33" s="65">
        <v>69</v>
      </c>
      <c r="Q33" s="65">
        <v>68</v>
      </c>
      <c r="R33" s="69">
        <v>64</v>
      </c>
      <c r="S33" s="486">
        <v>71</v>
      </c>
      <c r="T33" s="65">
        <v>76</v>
      </c>
      <c r="U33" s="101"/>
      <c r="V33" s="101">
        <v>30</v>
      </c>
      <c r="W33" s="101">
        <v>74</v>
      </c>
      <c r="X33" s="515">
        <v>146.66666666666666</v>
      </c>
    </row>
    <row r="34" spans="1:24" x14ac:dyDescent="0.2">
      <c r="A34" s="532"/>
      <c r="B34" s="98" t="s">
        <v>137</v>
      </c>
      <c r="C34" s="65">
        <v>50</v>
      </c>
      <c r="D34" s="65">
        <v>46</v>
      </c>
      <c r="E34" s="65">
        <v>43</v>
      </c>
      <c r="F34" s="65">
        <v>46</v>
      </c>
      <c r="G34" s="65">
        <v>46</v>
      </c>
      <c r="H34" s="65">
        <v>56</v>
      </c>
      <c r="I34" s="69">
        <v>52</v>
      </c>
      <c r="J34" s="65">
        <v>48</v>
      </c>
      <c r="K34" s="65">
        <v>52</v>
      </c>
      <c r="L34" s="506">
        <v>54</v>
      </c>
      <c r="M34" s="65">
        <v>41</v>
      </c>
      <c r="N34" s="65">
        <v>41</v>
      </c>
      <c r="O34" s="65">
        <v>47</v>
      </c>
      <c r="P34" s="65">
        <v>54</v>
      </c>
      <c r="Q34" s="65">
        <v>59</v>
      </c>
      <c r="R34" s="69">
        <v>43</v>
      </c>
      <c r="S34" s="486">
        <v>67</v>
      </c>
      <c r="T34" s="65">
        <v>55</v>
      </c>
      <c r="U34" s="101"/>
      <c r="V34" s="101">
        <v>50</v>
      </c>
      <c r="W34" s="101">
        <v>75</v>
      </c>
      <c r="X34" s="515">
        <v>50</v>
      </c>
    </row>
    <row r="35" spans="1:24" x14ac:dyDescent="0.2">
      <c r="A35" s="532"/>
      <c r="B35" s="98" t="s">
        <v>138</v>
      </c>
      <c r="C35" s="65">
        <v>39</v>
      </c>
      <c r="D35" s="65">
        <v>30</v>
      </c>
      <c r="E35" s="65">
        <v>29</v>
      </c>
      <c r="F35" s="65">
        <v>35</v>
      </c>
      <c r="G35" s="65">
        <v>39</v>
      </c>
      <c r="H35" s="65">
        <v>53</v>
      </c>
      <c r="I35" s="69">
        <v>42</v>
      </c>
      <c r="J35" s="65">
        <v>40</v>
      </c>
      <c r="K35" s="65">
        <v>39</v>
      </c>
      <c r="L35" s="506">
        <v>59</v>
      </c>
      <c r="M35" s="65">
        <v>61</v>
      </c>
      <c r="N35" s="65">
        <v>62</v>
      </c>
      <c r="O35" s="65">
        <v>148</v>
      </c>
      <c r="P35" s="65">
        <v>55</v>
      </c>
      <c r="Q35" s="65">
        <v>52</v>
      </c>
      <c r="R35" s="69">
        <v>49</v>
      </c>
      <c r="S35" s="486">
        <v>55</v>
      </c>
      <c r="T35" s="65">
        <v>42</v>
      </c>
      <c r="U35" s="101"/>
      <c r="V35" s="101">
        <v>39</v>
      </c>
      <c r="W35" s="101">
        <v>55</v>
      </c>
      <c r="X35" s="515">
        <v>41.025641025641029</v>
      </c>
    </row>
    <row r="36" spans="1:24" x14ac:dyDescent="0.2">
      <c r="A36" s="532"/>
      <c r="B36" s="98" t="s">
        <v>51</v>
      </c>
      <c r="C36" s="65">
        <v>33</v>
      </c>
      <c r="D36" s="65">
        <v>29</v>
      </c>
      <c r="E36" s="65">
        <v>28</v>
      </c>
      <c r="F36" s="65">
        <v>30</v>
      </c>
      <c r="G36" s="65">
        <v>30</v>
      </c>
      <c r="H36" s="65">
        <v>42</v>
      </c>
      <c r="I36" s="69">
        <v>35</v>
      </c>
      <c r="J36" s="65">
        <v>36</v>
      </c>
      <c r="K36" s="65">
        <v>33</v>
      </c>
      <c r="L36" s="506">
        <v>33</v>
      </c>
      <c r="M36" s="65">
        <v>23</v>
      </c>
      <c r="N36" s="65">
        <v>24</v>
      </c>
      <c r="O36" s="65">
        <v>29</v>
      </c>
      <c r="P36" s="65">
        <v>36</v>
      </c>
      <c r="Q36" s="65">
        <v>22</v>
      </c>
      <c r="R36" s="69">
        <v>28</v>
      </c>
      <c r="S36" s="486">
        <v>39</v>
      </c>
      <c r="T36" s="65">
        <v>56</v>
      </c>
      <c r="U36" s="101"/>
      <c r="V36" s="101">
        <v>34</v>
      </c>
      <c r="W36" s="101">
        <v>41</v>
      </c>
      <c r="X36" s="515">
        <v>20.588235294117649</v>
      </c>
    </row>
    <row r="37" spans="1:24" x14ac:dyDescent="0.2">
      <c r="A37" s="532"/>
      <c r="B37" s="98" t="s">
        <v>139</v>
      </c>
      <c r="C37" s="65">
        <v>53</v>
      </c>
      <c r="D37" s="65">
        <v>44</v>
      </c>
      <c r="E37" s="65">
        <v>43</v>
      </c>
      <c r="F37" s="65">
        <v>50</v>
      </c>
      <c r="G37" s="65">
        <v>50</v>
      </c>
      <c r="H37" s="65">
        <v>62</v>
      </c>
      <c r="I37" s="69">
        <v>46</v>
      </c>
      <c r="J37" s="65">
        <v>45</v>
      </c>
      <c r="K37" s="65">
        <v>42</v>
      </c>
      <c r="L37" s="506">
        <v>50</v>
      </c>
      <c r="M37" s="65">
        <v>61</v>
      </c>
      <c r="N37" s="65">
        <v>63</v>
      </c>
      <c r="O37" s="65">
        <v>60</v>
      </c>
      <c r="P37" s="65">
        <v>60</v>
      </c>
      <c r="Q37" s="65">
        <v>56</v>
      </c>
      <c r="R37" s="69">
        <v>54</v>
      </c>
      <c r="S37" s="486">
        <v>56</v>
      </c>
      <c r="T37" s="65">
        <v>37</v>
      </c>
      <c r="U37" s="101"/>
      <c r="V37" s="101">
        <v>44</v>
      </c>
      <c r="W37" s="101">
        <v>56</v>
      </c>
      <c r="X37" s="515">
        <v>27.272727272727273</v>
      </c>
    </row>
    <row r="38" spans="1:24" x14ac:dyDescent="0.2">
      <c r="A38" s="532"/>
      <c r="B38" s="98" t="s">
        <v>140</v>
      </c>
      <c r="C38" s="65">
        <v>28</v>
      </c>
      <c r="D38" s="65">
        <v>27</v>
      </c>
      <c r="E38" s="65">
        <v>24</v>
      </c>
      <c r="F38" s="65">
        <v>28</v>
      </c>
      <c r="G38" s="65">
        <v>39</v>
      </c>
      <c r="H38" s="65">
        <v>49</v>
      </c>
      <c r="I38" s="69">
        <v>46</v>
      </c>
      <c r="J38" s="65">
        <v>44</v>
      </c>
      <c r="K38" s="65">
        <v>40</v>
      </c>
      <c r="L38" s="506">
        <v>32</v>
      </c>
      <c r="M38" s="65">
        <v>26</v>
      </c>
      <c r="N38" s="65">
        <v>30</v>
      </c>
      <c r="O38" s="65">
        <v>27</v>
      </c>
      <c r="P38" s="65">
        <v>29</v>
      </c>
      <c r="Q38" s="65">
        <v>29</v>
      </c>
      <c r="R38" s="69">
        <v>29</v>
      </c>
      <c r="S38" s="486">
        <v>58</v>
      </c>
      <c r="T38" s="65">
        <v>47</v>
      </c>
      <c r="U38" s="101"/>
      <c r="V38" s="101">
        <v>42</v>
      </c>
      <c r="W38" s="101">
        <v>54</v>
      </c>
      <c r="X38" s="515">
        <v>28.571428571428573</v>
      </c>
    </row>
    <row r="39" spans="1:24" x14ac:dyDescent="0.2">
      <c r="A39" s="532"/>
      <c r="B39" s="98" t="s">
        <v>141</v>
      </c>
      <c r="C39" s="65">
        <v>36</v>
      </c>
      <c r="D39" s="65">
        <v>38</v>
      </c>
      <c r="E39" s="65">
        <v>38</v>
      </c>
      <c r="F39" s="65">
        <v>44</v>
      </c>
      <c r="G39" s="65">
        <v>54</v>
      </c>
      <c r="H39" s="65">
        <v>67</v>
      </c>
      <c r="I39" s="69">
        <v>67</v>
      </c>
      <c r="J39" s="65">
        <v>38</v>
      </c>
      <c r="K39" s="65">
        <v>33</v>
      </c>
      <c r="L39" s="506">
        <v>58</v>
      </c>
      <c r="M39" s="65">
        <v>89</v>
      </c>
      <c r="N39" s="65">
        <v>60</v>
      </c>
      <c r="O39" s="65">
        <v>55</v>
      </c>
      <c r="P39" s="65">
        <v>33</v>
      </c>
      <c r="Q39" s="65">
        <v>28</v>
      </c>
      <c r="R39" s="69">
        <v>35</v>
      </c>
      <c r="S39" s="486">
        <v>41</v>
      </c>
      <c r="T39" s="65">
        <v>81</v>
      </c>
      <c r="U39" s="101"/>
      <c r="V39" s="101">
        <v>36</v>
      </c>
      <c r="W39" s="101">
        <v>40</v>
      </c>
      <c r="X39" s="515">
        <v>11.111111111111111</v>
      </c>
    </row>
    <row r="40" spans="1:24" x14ac:dyDescent="0.2">
      <c r="A40" s="532"/>
      <c r="B40" s="98" t="s">
        <v>142</v>
      </c>
      <c r="C40" s="65">
        <v>35</v>
      </c>
      <c r="D40" s="65">
        <v>33</v>
      </c>
      <c r="E40" s="65">
        <v>29</v>
      </c>
      <c r="F40" s="65">
        <v>27</v>
      </c>
      <c r="G40" s="65">
        <v>28</v>
      </c>
      <c r="H40" s="65">
        <v>35</v>
      </c>
      <c r="I40" s="69">
        <v>29</v>
      </c>
      <c r="J40" s="65">
        <v>30</v>
      </c>
      <c r="K40" s="65">
        <v>30</v>
      </c>
      <c r="L40" s="506">
        <v>25</v>
      </c>
      <c r="M40" s="65">
        <v>24</v>
      </c>
      <c r="N40" s="65">
        <v>23</v>
      </c>
      <c r="O40" s="66">
        <v>23</v>
      </c>
      <c r="P40" s="66">
        <v>36</v>
      </c>
      <c r="Q40" s="66">
        <v>23</v>
      </c>
      <c r="R40" s="70">
        <v>27</v>
      </c>
      <c r="S40" s="487">
        <v>49</v>
      </c>
      <c r="T40" s="66">
        <v>51</v>
      </c>
      <c r="U40" s="101"/>
      <c r="V40" s="517">
        <v>30</v>
      </c>
      <c r="W40" s="517">
        <v>48</v>
      </c>
      <c r="X40" s="516">
        <v>60</v>
      </c>
    </row>
    <row r="41" spans="1:24" ht="15" x14ac:dyDescent="0.2">
      <c r="A41" s="115" t="s">
        <v>122</v>
      </c>
      <c r="B41" s="116" t="s">
        <v>91</v>
      </c>
      <c r="C41" s="117">
        <v>37</v>
      </c>
      <c r="D41" s="117">
        <v>33</v>
      </c>
      <c r="E41" s="117">
        <v>31</v>
      </c>
      <c r="F41" s="117">
        <v>35</v>
      </c>
      <c r="G41" s="117">
        <v>38</v>
      </c>
      <c r="H41" s="117">
        <v>49</v>
      </c>
      <c r="I41" s="121">
        <v>43</v>
      </c>
      <c r="J41" s="117">
        <v>38</v>
      </c>
      <c r="K41" s="117">
        <v>37</v>
      </c>
      <c r="L41" s="507">
        <v>46</v>
      </c>
      <c r="M41" s="117">
        <v>48</v>
      </c>
      <c r="N41" s="117">
        <v>46</v>
      </c>
      <c r="O41" s="66">
        <v>56</v>
      </c>
      <c r="P41" s="66">
        <v>47</v>
      </c>
      <c r="Q41" s="66">
        <v>43</v>
      </c>
      <c r="R41" s="70">
        <v>42</v>
      </c>
      <c r="S41" s="487">
        <v>54</v>
      </c>
      <c r="T41" s="66">
        <v>55</v>
      </c>
      <c r="U41" s="101"/>
      <c r="V41" s="517">
        <v>37</v>
      </c>
      <c r="W41" s="517">
        <v>55</v>
      </c>
      <c r="X41" s="516">
        <v>48.648648648648646</v>
      </c>
    </row>
    <row r="42" spans="1:24" x14ac:dyDescent="0.2">
      <c r="A42" s="532" t="s">
        <v>143</v>
      </c>
      <c r="B42" s="98" t="s">
        <v>144</v>
      </c>
      <c r="C42" s="65">
        <v>25</v>
      </c>
      <c r="D42" s="65">
        <v>27</v>
      </c>
      <c r="E42" s="65">
        <v>25</v>
      </c>
      <c r="F42" s="65">
        <v>31</v>
      </c>
      <c r="G42" s="65">
        <v>30</v>
      </c>
      <c r="H42" s="65">
        <v>37</v>
      </c>
      <c r="I42" s="69">
        <v>29</v>
      </c>
      <c r="J42" s="65">
        <v>24</v>
      </c>
      <c r="K42" s="65">
        <v>24</v>
      </c>
      <c r="L42" s="506">
        <v>26</v>
      </c>
      <c r="M42" s="65">
        <v>17</v>
      </c>
      <c r="N42" s="65">
        <v>16</v>
      </c>
      <c r="O42" s="65">
        <v>21</v>
      </c>
      <c r="P42" s="65">
        <v>16</v>
      </c>
      <c r="Q42" s="65">
        <v>28</v>
      </c>
      <c r="R42" s="69">
        <v>31</v>
      </c>
      <c r="S42" s="486">
        <v>37</v>
      </c>
      <c r="T42" s="65">
        <v>37</v>
      </c>
      <c r="U42" s="101"/>
      <c r="V42" s="101">
        <v>24</v>
      </c>
      <c r="W42" s="101">
        <v>37</v>
      </c>
      <c r="X42" s="515">
        <v>54.166666666666664</v>
      </c>
    </row>
    <row r="43" spans="1:24" x14ac:dyDescent="0.2">
      <c r="A43" s="532"/>
      <c r="B43" s="98" t="s">
        <v>145</v>
      </c>
      <c r="C43" s="65">
        <v>27</v>
      </c>
      <c r="D43" s="65">
        <v>21</v>
      </c>
      <c r="E43" s="65">
        <v>20</v>
      </c>
      <c r="F43" s="65">
        <v>22</v>
      </c>
      <c r="G43" s="65">
        <v>27</v>
      </c>
      <c r="H43" s="65">
        <v>43</v>
      </c>
      <c r="I43" s="69">
        <v>36</v>
      </c>
      <c r="J43" s="65">
        <v>32</v>
      </c>
      <c r="K43" s="65">
        <v>27</v>
      </c>
      <c r="L43" s="506">
        <v>27</v>
      </c>
      <c r="M43" s="65">
        <v>20</v>
      </c>
      <c r="N43" s="65">
        <v>22</v>
      </c>
      <c r="O43" s="65">
        <v>26</v>
      </c>
      <c r="P43" s="65">
        <v>35</v>
      </c>
      <c r="Q43" s="65">
        <v>28</v>
      </c>
      <c r="R43" s="69">
        <v>35</v>
      </c>
      <c r="S43" s="486">
        <v>46</v>
      </c>
      <c r="T43" s="65">
        <v>35</v>
      </c>
      <c r="U43" s="101"/>
      <c r="V43" s="101">
        <v>30</v>
      </c>
      <c r="W43" s="101">
        <v>40</v>
      </c>
      <c r="X43" s="515">
        <v>33.333333333333336</v>
      </c>
    </row>
    <row r="44" spans="1:24" x14ac:dyDescent="0.2">
      <c r="A44" s="532"/>
      <c r="B44" s="98" t="s">
        <v>45</v>
      </c>
      <c r="C44" s="65">
        <v>28</v>
      </c>
      <c r="D44" s="65">
        <v>22</v>
      </c>
      <c r="E44" s="65">
        <v>22</v>
      </c>
      <c r="F44" s="65">
        <v>24</v>
      </c>
      <c r="G44" s="65">
        <v>27</v>
      </c>
      <c r="H44" s="65">
        <v>36</v>
      </c>
      <c r="I44" s="69">
        <v>25</v>
      </c>
      <c r="J44" s="65">
        <v>22</v>
      </c>
      <c r="K44" s="65">
        <v>23</v>
      </c>
      <c r="L44" s="506">
        <v>25</v>
      </c>
      <c r="M44" s="65">
        <v>24</v>
      </c>
      <c r="N44" s="65">
        <v>22</v>
      </c>
      <c r="O44" s="65">
        <v>26</v>
      </c>
      <c r="P44" s="65">
        <v>29</v>
      </c>
      <c r="Q44" s="65">
        <v>25</v>
      </c>
      <c r="R44" s="69">
        <v>29</v>
      </c>
      <c r="S44" s="486">
        <v>28</v>
      </c>
      <c r="T44" s="65">
        <v>29</v>
      </c>
      <c r="U44" s="101"/>
      <c r="V44" s="101">
        <v>22</v>
      </c>
      <c r="W44" s="101">
        <v>29</v>
      </c>
      <c r="X44" s="515">
        <v>31.818181818181817</v>
      </c>
    </row>
    <row r="45" spans="1:24" x14ac:dyDescent="0.2">
      <c r="A45" s="532"/>
      <c r="B45" s="98" t="s">
        <v>146</v>
      </c>
      <c r="C45" s="65">
        <v>33</v>
      </c>
      <c r="D45" s="65">
        <v>26</v>
      </c>
      <c r="E45" s="65">
        <v>32</v>
      </c>
      <c r="F45" s="65">
        <v>25</v>
      </c>
      <c r="G45" s="65">
        <v>18</v>
      </c>
      <c r="H45" s="65">
        <v>22</v>
      </c>
      <c r="I45" s="69">
        <v>12</v>
      </c>
      <c r="J45" s="65">
        <v>12</v>
      </c>
      <c r="K45" s="65">
        <v>9</v>
      </c>
      <c r="L45" s="506">
        <v>17</v>
      </c>
      <c r="M45" s="65">
        <v>29</v>
      </c>
      <c r="N45" s="65">
        <v>20</v>
      </c>
      <c r="O45" s="66">
        <v>16</v>
      </c>
      <c r="P45" s="66">
        <v>5</v>
      </c>
      <c r="Q45" s="66">
        <v>16</v>
      </c>
      <c r="R45" s="70">
        <v>11</v>
      </c>
      <c r="S45" s="487">
        <v>19</v>
      </c>
      <c r="T45" s="66">
        <v>7</v>
      </c>
      <c r="U45" s="101"/>
      <c r="V45" s="517">
        <v>11</v>
      </c>
      <c r="W45" s="517">
        <v>13</v>
      </c>
      <c r="X45" s="516">
        <v>18.181818181818183</v>
      </c>
    </row>
    <row r="46" spans="1:24" ht="15" x14ac:dyDescent="0.2">
      <c r="A46" s="115" t="s">
        <v>122</v>
      </c>
      <c r="B46" s="116" t="s">
        <v>91</v>
      </c>
      <c r="C46" s="117">
        <v>28</v>
      </c>
      <c r="D46" s="117">
        <v>24</v>
      </c>
      <c r="E46" s="117">
        <v>25</v>
      </c>
      <c r="F46" s="117">
        <v>25</v>
      </c>
      <c r="G46" s="117">
        <v>25</v>
      </c>
      <c r="H46" s="117">
        <v>35</v>
      </c>
      <c r="I46" s="121">
        <v>26</v>
      </c>
      <c r="J46" s="117">
        <v>22</v>
      </c>
      <c r="K46" s="117">
        <v>21</v>
      </c>
      <c r="L46" s="507">
        <v>24</v>
      </c>
      <c r="M46" s="117">
        <v>22</v>
      </c>
      <c r="N46" s="117">
        <v>20</v>
      </c>
      <c r="O46" s="66">
        <v>22</v>
      </c>
      <c r="P46" s="66">
        <v>21</v>
      </c>
      <c r="Q46" s="66">
        <v>24</v>
      </c>
      <c r="R46" s="70">
        <v>27</v>
      </c>
      <c r="S46" s="487">
        <v>33</v>
      </c>
      <c r="T46" s="66">
        <v>27</v>
      </c>
      <c r="U46" s="101"/>
      <c r="V46" s="517">
        <v>22</v>
      </c>
      <c r="W46" s="517">
        <v>30</v>
      </c>
      <c r="X46" s="516">
        <v>36.363636363636367</v>
      </c>
    </row>
    <row r="47" spans="1:24" ht="15" x14ac:dyDescent="0.25">
      <c r="A47" s="112" t="s">
        <v>147</v>
      </c>
      <c r="B47" s="112" t="s">
        <v>91</v>
      </c>
      <c r="C47" s="109">
        <v>33</v>
      </c>
      <c r="D47" s="109">
        <v>31</v>
      </c>
      <c r="E47" s="109">
        <v>30</v>
      </c>
      <c r="F47" s="109">
        <v>34</v>
      </c>
      <c r="G47" s="109">
        <v>36</v>
      </c>
      <c r="H47" s="109">
        <v>46</v>
      </c>
      <c r="I47" s="111">
        <v>38</v>
      </c>
      <c r="J47" s="109">
        <v>34</v>
      </c>
      <c r="K47" s="109">
        <v>32</v>
      </c>
      <c r="L47" s="508">
        <v>36</v>
      </c>
      <c r="M47" s="109">
        <v>37</v>
      </c>
      <c r="N47" s="109">
        <v>35</v>
      </c>
      <c r="O47" s="109">
        <v>41</v>
      </c>
      <c r="P47" s="109">
        <v>42</v>
      </c>
      <c r="Q47" s="109">
        <v>34</v>
      </c>
      <c r="R47" s="111">
        <v>35</v>
      </c>
      <c r="S47" s="488">
        <v>43</v>
      </c>
      <c r="T47" s="109">
        <v>41</v>
      </c>
      <c r="U47" s="101"/>
      <c r="V47" s="100">
        <v>33</v>
      </c>
      <c r="W47" s="100">
        <v>42</v>
      </c>
      <c r="X47" s="526">
        <v>27.272727272727273</v>
      </c>
    </row>
    <row r="48" spans="1:24" x14ac:dyDescent="0.2">
      <c r="A48" s="101"/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</row>
    <row r="49" spans="1:24" x14ac:dyDescent="0.2">
      <c r="A49" s="101"/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</row>
    <row r="50" spans="1:24" x14ac:dyDescent="0.2">
      <c r="A50" s="104" t="s">
        <v>296</v>
      </c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</row>
    <row r="51" spans="1:24" x14ac:dyDescent="0.2">
      <c r="A51" s="104" t="s">
        <v>295</v>
      </c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</row>
    <row r="52" spans="1:24" x14ac:dyDescent="0.2">
      <c r="A52" s="104" t="s">
        <v>294</v>
      </c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</row>
    <row r="53" spans="1:24" x14ac:dyDescent="0.2">
      <c r="A53" s="104" t="s">
        <v>316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</row>
    <row r="54" spans="1:24" x14ac:dyDescent="0.2">
      <c r="A54" s="101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</row>
    <row r="55" spans="1:24" x14ac:dyDescent="0.2">
      <c r="A55" s="101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</row>
  </sheetData>
  <mergeCells count="11">
    <mergeCell ref="V3:X3"/>
    <mergeCell ref="C2:T2"/>
    <mergeCell ref="A42:A45"/>
    <mergeCell ref="C3:I3"/>
    <mergeCell ref="L3:R3"/>
    <mergeCell ref="A5:A7"/>
    <mergeCell ref="A11:A23"/>
    <mergeCell ref="A25:A26"/>
    <mergeCell ref="A32:A40"/>
    <mergeCell ref="J3:K3"/>
    <mergeCell ref="S3:T3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zoomScale="80" zoomScaleNormal="80" workbookViewId="0"/>
  </sheetViews>
  <sheetFormatPr defaultRowHeight="14.25" x14ac:dyDescent="0.2"/>
  <cols>
    <col min="1" max="1" width="21.85546875" style="102" customWidth="1"/>
    <col min="2" max="2" width="14.28515625" style="102" customWidth="1"/>
    <col min="3" max="7" width="11.140625" style="102" customWidth="1"/>
    <col min="8" max="8" width="25.5703125" style="102" customWidth="1"/>
    <col min="9" max="10" width="9.140625" style="102"/>
    <col min="11" max="11" width="18.85546875" style="102" customWidth="1"/>
    <col min="12" max="16384" width="9.140625" style="102"/>
  </cols>
  <sheetData>
    <row r="1" spans="1:9" x14ac:dyDescent="0.2">
      <c r="A1" s="101"/>
      <c r="B1" s="101"/>
      <c r="C1" s="101"/>
      <c r="D1" s="101"/>
      <c r="E1" s="101"/>
      <c r="F1" s="101"/>
      <c r="G1" s="101"/>
      <c r="H1" s="101"/>
      <c r="I1" s="101"/>
    </row>
    <row r="2" spans="1:9" ht="15" x14ac:dyDescent="0.25">
      <c r="A2" s="106"/>
      <c r="B2" s="106"/>
      <c r="C2" s="537" t="s">
        <v>293</v>
      </c>
      <c r="D2" s="537"/>
      <c r="E2" s="537"/>
      <c r="F2" s="537"/>
      <c r="G2" s="537"/>
      <c r="H2" s="537"/>
      <c r="I2" s="101"/>
    </row>
    <row r="3" spans="1:9" ht="15" x14ac:dyDescent="0.25">
      <c r="A3" s="101"/>
      <c r="B3" s="101"/>
      <c r="C3" s="530"/>
      <c r="D3" s="530"/>
      <c r="E3" s="530"/>
      <c r="F3" s="530"/>
      <c r="G3" s="483"/>
      <c r="H3" s="245" t="s">
        <v>188</v>
      </c>
      <c r="I3" s="101"/>
    </row>
    <row r="4" spans="1:9" ht="17.25" customHeight="1" x14ac:dyDescent="0.25">
      <c r="A4" s="123" t="s">
        <v>186</v>
      </c>
      <c r="B4" s="119" t="s">
        <v>189</v>
      </c>
      <c r="C4" s="108">
        <v>2017</v>
      </c>
      <c r="D4" s="108">
        <v>2018</v>
      </c>
      <c r="E4" s="108">
        <v>2019</v>
      </c>
      <c r="F4" s="108">
        <v>2020</v>
      </c>
      <c r="G4" s="492">
        <v>2021</v>
      </c>
      <c r="H4" s="211" t="s">
        <v>292</v>
      </c>
      <c r="I4" s="101"/>
    </row>
    <row r="5" spans="1:9" ht="15" customHeight="1" x14ac:dyDescent="0.2">
      <c r="A5" s="540" t="s">
        <v>119</v>
      </c>
      <c r="B5" s="98" t="s">
        <v>73</v>
      </c>
      <c r="C5" s="65">
        <v>27</v>
      </c>
      <c r="D5" s="65">
        <v>32</v>
      </c>
      <c r="E5" s="65">
        <v>30</v>
      </c>
      <c r="F5" s="65">
        <v>32</v>
      </c>
      <c r="G5" s="65">
        <v>33</v>
      </c>
      <c r="H5" s="509">
        <f>(G5-F5)*100/F5</f>
        <v>3.125</v>
      </c>
      <c r="I5" s="101"/>
    </row>
    <row r="6" spans="1:9" ht="15" customHeight="1" x14ac:dyDescent="0.2">
      <c r="A6" s="532"/>
      <c r="B6" s="98" t="s">
        <v>120</v>
      </c>
      <c r="C6" s="65">
        <v>18</v>
      </c>
      <c r="D6" s="65">
        <v>21</v>
      </c>
      <c r="E6" s="65">
        <v>21</v>
      </c>
      <c r="F6" s="65">
        <v>19</v>
      </c>
      <c r="G6" s="65">
        <v>14</v>
      </c>
      <c r="H6" s="509">
        <f t="shared" ref="H6:H47" si="0">(G6-F6)*100/F6</f>
        <v>-26.315789473684209</v>
      </c>
      <c r="I6" s="101"/>
    </row>
    <row r="7" spans="1:9" ht="15" customHeight="1" x14ac:dyDescent="0.2">
      <c r="A7" s="541"/>
      <c r="B7" s="98" t="s">
        <v>121</v>
      </c>
      <c r="C7" s="65">
        <v>12</v>
      </c>
      <c r="D7" s="65">
        <v>22</v>
      </c>
      <c r="E7" s="65">
        <v>18</v>
      </c>
      <c r="F7" s="65">
        <v>10</v>
      </c>
      <c r="G7" s="65">
        <v>17</v>
      </c>
      <c r="H7" s="510">
        <f t="shared" si="0"/>
        <v>70</v>
      </c>
      <c r="I7" s="101"/>
    </row>
    <row r="8" spans="1:9" ht="15" x14ac:dyDescent="0.2">
      <c r="A8" s="115" t="s">
        <v>122</v>
      </c>
      <c r="B8" s="116" t="s">
        <v>91</v>
      </c>
      <c r="C8" s="117">
        <v>19</v>
      </c>
      <c r="D8" s="117">
        <v>25</v>
      </c>
      <c r="E8" s="117">
        <v>23</v>
      </c>
      <c r="F8" s="117">
        <v>20</v>
      </c>
      <c r="G8" s="117">
        <v>21</v>
      </c>
      <c r="H8" s="510">
        <f t="shared" si="0"/>
        <v>5</v>
      </c>
      <c r="I8" s="101"/>
    </row>
    <row r="9" spans="1:9" ht="15" x14ac:dyDescent="0.2">
      <c r="A9" s="485" t="s">
        <v>123</v>
      </c>
      <c r="B9" s="98" t="s">
        <v>124</v>
      </c>
      <c r="C9" s="65">
        <v>30</v>
      </c>
      <c r="D9" s="65">
        <v>33</v>
      </c>
      <c r="E9" s="65">
        <v>30</v>
      </c>
      <c r="F9" s="65">
        <v>27</v>
      </c>
      <c r="G9" s="65">
        <v>35</v>
      </c>
      <c r="H9" s="510">
        <f t="shared" si="0"/>
        <v>29.62962962962963</v>
      </c>
      <c r="I9" s="101"/>
    </row>
    <row r="10" spans="1:9" ht="15" x14ac:dyDescent="0.2">
      <c r="A10" s="115" t="s">
        <v>122</v>
      </c>
      <c r="B10" s="116" t="s">
        <v>91</v>
      </c>
      <c r="C10" s="117">
        <v>30</v>
      </c>
      <c r="D10" s="117">
        <v>33</v>
      </c>
      <c r="E10" s="117">
        <v>30</v>
      </c>
      <c r="F10" s="117">
        <v>27</v>
      </c>
      <c r="G10" s="117">
        <v>35</v>
      </c>
      <c r="H10" s="510">
        <f t="shared" si="0"/>
        <v>29.62962962962963</v>
      </c>
      <c r="I10" s="101"/>
    </row>
    <row r="11" spans="1:9" ht="15" customHeight="1" x14ac:dyDescent="0.2">
      <c r="A11" s="540" t="s">
        <v>125</v>
      </c>
      <c r="B11" s="98" t="s">
        <v>70</v>
      </c>
      <c r="C11" s="65">
        <v>34</v>
      </c>
      <c r="D11" s="65">
        <v>35</v>
      </c>
      <c r="E11" s="65">
        <v>30</v>
      </c>
      <c r="F11" s="65">
        <v>31</v>
      </c>
      <c r="G11" s="65">
        <v>36</v>
      </c>
      <c r="H11" s="509">
        <f t="shared" si="0"/>
        <v>16.129032258064516</v>
      </c>
      <c r="I11" s="101"/>
    </row>
    <row r="12" spans="1:9" ht="15" customHeight="1" x14ac:dyDescent="0.2">
      <c r="A12" s="532"/>
      <c r="B12" s="98" t="s">
        <v>126</v>
      </c>
      <c r="C12" s="65">
        <v>18</v>
      </c>
      <c r="D12" s="65">
        <v>24</v>
      </c>
      <c r="E12" s="65">
        <v>22</v>
      </c>
      <c r="F12" s="65">
        <v>26</v>
      </c>
      <c r="G12" s="65">
        <v>41</v>
      </c>
      <c r="H12" s="509">
        <f t="shared" si="0"/>
        <v>57.692307692307693</v>
      </c>
      <c r="I12" s="101"/>
    </row>
    <row r="13" spans="1:9" ht="15" customHeight="1" x14ac:dyDescent="0.2">
      <c r="A13" s="532"/>
      <c r="B13" s="98" t="s">
        <v>58</v>
      </c>
      <c r="C13" s="65">
        <v>46</v>
      </c>
      <c r="D13" s="65">
        <v>52</v>
      </c>
      <c r="E13" s="65">
        <v>46</v>
      </c>
      <c r="F13" s="65">
        <v>43</v>
      </c>
      <c r="G13" s="65">
        <v>50</v>
      </c>
      <c r="H13" s="509">
        <f t="shared" si="0"/>
        <v>16.279069767441861</v>
      </c>
      <c r="I13" s="101"/>
    </row>
    <row r="14" spans="1:9" ht="15" customHeight="1" x14ac:dyDescent="0.2">
      <c r="A14" s="532"/>
      <c r="B14" s="98" t="s">
        <v>71</v>
      </c>
      <c r="C14" s="65">
        <v>23</v>
      </c>
      <c r="D14" s="65">
        <v>22</v>
      </c>
      <c r="E14" s="65">
        <v>36</v>
      </c>
      <c r="F14" s="65">
        <v>35</v>
      </c>
      <c r="G14" s="65">
        <v>55</v>
      </c>
      <c r="H14" s="509">
        <f t="shared" si="0"/>
        <v>57.142857142857146</v>
      </c>
      <c r="I14" s="101"/>
    </row>
    <row r="15" spans="1:9" ht="15" customHeight="1" x14ac:dyDescent="0.2">
      <c r="A15" s="532"/>
      <c r="B15" s="98" t="s">
        <v>128</v>
      </c>
      <c r="C15" s="65">
        <v>31</v>
      </c>
      <c r="D15" s="65">
        <v>42</v>
      </c>
      <c r="E15" s="65">
        <v>36</v>
      </c>
      <c r="F15" s="65">
        <v>55</v>
      </c>
      <c r="G15" s="65">
        <v>52</v>
      </c>
      <c r="H15" s="509">
        <f t="shared" si="0"/>
        <v>-5.4545454545454541</v>
      </c>
      <c r="I15" s="101"/>
    </row>
    <row r="16" spans="1:9" ht="15" customHeight="1" x14ac:dyDescent="0.2">
      <c r="A16" s="532"/>
      <c r="B16" s="98" t="s">
        <v>46</v>
      </c>
      <c r="C16" s="65" t="s">
        <v>91</v>
      </c>
      <c r="D16" s="65" t="s">
        <v>91</v>
      </c>
      <c r="E16" s="65">
        <v>38</v>
      </c>
      <c r="F16" s="65">
        <v>34</v>
      </c>
      <c r="G16" s="65">
        <v>40</v>
      </c>
      <c r="H16" s="509">
        <f t="shared" si="0"/>
        <v>17.647058823529413</v>
      </c>
      <c r="I16" s="101"/>
    </row>
    <row r="17" spans="1:9" ht="15" customHeight="1" x14ac:dyDescent="0.2">
      <c r="A17" s="532"/>
      <c r="B17" s="98" t="s">
        <v>69</v>
      </c>
      <c r="C17" s="65">
        <v>25</v>
      </c>
      <c r="D17" s="65">
        <v>28</v>
      </c>
      <c r="E17" s="65">
        <v>25</v>
      </c>
      <c r="F17" s="65">
        <v>18</v>
      </c>
      <c r="G17" s="65">
        <v>23</v>
      </c>
      <c r="H17" s="509">
        <f t="shared" si="0"/>
        <v>27.777777777777779</v>
      </c>
      <c r="I17" s="101"/>
    </row>
    <row r="18" spans="1:9" ht="15" customHeight="1" x14ac:dyDescent="0.2">
      <c r="A18" s="532"/>
      <c r="B18" s="98" t="s">
        <v>57</v>
      </c>
      <c r="C18" s="65">
        <v>43</v>
      </c>
      <c r="D18" s="65">
        <v>39</v>
      </c>
      <c r="E18" s="65">
        <v>43</v>
      </c>
      <c r="F18" s="65">
        <v>32</v>
      </c>
      <c r="G18" s="65">
        <v>37</v>
      </c>
      <c r="H18" s="509">
        <f t="shared" si="0"/>
        <v>15.625</v>
      </c>
      <c r="I18" s="101"/>
    </row>
    <row r="19" spans="1:9" ht="15" customHeight="1" x14ac:dyDescent="0.2">
      <c r="A19" s="532"/>
      <c r="B19" s="98" t="s">
        <v>127</v>
      </c>
      <c r="C19" s="65">
        <v>38</v>
      </c>
      <c r="D19" s="65">
        <v>39</v>
      </c>
      <c r="E19" s="65">
        <v>35</v>
      </c>
      <c r="F19" s="65">
        <v>37</v>
      </c>
      <c r="G19" s="65">
        <v>37</v>
      </c>
      <c r="H19" s="509">
        <f t="shared" si="0"/>
        <v>0</v>
      </c>
      <c r="I19" s="101"/>
    </row>
    <row r="20" spans="1:9" ht="15" customHeight="1" x14ac:dyDescent="0.2">
      <c r="A20" s="532"/>
      <c r="B20" s="98" t="s">
        <v>64</v>
      </c>
      <c r="C20" s="65">
        <v>42</v>
      </c>
      <c r="D20" s="65">
        <v>48</v>
      </c>
      <c r="E20" s="65">
        <v>36</v>
      </c>
      <c r="F20" s="65">
        <v>32</v>
      </c>
      <c r="G20" s="65">
        <v>30</v>
      </c>
      <c r="H20" s="509">
        <f t="shared" si="0"/>
        <v>-6.25</v>
      </c>
      <c r="I20" s="101"/>
    </row>
    <row r="21" spans="1:9" ht="15" customHeight="1" x14ac:dyDescent="0.2">
      <c r="A21" s="532"/>
      <c r="B21" s="98" t="s">
        <v>62</v>
      </c>
      <c r="C21" s="65">
        <v>35</v>
      </c>
      <c r="D21" s="65">
        <v>43</v>
      </c>
      <c r="E21" s="65">
        <v>33</v>
      </c>
      <c r="F21" s="65">
        <v>43</v>
      </c>
      <c r="G21" s="65">
        <v>35</v>
      </c>
      <c r="H21" s="509">
        <f t="shared" si="0"/>
        <v>-18.604651162790699</v>
      </c>
      <c r="I21" s="101"/>
    </row>
    <row r="22" spans="1:9" ht="15" customHeight="1" x14ac:dyDescent="0.2">
      <c r="A22" s="532"/>
      <c r="B22" s="98" t="s">
        <v>68</v>
      </c>
      <c r="C22" s="65" t="s">
        <v>91</v>
      </c>
      <c r="D22" s="65" t="s">
        <v>91</v>
      </c>
      <c r="E22" s="65" t="s">
        <v>91</v>
      </c>
      <c r="F22" s="65">
        <v>27</v>
      </c>
      <c r="G22" s="65">
        <v>41</v>
      </c>
      <c r="H22" s="509">
        <f t="shared" si="0"/>
        <v>51.851851851851855</v>
      </c>
      <c r="I22" s="101"/>
    </row>
    <row r="23" spans="1:9" ht="15" customHeight="1" x14ac:dyDescent="0.2">
      <c r="A23" s="541"/>
      <c r="B23" s="98" t="s">
        <v>75</v>
      </c>
      <c r="C23" s="65" t="s">
        <v>91</v>
      </c>
      <c r="D23" s="65" t="s">
        <v>91</v>
      </c>
      <c r="E23" s="65">
        <v>35</v>
      </c>
      <c r="F23" s="65">
        <v>37</v>
      </c>
      <c r="G23" s="65">
        <v>41</v>
      </c>
      <c r="H23" s="510">
        <f t="shared" si="0"/>
        <v>10.810810810810811</v>
      </c>
      <c r="I23" s="101"/>
    </row>
    <row r="24" spans="1:9" ht="15" x14ac:dyDescent="0.2">
      <c r="A24" s="115" t="s">
        <v>122</v>
      </c>
      <c r="B24" s="116" t="s">
        <v>91</v>
      </c>
      <c r="C24" s="117">
        <v>34</v>
      </c>
      <c r="D24" s="117">
        <v>37</v>
      </c>
      <c r="E24" s="117">
        <v>35</v>
      </c>
      <c r="F24" s="117">
        <v>34</v>
      </c>
      <c r="G24" s="117">
        <v>40</v>
      </c>
      <c r="H24" s="510">
        <f t="shared" si="0"/>
        <v>17.647058823529413</v>
      </c>
      <c r="I24" s="101"/>
    </row>
    <row r="25" spans="1:9" ht="15" customHeight="1" x14ac:dyDescent="0.2">
      <c r="A25" s="540" t="s">
        <v>129</v>
      </c>
      <c r="B25" s="98" t="s">
        <v>130</v>
      </c>
      <c r="C25" s="65">
        <v>39</v>
      </c>
      <c r="D25" s="65">
        <v>27</v>
      </c>
      <c r="E25" s="65">
        <v>26</v>
      </c>
      <c r="F25" s="65">
        <v>27</v>
      </c>
      <c r="G25" s="65">
        <v>26</v>
      </c>
      <c r="H25" s="509">
        <f t="shared" si="0"/>
        <v>-3.7037037037037037</v>
      </c>
      <c r="I25" s="101"/>
    </row>
    <row r="26" spans="1:9" ht="15" customHeight="1" x14ac:dyDescent="0.2">
      <c r="A26" s="541"/>
      <c r="B26" s="98" t="s">
        <v>131</v>
      </c>
      <c r="C26" s="65" t="s">
        <v>91</v>
      </c>
      <c r="D26" s="65">
        <v>8</v>
      </c>
      <c r="E26" s="65">
        <v>45</v>
      </c>
      <c r="F26" s="65">
        <v>45</v>
      </c>
      <c r="G26" s="65">
        <v>64</v>
      </c>
      <c r="H26" s="510">
        <f t="shared" si="0"/>
        <v>42.222222222222221</v>
      </c>
      <c r="I26" s="101"/>
    </row>
    <row r="27" spans="1:9" ht="15" x14ac:dyDescent="0.2">
      <c r="A27" s="115" t="s">
        <v>122</v>
      </c>
      <c r="B27" s="116" t="s">
        <v>91</v>
      </c>
      <c r="C27" s="117">
        <v>39</v>
      </c>
      <c r="D27" s="117">
        <v>17</v>
      </c>
      <c r="E27" s="117">
        <v>36</v>
      </c>
      <c r="F27" s="117">
        <v>36</v>
      </c>
      <c r="G27" s="117">
        <v>45</v>
      </c>
      <c r="H27" s="510">
        <f t="shared" si="0"/>
        <v>25</v>
      </c>
      <c r="I27" s="101"/>
    </row>
    <row r="28" spans="1:9" ht="15" x14ac:dyDescent="0.2">
      <c r="A28" s="485" t="s">
        <v>132</v>
      </c>
      <c r="B28" s="98" t="s">
        <v>44</v>
      </c>
      <c r="C28" s="65" t="s">
        <v>91</v>
      </c>
      <c r="D28" s="65" t="s">
        <v>91</v>
      </c>
      <c r="E28" s="65">
        <v>32</v>
      </c>
      <c r="F28" s="65">
        <v>30</v>
      </c>
      <c r="G28" s="65">
        <v>34</v>
      </c>
      <c r="H28" s="510">
        <f t="shared" si="0"/>
        <v>13.333333333333334</v>
      </c>
      <c r="I28" s="101"/>
    </row>
    <row r="29" spans="1:9" ht="15" x14ac:dyDescent="0.2">
      <c r="A29" s="115" t="s">
        <v>122</v>
      </c>
      <c r="B29" s="116" t="s">
        <v>91</v>
      </c>
      <c r="C29" s="117" t="s">
        <v>91</v>
      </c>
      <c r="D29" s="117" t="s">
        <v>91</v>
      </c>
      <c r="E29" s="117">
        <v>32</v>
      </c>
      <c r="F29" s="117">
        <v>30</v>
      </c>
      <c r="G29" s="117">
        <v>34</v>
      </c>
      <c r="H29" s="510">
        <f t="shared" si="0"/>
        <v>13.333333333333334</v>
      </c>
      <c r="I29" s="101"/>
    </row>
    <row r="30" spans="1:9" ht="15" x14ac:dyDescent="0.2">
      <c r="A30" s="485" t="s">
        <v>133</v>
      </c>
      <c r="B30" s="98" t="s">
        <v>49</v>
      </c>
      <c r="C30" s="65">
        <v>36</v>
      </c>
      <c r="D30" s="65">
        <v>52</v>
      </c>
      <c r="E30" s="65">
        <v>41</v>
      </c>
      <c r="F30" s="65">
        <v>37</v>
      </c>
      <c r="G30" s="65">
        <v>50</v>
      </c>
      <c r="H30" s="510">
        <f t="shared" si="0"/>
        <v>35.135135135135137</v>
      </c>
      <c r="I30" s="101"/>
    </row>
    <row r="31" spans="1:9" ht="15" x14ac:dyDescent="0.2">
      <c r="A31" s="115" t="s">
        <v>122</v>
      </c>
      <c r="B31" s="116" t="s">
        <v>91</v>
      </c>
      <c r="C31" s="117">
        <v>36</v>
      </c>
      <c r="D31" s="117">
        <v>52</v>
      </c>
      <c r="E31" s="117">
        <v>41</v>
      </c>
      <c r="F31" s="117">
        <v>37</v>
      </c>
      <c r="G31" s="117">
        <v>50</v>
      </c>
      <c r="H31" s="510">
        <f t="shared" si="0"/>
        <v>35.135135135135137</v>
      </c>
      <c r="I31" s="101"/>
    </row>
    <row r="32" spans="1:9" ht="15" customHeight="1" x14ac:dyDescent="0.2">
      <c r="A32" s="540" t="s">
        <v>134</v>
      </c>
      <c r="B32" s="98" t="s">
        <v>135</v>
      </c>
      <c r="C32" s="65">
        <v>42</v>
      </c>
      <c r="D32" s="65">
        <v>39</v>
      </c>
      <c r="E32" s="65">
        <v>32</v>
      </c>
      <c r="F32" s="65">
        <v>31</v>
      </c>
      <c r="G32" s="65">
        <v>53</v>
      </c>
      <c r="H32" s="509">
        <f t="shared" si="0"/>
        <v>70.967741935483872</v>
      </c>
      <c r="I32" s="101"/>
    </row>
    <row r="33" spans="1:9" ht="15" customHeight="1" x14ac:dyDescent="0.2">
      <c r="A33" s="532"/>
      <c r="B33" s="98" t="s">
        <v>136</v>
      </c>
      <c r="C33" s="65">
        <v>36</v>
      </c>
      <c r="D33" s="65">
        <v>32</v>
      </c>
      <c r="E33" s="65">
        <v>30</v>
      </c>
      <c r="F33" s="65">
        <v>30</v>
      </c>
      <c r="G33" s="65">
        <v>74</v>
      </c>
      <c r="H33" s="509">
        <f t="shared" si="0"/>
        <v>146.66666666666666</v>
      </c>
      <c r="I33" s="101"/>
    </row>
    <row r="34" spans="1:9" ht="15" customHeight="1" x14ac:dyDescent="0.2">
      <c r="A34" s="532"/>
      <c r="B34" s="98" t="s">
        <v>137</v>
      </c>
      <c r="C34" s="65">
        <v>36</v>
      </c>
      <c r="D34" s="65">
        <v>46</v>
      </c>
      <c r="E34" s="65">
        <v>45</v>
      </c>
      <c r="F34" s="65">
        <v>50</v>
      </c>
      <c r="G34" s="65">
        <v>75</v>
      </c>
      <c r="H34" s="509">
        <f t="shared" si="0"/>
        <v>50</v>
      </c>
      <c r="I34" s="101"/>
    </row>
    <row r="35" spans="1:9" ht="15" customHeight="1" x14ac:dyDescent="0.2">
      <c r="A35" s="532"/>
      <c r="B35" s="98" t="s">
        <v>138</v>
      </c>
      <c r="C35" s="65">
        <v>47</v>
      </c>
      <c r="D35" s="65">
        <v>46</v>
      </c>
      <c r="E35" s="65">
        <v>45</v>
      </c>
      <c r="F35" s="65">
        <v>39</v>
      </c>
      <c r="G35" s="65">
        <v>55</v>
      </c>
      <c r="H35" s="509">
        <f t="shared" si="0"/>
        <v>41.025641025641029</v>
      </c>
      <c r="I35" s="101"/>
    </row>
    <row r="36" spans="1:9" ht="15" customHeight="1" x14ac:dyDescent="0.2">
      <c r="A36" s="532"/>
      <c r="B36" s="98" t="s">
        <v>51</v>
      </c>
      <c r="C36" s="65">
        <v>42</v>
      </c>
      <c r="D36" s="65">
        <v>31</v>
      </c>
      <c r="E36" s="65">
        <v>37</v>
      </c>
      <c r="F36" s="65">
        <v>34</v>
      </c>
      <c r="G36" s="65">
        <v>41</v>
      </c>
      <c r="H36" s="509">
        <f t="shared" si="0"/>
        <v>20.588235294117649</v>
      </c>
      <c r="I36" s="101"/>
    </row>
    <row r="37" spans="1:9" ht="15" customHeight="1" x14ac:dyDescent="0.2">
      <c r="A37" s="532"/>
      <c r="B37" s="98" t="s">
        <v>139</v>
      </c>
      <c r="C37" s="65">
        <v>39</v>
      </c>
      <c r="D37" s="65">
        <v>44</v>
      </c>
      <c r="E37" s="65">
        <v>54</v>
      </c>
      <c r="F37" s="65">
        <v>44</v>
      </c>
      <c r="G37" s="65">
        <v>56</v>
      </c>
      <c r="H37" s="509">
        <f t="shared" si="0"/>
        <v>27.272727272727273</v>
      </c>
      <c r="I37" s="101"/>
    </row>
    <row r="38" spans="1:9" ht="15" customHeight="1" x14ac:dyDescent="0.2">
      <c r="A38" s="532"/>
      <c r="B38" s="98" t="s">
        <v>140</v>
      </c>
      <c r="C38" s="65">
        <v>25</v>
      </c>
      <c r="D38" s="65">
        <v>35</v>
      </c>
      <c r="E38" s="65">
        <v>32</v>
      </c>
      <c r="F38" s="65">
        <v>42</v>
      </c>
      <c r="G38" s="65">
        <v>54</v>
      </c>
      <c r="H38" s="509">
        <f t="shared" si="0"/>
        <v>28.571428571428573</v>
      </c>
      <c r="I38" s="101"/>
    </row>
    <row r="39" spans="1:9" ht="15" customHeight="1" x14ac:dyDescent="0.2">
      <c r="A39" s="532"/>
      <c r="B39" s="98" t="s">
        <v>141</v>
      </c>
      <c r="C39" s="65">
        <v>44</v>
      </c>
      <c r="D39" s="65">
        <v>49</v>
      </c>
      <c r="E39" s="65">
        <v>46</v>
      </c>
      <c r="F39" s="65">
        <v>36</v>
      </c>
      <c r="G39" s="65">
        <v>40</v>
      </c>
      <c r="H39" s="509">
        <f t="shared" si="0"/>
        <v>11.111111111111111</v>
      </c>
      <c r="I39" s="101"/>
    </row>
    <row r="40" spans="1:9" ht="15" customHeight="1" x14ac:dyDescent="0.2">
      <c r="A40" s="541"/>
      <c r="B40" s="98" t="s">
        <v>142</v>
      </c>
      <c r="C40" s="65">
        <v>53</v>
      </c>
      <c r="D40" s="65">
        <v>34</v>
      </c>
      <c r="E40" s="65">
        <v>33</v>
      </c>
      <c r="F40" s="65">
        <v>30</v>
      </c>
      <c r="G40" s="65">
        <v>48</v>
      </c>
      <c r="H40" s="510">
        <f t="shared" si="0"/>
        <v>60</v>
      </c>
      <c r="I40" s="101"/>
    </row>
    <row r="41" spans="1:9" ht="15" x14ac:dyDescent="0.2">
      <c r="A41" s="115" t="s">
        <v>122</v>
      </c>
      <c r="B41" s="116" t="s">
        <v>91</v>
      </c>
      <c r="C41" s="117">
        <v>40</v>
      </c>
      <c r="D41" s="117">
        <v>40</v>
      </c>
      <c r="E41" s="117">
        <v>39</v>
      </c>
      <c r="F41" s="117">
        <v>37</v>
      </c>
      <c r="G41" s="117">
        <v>55</v>
      </c>
      <c r="H41" s="510">
        <f t="shared" si="0"/>
        <v>48.648648648648646</v>
      </c>
      <c r="I41" s="101"/>
    </row>
    <row r="42" spans="1:9" ht="15" customHeight="1" x14ac:dyDescent="0.2">
      <c r="A42" s="540" t="s">
        <v>143</v>
      </c>
      <c r="B42" s="98" t="s">
        <v>144</v>
      </c>
      <c r="C42" s="65">
        <v>28</v>
      </c>
      <c r="D42" s="65">
        <v>27</v>
      </c>
      <c r="E42" s="65">
        <v>30</v>
      </c>
      <c r="F42" s="65">
        <v>24</v>
      </c>
      <c r="G42" s="65">
        <v>37</v>
      </c>
      <c r="H42" s="509">
        <f t="shared" si="0"/>
        <v>54.166666666666664</v>
      </c>
      <c r="I42" s="101"/>
    </row>
    <row r="43" spans="1:9" ht="15" customHeight="1" x14ac:dyDescent="0.2">
      <c r="A43" s="532"/>
      <c r="B43" s="98" t="s">
        <v>145</v>
      </c>
      <c r="C43" s="65">
        <v>28</v>
      </c>
      <c r="D43" s="65">
        <v>36</v>
      </c>
      <c r="E43" s="65">
        <v>31</v>
      </c>
      <c r="F43" s="65">
        <v>30</v>
      </c>
      <c r="G43" s="65">
        <v>40</v>
      </c>
      <c r="H43" s="509">
        <f t="shared" si="0"/>
        <v>33.333333333333336</v>
      </c>
      <c r="I43" s="101"/>
    </row>
    <row r="44" spans="1:9" ht="15" customHeight="1" x14ac:dyDescent="0.2">
      <c r="A44" s="532"/>
      <c r="B44" s="98" t="s">
        <v>45</v>
      </c>
      <c r="C44" s="65">
        <v>34</v>
      </c>
      <c r="D44" s="65">
        <v>25</v>
      </c>
      <c r="E44" s="65">
        <v>25</v>
      </c>
      <c r="F44" s="65">
        <v>22</v>
      </c>
      <c r="G44" s="65">
        <v>29</v>
      </c>
      <c r="H44" s="509">
        <f t="shared" si="0"/>
        <v>31.818181818181817</v>
      </c>
      <c r="I44" s="101"/>
    </row>
    <row r="45" spans="1:9" ht="15" customHeight="1" x14ac:dyDescent="0.2">
      <c r="A45" s="541"/>
      <c r="B45" s="98" t="s">
        <v>146</v>
      </c>
      <c r="C45" s="65">
        <v>6</v>
      </c>
      <c r="D45" s="65">
        <v>5</v>
      </c>
      <c r="E45" s="65">
        <v>12</v>
      </c>
      <c r="F45" s="65">
        <v>11</v>
      </c>
      <c r="G45" s="65">
        <v>13</v>
      </c>
      <c r="H45" s="510">
        <f t="shared" si="0"/>
        <v>18.181818181818183</v>
      </c>
      <c r="I45" s="101"/>
    </row>
    <row r="46" spans="1:9" ht="15" x14ac:dyDescent="0.2">
      <c r="A46" s="115" t="s">
        <v>122</v>
      </c>
      <c r="B46" s="116" t="s">
        <v>91</v>
      </c>
      <c r="C46" s="117">
        <v>24</v>
      </c>
      <c r="D46" s="117">
        <v>23</v>
      </c>
      <c r="E46" s="117">
        <v>25</v>
      </c>
      <c r="F46" s="117">
        <v>22</v>
      </c>
      <c r="G46" s="117">
        <v>30</v>
      </c>
      <c r="H46" s="510">
        <f t="shared" si="0"/>
        <v>36.363636363636367</v>
      </c>
      <c r="I46" s="101"/>
    </row>
    <row r="47" spans="1:9" ht="15" x14ac:dyDescent="0.25">
      <c r="A47" s="113" t="s">
        <v>147</v>
      </c>
      <c r="B47" s="113" t="s">
        <v>91</v>
      </c>
      <c r="C47" s="109">
        <v>34</v>
      </c>
      <c r="D47" s="109">
        <v>35</v>
      </c>
      <c r="E47" s="109">
        <v>34</v>
      </c>
      <c r="F47" s="109">
        <v>33</v>
      </c>
      <c r="G47" s="109">
        <v>42</v>
      </c>
      <c r="H47" s="511">
        <f t="shared" si="0"/>
        <v>27.272727272727273</v>
      </c>
      <c r="I47" s="101"/>
    </row>
    <row r="48" spans="1:9" x14ac:dyDescent="0.2">
      <c r="A48" s="120"/>
      <c r="B48" s="120"/>
      <c r="C48" s="101"/>
      <c r="D48" s="101"/>
      <c r="E48" s="101"/>
      <c r="F48" s="101"/>
      <c r="G48" s="101"/>
      <c r="H48" s="101"/>
      <c r="I48" s="101"/>
    </row>
    <row r="49" spans="1:9" x14ac:dyDescent="0.2">
      <c r="A49" s="101"/>
      <c r="B49" s="101"/>
      <c r="C49" s="101"/>
      <c r="D49" s="101"/>
      <c r="E49" s="101"/>
      <c r="F49" s="101"/>
      <c r="G49" s="101"/>
      <c r="H49" s="101"/>
      <c r="I49" s="101"/>
    </row>
    <row r="50" spans="1:9" x14ac:dyDescent="0.2">
      <c r="A50" s="104" t="s">
        <v>296</v>
      </c>
      <c r="B50" s="101"/>
      <c r="C50" s="101"/>
      <c r="D50" s="101"/>
      <c r="E50" s="101"/>
      <c r="F50" s="101"/>
      <c r="G50" s="101"/>
      <c r="H50" s="101"/>
      <c r="I50" s="101"/>
    </row>
    <row r="51" spans="1:9" x14ac:dyDescent="0.2">
      <c r="A51" s="104" t="s">
        <v>295</v>
      </c>
      <c r="B51" s="101"/>
      <c r="C51" s="101"/>
      <c r="D51" s="101"/>
      <c r="E51" s="101"/>
      <c r="F51" s="101"/>
      <c r="G51" s="101"/>
      <c r="H51" s="101"/>
      <c r="I51" s="101"/>
    </row>
    <row r="52" spans="1:9" x14ac:dyDescent="0.2">
      <c r="A52" s="104" t="s">
        <v>294</v>
      </c>
      <c r="B52" s="101"/>
      <c r="C52" s="101"/>
      <c r="D52" s="101"/>
      <c r="E52" s="101"/>
      <c r="F52" s="101"/>
      <c r="G52" s="101"/>
      <c r="H52" s="101"/>
      <c r="I52" s="101"/>
    </row>
    <row r="53" spans="1:9" x14ac:dyDescent="0.2">
      <c r="A53" s="104" t="s">
        <v>316</v>
      </c>
    </row>
  </sheetData>
  <mergeCells count="7">
    <mergeCell ref="A32:A40"/>
    <mergeCell ref="A42:A45"/>
    <mergeCell ref="C3:F3"/>
    <mergeCell ref="C2:H2"/>
    <mergeCell ref="A5:A7"/>
    <mergeCell ref="A11:A23"/>
    <mergeCell ref="A25:A26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8"/>
  <sheetViews>
    <sheetView zoomScale="80" zoomScaleNormal="80" workbookViewId="0">
      <pane xSplit="1" topLeftCell="B1" activePane="topRight" state="frozen"/>
      <selection activeCell="Q40" sqref="Q40"/>
      <selection pane="topRight"/>
    </sheetView>
  </sheetViews>
  <sheetFormatPr defaultRowHeight="14.25" x14ac:dyDescent="0.2"/>
  <cols>
    <col min="1" max="1" width="29.7109375" style="125" customWidth="1"/>
    <col min="2" max="18" width="12.7109375" style="125" bestFit="1" customWidth="1"/>
    <col min="19" max="27" width="12.7109375" style="125" customWidth="1"/>
    <col min="28" max="29" width="14.42578125" style="125" bestFit="1" customWidth="1"/>
    <col min="30" max="30" width="14.42578125" style="125" customWidth="1"/>
    <col min="31" max="16384" width="9.140625" style="125"/>
  </cols>
  <sheetData>
    <row r="1" spans="1:30" ht="12.75" customHeight="1" x14ac:dyDescent="0.2">
      <c r="N1" s="102"/>
      <c r="O1" s="102"/>
      <c r="P1" s="102"/>
      <c r="Q1" s="102"/>
      <c r="R1" s="102"/>
      <c r="S1" s="102"/>
      <c r="T1" s="102"/>
    </row>
    <row r="2" spans="1:30" ht="22.5" customHeight="1" x14ac:dyDescent="0.2">
      <c r="A2" s="126"/>
      <c r="B2" s="542" t="s">
        <v>234</v>
      </c>
      <c r="C2" s="543"/>
      <c r="D2" s="543"/>
      <c r="E2" s="543"/>
      <c r="F2" s="543"/>
      <c r="G2" s="543"/>
      <c r="H2" s="543"/>
      <c r="I2" s="543"/>
      <c r="J2" s="543"/>
      <c r="K2" s="543"/>
      <c r="L2" s="543"/>
      <c r="M2" s="543"/>
      <c r="N2" s="543"/>
      <c r="O2" s="543"/>
      <c r="P2" s="543"/>
      <c r="Q2" s="543"/>
      <c r="R2" s="543"/>
      <c r="S2" s="543"/>
      <c r="T2" s="543"/>
      <c r="U2" s="543"/>
      <c r="V2" s="543"/>
      <c r="W2" s="543"/>
      <c r="X2" s="543"/>
      <c r="Y2" s="543"/>
      <c r="Z2" s="543"/>
      <c r="AA2" s="543"/>
      <c r="AB2" s="543"/>
      <c r="AC2" s="543"/>
      <c r="AD2" s="543"/>
    </row>
    <row r="3" spans="1:30" ht="15" x14ac:dyDescent="0.25">
      <c r="A3" s="549" t="s">
        <v>21</v>
      </c>
      <c r="B3" s="546">
        <v>2019</v>
      </c>
      <c r="C3" s="547"/>
      <c r="D3" s="547"/>
      <c r="E3" s="547"/>
      <c r="F3" s="547"/>
      <c r="G3" s="547"/>
      <c r="H3" s="547"/>
      <c r="I3" s="547"/>
      <c r="J3" s="547"/>
      <c r="K3" s="547"/>
      <c r="L3" s="547"/>
      <c r="M3" s="548"/>
      <c r="N3" s="546">
        <v>2020</v>
      </c>
      <c r="O3" s="547"/>
      <c r="P3" s="547"/>
      <c r="Q3" s="547"/>
      <c r="R3" s="547"/>
      <c r="S3" s="547"/>
      <c r="T3" s="547"/>
      <c r="U3" s="547"/>
      <c r="V3" s="547"/>
      <c r="W3" s="547"/>
      <c r="X3" s="547"/>
      <c r="Y3" s="548"/>
      <c r="Z3" s="546">
        <v>2021</v>
      </c>
      <c r="AA3" s="548"/>
      <c r="AB3" s="551" t="s">
        <v>5</v>
      </c>
      <c r="AC3" s="544" t="s">
        <v>6</v>
      </c>
      <c r="AD3" s="544" t="s">
        <v>275</v>
      </c>
    </row>
    <row r="4" spans="1:30" ht="15" x14ac:dyDescent="0.25">
      <c r="A4" s="550"/>
      <c r="B4" s="127" t="s">
        <v>7</v>
      </c>
      <c r="C4" s="128" t="s">
        <v>8</v>
      </c>
      <c r="D4" s="128" t="s">
        <v>9</v>
      </c>
      <c r="E4" s="128" t="s">
        <v>10</v>
      </c>
      <c r="F4" s="128" t="s">
        <v>11</v>
      </c>
      <c r="G4" s="128" t="s">
        <v>12</v>
      </c>
      <c r="H4" s="128" t="s">
        <v>13</v>
      </c>
      <c r="I4" s="128" t="s">
        <v>14</v>
      </c>
      <c r="J4" s="128" t="s">
        <v>15</v>
      </c>
      <c r="K4" s="128" t="s">
        <v>16</v>
      </c>
      <c r="L4" s="128" t="s">
        <v>17</v>
      </c>
      <c r="M4" s="129" t="s">
        <v>18</v>
      </c>
      <c r="N4" s="127" t="s">
        <v>7</v>
      </c>
      <c r="O4" s="128" t="s">
        <v>8</v>
      </c>
      <c r="P4" s="128" t="s">
        <v>9</v>
      </c>
      <c r="Q4" s="128" t="s">
        <v>10</v>
      </c>
      <c r="R4" s="128" t="s">
        <v>11</v>
      </c>
      <c r="S4" s="128" t="s">
        <v>12</v>
      </c>
      <c r="T4" s="128" t="s">
        <v>13</v>
      </c>
      <c r="U4" s="128" t="s">
        <v>14</v>
      </c>
      <c r="V4" s="128" t="s">
        <v>15</v>
      </c>
      <c r="W4" s="128" t="s">
        <v>16</v>
      </c>
      <c r="X4" s="128" t="s">
        <v>17</v>
      </c>
      <c r="Y4" s="128" t="s">
        <v>18</v>
      </c>
      <c r="Z4" s="127" t="s">
        <v>7</v>
      </c>
      <c r="AA4" s="128" t="s">
        <v>8</v>
      </c>
      <c r="AB4" s="552"/>
      <c r="AC4" s="545"/>
      <c r="AD4" s="545"/>
    </row>
    <row r="5" spans="1:30" ht="15" x14ac:dyDescent="0.25">
      <c r="A5" s="168" t="s">
        <v>190</v>
      </c>
      <c r="B5" s="130">
        <v>547700</v>
      </c>
      <c r="C5" s="131">
        <v>522800</v>
      </c>
      <c r="D5" s="131">
        <v>766240</v>
      </c>
      <c r="E5" s="131">
        <v>884160</v>
      </c>
      <c r="F5" s="131">
        <v>1144480</v>
      </c>
      <c r="G5" s="131">
        <v>1585420</v>
      </c>
      <c r="H5" s="131">
        <v>1694300</v>
      </c>
      <c r="I5" s="131">
        <v>1717100</v>
      </c>
      <c r="J5" s="131">
        <v>1139960</v>
      </c>
      <c r="K5" s="131">
        <v>845760</v>
      </c>
      <c r="L5" s="131">
        <v>686880</v>
      </c>
      <c r="M5" s="132">
        <v>605140</v>
      </c>
      <c r="N5" s="130">
        <v>572440</v>
      </c>
      <c r="O5" s="131">
        <v>494940</v>
      </c>
      <c r="P5" s="131">
        <v>692400</v>
      </c>
      <c r="Q5" s="131">
        <v>597100</v>
      </c>
      <c r="R5" s="131">
        <v>735740</v>
      </c>
      <c r="S5" s="131">
        <v>1332280</v>
      </c>
      <c r="T5" s="131">
        <v>1550700</v>
      </c>
      <c r="U5" s="131">
        <v>1543540</v>
      </c>
      <c r="V5" s="131">
        <v>1234220</v>
      </c>
      <c r="W5" s="131">
        <v>1026100</v>
      </c>
      <c r="X5" s="131">
        <v>754260</v>
      </c>
      <c r="Y5" s="131">
        <v>691840</v>
      </c>
      <c r="Z5" s="130">
        <v>582660</v>
      </c>
      <c r="AA5" s="131">
        <v>590960</v>
      </c>
      <c r="AB5" s="133">
        <v>12139940</v>
      </c>
      <c r="AC5" s="134">
        <f>N5+O5+P5+Q5+R5+S5+T5+U5+V5+W5+X5+Y5</f>
        <v>11225560</v>
      </c>
      <c r="AD5" s="130">
        <f>Z5+AA5</f>
        <v>1173620</v>
      </c>
    </row>
    <row r="6" spans="1:30" ht="15" x14ac:dyDescent="0.25">
      <c r="A6" s="168" t="s">
        <v>191</v>
      </c>
      <c r="B6" s="130">
        <v>5950420</v>
      </c>
      <c r="C6" s="131">
        <v>5258600</v>
      </c>
      <c r="D6" s="131">
        <v>6111740</v>
      </c>
      <c r="E6" s="131">
        <v>5808420</v>
      </c>
      <c r="F6" s="131">
        <v>6771420</v>
      </c>
      <c r="G6" s="131">
        <v>6836240</v>
      </c>
      <c r="H6" s="131">
        <v>7300220</v>
      </c>
      <c r="I6" s="131">
        <v>6645520</v>
      </c>
      <c r="J6" s="131">
        <v>7018560</v>
      </c>
      <c r="K6" s="131">
        <v>7080360</v>
      </c>
      <c r="L6" s="131">
        <v>6926380</v>
      </c>
      <c r="M6" s="132">
        <v>6810060</v>
      </c>
      <c r="N6" s="130">
        <v>6572280</v>
      </c>
      <c r="O6" s="131">
        <v>6073240</v>
      </c>
      <c r="P6" s="131">
        <v>6950600</v>
      </c>
      <c r="Q6" s="131">
        <v>6668300</v>
      </c>
      <c r="R6" s="131">
        <v>7825180</v>
      </c>
      <c r="S6" s="131">
        <v>8552720</v>
      </c>
      <c r="T6" s="131">
        <v>8287140</v>
      </c>
      <c r="U6" s="131">
        <v>7311880</v>
      </c>
      <c r="V6" s="131">
        <v>7741560</v>
      </c>
      <c r="W6" s="131">
        <v>7678180</v>
      </c>
      <c r="X6" s="131">
        <v>7192120</v>
      </c>
      <c r="Y6" s="131">
        <v>7139100</v>
      </c>
      <c r="Z6" s="130">
        <v>7147980</v>
      </c>
      <c r="AA6" s="131">
        <v>6241220</v>
      </c>
      <c r="AB6" s="133">
        <v>78517940</v>
      </c>
      <c r="AC6" s="134">
        <f t="shared" ref="AC6:AC49" si="0">N6+O6+P6+Q6+R6+S6+T6+U6+V6+W6+X6+Y6</f>
        <v>87992300</v>
      </c>
      <c r="AD6" s="130">
        <f t="shared" ref="AD6:AD50" si="1">Z6+AA6</f>
        <v>13389200</v>
      </c>
    </row>
    <row r="7" spans="1:30" ht="15" x14ac:dyDescent="0.25">
      <c r="A7" s="168" t="s">
        <v>192</v>
      </c>
      <c r="B7" s="130">
        <v>12707660</v>
      </c>
      <c r="C7" s="131">
        <v>11396960</v>
      </c>
      <c r="D7" s="131">
        <v>12554440</v>
      </c>
      <c r="E7" s="131">
        <v>11866580</v>
      </c>
      <c r="F7" s="131">
        <v>13120780</v>
      </c>
      <c r="G7" s="131">
        <v>12979640</v>
      </c>
      <c r="H7" s="131">
        <v>13791720</v>
      </c>
      <c r="I7" s="131">
        <v>13428800</v>
      </c>
      <c r="J7" s="131">
        <v>8760320</v>
      </c>
      <c r="K7" s="131">
        <v>13657000</v>
      </c>
      <c r="L7" s="131">
        <v>13618540</v>
      </c>
      <c r="M7" s="132">
        <v>14193780</v>
      </c>
      <c r="N7" s="130">
        <v>14022480</v>
      </c>
      <c r="O7" s="131">
        <v>13002780</v>
      </c>
      <c r="P7" s="131">
        <v>13309100</v>
      </c>
      <c r="Q7" s="131">
        <v>11038060</v>
      </c>
      <c r="R7" s="131">
        <v>12308060</v>
      </c>
      <c r="S7" s="131">
        <v>14020480</v>
      </c>
      <c r="T7" s="131">
        <v>13961120</v>
      </c>
      <c r="U7" s="131">
        <v>12997700</v>
      </c>
      <c r="V7" s="131">
        <v>13792620</v>
      </c>
      <c r="W7" s="131">
        <v>14388460</v>
      </c>
      <c r="X7" s="131">
        <v>12954720</v>
      </c>
      <c r="Y7" s="131">
        <v>12991760</v>
      </c>
      <c r="Z7" s="130">
        <v>12745580</v>
      </c>
      <c r="AA7" s="131">
        <v>11403040</v>
      </c>
      <c r="AB7" s="133">
        <v>152076220</v>
      </c>
      <c r="AC7" s="134">
        <f t="shared" si="0"/>
        <v>158787340</v>
      </c>
      <c r="AD7" s="130">
        <f t="shared" si="1"/>
        <v>24148620</v>
      </c>
    </row>
    <row r="8" spans="1:30" ht="15" x14ac:dyDescent="0.25">
      <c r="A8" s="168" t="s">
        <v>193</v>
      </c>
      <c r="B8" s="130">
        <v>7154520</v>
      </c>
      <c r="C8" s="131">
        <v>5626380</v>
      </c>
      <c r="D8" s="131">
        <v>6650400</v>
      </c>
      <c r="E8" s="131">
        <v>6918580</v>
      </c>
      <c r="F8" s="131">
        <v>6867860</v>
      </c>
      <c r="G8" s="131">
        <v>6655120</v>
      </c>
      <c r="H8" s="131">
        <v>8718420</v>
      </c>
      <c r="I8" s="131">
        <v>9118080</v>
      </c>
      <c r="J8" s="131">
        <v>9739160</v>
      </c>
      <c r="K8" s="131">
        <v>10408100</v>
      </c>
      <c r="L8" s="131">
        <v>9969500</v>
      </c>
      <c r="M8" s="132">
        <v>9825960</v>
      </c>
      <c r="N8" s="130">
        <v>9659860</v>
      </c>
      <c r="O8" s="131">
        <v>9670080</v>
      </c>
      <c r="P8" s="131">
        <v>10612980</v>
      </c>
      <c r="Q8" s="131">
        <v>9116080</v>
      </c>
      <c r="R8" s="131">
        <v>10221180</v>
      </c>
      <c r="S8" s="131">
        <v>11296340</v>
      </c>
      <c r="T8" s="131">
        <v>10856760</v>
      </c>
      <c r="U8" s="131">
        <v>10572780</v>
      </c>
      <c r="V8" s="131">
        <v>11206400</v>
      </c>
      <c r="W8" s="131">
        <v>11367140</v>
      </c>
      <c r="X8" s="131">
        <v>10314740</v>
      </c>
      <c r="Y8" s="131">
        <v>10377120</v>
      </c>
      <c r="Z8" s="130">
        <v>10112740</v>
      </c>
      <c r="AA8" s="131">
        <v>8923700</v>
      </c>
      <c r="AB8" s="133">
        <v>97652080</v>
      </c>
      <c r="AC8" s="134">
        <f t="shared" si="0"/>
        <v>125271460</v>
      </c>
      <c r="AD8" s="130">
        <f t="shared" si="1"/>
        <v>19036440</v>
      </c>
    </row>
    <row r="9" spans="1:30" ht="15" x14ac:dyDescent="0.25">
      <c r="A9" s="168" t="s">
        <v>194</v>
      </c>
      <c r="B9" s="130">
        <v>17909480</v>
      </c>
      <c r="C9" s="131">
        <v>16186960</v>
      </c>
      <c r="D9" s="131">
        <v>18466500</v>
      </c>
      <c r="E9" s="131">
        <v>17075900</v>
      </c>
      <c r="F9" s="131">
        <v>19347140</v>
      </c>
      <c r="G9" s="131">
        <v>18779060</v>
      </c>
      <c r="H9" s="131">
        <v>20349200</v>
      </c>
      <c r="I9" s="131">
        <v>19320440</v>
      </c>
      <c r="J9" s="131">
        <v>19662920</v>
      </c>
      <c r="K9" s="131">
        <v>20318660</v>
      </c>
      <c r="L9" s="131">
        <v>19455980</v>
      </c>
      <c r="M9" s="132">
        <v>19503000</v>
      </c>
      <c r="N9" s="130">
        <v>19249440</v>
      </c>
      <c r="O9" s="131">
        <v>17802340</v>
      </c>
      <c r="P9" s="131">
        <v>19715700</v>
      </c>
      <c r="Q9" s="131">
        <v>16980400</v>
      </c>
      <c r="R9" s="131">
        <v>19150260</v>
      </c>
      <c r="S9" s="131">
        <v>21116380</v>
      </c>
      <c r="T9" s="131">
        <v>19768000</v>
      </c>
      <c r="U9" s="131">
        <v>18530800</v>
      </c>
      <c r="V9" s="131">
        <v>19376400</v>
      </c>
      <c r="W9" s="131">
        <v>19223960</v>
      </c>
      <c r="X9" s="131">
        <v>17455080</v>
      </c>
      <c r="Y9" s="131">
        <v>17040840</v>
      </c>
      <c r="Z9" s="130">
        <v>17160700</v>
      </c>
      <c r="AA9" s="131">
        <v>15654400</v>
      </c>
      <c r="AB9" s="133">
        <v>226375240</v>
      </c>
      <c r="AC9" s="134">
        <f t="shared" si="0"/>
        <v>225409600</v>
      </c>
      <c r="AD9" s="130">
        <f t="shared" si="1"/>
        <v>32815100</v>
      </c>
    </row>
    <row r="10" spans="1:30" ht="15" x14ac:dyDescent="0.25">
      <c r="A10" s="168" t="s">
        <v>195</v>
      </c>
      <c r="B10" s="130">
        <v>14949220</v>
      </c>
      <c r="C10" s="131">
        <v>13364120</v>
      </c>
      <c r="D10" s="131">
        <v>15103280</v>
      </c>
      <c r="E10" s="131">
        <v>14143620</v>
      </c>
      <c r="F10" s="131">
        <v>15964120</v>
      </c>
      <c r="G10" s="131">
        <v>16065560</v>
      </c>
      <c r="H10" s="131">
        <v>16518800</v>
      </c>
      <c r="I10" s="131">
        <v>16295340</v>
      </c>
      <c r="J10" s="131">
        <v>16725900</v>
      </c>
      <c r="K10" s="131">
        <v>17269000</v>
      </c>
      <c r="L10" s="131">
        <v>16259740</v>
      </c>
      <c r="M10" s="132">
        <v>16358540</v>
      </c>
      <c r="N10" s="130">
        <v>16123520</v>
      </c>
      <c r="O10" s="131">
        <v>15021700</v>
      </c>
      <c r="P10" s="131">
        <v>15986960</v>
      </c>
      <c r="Q10" s="131">
        <v>13230940</v>
      </c>
      <c r="R10" s="131">
        <v>14791500</v>
      </c>
      <c r="S10" s="131">
        <v>16974880</v>
      </c>
      <c r="T10" s="131">
        <v>16500340</v>
      </c>
      <c r="U10" s="131">
        <v>15634380</v>
      </c>
      <c r="V10" s="131">
        <v>16550820</v>
      </c>
      <c r="W10" s="131">
        <v>16632600</v>
      </c>
      <c r="X10" s="131">
        <v>14888600</v>
      </c>
      <c r="Y10" s="131">
        <v>14659580</v>
      </c>
      <c r="Z10" s="130">
        <v>14358260</v>
      </c>
      <c r="AA10" s="131">
        <v>12975120</v>
      </c>
      <c r="AB10" s="133">
        <v>189017240</v>
      </c>
      <c r="AC10" s="134">
        <f t="shared" si="0"/>
        <v>186995820</v>
      </c>
      <c r="AD10" s="130">
        <f t="shared" si="1"/>
        <v>27333380</v>
      </c>
    </row>
    <row r="11" spans="1:30" ht="15" x14ac:dyDescent="0.25">
      <c r="A11" s="168" t="s">
        <v>196</v>
      </c>
      <c r="B11" s="130">
        <v>10507280</v>
      </c>
      <c r="C11" s="131">
        <v>9473580</v>
      </c>
      <c r="D11" s="131">
        <v>11055020</v>
      </c>
      <c r="E11" s="131">
        <v>9078600</v>
      </c>
      <c r="F11" s="131">
        <v>9152200</v>
      </c>
      <c r="G11" s="131">
        <v>8760980</v>
      </c>
      <c r="H11" s="131">
        <v>8808400</v>
      </c>
      <c r="I11" s="131">
        <v>8690080</v>
      </c>
      <c r="J11" s="131">
        <v>9273020</v>
      </c>
      <c r="K11" s="131">
        <v>9781900</v>
      </c>
      <c r="L11" s="131">
        <v>9245220</v>
      </c>
      <c r="M11" s="132">
        <v>9278540</v>
      </c>
      <c r="N11" s="130">
        <v>8957800</v>
      </c>
      <c r="O11" s="131">
        <v>8258260</v>
      </c>
      <c r="P11" s="131">
        <v>8063260</v>
      </c>
      <c r="Q11" s="131">
        <v>6004520</v>
      </c>
      <c r="R11" s="131">
        <v>6745560</v>
      </c>
      <c r="S11" s="131">
        <v>8020140</v>
      </c>
      <c r="T11" s="131">
        <v>7648120</v>
      </c>
      <c r="U11" s="131">
        <v>7564480</v>
      </c>
      <c r="V11" s="131">
        <v>8129440</v>
      </c>
      <c r="W11" s="131">
        <v>8503900</v>
      </c>
      <c r="X11" s="131">
        <v>7518660</v>
      </c>
      <c r="Y11" s="131">
        <v>7161400</v>
      </c>
      <c r="Z11" s="130">
        <v>6748580</v>
      </c>
      <c r="AA11" s="131">
        <v>6204700</v>
      </c>
      <c r="AB11" s="133">
        <v>113104820</v>
      </c>
      <c r="AC11" s="134">
        <f t="shared" si="0"/>
        <v>92575540</v>
      </c>
      <c r="AD11" s="130">
        <f t="shared" si="1"/>
        <v>12953280</v>
      </c>
    </row>
    <row r="12" spans="1:30" ht="15" x14ac:dyDescent="0.25">
      <c r="A12" s="168" t="s">
        <v>197</v>
      </c>
      <c r="B12" s="130">
        <v>9625380</v>
      </c>
      <c r="C12" s="131">
        <v>8613340</v>
      </c>
      <c r="D12" s="131">
        <v>9517440</v>
      </c>
      <c r="E12" s="131">
        <v>9465760</v>
      </c>
      <c r="F12" s="131">
        <v>10326600</v>
      </c>
      <c r="G12" s="131">
        <v>10227040</v>
      </c>
      <c r="H12" s="131">
        <v>10873160</v>
      </c>
      <c r="I12" s="131">
        <v>10796400</v>
      </c>
      <c r="J12" s="131">
        <v>10975960</v>
      </c>
      <c r="K12" s="131">
        <v>11098160</v>
      </c>
      <c r="L12" s="131">
        <v>10725840</v>
      </c>
      <c r="M12" s="132">
        <v>10927520</v>
      </c>
      <c r="N12" s="130">
        <v>10940320</v>
      </c>
      <c r="O12" s="131">
        <v>10079320</v>
      </c>
      <c r="P12" s="131">
        <v>10802100</v>
      </c>
      <c r="Q12" s="131">
        <v>9838140</v>
      </c>
      <c r="R12" s="131">
        <v>10634500</v>
      </c>
      <c r="S12" s="131">
        <v>11934700</v>
      </c>
      <c r="T12" s="131">
        <v>11503380</v>
      </c>
      <c r="U12" s="131">
        <v>11063420</v>
      </c>
      <c r="V12" s="131">
        <v>11981240</v>
      </c>
      <c r="W12" s="131">
        <v>12138560</v>
      </c>
      <c r="X12" s="131">
        <v>11672980</v>
      </c>
      <c r="Y12" s="131">
        <v>11728040</v>
      </c>
      <c r="Z12" s="130">
        <v>10980260</v>
      </c>
      <c r="AA12" s="131">
        <v>10053160</v>
      </c>
      <c r="AB12" s="133">
        <v>123172600</v>
      </c>
      <c r="AC12" s="134">
        <f t="shared" si="0"/>
        <v>134316700</v>
      </c>
      <c r="AD12" s="130">
        <f t="shared" si="1"/>
        <v>21033420</v>
      </c>
    </row>
    <row r="13" spans="1:30" ht="15" x14ac:dyDescent="0.25">
      <c r="A13" s="168" t="s">
        <v>198</v>
      </c>
      <c r="B13" s="130">
        <v>6846440</v>
      </c>
      <c r="C13" s="131">
        <v>6140120</v>
      </c>
      <c r="D13" s="131">
        <v>6775640</v>
      </c>
      <c r="E13" s="131">
        <v>6524060</v>
      </c>
      <c r="F13" s="131">
        <v>7197760</v>
      </c>
      <c r="G13" s="131">
        <v>7218940</v>
      </c>
      <c r="H13" s="131">
        <v>7799740</v>
      </c>
      <c r="I13" s="131">
        <v>7285040</v>
      </c>
      <c r="J13" s="131">
        <v>7123560</v>
      </c>
      <c r="K13" s="131">
        <v>7658980</v>
      </c>
      <c r="L13" s="131">
        <v>7272040</v>
      </c>
      <c r="M13" s="132">
        <v>7345880</v>
      </c>
      <c r="N13" s="130">
        <v>7256080</v>
      </c>
      <c r="O13" s="131">
        <v>6644060</v>
      </c>
      <c r="P13" s="131">
        <v>7194340</v>
      </c>
      <c r="Q13" s="131">
        <v>5819700</v>
      </c>
      <c r="R13" s="131">
        <v>5980240</v>
      </c>
      <c r="S13" s="131">
        <v>7427980</v>
      </c>
      <c r="T13" s="131">
        <v>7521660</v>
      </c>
      <c r="U13" s="131">
        <v>6704420</v>
      </c>
      <c r="V13" s="131">
        <v>7474740</v>
      </c>
      <c r="W13" s="131">
        <v>7565240</v>
      </c>
      <c r="X13" s="131">
        <v>6776500</v>
      </c>
      <c r="Y13" s="131">
        <v>6192020</v>
      </c>
      <c r="Z13" s="130">
        <v>6108600</v>
      </c>
      <c r="AA13" s="131">
        <v>5486340</v>
      </c>
      <c r="AB13" s="133">
        <v>85188200</v>
      </c>
      <c r="AC13" s="134">
        <f t="shared" si="0"/>
        <v>82556980</v>
      </c>
      <c r="AD13" s="130">
        <f t="shared" si="1"/>
        <v>11594940</v>
      </c>
    </row>
    <row r="14" spans="1:30" ht="15" x14ac:dyDescent="0.25">
      <c r="A14" s="168" t="s">
        <v>199</v>
      </c>
      <c r="B14" s="130">
        <v>9657780</v>
      </c>
      <c r="C14" s="131">
        <v>8526058</v>
      </c>
      <c r="D14" s="131">
        <v>9820851</v>
      </c>
      <c r="E14" s="131">
        <v>9592680</v>
      </c>
      <c r="F14" s="131">
        <v>10164400</v>
      </c>
      <c r="G14" s="131">
        <v>9698300</v>
      </c>
      <c r="H14" s="131">
        <v>10067080</v>
      </c>
      <c r="I14" s="131">
        <v>9648640</v>
      </c>
      <c r="J14" s="131">
        <v>10210760</v>
      </c>
      <c r="K14" s="131">
        <v>10635950</v>
      </c>
      <c r="L14" s="131">
        <v>10218760</v>
      </c>
      <c r="M14" s="132">
        <v>10686900</v>
      </c>
      <c r="N14" s="130">
        <v>10347020</v>
      </c>
      <c r="O14" s="131">
        <v>9245740</v>
      </c>
      <c r="P14" s="131">
        <v>8567140</v>
      </c>
      <c r="Q14" s="131">
        <v>5668640</v>
      </c>
      <c r="R14" s="131">
        <v>6377820</v>
      </c>
      <c r="S14" s="131">
        <v>8241000</v>
      </c>
      <c r="T14" s="131">
        <v>8156500</v>
      </c>
      <c r="U14" s="131">
        <v>8300660</v>
      </c>
      <c r="V14" s="131">
        <v>8883420</v>
      </c>
      <c r="W14" s="131">
        <v>9227460</v>
      </c>
      <c r="X14" s="131">
        <v>8148480</v>
      </c>
      <c r="Y14" s="131">
        <v>7500140</v>
      </c>
      <c r="Z14" s="130">
        <v>7099960</v>
      </c>
      <c r="AA14" s="131">
        <v>6403080</v>
      </c>
      <c r="AB14" s="133">
        <v>118928159</v>
      </c>
      <c r="AC14" s="134">
        <f t="shared" si="0"/>
        <v>98664020</v>
      </c>
      <c r="AD14" s="130">
        <f t="shared" si="1"/>
        <v>13503040</v>
      </c>
    </row>
    <row r="15" spans="1:30" ht="15" x14ac:dyDescent="0.25">
      <c r="A15" s="168" t="s">
        <v>200</v>
      </c>
      <c r="B15" s="130">
        <v>7156160</v>
      </c>
      <c r="C15" s="131">
        <v>6238520</v>
      </c>
      <c r="D15" s="131">
        <v>7270080</v>
      </c>
      <c r="E15" s="131">
        <v>7026820</v>
      </c>
      <c r="F15" s="131">
        <v>7988840</v>
      </c>
      <c r="G15" s="131">
        <v>8266480</v>
      </c>
      <c r="H15" s="131">
        <v>8490640</v>
      </c>
      <c r="I15" s="131">
        <v>8233900</v>
      </c>
      <c r="J15" s="131">
        <v>7787620</v>
      </c>
      <c r="K15" s="131">
        <v>7853880</v>
      </c>
      <c r="L15" s="131">
        <v>7303200</v>
      </c>
      <c r="M15" s="132">
        <v>7184800</v>
      </c>
      <c r="N15" s="130">
        <v>7182620</v>
      </c>
      <c r="O15" s="131">
        <v>6223050</v>
      </c>
      <c r="P15" s="131">
        <v>6761310</v>
      </c>
      <c r="Q15" s="131">
        <v>6349290</v>
      </c>
      <c r="R15" s="131">
        <v>7034630</v>
      </c>
      <c r="S15" s="131">
        <v>8134140</v>
      </c>
      <c r="T15" s="131">
        <v>8247390</v>
      </c>
      <c r="U15" s="131">
        <v>7613210</v>
      </c>
      <c r="V15" s="131">
        <v>7601000</v>
      </c>
      <c r="W15" s="131">
        <v>7514420</v>
      </c>
      <c r="X15" s="131">
        <v>6802920</v>
      </c>
      <c r="Y15" s="131">
        <v>6558420</v>
      </c>
      <c r="Z15" s="130">
        <v>6389800</v>
      </c>
      <c r="AA15" s="131">
        <v>5747280</v>
      </c>
      <c r="AB15" s="133">
        <v>90800940</v>
      </c>
      <c r="AC15" s="134">
        <f t="shared" si="0"/>
        <v>86022400</v>
      </c>
      <c r="AD15" s="130">
        <f t="shared" si="1"/>
        <v>12137080</v>
      </c>
    </row>
    <row r="16" spans="1:30" ht="15" x14ac:dyDescent="0.25">
      <c r="A16" s="168" t="s">
        <v>201</v>
      </c>
      <c r="B16" s="130">
        <v>7727780</v>
      </c>
      <c r="C16" s="131">
        <v>6871000</v>
      </c>
      <c r="D16" s="131">
        <v>7455660</v>
      </c>
      <c r="E16" s="131">
        <v>7218320</v>
      </c>
      <c r="F16" s="131">
        <v>8184460</v>
      </c>
      <c r="G16" s="131">
        <v>8447260</v>
      </c>
      <c r="H16" s="131">
        <v>8838700</v>
      </c>
      <c r="I16" s="131">
        <v>8878780</v>
      </c>
      <c r="J16" s="131">
        <v>9115680</v>
      </c>
      <c r="K16" s="131">
        <v>9268020</v>
      </c>
      <c r="L16" s="131">
        <v>8378920</v>
      </c>
      <c r="M16" s="132">
        <v>8843120</v>
      </c>
      <c r="N16" s="130">
        <v>8884060</v>
      </c>
      <c r="O16" s="131">
        <v>8052520</v>
      </c>
      <c r="P16" s="131">
        <v>8930200</v>
      </c>
      <c r="Q16" s="131">
        <v>7986220</v>
      </c>
      <c r="R16" s="131">
        <v>8791720</v>
      </c>
      <c r="S16" s="131">
        <v>6093620</v>
      </c>
      <c r="T16" s="131">
        <v>5822420</v>
      </c>
      <c r="U16" s="131">
        <v>9515880</v>
      </c>
      <c r="V16" s="131">
        <v>9844740</v>
      </c>
      <c r="W16" s="131">
        <v>10030220</v>
      </c>
      <c r="X16" s="131">
        <v>9099760</v>
      </c>
      <c r="Y16" s="131">
        <v>9127500</v>
      </c>
      <c r="Z16" s="130">
        <v>9027280</v>
      </c>
      <c r="AA16" s="131">
        <v>7937020</v>
      </c>
      <c r="AB16" s="133">
        <v>99227700</v>
      </c>
      <c r="AC16" s="134">
        <f t="shared" si="0"/>
        <v>102178860</v>
      </c>
      <c r="AD16" s="130">
        <f t="shared" si="1"/>
        <v>16964300</v>
      </c>
    </row>
    <row r="17" spans="1:30" ht="15" x14ac:dyDescent="0.25">
      <c r="A17" s="168" t="s">
        <v>202</v>
      </c>
      <c r="B17" s="130">
        <v>9987460</v>
      </c>
      <c r="C17" s="131">
        <v>9015060</v>
      </c>
      <c r="D17" s="131">
        <v>9888729</v>
      </c>
      <c r="E17" s="131">
        <v>9604000</v>
      </c>
      <c r="F17" s="131">
        <v>9928500</v>
      </c>
      <c r="G17" s="131">
        <v>10288900</v>
      </c>
      <c r="H17" s="131">
        <v>10979588</v>
      </c>
      <c r="I17" s="131">
        <v>10941140</v>
      </c>
      <c r="J17" s="131">
        <v>10759560</v>
      </c>
      <c r="K17" s="131">
        <v>10993977</v>
      </c>
      <c r="L17" s="131">
        <v>10461340</v>
      </c>
      <c r="M17" s="132">
        <v>11044380</v>
      </c>
      <c r="N17" s="130">
        <v>11248660</v>
      </c>
      <c r="O17" s="131">
        <v>10302240</v>
      </c>
      <c r="P17" s="131">
        <v>9592540</v>
      </c>
      <c r="Q17" s="131">
        <v>6555340</v>
      </c>
      <c r="R17" s="131">
        <v>7117560</v>
      </c>
      <c r="S17" s="131">
        <v>8560840</v>
      </c>
      <c r="T17" s="131">
        <v>8599080</v>
      </c>
      <c r="U17" s="131">
        <v>8789940</v>
      </c>
      <c r="V17" s="131">
        <v>8991440</v>
      </c>
      <c r="W17" s="131">
        <v>9644120</v>
      </c>
      <c r="X17" s="131">
        <v>8646440</v>
      </c>
      <c r="Y17" s="131">
        <v>7789620</v>
      </c>
      <c r="Z17" s="130">
        <v>7723700</v>
      </c>
      <c r="AA17" s="131">
        <v>6716640</v>
      </c>
      <c r="AB17" s="133">
        <v>123892634</v>
      </c>
      <c r="AC17" s="134">
        <f t="shared" si="0"/>
        <v>105837820</v>
      </c>
      <c r="AD17" s="130">
        <f t="shared" si="1"/>
        <v>14440340</v>
      </c>
    </row>
    <row r="18" spans="1:30" ht="15" x14ac:dyDescent="0.25">
      <c r="A18" s="168" t="s">
        <v>203</v>
      </c>
      <c r="B18" s="130">
        <v>0</v>
      </c>
      <c r="C18" s="131">
        <v>0</v>
      </c>
      <c r="D18" s="131">
        <v>0</v>
      </c>
      <c r="E18" s="131">
        <v>0</v>
      </c>
      <c r="F18" s="131">
        <v>0</v>
      </c>
      <c r="G18" s="131">
        <v>0</v>
      </c>
      <c r="H18" s="131">
        <v>83240</v>
      </c>
      <c r="I18" s="131">
        <v>810280</v>
      </c>
      <c r="J18" s="131">
        <v>1444560</v>
      </c>
      <c r="K18" s="131">
        <v>1469180</v>
      </c>
      <c r="L18" s="131">
        <v>1593900</v>
      </c>
      <c r="M18" s="132">
        <v>1626540</v>
      </c>
      <c r="N18" s="130">
        <v>931000</v>
      </c>
      <c r="O18" s="131">
        <v>768640</v>
      </c>
      <c r="P18" s="131">
        <v>817260</v>
      </c>
      <c r="Q18" s="131">
        <v>719120</v>
      </c>
      <c r="R18" s="131">
        <v>1199060</v>
      </c>
      <c r="S18" s="131">
        <v>1075020</v>
      </c>
      <c r="T18" s="131">
        <v>1103880</v>
      </c>
      <c r="U18" s="131">
        <v>1774920</v>
      </c>
      <c r="V18" s="131">
        <v>1632700</v>
      </c>
      <c r="W18" s="131">
        <v>1613760</v>
      </c>
      <c r="X18" s="131">
        <v>1742620</v>
      </c>
      <c r="Y18" s="131">
        <v>1758600</v>
      </c>
      <c r="Z18" s="130">
        <v>1773620</v>
      </c>
      <c r="AA18" s="131">
        <v>1534860</v>
      </c>
      <c r="AB18" s="133">
        <v>7027700</v>
      </c>
      <c r="AC18" s="134">
        <f t="shared" si="0"/>
        <v>15136580</v>
      </c>
      <c r="AD18" s="130">
        <f t="shared" si="1"/>
        <v>3308480</v>
      </c>
    </row>
    <row r="19" spans="1:30" ht="15" x14ac:dyDescent="0.25">
      <c r="A19" s="168" t="s">
        <v>204</v>
      </c>
      <c r="B19" s="130">
        <v>5802020</v>
      </c>
      <c r="C19" s="131">
        <v>5139400</v>
      </c>
      <c r="D19" s="131">
        <v>5540230</v>
      </c>
      <c r="E19" s="131">
        <v>5366710</v>
      </c>
      <c r="F19" s="131">
        <v>5971040</v>
      </c>
      <c r="G19" s="131">
        <v>5588320</v>
      </c>
      <c r="H19" s="131">
        <v>6058060</v>
      </c>
      <c r="I19" s="131">
        <v>5868640</v>
      </c>
      <c r="J19" s="131">
        <v>6116560</v>
      </c>
      <c r="K19" s="131">
        <v>6345800</v>
      </c>
      <c r="L19" s="131">
        <v>6017900</v>
      </c>
      <c r="M19" s="132">
        <v>6531160</v>
      </c>
      <c r="N19" s="130">
        <v>6429560</v>
      </c>
      <c r="O19" s="131">
        <v>5896900</v>
      </c>
      <c r="P19" s="131">
        <v>6521160</v>
      </c>
      <c r="Q19" s="131">
        <v>5944600</v>
      </c>
      <c r="R19" s="131">
        <v>6425660</v>
      </c>
      <c r="S19" s="131">
        <v>6699000</v>
      </c>
      <c r="T19" s="131">
        <v>2687440</v>
      </c>
      <c r="U19" s="131">
        <v>1825140</v>
      </c>
      <c r="V19" s="131">
        <v>1769460</v>
      </c>
      <c r="W19" s="131">
        <v>2539900</v>
      </c>
      <c r="X19" s="131">
        <v>2086600</v>
      </c>
      <c r="Y19" s="131">
        <v>2128320</v>
      </c>
      <c r="Z19" s="130">
        <v>1715080</v>
      </c>
      <c r="AA19" s="131">
        <v>1393980</v>
      </c>
      <c r="AB19" s="133">
        <v>70345840</v>
      </c>
      <c r="AC19" s="134">
        <f t="shared" si="0"/>
        <v>50953740</v>
      </c>
      <c r="AD19" s="130">
        <f t="shared" si="1"/>
        <v>3109060</v>
      </c>
    </row>
    <row r="20" spans="1:30" ht="15" x14ac:dyDescent="0.25">
      <c r="A20" s="168" t="s">
        <v>205</v>
      </c>
      <c r="B20" s="130">
        <v>9380680</v>
      </c>
      <c r="C20" s="131">
        <v>8333120</v>
      </c>
      <c r="D20" s="131">
        <v>9168140</v>
      </c>
      <c r="E20" s="131">
        <v>8775940</v>
      </c>
      <c r="F20" s="131">
        <v>10453140</v>
      </c>
      <c r="G20" s="131">
        <v>10494280</v>
      </c>
      <c r="H20" s="131">
        <v>10792840</v>
      </c>
      <c r="I20" s="131">
        <v>9933500</v>
      </c>
      <c r="J20" s="131">
        <v>10503780</v>
      </c>
      <c r="K20" s="131">
        <v>10479660</v>
      </c>
      <c r="L20" s="131">
        <v>10115820</v>
      </c>
      <c r="M20" s="132">
        <v>9856240</v>
      </c>
      <c r="N20" s="130">
        <v>9457300</v>
      </c>
      <c r="O20" s="131">
        <v>8729920</v>
      </c>
      <c r="P20" s="131">
        <v>9921780</v>
      </c>
      <c r="Q20" s="131">
        <v>8457020</v>
      </c>
      <c r="R20" s="131">
        <v>10275840</v>
      </c>
      <c r="S20" s="131">
        <v>11075460</v>
      </c>
      <c r="T20" s="131">
        <v>10471540</v>
      </c>
      <c r="U20" s="131">
        <v>9937500</v>
      </c>
      <c r="V20" s="131">
        <v>10619500</v>
      </c>
      <c r="W20" s="131">
        <v>10460740</v>
      </c>
      <c r="X20" s="131">
        <v>9824020</v>
      </c>
      <c r="Y20" s="131">
        <v>9537240</v>
      </c>
      <c r="Z20" s="130">
        <v>9549840</v>
      </c>
      <c r="AA20" s="131">
        <v>8572660</v>
      </c>
      <c r="AB20" s="133">
        <v>118287140</v>
      </c>
      <c r="AC20" s="134">
        <f t="shared" si="0"/>
        <v>118767860</v>
      </c>
      <c r="AD20" s="130">
        <f t="shared" si="1"/>
        <v>18122500</v>
      </c>
    </row>
    <row r="21" spans="1:30" ht="15" x14ac:dyDescent="0.25">
      <c r="A21" s="168" t="s">
        <v>206</v>
      </c>
      <c r="B21" s="130">
        <v>18598880</v>
      </c>
      <c r="C21" s="131">
        <v>16736500</v>
      </c>
      <c r="D21" s="131">
        <v>18317864</v>
      </c>
      <c r="E21" s="131">
        <v>17040380</v>
      </c>
      <c r="F21" s="131">
        <v>20705740</v>
      </c>
      <c r="G21" s="131">
        <v>19712480</v>
      </c>
      <c r="H21" s="131">
        <v>20914240</v>
      </c>
      <c r="I21" s="131">
        <v>18915780</v>
      </c>
      <c r="J21" s="131">
        <v>18457840</v>
      </c>
      <c r="K21" s="131">
        <v>14314900</v>
      </c>
      <c r="L21" s="131">
        <v>14174900</v>
      </c>
      <c r="M21" s="132">
        <v>14561820</v>
      </c>
      <c r="N21" s="130">
        <v>15105900</v>
      </c>
      <c r="O21" s="131">
        <v>14224220</v>
      </c>
      <c r="P21" s="131">
        <v>15124100</v>
      </c>
      <c r="Q21" s="131">
        <v>13344240</v>
      </c>
      <c r="R21" s="131">
        <v>13028180</v>
      </c>
      <c r="S21" s="131">
        <v>13420040</v>
      </c>
      <c r="T21" s="131">
        <v>12969460</v>
      </c>
      <c r="U21" s="131">
        <v>11872660</v>
      </c>
      <c r="V21" s="131">
        <v>12768540</v>
      </c>
      <c r="W21" s="131">
        <v>13314220</v>
      </c>
      <c r="X21" s="131">
        <v>13193080</v>
      </c>
      <c r="Y21" s="131">
        <v>12739000</v>
      </c>
      <c r="Z21" s="130">
        <v>14749380</v>
      </c>
      <c r="AA21" s="131">
        <v>13235500</v>
      </c>
      <c r="AB21" s="133">
        <v>212451324</v>
      </c>
      <c r="AC21" s="134">
        <f t="shared" si="0"/>
        <v>161103640</v>
      </c>
      <c r="AD21" s="130">
        <f t="shared" si="1"/>
        <v>27984880</v>
      </c>
    </row>
    <row r="22" spans="1:30" ht="15" x14ac:dyDescent="0.25">
      <c r="A22" s="168" t="s">
        <v>207</v>
      </c>
      <c r="B22" s="130">
        <v>8770920</v>
      </c>
      <c r="C22" s="131">
        <v>7390480</v>
      </c>
      <c r="D22" s="131">
        <v>8574580</v>
      </c>
      <c r="E22" s="131">
        <v>8072980</v>
      </c>
      <c r="F22" s="131">
        <v>9472560</v>
      </c>
      <c r="G22" s="131">
        <v>9541060</v>
      </c>
      <c r="H22" s="131">
        <v>9328740</v>
      </c>
      <c r="I22" s="131">
        <v>9486789</v>
      </c>
      <c r="J22" s="131">
        <v>9528460</v>
      </c>
      <c r="K22" s="131">
        <v>9744960</v>
      </c>
      <c r="L22" s="131">
        <v>9235680</v>
      </c>
      <c r="M22" s="132">
        <v>8718200</v>
      </c>
      <c r="N22" s="130">
        <v>8846740</v>
      </c>
      <c r="O22" s="131">
        <v>7834060</v>
      </c>
      <c r="P22" s="131">
        <v>8870520</v>
      </c>
      <c r="Q22" s="131">
        <v>8935300</v>
      </c>
      <c r="R22" s="131">
        <v>9223680</v>
      </c>
      <c r="S22" s="131">
        <v>9785780</v>
      </c>
      <c r="T22" s="131">
        <v>9880660</v>
      </c>
      <c r="U22" s="131">
        <v>9188520</v>
      </c>
      <c r="V22" s="131">
        <v>9458920</v>
      </c>
      <c r="W22" s="131">
        <v>10261760</v>
      </c>
      <c r="X22" s="131">
        <v>9368180</v>
      </c>
      <c r="Y22" s="131">
        <v>9044660</v>
      </c>
      <c r="Z22" s="130">
        <v>8987620</v>
      </c>
      <c r="AA22" s="131">
        <v>8005260</v>
      </c>
      <c r="AB22" s="133">
        <v>107865409</v>
      </c>
      <c r="AC22" s="134">
        <f t="shared" si="0"/>
        <v>110698780</v>
      </c>
      <c r="AD22" s="130">
        <f t="shared" si="1"/>
        <v>16992880</v>
      </c>
    </row>
    <row r="23" spans="1:30" ht="15" x14ac:dyDescent="0.25">
      <c r="A23" s="168" t="s">
        <v>208</v>
      </c>
      <c r="B23" s="130">
        <v>15365660</v>
      </c>
      <c r="C23" s="131">
        <v>14406340</v>
      </c>
      <c r="D23" s="131">
        <v>16721160</v>
      </c>
      <c r="E23" s="131">
        <v>15783140</v>
      </c>
      <c r="F23" s="131">
        <v>16671400</v>
      </c>
      <c r="G23" s="131">
        <v>17817960</v>
      </c>
      <c r="H23" s="131">
        <v>18033120</v>
      </c>
      <c r="I23" s="131">
        <v>18476800</v>
      </c>
      <c r="J23" s="131">
        <v>17730520</v>
      </c>
      <c r="K23" s="131">
        <v>18195240</v>
      </c>
      <c r="L23" s="131">
        <v>17094800</v>
      </c>
      <c r="M23" s="132">
        <v>16886700</v>
      </c>
      <c r="N23" s="130">
        <v>16632890</v>
      </c>
      <c r="O23" s="131">
        <v>15582240</v>
      </c>
      <c r="P23" s="131">
        <v>14696320</v>
      </c>
      <c r="Q23" s="131">
        <v>10016200</v>
      </c>
      <c r="R23" s="131">
        <v>11194040</v>
      </c>
      <c r="S23" s="131">
        <v>14455440</v>
      </c>
      <c r="T23" s="131">
        <v>15174400</v>
      </c>
      <c r="U23" s="131">
        <v>14965080</v>
      </c>
      <c r="V23" s="131">
        <v>15428560</v>
      </c>
      <c r="W23" s="131">
        <v>16385260</v>
      </c>
      <c r="X23" s="131">
        <v>14497580</v>
      </c>
      <c r="Y23" s="131">
        <v>13291980</v>
      </c>
      <c r="Z23" s="130">
        <v>13032280</v>
      </c>
      <c r="AA23" s="131">
        <v>12171180</v>
      </c>
      <c r="AB23" s="133">
        <v>203182840</v>
      </c>
      <c r="AC23" s="134">
        <f t="shared" si="0"/>
        <v>172319990</v>
      </c>
      <c r="AD23" s="130">
        <f t="shared" si="1"/>
        <v>25203460</v>
      </c>
    </row>
    <row r="24" spans="1:30" ht="15" x14ac:dyDescent="0.25">
      <c r="A24" s="168" t="s">
        <v>209</v>
      </c>
      <c r="B24" s="130">
        <v>11098140</v>
      </c>
      <c r="C24" s="131">
        <v>9815120</v>
      </c>
      <c r="D24" s="131">
        <v>10760160</v>
      </c>
      <c r="E24" s="131">
        <v>10298340</v>
      </c>
      <c r="F24" s="131">
        <v>11953360</v>
      </c>
      <c r="G24" s="131">
        <v>11809360</v>
      </c>
      <c r="H24" s="131">
        <v>12169200</v>
      </c>
      <c r="I24" s="131">
        <v>11737340</v>
      </c>
      <c r="J24" s="131">
        <v>11623400</v>
      </c>
      <c r="K24" s="131">
        <v>12194560</v>
      </c>
      <c r="L24" s="131">
        <v>11255040</v>
      </c>
      <c r="M24" s="132">
        <v>11617960</v>
      </c>
      <c r="N24" s="130">
        <v>11627280</v>
      </c>
      <c r="O24" s="131">
        <v>10406340</v>
      </c>
      <c r="P24" s="131">
        <v>10893140</v>
      </c>
      <c r="Q24" s="131">
        <v>9863660</v>
      </c>
      <c r="R24" s="131">
        <v>11587520</v>
      </c>
      <c r="S24" s="131">
        <v>12678540</v>
      </c>
      <c r="T24" s="131">
        <v>12284660</v>
      </c>
      <c r="U24" s="131">
        <v>11766100</v>
      </c>
      <c r="V24" s="131">
        <v>12367260</v>
      </c>
      <c r="W24" s="131">
        <v>12322840</v>
      </c>
      <c r="X24" s="131">
        <v>11441560</v>
      </c>
      <c r="Y24" s="131">
        <v>11322700</v>
      </c>
      <c r="Z24" s="130">
        <v>11249220</v>
      </c>
      <c r="AA24" s="131">
        <v>10149880</v>
      </c>
      <c r="AB24" s="133">
        <v>136331980</v>
      </c>
      <c r="AC24" s="134">
        <f t="shared" si="0"/>
        <v>138561600</v>
      </c>
      <c r="AD24" s="130">
        <f t="shared" si="1"/>
        <v>21399100</v>
      </c>
    </row>
    <row r="25" spans="1:30" ht="15" x14ac:dyDescent="0.25">
      <c r="A25" s="168" t="s">
        <v>210</v>
      </c>
      <c r="B25" s="130">
        <v>6374060</v>
      </c>
      <c r="C25" s="131">
        <v>5693680</v>
      </c>
      <c r="D25" s="131">
        <v>6418380</v>
      </c>
      <c r="E25" s="131">
        <v>5915040</v>
      </c>
      <c r="F25" s="131">
        <v>6789460</v>
      </c>
      <c r="G25" s="131">
        <v>6788640</v>
      </c>
      <c r="H25" s="131">
        <v>6977740</v>
      </c>
      <c r="I25" s="131">
        <v>6861140</v>
      </c>
      <c r="J25" s="131">
        <v>6848240</v>
      </c>
      <c r="K25" s="131">
        <v>7667920</v>
      </c>
      <c r="L25" s="131">
        <v>7367640</v>
      </c>
      <c r="M25" s="132">
        <v>7262620</v>
      </c>
      <c r="N25" s="130">
        <v>6734060</v>
      </c>
      <c r="O25" s="131">
        <v>6638460</v>
      </c>
      <c r="P25" s="131">
        <v>6987460</v>
      </c>
      <c r="Q25" s="131">
        <v>5690680</v>
      </c>
      <c r="R25" s="131">
        <v>6612620</v>
      </c>
      <c r="S25" s="131">
        <v>7642080</v>
      </c>
      <c r="T25" s="131">
        <v>7476880</v>
      </c>
      <c r="U25" s="131">
        <v>7080040</v>
      </c>
      <c r="V25" s="131">
        <v>7566060</v>
      </c>
      <c r="W25" s="131">
        <v>7629220</v>
      </c>
      <c r="X25" s="131">
        <v>6737480</v>
      </c>
      <c r="Y25" s="131">
        <v>6522300</v>
      </c>
      <c r="Z25" s="130">
        <v>6445560</v>
      </c>
      <c r="AA25" s="131">
        <v>5890540</v>
      </c>
      <c r="AB25" s="133">
        <v>80964560</v>
      </c>
      <c r="AC25" s="134">
        <f t="shared" si="0"/>
        <v>83317340</v>
      </c>
      <c r="AD25" s="130">
        <f t="shared" si="1"/>
        <v>12336100</v>
      </c>
    </row>
    <row r="26" spans="1:30" ht="15" x14ac:dyDescent="0.25">
      <c r="A26" s="168" t="s">
        <v>211</v>
      </c>
      <c r="B26" s="130">
        <v>15896850</v>
      </c>
      <c r="C26" s="131">
        <v>14051100</v>
      </c>
      <c r="D26" s="131">
        <v>15412200</v>
      </c>
      <c r="E26" s="131">
        <v>14953880</v>
      </c>
      <c r="F26" s="131">
        <v>16209300</v>
      </c>
      <c r="G26" s="131">
        <v>15384380</v>
      </c>
      <c r="H26" s="131">
        <v>15456760</v>
      </c>
      <c r="I26" s="131">
        <v>15700940</v>
      </c>
      <c r="J26" s="131">
        <v>16337380</v>
      </c>
      <c r="K26" s="131">
        <v>17822860</v>
      </c>
      <c r="L26" s="131">
        <v>17041040</v>
      </c>
      <c r="M26" s="132">
        <v>17518220</v>
      </c>
      <c r="N26" s="130">
        <v>17374560</v>
      </c>
      <c r="O26" s="131">
        <v>15526640</v>
      </c>
      <c r="P26" s="131">
        <v>16076040</v>
      </c>
      <c r="Q26" s="131">
        <v>12436380</v>
      </c>
      <c r="R26" s="131">
        <v>13965100</v>
      </c>
      <c r="S26" s="131">
        <v>16238460</v>
      </c>
      <c r="T26" s="131">
        <v>16043480</v>
      </c>
      <c r="U26" s="131">
        <v>15325140</v>
      </c>
      <c r="V26" s="131">
        <v>16414760</v>
      </c>
      <c r="W26" s="131">
        <v>17023740</v>
      </c>
      <c r="X26" s="131">
        <v>15131780</v>
      </c>
      <c r="Y26" s="131">
        <v>15016620</v>
      </c>
      <c r="Z26" s="130">
        <v>14253110</v>
      </c>
      <c r="AA26" s="131">
        <v>12652240</v>
      </c>
      <c r="AB26" s="133">
        <v>191784910</v>
      </c>
      <c r="AC26" s="134">
        <f t="shared" si="0"/>
        <v>186572700</v>
      </c>
      <c r="AD26" s="130">
        <f t="shared" si="1"/>
        <v>26905350</v>
      </c>
    </row>
    <row r="27" spans="1:30" ht="15" x14ac:dyDescent="0.25">
      <c r="A27" s="168" t="s">
        <v>212</v>
      </c>
      <c r="B27" s="130">
        <v>11145220</v>
      </c>
      <c r="C27" s="131">
        <v>9709940</v>
      </c>
      <c r="D27" s="131">
        <v>12993280</v>
      </c>
      <c r="E27" s="131">
        <v>10215280</v>
      </c>
      <c r="F27" s="131">
        <v>11700160</v>
      </c>
      <c r="G27" s="131">
        <v>11547220</v>
      </c>
      <c r="H27" s="131">
        <v>12060540</v>
      </c>
      <c r="I27" s="131">
        <v>11531480</v>
      </c>
      <c r="J27" s="131">
        <v>11716580</v>
      </c>
      <c r="K27" s="131">
        <v>11815120</v>
      </c>
      <c r="L27" s="131">
        <v>11655080</v>
      </c>
      <c r="M27" s="132">
        <v>11946380</v>
      </c>
      <c r="N27" s="130">
        <v>11811660</v>
      </c>
      <c r="O27" s="131">
        <v>10900720</v>
      </c>
      <c r="P27" s="131">
        <v>11974580</v>
      </c>
      <c r="Q27" s="131">
        <v>10459300</v>
      </c>
      <c r="R27" s="131">
        <v>11497160</v>
      </c>
      <c r="S27" s="131">
        <v>12481440</v>
      </c>
      <c r="T27" s="131">
        <v>12290600</v>
      </c>
      <c r="U27" s="131">
        <v>11558160</v>
      </c>
      <c r="V27" s="131">
        <v>12007060</v>
      </c>
      <c r="W27" s="131">
        <v>11962180</v>
      </c>
      <c r="X27" s="131">
        <v>11083720</v>
      </c>
      <c r="Y27" s="131">
        <v>11094540</v>
      </c>
      <c r="Z27" s="130">
        <v>11062560</v>
      </c>
      <c r="AA27" s="131">
        <v>10029040</v>
      </c>
      <c r="AB27" s="133">
        <v>138036280</v>
      </c>
      <c r="AC27" s="134">
        <f t="shared" si="0"/>
        <v>139121120</v>
      </c>
      <c r="AD27" s="130">
        <f t="shared" si="1"/>
        <v>21091600</v>
      </c>
    </row>
    <row r="28" spans="1:30" ht="15" x14ac:dyDescent="0.25">
      <c r="A28" s="168" t="s">
        <v>213</v>
      </c>
      <c r="B28" s="130">
        <v>11955900</v>
      </c>
      <c r="C28" s="131">
        <v>10426460</v>
      </c>
      <c r="D28" s="131">
        <v>11251240</v>
      </c>
      <c r="E28" s="131">
        <v>10696740</v>
      </c>
      <c r="F28" s="131">
        <v>12242740</v>
      </c>
      <c r="G28" s="131">
        <v>12105040</v>
      </c>
      <c r="H28" s="131">
        <v>12375880</v>
      </c>
      <c r="I28" s="131">
        <v>12391740</v>
      </c>
      <c r="J28" s="131">
        <v>12141200</v>
      </c>
      <c r="K28" s="131">
        <v>12425200</v>
      </c>
      <c r="L28" s="131">
        <v>11916020</v>
      </c>
      <c r="M28" s="132">
        <v>12535400</v>
      </c>
      <c r="N28" s="130">
        <v>12704480</v>
      </c>
      <c r="O28" s="131">
        <v>11191160</v>
      </c>
      <c r="P28" s="131">
        <v>12187220</v>
      </c>
      <c r="Q28" s="131">
        <v>10710980</v>
      </c>
      <c r="R28" s="131">
        <v>12124660</v>
      </c>
      <c r="S28" s="131">
        <v>12939220</v>
      </c>
      <c r="T28" s="131">
        <v>12707360</v>
      </c>
      <c r="U28" s="131">
        <v>12155200</v>
      </c>
      <c r="V28" s="131">
        <v>12454380</v>
      </c>
      <c r="W28" s="131">
        <v>12978580</v>
      </c>
      <c r="X28" s="131">
        <v>11535360</v>
      </c>
      <c r="Y28" s="131">
        <v>11700020</v>
      </c>
      <c r="Z28" s="130">
        <v>12090660</v>
      </c>
      <c r="AA28" s="131">
        <v>10815480</v>
      </c>
      <c r="AB28" s="133">
        <v>142463560</v>
      </c>
      <c r="AC28" s="134">
        <f t="shared" si="0"/>
        <v>145388620</v>
      </c>
      <c r="AD28" s="130">
        <f t="shared" si="1"/>
        <v>22906140</v>
      </c>
    </row>
    <row r="29" spans="1:30" ht="15" x14ac:dyDescent="0.25">
      <c r="A29" s="168" t="s">
        <v>214</v>
      </c>
      <c r="B29" s="130">
        <v>19599520</v>
      </c>
      <c r="C29" s="131">
        <v>17304960</v>
      </c>
      <c r="D29" s="131">
        <v>19690360</v>
      </c>
      <c r="E29" s="131">
        <v>19051820</v>
      </c>
      <c r="F29" s="131">
        <v>21520400</v>
      </c>
      <c r="G29" s="131">
        <v>20617400</v>
      </c>
      <c r="H29" s="131">
        <v>21139060</v>
      </c>
      <c r="I29" s="131">
        <v>20963960</v>
      </c>
      <c r="J29" s="131">
        <v>20688320</v>
      </c>
      <c r="K29" s="131">
        <v>22819746</v>
      </c>
      <c r="L29" s="131">
        <v>21650880</v>
      </c>
      <c r="M29" s="132">
        <v>22039340</v>
      </c>
      <c r="N29" s="130">
        <v>22045040</v>
      </c>
      <c r="O29" s="131">
        <v>19787340</v>
      </c>
      <c r="P29" s="131">
        <v>21200500</v>
      </c>
      <c r="Q29" s="131">
        <v>18562120</v>
      </c>
      <c r="R29" s="131">
        <v>20549580</v>
      </c>
      <c r="S29" s="131">
        <v>22862680</v>
      </c>
      <c r="T29" s="131">
        <v>22120220</v>
      </c>
      <c r="U29" s="131">
        <v>21145600</v>
      </c>
      <c r="V29" s="131">
        <v>21869080</v>
      </c>
      <c r="W29" s="131">
        <v>21885760</v>
      </c>
      <c r="X29" s="131">
        <v>19468580</v>
      </c>
      <c r="Y29" s="131">
        <v>19149000</v>
      </c>
      <c r="Z29" s="130">
        <v>19153420</v>
      </c>
      <c r="AA29" s="131">
        <v>17047140</v>
      </c>
      <c r="AB29" s="133">
        <v>247085766</v>
      </c>
      <c r="AC29" s="134">
        <f t="shared" si="0"/>
        <v>250645500</v>
      </c>
      <c r="AD29" s="130">
        <f t="shared" si="1"/>
        <v>36200560</v>
      </c>
    </row>
    <row r="30" spans="1:30" ht="15" x14ac:dyDescent="0.25">
      <c r="A30" s="168" t="s">
        <v>215</v>
      </c>
      <c r="B30" s="130">
        <v>13079300</v>
      </c>
      <c r="C30" s="131">
        <v>11510640</v>
      </c>
      <c r="D30" s="131">
        <v>12550560</v>
      </c>
      <c r="E30" s="131">
        <v>12022360</v>
      </c>
      <c r="F30" s="131">
        <v>13457220</v>
      </c>
      <c r="G30" s="131">
        <v>13185340</v>
      </c>
      <c r="H30" s="131">
        <v>13059580</v>
      </c>
      <c r="I30" s="131">
        <v>13234940</v>
      </c>
      <c r="J30" s="131">
        <v>13237880</v>
      </c>
      <c r="K30" s="131">
        <v>12739580</v>
      </c>
      <c r="L30" s="131">
        <v>14302500</v>
      </c>
      <c r="M30" s="132">
        <v>13908770</v>
      </c>
      <c r="N30" s="130">
        <v>14051060</v>
      </c>
      <c r="O30" s="131">
        <v>12653120</v>
      </c>
      <c r="P30" s="131">
        <v>13730950</v>
      </c>
      <c r="Q30" s="131">
        <v>12166660</v>
      </c>
      <c r="R30" s="131">
        <v>13387240</v>
      </c>
      <c r="S30" s="131">
        <v>14298240</v>
      </c>
      <c r="T30" s="131">
        <v>14069100</v>
      </c>
      <c r="U30" s="131">
        <v>13419960</v>
      </c>
      <c r="V30" s="131">
        <v>14185820</v>
      </c>
      <c r="W30" s="131">
        <v>14599360</v>
      </c>
      <c r="X30" s="131">
        <v>13144260</v>
      </c>
      <c r="Y30" s="131">
        <v>13383520</v>
      </c>
      <c r="Z30" s="130">
        <v>13382540</v>
      </c>
      <c r="AA30" s="131">
        <v>9675700</v>
      </c>
      <c r="AB30" s="133">
        <v>156288670</v>
      </c>
      <c r="AC30" s="134">
        <f t="shared" si="0"/>
        <v>163089290</v>
      </c>
      <c r="AD30" s="130">
        <f t="shared" si="1"/>
        <v>23058240</v>
      </c>
    </row>
    <row r="31" spans="1:30" ht="15" x14ac:dyDescent="0.25">
      <c r="A31" s="168" t="s">
        <v>216</v>
      </c>
      <c r="B31" s="130">
        <v>17549040</v>
      </c>
      <c r="C31" s="131">
        <v>15345880</v>
      </c>
      <c r="D31" s="131">
        <v>16478940</v>
      </c>
      <c r="E31" s="131">
        <v>15672240</v>
      </c>
      <c r="F31" s="131">
        <v>18240320</v>
      </c>
      <c r="G31" s="131">
        <v>18142560</v>
      </c>
      <c r="H31" s="131">
        <v>18614440</v>
      </c>
      <c r="I31" s="131">
        <v>18975100</v>
      </c>
      <c r="J31" s="131">
        <v>18295280</v>
      </c>
      <c r="K31" s="131">
        <v>18643740</v>
      </c>
      <c r="L31" s="131">
        <v>17789040</v>
      </c>
      <c r="M31" s="132">
        <v>18697280</v>
      </c>
      <c r="N31" s="130">
        <v>18511100</v>
      </c>
      <c r="O31" s="131">
        <v>17006800</v>
      </c>
      <c r="P31" s="131">
        <v>18821580</v>
      </c>
      <c r="Q31" s="131">
        <v>16735480</v>
      </c>
      <c r="R31" s="131">
        <v>18799920</v>
      </c>
      <c r="S31" s="131">
        <v>19996280</v>
      </c>
      <c r="T31" s="131">
        <v>20004780</v>
      </c>
      <c r="U31" s="131">
        <v>18918480</v>
      </c>
      <c r="V31" s="131">
        <v>19757710</v>
      </c>
      <c r="W31" s="131">
        <v>20048470</v>
      </c>
      <c r="X31" s="131">
        <v>17867680</v>
      </c>
      <c r="Y31" s="131">
        <v>18193700</v>
      </c>
      <c r="Z31" s="130">
        <v>18722440</v>
      </c>
      <c r="AA31" s="131">
        <v>16604480</v>
      </c>
      <c r="AB31" s="133">
        <v>212443860</v>
      </c>
      <c r="AC31" s="134">
        <f t="shared" si="0"/>
        <v>224661980</v>
      </c>
      <c r="AD31" s="130">
        <f t="shared" si="1"/>
        <v>35326920</v>
      </c>
    </row>
    <row r="32" spans="1:30" ht="15" x14ac:dyDescent="0.25">
      <c r="A32" s="168" t="s">
        <v>217</v>
      </c>
      <c r="B32" s="130">
        <v>9963120</v>
      </c>
      <c r="C32" s="131">
        <v>8789720</v>
      </c>
      <c r="D32" s="131">
        <v>9701760</v>
      </c>
      <c r="E32" s="131">
        <v>9081460</v>
      </c>
      <c r="F32" s="131">
        <v>10374840</v>
      </c>
      <c r="G32" s="131">
        <v>9890140</v>
      </c>
      <c r="H32" s="131">
        <v>10747620</v>
      </c>
      <c r="I32" s="131">
        <v>10050040</v>
      </c>
      <c r="J32" s="131">
        <v>9905560</v>
      </c>
      <c r="K32" s="131">
        <v>10200440</v>
      </c>
      <c r="L32" s="131">
        <v>9503440</v>
      </c>
      <c r="M32" s="132">
        <v>10350100</v>
      </c>
      <c r="N32" s="130">
        <v>10230620</v>
      </c>
      <c r="O32" s="131">
        <v>9255810</v>
      </c>
      <c r="P32" s="131">
        <v>10576220</v>
      </c>
      <c r="Q32" s="131">
        <v>9909900</v>
      </c>
      <c r="R32" s="131">
        <v>11270760</v>
      </c>
      <c r="S32" s="131">
        <v>11390840</v>
      </c>
      <c r="T32" s="131">
        <v>10771420</v>
      </c>
      <c r="U32" s="131">
        <v>10449800</v>
      </c>
      <c r="V32" s="131">
        <v>9458640</v>
      </c>
      <c r="W32" s="131">
        <v>7925340</v>
      </c>
      <c r="X32" s="131">
        <v>7238220</v>
      </c>
      <c r="Y32" s="131">
        <v>9000820</v>
      </c>
      <c r="Z32" s="130">
        <v>8425540</v>
      </c>
      <c r="AA32" s="131">
        <v>7100060</v>
      </c>
      <c r="AB32" s="133">
        <v>118558240</v>
      </c>
      <c r="AC32" s="134">
        <f t="shared" si="0"/>
        <v>117478390</v>
      </c>
      <c r="AD32" s="130">
        <f t="shared" si="1"/>
        <v>15525600</v>
      </c>
    </row>
    <row r="33" spans="1:30" ht="15" x14ac:dyDescent="0.25">
      <c r="A33" s="168" t="s">
        <v>218</v>
      </c>
      <c r="B33" s="130">
        <v>7557460</v>
      </c>
      <c r="C33" s="131">
        <v>6541140</v>
      </c>
      <c r="D33" s="131">
        <v>7982680</v>
      </c>
      <c r="E33" s="131">
        <v>6899660</v>
      </c>
      <c r="F33" s="131">
        <v>9072100</v>
      </c>
      <c r="G33" s="131">
        <v>9486590</v>
      </c>
      <c r="H33" s="131">
        <v>8908800</v>
      </c>
      <c r="I33" s="131">
        <v>9622700</v>
      </c>
      <c r="J33" s="131">
        <v>8585860</v>
      </c>
      <c r="K33" s="131">
        <v>8929160</v>
      </c>
      <c r="L33" s="131">
        <v>8802140</v>
      </c>
      <c r="M33" s="132">
        <v>8363750</v>
      </c>
      <c r="N33" s="130">
        <v>8236200</v>
      </c>
      <c r="O33" s="131">
        <v>7667280</v>
      </c>
      <c r="P33" s="131">
        <v>8098430</v>
      </c>
      <c r="Q33" s="131">
        <v>10586680</v>
      </c>
      <c r="R33" s="131">
        <v>10213700</v>
      </c>
      <c r="S33" s="131">
        <v>7876740</v>
      </c>
      <c r="T33" s="131">
        <v>8989680</v>
      </c>
      <c r="U33" s="131">
        <v>10348460</v>
      </c>
      <c r="V33" s="131">
        <v>9942720</v>
      </c>
      <c r="W33" s="131">
        <v>11545000</v>
      </c>
      <c r="X33" s="131">
        <v>10034560</v>
      </c>
      <c r="Y33" s="131">
        <v>8341400</v>
      </c>
      <c r="Z33" s="130">
        <v>7518860</v>
      </c>
      <c r="AA33" s="131">
        <v>6014760</v>
      </c>
      <c r="AB33" s="133">
        <v>100752040</v>
      </c>
      <c r="AC33" s="134">
        <f t="shared" si="0"/>
        <v>111880850</v>
      </c>
      <c r="AD33" s="130">
        <f t="shared" si="1"/>
        <v>13533620</v>
      </c>
    </row>
    <row r="34" spans="1:30" ht="15" x14ac:dyDescent="0.25">
      <c r="A34" s="168" t="s">
        <v>219</v>
      </c>
      <c r="B34" s="130">
        <v>2845444</v>
      </c>
      <c r="C34" s="131">
        <v>2512360</v>
      </c>
      <c r="D34" s="131">
        <v>2889700</v>
      </c>
      <c r="E34" s="131">
        <v>2929200</v>
      </c>
      <c r="F34" s="131">
        <v>3551760</v>
      </c>
      <c r="G34" s="131">
        <v>3923980</v>
      </c>
      <c r="H34" s="131">
        <v>4649280</v>
      </c>
      <c r="I34" s="131">
        <v>4827720</v>
      </c>
      <c r="J34" s="131">
        <v>4459900</v>
      </c>
      <c r="K34" s="131">
        <v>4067320</v>
      </c>
      <c r="L34" s="131">
        <v>3623360</v>
      </c>
      <c r="M34" s="132">
        <v>3496320</v>
      </c>
      <c r="N34" s="130">
        <v>3181680</v>
      </c>
      <c r="O34" s="131">
        <v>3211000</v>
      </c>
      <c r="P34" s="131">
        <v>3791300</v>
      </c>
      <c r="Q34" s="131">
        <v>3826020</v>
      </c>
      <c r="R34" s="131">
        <v>4999580</v>
      </c>
      <c r="S34" s="131">
        <v>3709340</v>
      </c>
      <c r="T34" s="131">
        <v>3916940</v>
      </c>
      <c r="U34" s="131">
        <v>6273140</v>
      </c>
      <c r="V34" s="131">
        <v>5558680</v>
      </c>
      <c r="W34" s="131">
        <v>5206140</v>
      </c>
      <c r="X34" s="131">
        <v>4499680</v>
      </c>
      <c r="Y34" s="131">
        <v>4409660</v>
      </c>
      <c r="Z34" s="130">
        <v>4392160</v>
      </c>
      <c r="AA34" s="131">
        <v>4034740</v>
      </c>
      <c r="AB34" s="133">
        <v>43776344</v>
      </c>
      <c r="AC34" s="134">
        <f t="shared" si="0"/>
        <v>52583160</v>
      </c>
      <c r="AD34" s="130">
        <f t="shared" si="1"/>
        <v>8426900</v>
      </c>
    </row>
    <row r="35" spans="1:30" ht="15" x14ac:dyDescent="0.25">
      <c r="A35" s="168" t="s">
        <v>220</v>
      </c>
      <c r="B35" s="130">
        <v>27720</v>
      </c>
      <c r="C35" s="131">
        <v>0</v>
      </c>
      <c r="D35" s="131">
        <v>79460</v>
      </c>
      <c r="E35" s="131">
        <v>0</v>
      </c>
      <c r="F35" s="131">
        <v>0</v>
      </c>
      <c r="G35" s="131">
        <v>51060</v>
      </c>
      <c r="H35" s="131">
        <v>716440</v>
      </c>
      <c r="I35" s="131">
        <v>133400</v>
      </c>
      <c r="J35" s="131">
        <v>0</v>
      </c>
      <c r="K35" s="131">
        <v>56820</v>
      </c>
      <c r="L35" s="131">
        <v>77120</v>
      </c>
      <c r="M35" s="132">
        <v>0</v>
      </c>
      <c r="N35" s="130">
        <v>0</v>
      </c>
      <c r="O35" s="131">
        <v>0</v>
      </c>
      <c r="P35" s="131">
        <v>0</v>
      </c>
      <c r="Q35" s="131">
        <v>44200</v>
      </c>
      <c r="R35" s="131">
        <v>0</v>
      </c>
      <c r="S35" s="131">
        <v>0</v>
      </c>
      <c r="T35" s="131">
        <v>30100</v>
      </c>
      <c r="U35" s="131">
        <v>0</v>
      </c>
      <c r="V35" s="131">
        <v>33680</v>
      </c>
      <c r="W35" s="131">
        <v>0</v>
      </c>
      <c r="X35" s="131">
        <v>0</v>
      </c>
      <c r="Y35" s="131">
        <v>0</v>
      </c>
      <c r="Z35" s="130">
        <v>0</v>
      </c>
      <c r="AA35" s="131">
        <v>0</v>
      </c>
      <c r="AB35" s="133">
        <v>1142020</v>
      </c>
      <c r="AC35" s="134">
        <f t="shared" si="0"/>
        <v>107980</v>
      </c>
      <c r="AD35" s="130">
        <f t="shared" si="1"/>
        <v>0</v>
      </c>
    </row>
    <row r="36" spans="1:30" ht="15" x14ac:dyDescent="0.25">
      <c r="A36" s="168" t="s">
        <v>221</v>
      </c>
      <c r="B36" s="130">
        <v>8311280</v>
      </c>
      <c r="C36" s="131">
        <v>6864000</v>
      </c>
      <c r="D36" s="131">
        <v>6962740</v>
      </c>
      <c r="E36" s="131">
        <v>6823320</v>
      </c>
      <c r="F36" s="131">
        <v>7987700</v>
      </c>
      <c r="G36" s="131">
        <v>8509100</v>
      </c>
      <c r="H36" s="131">
        <v>9726780</v>
      </c>
      <c r="I36" s="131">
        <v>8883780</v>
      </c>
      <c r="J36" s="131">
        <v>8586180</v>
      </c>
      <c r="K36" s="131">
        <v>8264460</v>
      </c>
      <c r="L36" s="131">
        <v>8445020</v>
      </c>
      <c r="M36" s="132">
        <v>8413400</v>
      </c>
      <c r="N36" s="130">
        <v>8770040</v>
      </c>
      <c r="O36" s="131">
        <v>8567400</v>
      </c>
      <c r="P36" s="131">
        <v>9408580</v>
      </c>
      <c r="Q36" s="131">
        <v>9312620</v>
      </c>
      <c r="R36" s="131">
        <v>9839940</v>
      </c>
      <c r="S36" s="131">
        <v>10136960</v>
      </c>
      <c r="T36" s="131">
        <v>10088820</v>
      </c>
      <c r="U36" s="131">
        <v>9005020</v>
      </c>
      <c r="V36" s="131">
        <v>9365960</v>
      </c>
      <c r="W36" s="131">
        <v>9376480</v>
      </c>
      <c r="X36" s="131">
        <v>8402500</v>
      </c>
      <c r="Y36" s="131">
        <v>9103660</v>
      </c>
      <c r="Z36" s="130">
        <v>8680560</v>
      </c>
      <c r="AA36" s="131">
        <v>7796020</v>
      </c>
      <c r="AB36" s="133">
        <v>97777760</v>
      </c>
      <c r="AC36" s="134">
        <f t="shared" si="0"/>
        <v>111377980</v>
      </c>
      <c r="AD36" s="130">
        <f t="shared" si="1"/>
        <v>16476580</v>
      </c>
    </row>
    <row r="37" spans="1:30" ht="15" x14ac:dyDescent="0.25">
      <c r="A37" s="168" t="s">
        <v>222</v>
      </c>
      <c r="B37" s="130">
        <v>1109960</v>
      </c>
      <c r="C37" s="131">
        <v>937260</v>
      </c>
      <c r="D37" s="131">
        <v>1141700</v>
      </c>
      <c r="E37" s="131">
        <v>1267900</v>
      </c>
      <c r="F37" s="131">
        <v>1600240</v>
      </c>
      <c r="G37" s="131">
        <v>2239930</v>
      </c>
      <c r="H37" s="131">
        <v>2588530</v>
      </c>
      <c r="I37" s="131">
        <v>2715340</v>
      </c>
      <c r="J37" s="131">
        <v>1765380</v>
      </c>
      <c r="K37" s="131">
        <v>1535460</v>
      </c>
      <c r="L37" s="131">
        <v>1367220</v>
      </c>
      <c r="M37" s="132">
        <v>1297980</v>
      </c>
      <c r="N37" s="130">
        <v>1287800</v>
      </c>
      <c r="O37" s="131">
        <v>1120620</v>
      </c>
      <c r="P37" s="131">
        <v>1409020</v>
      </c>
      <c r="Q37" s="131">
        <v>1423420</v>
      </c>
      <c r="R37" s="131">
        <v>2055100</v>
      </c>
      <c r="S37" s="131">
        <v>2562860</v>
      </c>
      <c r="T37" s="131">
        <v>2930780</v>
      </c>
      <c r="U37" s="131">
        <v>2952200</v>
      </c>
      <c r="V37" s="131">
        <v>2234840</v>
      </c>
      <c r="W37" s="131">
        <v>2112780</v>
      </c>
      <c r="X37" s="131">
        <v>1684540</v>
      </c>
      <c r="Y37" s="131">
        <v>1617440</v>
      </c>
      <c r="Z37" s="130">
        <v>1698560</v>
      </c>
      <c r="AA37" s="132">
        <v>1384540</v>
      </c>
      <c r="AB37" s="132">
        <v>19566900</v>
      </c>
      <c r="AC37" s="134">
        <f t="shared" si="0"/>
        <v>23391400</v>
      </c>
      <c r="AD37" s="130">
        <f t="shared" si="1"/>
        <v>3083100</v>
      </c>
    </row>
    <row r="38" spans="1:30" ht="15" x14ac:dyDescent="0.25">
      <c r="A38" s="168" t="s">
        <v>223</v>
      </c>
      <c r="B38" s="130">
        <v>12630880</v>
      </c>
      <c r="C38" s="131">
        <v>11186410</v>
      </c>
      <c r="D38" s="131">
        <v>12304746</v>
      </c>
      <c r="E38" s="131">
        <v>11830500</v>
      </c>
      <c r="F38" s="131">
        <v>12239440</v>
      </c>
      <c r="G38" s="131">
        <v>11761740</v>
      </c>
      <c r="H38" s="131">
        <v>12920200</v>
      </c>
      <c r="I38" s="131">
        <v>12243820</v>
      </c>
      <c r="J38" s="131">
        <v>13048540</v>
      </c>
      <c r="K38" s="131">
        <v>14041486</v>
      </c>
      <c r="L38" s="131">
        <v>13086960</v>
      </c>
      <c r="M38" s="132">
        <v>13642536</v>
      </c>
      <c r="N38" s="130">
        <v>13428660</v>
      </c>
      <c r="O38" s="131">
        <v>12583620</v>
      </c>
      <c r="P38" s="131">
        <v>11900440</v>
      </c>
      <c r="Q38" s="131">
        <v>7799700</v>
      </c>
      <c r="R38" s="131">
        <v>8372040</v>
      </c>
      <c r="S38" s="131">
        <v>10736620</v>
      </c>
      <c r="T38" s="131">
        <v>10793380</v>
      </c>
      <c r="U38" s="131">
        <v>10581000</v>
      </c>
      <c r="V38" s="131">
        <v>11354660</v>
      </c>
      <c r="W38" s="131">
        <v>11772380</v>
      </c>
      <c r="X38" s="131">
        <v>10552640</v>
      </c>
      <c r="Y38" s="131">
        <v>9952400</v>
      </c>
      <c r="Z38" s="130">
        <v>9676100</v>
      </c>
      <c r="AA38" s="132">
        <v>8972340</v>
      </c>
      <c r="AB38" s="132">
        <v>150937258</v>
      </c>
      <c r="AC38" s="134">
        <f t="shared" si="0"/>
        <v>129827540</v>
      </c>
      <c r="AD38" s="130">
        <f t="shared" si="1"/>
        <v>18648440</v>
      </c>
    </row>
    <row r="39" spans="1:30" ht="15" x14ac:dyDescent="0.25">
      <c r="A39" s="168" t="s">
        <v>224</v>
      </c>
      <c r="B39" s="130">
        <v>8694740</v>
      </c>
      <c r="C39" s="131">
        <v>7762940</v>
      </c>
      <c r="D39" s="131">
        <v>8446000</v>
      </c>
      <c r="E39" s="131">
        <v>8012440</v>
      </c>
      <c r="F39" s="131">
        <v>8937580</v>
      </c>
      <c r="G39" s="131">
        <v>8716140</v>
      </c>
      <c r="H39" s="131">
        <v>9370460</v>
      </c>
      <c r="I39" s="131">
        <v>9226540</v>
      </c>
      <c r="J39" s="131">
        <v>9211520</v>
      </c>
      <c r="K39" s="131">
        <v>9459440</v>
      </c>
      <c r="L39" s="131">
        <v>9016980</v>
      </c>
      <c r="M39" s="132">
        <v>9449660</v>
      </c>
      <c r="N39" s="130">
        <v>9451480</v>
      </c>
      <c r="O39" s="131">
        <v>8645480</v>
      </c>
      <c r="P39" s="131">
        <v>9315900</v>
      </c>
      <c r="Q39" s="131">
        <v>7599420</v>
      </c>
      <c r="R39" s="131">
        <v>8236320</v>
      </c>
      <c r="S39" s="131">
        <v>9640620</v>
      </c>
      <c r="T39" s="131">
        <v>9676240</v>
      </c>
      <c r="U39" s="131">
        <v>9320620</v>
      </c>
      <c r="V39" s="131">
        <v>9676740</v>
      </c>
      <c r="W39" s="131">
        <v>9897800</v>
      </c>
      <c r="X39" s="131">
        <v>9017280</v>
      </c>
      <c r="Y39" s="131">
        <v>9215540</v>
      </c>
      <c r="Z39" s="130">
        <v>9386620</v>
      </c>
      <c r="AA39" s="132">
        <v>8514180</v>
      </c>
      <c r="AB39" s="132">
        <v>106304440</v>
      </c>
      <c r="AC39" s="134">
        <f t="shared" si="0"/>
        <v>109693440</v>
      </c>
      <c r="AD39" s="130">
        <f t="shared" si="1"/>
        <v>17900800</v>
      </c>
    </row>
    <row r="40" spans="1:30" ht="15" x14ac:dyDescent="0.25">
      <c r="A40" s="168" t="s">
        <v>225</v>
      </c>
      <c r="B40" s="130">
        <v>17210380</v>
      </c>
      <c r="C40" s="131">
        <v>15273240</v>
      </c>
      <c r="D40" s="131">
        <v>16735560</v>
      </c>
      <c r="E40" s="131">
        <v>15707540</v>
      </c>
      <c r="F40" s="131">
        <v>17308580</v>
      </c>
      <c r="G40" s="131">
        <v>16731940</v>
      </c>
      <c r="H40" s="131">
        <v>17847740</v>
      </c>
      <c r="I40" s="131">
        <v>18473080</v>
      </c>
      <c r="J40" s="131">
        <v>19260280</v>
      </c>
      <c r="K40" s="131">
        <v>19836000</v>
      </c>
      <c r="L40" s="131">
        <v>18522640</v>
      </c>
      <c r="M40" s="132">
        <v>19479380</v>
      </c>
      <c r="N40" s="130">
        <v>18720900</v>
      </c>
      <c r="O40" s="131">
        <v>17024580</v>
      </c>
      <c r="P40" s="131">
        <v>18559300</v>
      </c>
      <c r="Q40" s="131">
        <v>16420260</v>
      </c>
      <c r="R40" s="131">
        <v>17590920</v>
      </c>
      <c r="S40" s="131">
        <v>19516230</v>
      </c>
      <c r="T40" s="131">
        <v>19295540</v>
      </c>
      <c r="U40" s="131">
        <v>17952580</v>
      </c>
      <c r="V40" s="131">
        <v>18675880</v>
      </c>
      <c r="W40" s="131">
        <v>18615310</v>
      </c>
      <c r="X40" s="131">
        <v>16925220</v>
      </c>
      <c r="Y40" s="131">
        <v>17076400</v>
      </c>
      <c r="Z40" s="130">
        <v>17277720</v>
      </c>
      <c r="AA40" s="132">
        <v>15227220</v>
      </c>
      <c r="AB40" s="132">
        <v>212386360</v>
      </c>
      <c r="AC40" s="134">
        <f t="shared" si="0"/>
        <v>216373120</v>
      </c>
      <c r="AD40" s="130">
        <f t="shared" si="1"/>
        <v>32504940</v>
      </c>
    </row>
    <row r="41" spans="1:30" ht="15" x14ac:dyDescent="0.25">
      <c r="A41" s="168" t="s">
        <v>226</v>
      </c>
      <c r="B41" s="130">
        <v>12960320</v>
      </c>
      <c r="C41" s="131">
        <v>11408840</v>
      </c>
      <c r="D41" s="131">
        <v>12727780</v>
      </c>
      <c r="E41" s="131">
        <v>12254440</v>
      </c>
      <c r="F41" s="131">
        <v>13846260</v>
      </c>
      <c r="G41" s="131">
        <v>13658020</v>
      </c>
      <c r="H41" s="131">
        <v>13845020</v>
      </c>
      <c r="I41" s="131">
        <v>13525620</v>
      </c>
      <c r="J41" s="131">
        <v>14657760</v>
      </c>
      <c r="K41" s="131">
        <v>14951520</v>
      </c>
      <c r="L41" s="131">
        <v>13657660</v>
      </c>
      <c r="M41" s="132">
        <v>14330460</v>
      </c>
      <c r="N41" s="130">
        <v>13916600</v>
      </c>
      <c r="O41" s="131">
        <v>12638180</v>
      </c>
      <c r="P41" s="131">
        <v>13194880</v>
      </c>
      <c r="Q41" s="131">
        <v>11575800</v>
      </c>
      <c r="R41" s="131">
        <v>12569420</v>
      </c>
      <c r="S41" s="131">
        <v>14419430</v>
      </c>
      <c r="T41" s="131">
        <v>14404250</v>
      </c>
      <c r="U41" s="131">
        <v>13794640</v>
      </c>
      <c r="V41" s="131">
        <v>14234040</v>
      </c>
      <c r="W41" s="131">
        <v>14527760</v>
      </c>
      <c r="X41" s="131">
        <v>13163380</v>
      </c>
      <c r="Y41" s="131">
        <v>12590540</v>
      </c>
      <c r="Z41" s="130">
        <v>12230140</v>
      </c>
      <c r="AA41" s="132">
        <v>11026800</v>
      </c>
      <c r="AB41" s="132">
        <v>161823700</v>
      </c>
      <c r="AC41" s="134">
        <f t="shared" si="0"/>
        <v>161028920</v>
      </c>
      <c r="AD41" s="130">
        <f t="shared" si="1"/>
        <v>23256940</v>
      </c>
    </row>
    <row r="42" spans="1:30" ht="15" x14ac:dyDescent="0.25">
      <c r="A42" s="205" t="s">
        <v>227</v>
      </c>
      <c r="B42" s="131">
        <v>7773900</v>
      </c>
      <c r="C42" s="131">
        <v>6832500</v>
      </c>
      <c r="D42" s="131">
        <v>7655020</v>
      </c>
      <c r="E42" s="131">
        <v>7084400</v>
      </c>
      <c r="F42" s="131">
        <v>8126840</v>
      </c>
      <c r="G42" s="131">
        <v>8173360</v>
      </c>
      <c r="H42" s="131">
        <v>8645520</v>
      </c>
      <c r="I42" s="131">
        <v>8356300</v>
      </c>
      <c r="J42" s="131">
        <v>8293760</v>
      </c>
      <c r="K42" s="131">
        <v>8048780</v>
      </c>
      <c r="L42" s="131">
        <v>7518500</v>
      </c>
      <c r="M42" s="132">
        <v>7583540</v>
      </c>
      <c r="N42" s="131">
        <v>7801960</v>
      </c>
      <c r="O42" s="131">
        <v>6770660</v>
      </c>
      <c r="P42" s="131">
        <v>7400500</v>
      </c>
      <c r="Q42" s="131">
        <v>6212160</v>
      </c>
      <c r="R42" s="131">
        <v>7181320</v>
      </c>
      <c r="S42" s="131">
        <v>8332620</v>
      </c>
      <c r="T42" s="131">
        <v>8569140</v>
      </c>
      <c r="U42" s="131">
        <v>8125120</v>
      </c>
      <c r="V42" s="131">
        <v>8425160</v>
      </c>
      <c r="W42" s="131">
        <v>8415600</v>
      </c>
      <c r="X42" s="131">
        <v>7659600</v>
      </c>
      <c r="Y42" s="131">
        <v>7424520</v>
      </c>
      <c r="Z42" s="130">
        <v>7586180</v>
      </c>
      <c r="AA42" s="132">
        <v>6838560</v>
      </c>
      <c r="AB42" s="132">
        <v>94092420</v>
      </c>
      <c r="AC42" s="134">
        <f t="shared" si="0"/>
        <v>92318360</v>
      </c>
      <c r="AD42" s="130">
        <f t="shared" si="1"/>
        <v>14424740</v>
      </c>
    </row>
    <row r="43" spans="1:30" ht="15" x14ac:dyDescent="0.25">
      <c r="A43" s="205" t="s">
        <v>228</v>
      </c>
      <c r="B43" s="131">
        <v>0</v>
      </c>
      <c r="C43" s="131">
        <v>0</v>
      </c>
      <c r="D43" s="131">
        <v>0</v>
      </c>
      <c r="E43" s="131">
        <v>0</v>
      </c>
      <c r="F43" s="131">
        <v>0</v>
      </c>
      <c r="G43" s="131">
        <v>0</v>
      </c>
      <c r="H43" s="131">
        <v>0</v>
      </c>
      <c r="I43" s="131">
        <v>0</v>
      </c>
      <c r="J43" s="131">
        <v>2660</v>
      </c>
      <c r="K43" s="131">
        <v>0</v>
      </c>
      <c r="L43" s="131">
        <v>0</v>
      </c>
      <c r="M43" s="132">
        <v>0</v>
      </c>
      <c r="N43" s="131">
        <v>0</v>
      </c>
      <c r="O43" s="131">
        <v>0</v>
      </c>
      <c r="P43" s="131">
        <v>0</v>
      </c>
      <c r="Q43" s="131">
        <v>0</v>
      </c>
      <c r="R43" s="131">
        <v>0</v>
      </c>
      <c r="S43" s="131">
        <v>0</v>
      </c>
      <c r="T43" s="131">
        <v>0</v>
      </c>
      <c r="U43" s="131">
        <v>0</v>
      </c>
      <c r="V43" s="131">
        <v>0</v>
      </c>
      <c r="W43" s="131">
        <v>0</v>
      </c>
      <c r="X43" s="131">
        <v>0</v>
      </c>
      <c r="Y43" s="131">
        <v>0</v>
      </c>
      <c r="Z43" s="130">
        <v>0</v>
      </c>
      <c r="AA43" s="132">
        <v>0</v>
      </c>
      <c r="AB43" s="132">
        <v>2660</v>
      </c>
      <c r="AC43" s="134">
        <f t="shared" si="0"/>
        <v>0</v>
      </c>
      <c r="AD43" s="130">
        <f t="shared" si="1"/>
        <v>0</v>
      </c>
    </row>
    <row r="44" spans="1:30" ht="15" x14ac:dyDescent="0.25">
      <c r="A44" s="168" t="s">
        <v>229</v>
      </c>
      <c r="B44" s="130">
        <v>546120</v>
      </c>
      <c r="C44" s="131">
        <v>322860</v>
      </c>
      <c r="D44" s="131">
        <v>322880</v>
      </c>
      <c r="E44" s="131">
        <v>289060</v>
      </c>
      <c r="F44" s="131">
        <v>362340</v>
      </c>
      <c r="G44" s="131">
        <v>456320</v>
      </c>
      <c r="H44" s="131">
        <v>658400</v>
      </c>
      <c r="I44" s="131">
        <v>534750</v>
      </c>
      <c r="J44" s="131">
        <v>497680</v>
      </c>
      <c r="K44" s="131">
        <v>500700</v>
      </c>
      <c r="L44" s="131">
        <v>422940</v>
      </c>
      <c r="M44" s="132">
        <v>533480</v>
      </c>
      <c r="N44" s="130">
        <v>318100</v>
      </c>
      <c r="O44" s="131">
        <v>475570</v>
      </c>
      <c r="P44" s="131">
        <v>315460</v>
      </c>
      <c r="Q44" s="131">
        <v>152520</v>
      </c>
      <c r="R44" s="131">
        <v>170720</v>
      </c>
      <c r="S44" s="131">
        <v>493280</v>
      </c>
      <c r="T44" s="131">
        <v>443720</v>
      </c>
      <c r="U44" s="131">
        <v>457610</v>
      </c>
      <c r="V44" s="131">
        <v>642680</v>
      </c>
      <c r="W44" s="131">
        <v>918520</v>
      </c>
      <c r="X44" s="131">
        <v>228800</v>
      </c>
      <c r="Y44" s="131">
        <v>433320</v>
      </c>
      <c r="Z44" s="130">
        <v>571860</v>
      </c>
      <c r="AA44" s="131">
        <v>522620</v>
      </c>
      <c r="AB44" s="133">
        <v>5447530</v>
      </c>
      <c r="AC44" s="134">
        <f t="shared" si="0"/>
        <v>5050300</v>
      </c>
      <c r="AD44" s="130">
        <f t="shared" si="1"/>
        <v>1094480</v>
      </c>
    </row>
    <row r="45" spans="1:30" ht="15" x14ac:dyDescent="0.25">
      <c r="A45" s="168" t="s">
        <v>230</v>
      </c>
      <c r="B45" s="130">
        <v>211520</v>
      </c>
      <c r="C45" s="131">
        <v>205560</v>
      </c>
      <c r="D45" s="131">
        <v>213040</v>
      </c>
      <c r="E45" s="131">
        <v>196480</v>
      </c>
      <c r="F45" s="131">
        <v>912280</v>
      </c>
      <c r="G45" s="131">
        <v>1574100</v>
      </c>
      <c r="H45" s="131">
        <v>679240</v>
      </c>
      <c r="I45" s="131">
        <v>929400</v>
      </c>
      <c r="J45" s="131">
        <v>422160</v>
      </c>
      <c r="K45" s="131">
        <v>469640</v>
      </c>
      <c r="L45" s="131">
        <v>368640</v>
      </c>
      <c r="M45" s="132">
        <v>258820</v>
      </c>
      <c r="N45" s="130">
        <v>0</v>
      </c>
      <c r="O45" s="131">
        <v>0</v>
      </c>
      <c r="P45" s="131">
        <v>0</v>
      </c>
      <c r="Q45" s="131">
        <v>0</v>
      </c>
      <c r="R45" s="131">
        <v>543960</v>
      </c>
      <c r="S45" s="131">
        <v>761580</v>
      </c>
      <c r="T45" s="131">
        <v>525580</v>
      </c>
      <c r="U45" s="131">
        <v>382680</v>
      </c>
      <c r="V45" s="131">
        <v>465920</v>
      </c>
      <c r="W45" s="131">
        <v>720940</v>
      </c>
      <c r="X45" s="131">
        <v>602660</v>
      </c>
      <c r="Y45" s="131">
        <v>216600</v>
      </c>
      <c r="Z45" s="130">
        <v>237820</v>
      </c>
      <c r="AA45" s="131">
        <v>246120</v>
      </c>
      <c r="AB45" s="133">
        <v>6440880</v>
      </c>
      <c r="AC45" s="134">
        <f t="shared" si="0"/>
        <v>4219920</v>
      </c>
      <c r="AD45" s="130">
        <f t="shared" si="1"/>
        <v>483940</v>
      </c>
    </row>
    <row r="46" spans="1:30" ht="15" x14ac:dyDescent="0.25">
      <c r="A46" s="168" t="s">
        <v>231</v>
      </c>
      <c r="B46" s="130">
        <v>0</v>
      </c>
      <c r="C46" s="131">
        <v>0</v>
      </c>
      <c r="D46" s="131">
        <v>0</v>
      </c>
      <c r="E46" s="131">
        <v>0</v>
      </c>
      <c r="F46" s="131">
        <v>0</v>
      </c>
      <c r="G46" s="131">
        <v>2700</v>
      </c>
      <c r="H46" s="131">
        <v>0</v>
      </c>
      <c r="I46" s="131">
        <v>0</v>
      </c>
      <c r="J46" s="131">
        <v>0</v>
      </c>
      <c r="K46" s="131">
        <v>0</v>
      </c>
      <c r="L46" s="131">
        <v>0</v>
      </c>
      <c r="M46" s="132">
        <v>0</v>
      </c>
      <c r="N46" s="130">
        <v>155880</v>
      </c>
      <c r="O46" s="131">
        <v>181360</v>
      </c>
      <c r="P46" s="131">
        <v>328940</v>
      </c>
      <c r="Q46" s="131">
        <v>352000</v>
      </c>
      <c r="R46" s="131">
        <v>0</v>
      </c>
      <c r="S46" s="131">
        <v>96720</v>
      </c>
      <c r="T46" s="131">
        <v>106330</v>
      </c>
      <c r="U46" s="131">
        <v>85260</v>
      </c>
      <c r="V46" s="131">
        <v>63520</v>
      </c>
      <c r="W46" s="131">
        <v>84480</v>
      </c>
      <c r="X46" s="131">
        <v>38520</v>
      </c>
      <c r="Y46" s="131">
        <v>35860</v>
      </c>
      <c r="Z46" s="130">
        <v>24460</v>
      </c>
      <c r="AA46" s="131">
        <v>28140</v>
      </c>
      <c r="AB46" s="133">
        <v>2700</v>
      </c>
      <c r="AC46" s="134">
        <f t="shared" si="0"/>
        <v>1528870</v>
      </c>
      <c r="AD46" s="130">
        <f t="shared" si="1"/>
        <v>52600</v>
      </c>
    </row>
    <row r="47" spans="1:30" ht="15" x14ac:dyDescent="0.25">
      <c r="A47" s="168" t="s">
        <v>232</v>
      </c>
      <c r="B47" s="130">
        <v>88200</v>
      </c>
      <c r="C47" s="131">
        <v>122960</v>
      </c>
      <c r="D47" s="131">
        <v>225180</v>
      </c>
      <c r="E47" s="131">
        <v>291460</v>
      </c>
      <c r="F47" s="131">
        <v>336420</v>
      </c>
      <c r="G47" s="131">
        <v>255140</v>
      </c>
      <c r="H47" s="131">
        <v>162880</v>
      </c>
      <c r="I47" s="131">
        <v>195680</v>
      </c>
      <c r="J47" s="131">
        <v>113440</v>
      </c>
      <c r="K47" s="131">
        <v>47500</v>
      </c>
      <c r="L47" s="131">
        <v>241380</v>
      </c>
      <c r="M47" s="132">
        <v>266980</v>
      </c>
      <c r="N47" s="130">
        <v>189080</v>
      </c>
      <c r="O47" s="131">
        <v>160100</v>
      </c>
      <c r="P47" s="131">
        <v>225980</v>
      </c>
      <c r="Q47" s="131">
        <v>99220</v>
      </c>
      <c r="R47" s="131">
        <v>274920</v>
      </c>
      <c r="S47" s="131">
        <v>228140</v>
      </c>
      <c r="T47" s="131">
        <v>174860</v>
      </c>
      <c r="U47" s="131">
        <v>120100</v>
      </c>
      <c r="V47" s="131">
        <v>114240</v>
      </c>
      <c r="W47" s="131">
        <v>148620</v>
      </c>
      <c r="X47" s="131">
        <v>95800</v>
      </c>
      <c r="Y47" s="131">
        <v>92380</v>
      </c>
      <c r="Z47" s="130">
        <v>31000</v>
      </c>
      <c r="AA47" s="131">
        <v>36440</v>
      </c>
      <c r="AB47" s="133">
        <v>2347220</v>
      </c>
      <c r="AC47" s="134">
        <f t="shared" si="0"/>
        <v>1923440</v>
      </c>
      <c r="AD47" s="130">
        <f t="shared" si="1"/>
        <v>67440</v>
      </c>
    </row>
    <row r="48" spans="1:30" ht="15" x14ac:dyDescent="0.25">
      <c r="A48" s="168" t="s">
        <v>233</v>
      </c>
      <c r="B48" s="130">
        <v>966740</v>
      </c>
      <c r="C48" s="131">
        <v>1809450</v>
      </c>
      <c r="D48" s="131">
        <v>2683560</v>
      </c>
      <c r="E48" s="131">
        <v>3279300</v>
      </c>
      <c r="F48" s="131">
        <v>4631600</v>
      </c>
      <c r="G48" s="131">
        <v>4103420</v>
      </c>
      <c r="H48" s="131">
        <v>3359580</v>
      </c>
      <c r="I48" s="131">
        <v>2941800</v>
      </c>
      <c r="J48" s="131">
        <v>2797620</v>
      </c>
      <c r="K48" s="131">
        <v>2768700</v>
      </c>
      <c r="L48" s="131">
        <v>2191000</v>
      </c>
      <c r="M48" s="132">
        <v>1432400</v>
      </c>
      <c r="N48" s="130">
        <v>524320</v>
      </c>
      <c r="O48" s="131">
        <v>1236040</v>
      </c>
      <c r="P48" s="131">
        <v>1839260</v>
      </c>
      <c r="Q48" s="131">
        <v>1553540</v>
      </c>
      <c r="R48" s="131">
        <v>2676030</v>
      </c>
      <c r="S48" s="131">
        <v>4817520</v>
      </c>
      <c r="T48" s="131">
        <v>4366340</v>
      </c>
      <c r="U48" s="131">
        <v>4247280</v>
      </c>
      <c r="V48" s="131">
        <v>3678100</v>
      </c>
      <c r="W48" s="131">
        <v>3496960</v>
      </c>
      <c r="X48" s="131">
        <v>2687380</v>
      </c>
      <c r="Y48" s="131">
        <v>2115500</v>
      </c>
      <c r="Z48" s="130">
        <v>993980</v>
      </c>
      <c r="AA48" s="131">
        <v>499540</v>
      </c>
      <c r="AB48" s="133">
        <v>32965170</v>
      </c>
      <c r="AC48" s="134">
        <f t="shared" si="0"/>
        <v>33238270</v>
      </c>
      <c r="AD48" s="130">
        <f t="shared" si="1"/>
        <v>1493520</v>
      </c>
    </row>
    <row r="49" spans="1:30" ht="15" x14ac:dyDescent="0.25">
      <c r="A49" s="168" t="s">
        <v>235</v>
      </c>
      <c r="B49" s="130">
        <v>0</v>
      </c>
      <c r="C49" s="131">
        <v>0</v>
      </c>
      <c r="D49" s="131">
        <v>0</v>
      </c>
      <c r="E49" s="131">
        <v>0</v>
      </c>
      <c r="F49" s="131">
        <v>0</v>
      </c>
      <c r="G49" s="131">
        <v>1200</v>
      </c>
      <c r="H49" s="131">
        <v>4000</v>
      </c>
      <c r="I49" s="131">
        <v>72060</v>
      </c>
      <c r="J49" s="131">
        <v>129940</v>
      </c>
      <c r="K49" s="131">
        <v>134120</v>
      </c>
      <c r="L49" s="131">
        <v>46960</v>
      </c>
      <c r="M49" s="132">
        <v>1200</v>
      </c>
      <c r="N49" s="130">
        <v>700</v>
      </c>
      <c r="O49" s="131">
        <v>2160</v>
      </c>
      <c r="P49" s="131">
        <v>420</v>
      </c>
      <c r="Q49" s="131">
        <v>0</v>
      </c>
      <c r="R49" s="131">
        <v>45680</v>
      </c>
      <c r="S49" s="131">
        <v>70940</v>
      </c>
      <c r="T49" s="131">
        <v>0</v>
      </c>
      <c r="U49" s="131">
        <v>0</v>
      </c>
      <c r="V49" s="141">
        <v>0</v>
      </c>
      <c r="W49" s="131">
        <v>62580</v>
      </c>
      <c r="X49" s="131">
        <v>0</v>
      </c>
      <c r="Y49" s="131">
        <v>0</v>
      </c>
      <c r="Z49" s="130">
        <v>0</v>
      </c>
      <c r="AA49" s="131">
        <v>0</v>
      </c>
      <c r="AB49" s="133">
        <v>389480</v>
      </c>
      <c r="AC49" s="134">
        <f t="shared" si="0"/>
        <v>182480</v>
      </c>
      <c r="AD49" s="130">
        <f t="shared" si="1"/>
        <v>0</v>
      </c>
    </row>
    <row r="50" spans="1:30" ht="15" x14ac:dyDescent="0.25">
      <c r="A50" s="135" t="s">
        <v>20</v>
      </c>
      <c r="B50" s="136">
        <v>376241254</v>
      </c>
      <c r="C50" s="137">
        <v>333666358</v>
      </c>
      <c r="D50" s="137">
        <v>375384920</v>
      </c>
      <c r="E50" s="137">
        <v>355019510</v>
      </c>
      <c r="F50" s="137">
        <v>400833380</v>
      </c>
      <c r="G50" s="137">
        <v>398077860</v>
      </c>
      <c r="H50" s="137">
        <v>416123898</v>
      </c>
      <c r="I50" s="137">
        <v>408619719</v>
      </c>
      <c r="J50" s="137">
        <v>404701220</v>
      </c>
      <c r="K50" s="137">
        <v>416859759</v>
      </c>
      <c r="L50" s="137">
        <v>398624540</v>
      </c>
      <c r="M50" s="138">
        <v>405214256</v>
      </c>
      <c r="N50" s="136">
        <v>399493230</v>
      </c>
      <c r="O50" s="137">
        <v>367556690</v>
      </c>
      <c r="P50" s="137">
        <v>391365870</v>
      </c>
      <c r="Q50" s="137">
        <v>336761930</v>
      </c>
      <c r="R50" s="137">
        <v>373624620</v>
      </c>
      <c r="S50" s="137">
        <v>412143620</v>
      </c>
      <c r="T50" s="137">
        <v>402790190</v>
      </c>
      <c r="U50" s="137">
        <v>391171100</v>
      </c>
      <c r="V50" s="145">
        <f>SUM(V5:V49)</f>
        <v>405033310</v>
      </c>
      <c r="W50" s="137">
        <f>SUM(W5:W49)</f>
        <v>412792840</v>
      </c>
      <c r="X50" s="137">
        <f>SUM(X5:X49)</f>
        <v>372178540</v>
      </c>
      <c r="Y50" s="137">
        <f>SUM(Y5:Y49)</f>
        <v>365465620</v>
      </c>
      <c r="Z50" s="136">
        <v>359225870</v>
      </c>
      <c r="AA50" s="138">
        <v>319023820</v>
      </c>
      <c r="AB50" s="139">
        <v>4689366674</v>
      </c>
      <c r="AC50" s="136">
        <f>SUM(AC5:AC49)</f>
        <v>4630377560</v>
      </c>
      <c r="AD50" s="136">
        <f t="shared" si="1"/>
        <v>678249690</v>
      </c>
    </row>
    <row r="52" spans="1:30" ht="15" x14ac:dyDescent="0.25">
      <c r="A52" s="44"/>
      <c r="B52" s="45"/>
    </row>
    <row r="53" spans="1:30" x14ac:dyDescent="0.2">
      <c r="A53" s="104" t="s">
        <v>297</v>
      </c>
      <c r="B53" s="45"/>
    </row>
    <row r="54" spans="1:30" x14ac:dyDescent="0.2">
      <c r="A54" s="89" t="s">
        <v>298</v>
      </c>
      <c r="B54" s="45"/>
    </row>
    <row r="55" spans="1:30" x14ac:dyDescent="0.2">
      <c r="A55" s="89" t="s">
        <v>299</v>
      </c>
    </row>
    <row r="57" spans="1:30" x14ac:dyDescent="0.2">
      <c r="A57" s="45"/>
    </row>
    <row r="58" spans="1:30" x14ac:dyDescent="0.2">
      <c r="A58" s="45"/>
    </row>
  </sheetData>
  <mergeCells count="8">
    <mergeCell ref="B2:AD2"/>
    <mergeCell ref="AD3:AD4"/>
    <mergeCell ref="AC3:AC4"/>
    <mergeCell ref="B3:M3"/>
    <mergeCell ref="A3:A4"/>
    <mergeCell ref="AB3:AB4"/>
    <mergeCell ref="N3:Y3"/>
    <mergeCell ref="Z3:AA3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5"/>
  <sheetViews>
    <sheetView zoomScale="80" zoomScaleNormal="80" workbookViewId="0"/>
  </sheetViews>
  <sheetFormatPr defaultRowHeight="14.25" x14ac:dyDescent="0.2"/>
  <cols>
    <col min="1" max="1" width="29.42578125" style="125" customWidth="1"/>
    <col min="2" max="2" width="18.5703125" style="125" customWidth="1"/>
    <col min="3" max="3" width="18.140625" style="125" customWidth="1"/>
    <col min="4" max="4" width="18.42578125" style="125" customWidth="1"/>
    <col min="5" max="5" width="17.140625" style="125" customWidth="1"/>
    <col min="6" max="6" width="14.7109375" style="125" customWidth="1"/>
    <col min="7" max="16384" width="9.140625" style="125"/>
  </cols>
  <sheetData>
    <row r="2" spans="1:6" ht="26.25" customHeight="1" x14ac:dyDescent="0.2">
      <c r="A2" s="126"/>
      <c r="B2" s="542" t="s">
        <v>284</v>
      </c>
      <c r="C2" s="543"/>
      <c r="D2" s="543"/>
      <c r="E2" s="543"/>
      <c r="F2" s="543"/>
    </row>
    <row r="3" spans="1:6" ht="15" x14ac:dyDescent="0.25">
      <c r="A3" s="549" t="s">
        <v>21</v>
      </c>
      <c r="B3" s="553" t="s">
        <v>282</v>
      </c>
      <c r="C3" s="554"/>
      <c r="D3" s="553" t="s">
        <v>283</v>
      </c>
      <c r="E3" s="554"/>
      <c r="F3" s="555" t="s">
        <v>188</v>
      </c>
    </row>
    <row r="4" spans="1:6" ht="15" x14ac:dyDescent="0.25">
      <c r="A4" s="550"/>
      <c r="B4" s="127">
        <v>2020</v>
      </c>
      <c r="C4" s="129">
        <v>2021</v>
      </c>
      <c r="D4" s="127">
        <v>2020</v>
      </c>
      <c r="E4" s="129">
        <v>2021</v>
      </c>
      <c r="F4" s="556"/>
    </row>
    <row r="5" spans="1:6" ht="15" x14ac:dyDescent="0.25">
      <c r="A5" s="168" t="s">
        <v>190</v>
      </c>
      <c r="B5" s="259">
        <v>1067380</v>
      </c>
      <c r="C5" s="134">
        <v>1173620</v>
      </c>
      <c r="D5" s="130">
        <f>B5/2</f>
        <v>533690</v>
      </c>
      <c r="E5" s="131">
        <f>C5/2</f>
        <v>586810</v>
      </c>
      <c r="F5" s="476">
        <f>(E5-D5)*100/D5</f>
        <v>9.9533437013996888</v>
      </c>
    </row>
    <row r="6" spans="1:6" ht="15" x14ac:dyDescent="0.25">
      <c r="A6" s="168" t="s">
        <v>191</v>
      </c>
      <c r="B6" s="130">
        <v>12645520</v>
      </c>
      <c r="C6" s="134">
        <v>13389200</v>
      </c>
      <c r="D6" s="130">
        <f t="shared" ref="D6:D50" si="0">B6/2</f>
        <v>6322760</v>
      </c>
      <c r="E6" s="131">
        <f t="shared" ref="E6:E50" si="1">C6/2</f>
        <v>6694600</v>
      </c>
      <c r="F6" s="476">
        <f t="shared" ref="F6:F7" si="2">(E6-D6)*100/D6</f>
        <v>5.8809760294554909</v>
      </c>
    </row>
    <row r="7" spans="1:6" ht="15" x14ac:dyDescent="0.25">
      <c r="A7" s="168" t="s">
        <v>192</v>
      </c>
      <c r="B7" s="130">
        <v>27025260</v>
      </c>
      <c r="C7" s="134">
        <v>24148620</v>
      </c>
      <c r="D7" s="130">
        <f t="shared" si="0"/>
        <v>13512630</v>
      </c>
      <c r="E7" s="131">
        <f t="shared" si="1"/>
        <v>12074310</v>
      </c>
      <c r="F7" s="476">
        <f t="shared" si="2"/>
        <v>-10.644263921975218</v>
      </c>
    </row>
    <row r="8" spans="1:6" ht="15" x14ac:dyDescent="0.25">
      <c r="A8" s="168" t="s">
        <v>193</v>
      </c>
      <c r="B8" s="130">
        <v>19329940</v>
      </c>
      <c r="C8" s="134">
        <v>19036440</v>
      </c>
      <c r="D8" s="130">
        <f t="shared" si="0"/>
        <v>9664970</v>
      </c>
      <c r="E8" s="131">
        <f t="shared" si="1"/>
        <v>9518220</v>
      </c>
      <c r="F8" s="476">
        <f>(E8-D8)*100/D8</f>
        <v>-1.518369948380595</v>
      </c>
    </row>
    <row r="9" spans="1:6" ht="15" x14ac:dyDescent="0.25">
      <c r="A9" s="168" t="s">
        <v>194</v>
      </c>
      <c r="B9" s="130">
        <v>37051780</v>
      </c>
      <c r="C9" s="134">
        <v>32815100</v>
      </c>
      <c r="D9" s="130">
        <f t="shared" si="0"/>
        <v>18525890</v>
      </c>
      <c r="E9" s="131">
        <f t="shared" si="1"/>
        <v>16407550</v>
      </c>
      <c r="F9" s="476">
        <f t="shared" ref="F9:F50" si="3">(E9-D9)*100/D9</f>
        <v>-11.434484389144057</v>
      </c>
    </row>
    <row r="10" spans="1:6" ht="15" x14ac:dyDescent="0.25">
      <c r="A10" s="168" t="s">
        <v>195</v>
      </c>
      <c r="B10" s="130">
        <v>31145220</v>
      </c>
      <c r="C10" s="134">
        <v>27333380</v>
      </c>
      <c r="D10" s="130">
        <f t="shared" si="0"/>
        <v>15572610</v>
      </c>
      <c r="E10" s="131">
        <f t="shared" si="1"/>
        <v>13666690</v>
      </c>
      <c r="F10" s="476">
        <f t="shared" si="3"/>
        <v>-12.238924624709666</v>
      </c>
    </row>
    <row r="11" spans="1:6" ht="15" x14ac:dyDescent="0.25">
      <c r="A11" s="168" t="s">
        <v>196</v>
      </c>
      <c r="B11" s="130">
        <v>17216060</v>
      </c>
      <c r="C11" s="134">
        <v>12953280</v>
      </c>
      <c r="D11" s="130">
        <f t="shared" si="0"/>
        <v>8608030</v>
      </c>
      <c r="E11" s="131">
        <f t="shared" si="1"/>
        <v>6476640</v>
      </c>
      <c r="F11" s="476">
        <f t="shared" si="3"/>
        <v>-24.760485267825509</v>
      </c>
    </row>
    <row r="12" spans="1:6" ht="15" x14ac:dyDescent="0.25">
      <c r="A12" s="168" t="s">
        <v>197</v>
      </c>
      <c r="B12" s="130">
        <v>21019640</v>
      </c>
      <c r="C12" s="134">
        <v>21033420</v>
      </c>
      <c r="D12" s="130">
        <f t="shared" si="0"/>
        <v>10509820</v>
      </c>
      <c r="E12" s="131">
        <f t="shared" si="1"/>
        <v>10516710</v>
      </c>
      <c r="F12" s="476">
        <f t="shared" si="3"/>
        <v>6.5557735527344896E-2</v>
      </c>
    </row>
    <row r="13" spans="1:6" ht="15" x14ac:dyDescent="0.25">
      <c r="A13" s="168" t="s">
        <v>198</v>
      </c>
      <c r="B13" s="130">
        <v>13900140</v>
      </c>
      <c r="C13" s="134">
        <v>11594940</v>
      </c>
      <c r="D13" s="130">
        <f t="shared" si="0"/>
        <v>6950070</v>
      </c>
      <c r="E13" s="131">
        <f t="shared" si="1"/>
        <v>5797470</v>
      </c>
      <c r="F13" s="476">
        <f t="shared" si="3"/>
        <v>-16.584005628720288</v>
      </c>
    </row>
    <row r="14" spans="1:6" ht="15" x14ac:dyDescent="0.25">
      <c r="A14" s="168" t="s">
        <v>199</v>
      </c>
      <c r="B14" s="130">
        <v>19592760</v>
      </c>
      <c r="C14" s="134">
        <v>13503040</v>
      </c>
      <c r="D14" s="130">
        <f t="shared" si="0"/>
        <v>9796380</v>
      </c>
      <c r="E14" s="131">
        <f t="shared" si="1"/>
        <v>6751520</v>
      </c>
      <c r="F14" s="476">
        <f t="shared" si="3"/>
        <v>-31.081481118535621</v>
      </c>
    </row>
    <row r="15" spans="1:6" ht="15" x14ac:dyDescent="0.25">
      <c r="A15" s="168" t="s">
        <v>200</v>
      </c>
      <c r="B15" s="130">
        <v>13405670</v>
      </c>
      <c r="C15" s="134">
        <v>12137080</v>
      </c>
      <c r="D15" s="130">
        <f t="shared" si="0"/>
        <v>6702835</v>
      </c>
      <c r="E15" s="131">
        <f t="shared" si="1"/>
        <v>6068540</v>
      </c>
      <c r="F15" s="476">
        <f t="shared" si="3"/>
        <v>-9.4630853959555914</v>
      </c>
    </row>
    <row r="16" spans="1:6" ht="15" x14ac:dyDescent="0.25">
      <c r="A16" s="168" t="s">
        <v>201</v>
      </c>
      <c r="B16" s="130">
        <v>16936580</v>
      </c>
      <c r="C16" s="134">
        <v>16964300</v>
      </c>
      <c r="D16" s="130">
        <f t="shared" si="0"/>
        <v>8468290</v>
      </c>
      <c r="E16" s="131">
        <f t="shared" si="1"/>
        <v>8482150</v>
      </c>
      <c r="F16" s="476">
        <f t="shared" si="3"/>
        <v>0.16366940669249636</v>
      </c>
    </row>
    <row r="17" spans="1:6" ht="15" x14ac:dyDescent="0.25">
      <c r="A17" s="168" t="s">
        <v>202</v>
      </c>
      <c r="B17" s="130">
        <v>21550900</v>
      </c>
      <c r="C17" s="134">
        <v>14440340</v>
      </c>
      <c r="D17" s="130">
        <f t="shared" si="0"/>
        <v>10775450</v>
      </c>
      <c r="E17" s="131">
        <f t="shared" si="1"/>
        <v>7220170</v>
      </c>
      <c r="F17" s="476">
        <f t="shared" si="3"/>
        <v>-32.994260100506246</v>
      </c>
    </row>
    <row r="18" spans="1:6" ht="15" x14ac:dyDescent="0.25">
      <c r="A18" s="168" t="s">
        <v>203</v>
      </c>
      <c r="B18" s="130">
        <v>1699640</v>
      </c>
      <c r="C18" s="134">
        <v>3308480</v>
      </c>
      <c r="D18" s="130">
        <f t="shared" si="0"/>
        <v>849820</v>
      </c>
      <c r="E18" s="131">
        <f t="shared" si="1"/>
        <v>1654240</v>
      </c>
      <c r="F18" s="476">
        <f t="shared" si="3"/>
        <v>94.657692217175395</v>
      </c>
    </row>
    <row r="19" spans="1:6" ht="15" x14ac:dyDescent="0.25">
      <c r="A19" s="168" t="s">
        <v>204</v>
      </c>
      <c r="B19" s="130">
        <v>12326460</v>
      </c>
      <c r="C19" s="134">
        <v>3109060</v>
      </c>
      <c r="D19" s="130">
        <f t="shared" si="0"/>
        <v>6163230</v>
      </c>
      <c r="E19" s="131">
        <f t="shared" si="1"/>
        <v>1554530</v>
      </c>
      <c r="F19" s="476">
        <f t="shared" si="3"/>
        <v>-74.777348890111185</v>
      </c>
    </row>
    <row r="20" spans="1:6" ht="15" x14ac:dyDescent="0.25">
      <c r="A20" s="168" t="s">
        <v>205</v>
      </c>
      <c r="B20" s="130">
        <v>18187220</v>
      </c>
      <c r="C20" s="134">
        <v>18122500</v>
      </c>
      <c r="D20" s="130">
        <f t="shared" si="0"/>
        <v>9093610</v>
      </c>
      <c r="E20" s="131">
        <f t="shared" si="1"/>
        <v>9061250</v>
      </c>
      <c r="F20" s="476">
        <f t="shared" si="3"/>
        <v>-0.35585427569469108</v>
      </c>
    </row>
    <row r="21" spans="1:6" ht="15" x14ac:dyDescent="0.25">
      <c r="A21" s="168" t="s">
        <v>206</v>
      </c>
      <c r="B21" s="130">
        <v>29330120</v>
      </c>
      <c r="C21" s="134">
        <v>27984880</v>
      </c>
      <c r="D21" s="130">
        <f t="shared" si="0"/>
        <v>14665060</v>
      </c>
      <c r="E21" s="131">
        <f t="shared" si="1"/>
        <v>13992440</v>
      </c>
      <c r="F21" s="476">
        <f t="shared" si="3"/>
        <v>-4.5865478900188608</v>
      </c>
    </row>
    <row r="22" spans="1:6" ht="15" x14ac:dyDescent="0.25">
      <c r="A22" s="168" t="s">
        <v>207</v>
      </c>
      <c r="B22" s="130">
        <v>16680800</v>
      </c>
      <c r="C22" s="134">
        <v>16992880</v>
      </c>
      <c r="D22" s="130">
        <f t="shared" si="0"/>
        <v>8340400</v>
      </c>
      <c r="E22" s="131">
        <f t="shared" si="1"/>
        <v>8496440</v>
      </c>
      <c r="F22" s="476">
        <f t="shared" si="3"/>
        <v>1.8708934823269867</v>
      </c>
    </row>
    <row r="23" spans="1:6" ht="15" x14ac:dyDescent="0.25">
      <c r="A23" s="168" t="s">
        <v>208</v>
      </c>
      <c r="B23" s="130">
        <v>32215130</v>
      </c>
      <c r="C23" s="134">
        <v>25203460</v>
      </c>
      <c r="D23" s="130">
        <f t="shared" si="0"/>
        <v>16107565</v>
      </c>
      <c r="E23" s="131">
        <f t="shared" si="1"/>
        <v>12601730</v>
      </c>
      <c r="F23" s="476">
        <f t="shared" si="3"/>
        <v>-21.765145756046927</v>
      </c>
    </row>
    <row r="24" spans="1:6" ht="15" x14ac:dyDescent="0.25">
      <c r="A24" s="168" t="s">
        <v>209</v>
      </c>
      <c r="B24" s="130">
        <v>22033620</v>
      </c>
      <c r="C24" s="134">
        <v>21399100</v>
      </c>
      <c r="D24" s="130">
        <f t="shared" si="0"/>
        <v>11016810</v>
      </c>
      <c r="E24" s="131">
        <f t="shared" si="1"/>
        <v>10699550</v>
      </c>
      <c r="F24" s="476">
        <f t="shared" si="3"/>
        <v>-2.8797809892337254</v>
      </c>
    </row>
    <row r="25" spans="1:6" ht="15" x14ac:dyDescent="0.25">
      <c r="A25" s="168" t="s">
        <v>210</v>
      </c>
      <c r="B25" s="130">
        <v>13372520</v>
      </c>
      <c r="C25" s="134">
        <v>12336100</v>
      </c>
      <c r="D25" s="130">
        <f t="shared" si="0"/>
        <v>6686260</v>
      </c>
      <c r="E25" s="131">
        <f t="shared" si="1"/>
        <v>6168050</v>
      </c>
      <c r="F25" s="476">
        <f t="shared" si="3"/>
        <v>-7.7503716576980253</v>
      </c>
    </row>
    <row r="26" spans="1:6" ht="15" x14ac:dyDescent="0.25">
      <c r="A26" s="168" t="s">
        <v>211</v>
      </c>
      <c r="B26" s="130">
        <v>32901200</v>
      </c>
      <c r="C26" s="134">
        <v>26905350</v>
      </c>
      <c r="D26" s="130">
        <f t="shared" si="0"/>
        <v>16450600</v>
      </c>
      <c r="E26" s="131">
        <f t="shared" si="1"/>
        <v>13452675</v>
      </c>
      <c r="F26" s="476">
        <f t="shared" si="3"/>
        <v>-18.2238033871105</v>
      </c>
    </row>
    <row r="27" spans="1:6" ht="15" x14ac:dyDescent="0.25">
      <c r="A27" s="168" t="s">
        <v>212</v>
      </c>
      <c r="B27" s="130">
        <v>22712380</v>
      </c>
      <c r="C27" s="134">
        <v>21091600</v>
      </c>
      <c r="D27" s="130">
        <f t="shared" si="0"/>
        <v>11356190</v>
      </c>
      <c r="E27" s="131">
        <f t="shared" si="1"/>
        <v>10545800</v>
      </c>
      <c r="F27" s="476">
        <f t="shared" si="3"/>
        <v>-7.1361081489478426</v>
      </c>
    </row>
    <row r="28" spans="1:6" ht="15" x14ac:dyDescent="0.25">
      <c r="A28" s="168" t="s">
        <v>213</v>
      </c>
      <c r="B28" s="130">
        <v>23895640</v>
      </c>
      <c r="C28" s="134">
        <v>22906140</v>
      </c>
      <c r="D28" s="130">
        <f t="shared" si="0"/>
        <v>11947820</v>
      </c>
      <c r="E28" s="131">
        <f t="shared" si="1"/>
        <v>11453070</v>
      </c>
      <c r="F28" s="476">
        <f t="shared" si="3"/>
        <v>-4.1409227792183012</v>
      </c>
    </row>
    <row r="29" spans="1:6" ht="15" x14ac:dyDescent="0.25">
      <c r="A29" s="168" t="s">
        <v>214</v>
      </c>
      <c r="B29" s="130">
        <v>41832380</v>
      </c>
      <c r="C29" s="134">
        <v>36200560</v>
      </c>
      <c r="D29" s="130">
        <f t="shared" si="0"/>
        <v>20916190</v>
      </c>
      <c r="E29" s="131">
        <f t="shared" si="1"/>
        <v>18100280</v>
      </c>
      <c r="F29" s="476">
        <f t="shared" si="3"/>
        <v>-13.462824730507803</v>
      </c>
    </row>
    <row r="30" spans="1:6" ht="15" x14ac:dyDescent="0.25">
      <c r="A30" s="168" t="s">
        <v>215</v>
      </c>
      <c r="B30" s="130">
        <v>26704180</v>
      </c>
      <c r="C30" s="134">
        <v>23058240</v>
      </c>
      <c r="D30" s="130">
        <f t="shared" si="0"/>
        <v>13352090</v>
      </c>
      <c r="E30" s="131">
        <f t="shared" si="1"/>
        <v>11529120</v>
      </c>
      <c r="F30" s="476">
        <f t="shared" si="3"/>
        <v>-13.653068545823164</v>
      </c>
    </row>
    <row r="31" spans="1:6" ht="15" x14ac:dyDescent="0.25">
      <c r="A31" s="168" t="s">
        <v>216</v>
      </c>
      <c r="B31" s="130">
        <v>35517900</v>
      </c>
      <c r="C31" s="134">
        <v>35326920</v>
      </c>
      <c r="D31" s="130">
        <f t="shared" si="0"/>
        <v>17758950</v>
      </c>
      <c r="E31" s="131">
        <f t="shared" si="1"/>
        <v>17663460</v>
      </c>
      <c r="F31" s="476">
        <f t="shared" si="3"/>
        <v>-0.53770070865676178</v>
      </c>
    </row>
    <row r="32" spans="1:6" ht="15" x14ac:dyDescent="0.25">
      <c r="A32" s="168" t="s">
        <v>217</v>
      </c>
      <c r="B32" s="130">
        <v>19486430</v>
      </c>
      <c r="C32" s="134">
        <v>15525600</v>
      </c>
      <c r="D32" s="130">
        <f t="shared" si="0"/>
        <v>9743215</v>
      </c>
      <c r="E32" s="131">
        <f t="shared" si="1"/>
        <v>7762800</v>
      </c>
      <c r="F32" s="476">
        <f t="shared" si="3"/>
        <v>-20.326093594362845</v>
      </c>
    </row>
    <row r="33" spans="1:6" ht="15" x14ac:dyDescent="0.25">
      <c r="A33" s="168" t="s">
        <v>218</v>
      </c>
      <c r="B33" s="130">
        <v>15903480</v>
      </c>
      <c r="C33" s="134">
        <v>13533620</v>
      </c>
      <c r="D33" s="130">
        <f t="shared" si="0"/>
        <v>7951740</v>
      </c>
      <c r="E33" s="131">
        <f t="shared" si="1"/>
        <v>6766810</v>
      </c>
      <c r="F33" s="476">
        <f t="shared" si="3"/>
        <v>-14.901518409807162</v>
      </c>
    </row>
    <row r="34" spans="1:6" ht="15" x14ac:dyDescent="0.25">
      <c r="A34" s="168" t="s">
        <v>219</v>
      </c>
      <c r="B34" s="130">
        <v>6392680</v>
      </c>
      <c r="C34" s="134">
        <v>8426900</v>
      </c>
      <c r="D34" s="130">
        <f t="shared" si="0"/>
        <v>3196340</v>
      </c>
      <c r="E34" s="131">
        <f t="shared" si="1"/>
        <v>4213450</v>
      </c>
      <c r="F34" s="476">
        <f t="shared" si="3"/>
        <v>31.821082863525156</v>
      </c>
    </row>
    <row r="35" spans="1:6" ht="15" x14ac:dyDescent="0.25">
      <c r="A35" s="168" t="s">
        <v>220</v>
      </c>
      <c r="B35" s="130">
        <v>0</v>
      </c>
      <c r="C35" s="134">
        <v>0</v>
      </c>
      <c r="D35" s="130">
        <f t="shared" si="0"/>
        <v>0</v>
      </c>
      <c r="E35" s="131">
        <f t="shared" si="1"/>
        <v>0</v>
      </c>
      <c r="F35" s="476" t="s">
        <v>91</v>
      </c>
    </row>
    <row r="36" spans="1:6" ht="15" x14ac:dyDescent="0.25">
      <c r="A36" s="168" t="s">
        <v>221</v>
      </c>
      <c r="B36" s="130">
        <v>17337440</v>
      </c>
      <c r="C36" s="134">
        <v>16476580</v>
      </c>
      <c r="D36" s="130">
        <f t="shared" si="0"/>
        <v>8668720</v>
      </c>
      <c r="E36" s="131">
        <f t="shared" si="1"/>
        <v>8238290</v>
      </c>
      <c r="F36" s="476">
        <f t="shared" si="3"/>
        <v>-4.9653236002547088</v>
      </c>
    </row>
    <row r="37" spans="1:6" ht="15" x14ac:dyDescent="0.25">
      <c r="A37" s="168" t="s">
        <v>222</v>
      </c>
      <c r="B37" s="130">
        <v>2408420</v>
      </c>
      <c r="C37" s="134">
        <v>3083100</v>
      </c>
      <c r="D37" s="130">
        <f t="shared" si="0"/>
        <v>1204210</v>
      </c>
      <c r="E37" s="131">
        <f t="shared" si="1"/>
        <v>1541550</v>
      </c>
      <c r="F37" s="476">
        <f t="shared" si="3"/>
        <v>28.013386369487051</v>
      </c>
    </row>
    <row r="38" spans="1:6" ht="15" x14ac:dyDescent="0.25">
      <c r="A38" s="168" t="s">
        <v>223</v>
      </c>
      <c r="B38" s="130">
        <v>26012280</v>
      </c>
      <c r="C38" s="134">
        <v>18648440</v>
      </c>
      <c r="D38" s="130">
        <f t="shared" si="0"/>
        <v>13006140</v>
      </c>
      <c r="E38" s="131">
        <f t="shared" si="1"/>
        <v>9324220</v>
      </c>
      <c r="F38" s="476">
        <f t="shared" si="3"/>
        <v>-28.309090937049731</v>
      </c>
    </row>
    <row r="39" spans="1:6" ht="15" x14ac:dyDescent="0.25">
      <c r="A39" s="168" t="s">
        <v>224</v>
      </c>
      <c r="B39" s="130">
        <v>18096960</v>
      </c>
      <c r="C39" s="134">
        <v>17900800</v>
      </c>
      <c r="D39" s="130">
        <f t="shared" si="0"/>
        <v>9048480</v>
      </c>
      <c r="E39" s="131">
        <f t="shared" si="1"/>
        <v>8950400</v>
      </c>
      <c r="F39" s="476">
        <f t="shared" si="3"/>
        <v>-1.0839389599137093</v>
      </c>
    </row>
    <row r="40" spans="1:6" ht="15" x14ac:dyDescent="0.25">
      <c r="A40" s="168" t="s">
        <v>225</v>
      </c>
      <c r="B40" s="130">
        <v>35745480</v>
      </c>
      <c r="C40" s="134">
        <v>32504940</v>
      </c>
      <c r="D40" s="130">
        <f>B40/2</f>
        <v>17872740</v>
      </c>
      <c r="E40" s="131">
        <f t="shared" si="1"/>
        <v>16252470</v>
      </c>
      <c r="F40" s="476">
        <f t="shared" si="3"/>
        <v>-9.0655937477969246</v>
      </c>
    </row>
    <row r="41" spans="1:6" ht="15" x14ac:dyDescent="0.25">
      <c r="A41" s="168" t="s">
        <v>226</v>
      </c>
      <c r="B41" s="130">
        <v>26554780</v>
      </c>
      <c r="C41" s="134">
        <v>23256940</v>
      </c>
      <c r="D41" s="130">
        <f t="shared" si="0"/>
        <v>13277390</v>
      </c>
      <c r="E41" s="131">
        <f t="shared" si="1"/>
        <v>11628470</v>
      </c>
      <c r="F41" s="476">
        <f t="shared" si="3"/>
        <v>-12.419007048825108</v>
      </c>
    </row>
    <row r="42" spans="1:6" ht="15" x14ac:dyDescent="0.25">
      <c r="A42" s="168" t="s">
        <v>227</v>
      </c>
      <c r="B42" s="130">
        <v>14572620</v>
      </c>
      <c r="C42" s="134">
        <v>14424740</v>
      </c>
      <c r="D42" s="130">
        <f t="shared" si="0"/>
        <v>7286310</v>
      </c>
      <c r="E42" s="131">
        <f t="shared" si="1"/>
        <v>7212370</v>
      </c>
      <c r="F42" s="476">
        <f t="shared" si="3"/>
        <v>-1.0147797719284521</v>
      </c>
    </row>
    <row r="43" spans="1:6" ht="15" x14ac:dyDescent="0.25">
      <c r="A43" s="168" t="s">
        <v>228</v>
      </c>
      <c r="B43" s="130">
        <v>0</v>
      </c>
      <c r="C43" s="134">
        <v>0</v>
      </c>
      <c r="D43" s="130">
        <f t="shared" si="0"/>
        <v>0</v>
      </c>
      <c r="E43" s="131">
        <f t="shared" si="1"/>
        <v>0</v>
      </c>
      <c r="F43" s="476" t="s">
        <v>91</v>
      </c>
    </row>
    <row r="44" spans="1:6" ht="15" x14ac:dyDescent="0.25">
      <c r="A44" s="168" t="s">
        <v>229</v>
      </c>
      <c r="B44" s="130">
        <v>793670</v>
      </c>
      <c r="C44" s="134">
        <v>1094480</v>
      </c>
      <c r="D44" s="130">
        <f t="shared" si="0"/>
        <v>396835</v>
      </c>
      <c r="E44" s="131">
        <f t="shared" si="1"/>
        <v>547240</v>
      </c>
      <c r="F44" s="476">
        <f t="shared" si="3"/>
        <v>37.901142792344423</v>
      </c>
    </row>
    <row r="45" spans="1:6" ht="15" x14ac:dyDescent="0.25">
      <c r="A45" s="168" t="s">
        <v>230</v>
      </c>
      <c r="B45" s="130">
        <v>0</v>
      </c>
      <c r="C45" s="134">
        <v>483940</v>
      </c>
      <c r="D45" s="130">
        <f t="shared" si="0"/>
        <v>0</v>
      </c>
      <c r="E45" s="131">
        <f t="shared" si="1"/>
        <v>241970</v>
      </c>
      <c r="F45" s="476" t="s">
        <v>91</v>
      </c>
    </row>
    <row r="46" spans="1:6" ht="15" x14ac:dyDescent="0.25">
      <c r="A46" s="168" t="s">
        <v>231</v>
      </c>
      <c r="B46" s="130">
        <v>337240</v>
      </c>
      <c r="C46" s="134">
        <v>52600</v>
      </c>
      <c r="D46" s="130">
        <f t="shared" si="0"/>
        <v>168620</v>
      </c>
      <c r="E46" s="131">
        <f>C46/2</f>
        <v>26300</v>
      </c>
      <c r="F46" s="476">
        <f t="shared" si="3"/>
        <v>-84.402799193452736</v>
      </c>
    </row>
    <row r="47" spans="1:6" ht="15" x14ac:dyDescent="0.25">
      <c r="A47" s="168" t="s">
        <v>232</v>
      </c>
      <c r="B47" s="130">
        <v>349180</v>
      </c>
      <c r="C47" s="134">
        <v>67440</v>
      </c>
      <c r="D47" s="130">
        <f t="shared" si="0"/>
        <v>174590</v>
      </c>
      <c r="E47" s="131">
        <f t="shared" si="1"/>
        <v>33720</v>
      </c>
      <c r="F47" s="476">
        <f t="shared" si="3"/>
        <v>-80.68617904805545</v>
      </c>
    </row>
    <row r="48" spans="1:6" ht="15" x14ac:dyDescent="0.25">
      <c r="A48" s="168" t="s">
        <v>233</v>
      </c>
      <c r="B48" s="130">
        <v>1760360</v>
      </c>
      <c r="C48" s="134">
        <v>1493520</v>
      </c>
      <c r="D48" s="130">
        <f t="shared" si="0"/>
        <v>880180</v>
      </c>
      <c r="E48" s="131">
        <f t="shared" si="1"/>
        <v>746760</v>
      </c>
      <c r="F48" s="476">
        <f t="shared" si="3"/>
        <v>-15.158263082551297</v>
      </c>
    </row>
    <row r="49" spans="1:6" ht="15" x14ac:dyDescent="0.25">
      <c r="A49" s="168" t="s">
        <v>235</v>
      </c>
      <c r="B49" s="140">
        <v>2860</v>
      </c>
      <c r="C49" s="141">
        <v>0</v>
      </c>
      <c r="D49" s="130">
        <f t="shared" si="0"/>
        <v>1430</v>
      </c>
      <c r="E49" s="131">
        <f t="shared" si="1"/>
        <v>0</v>
      </c>
      <c r="F49" s="476" t="s">
        <v>91</v>
      </c>
    </row>
    <row r="50" spans="1:6" ht="15" x14ac:dyDescent="0.25">
      <c r="A50" s="206" t="s">
        <v>20</v>
      </c>
      <c r="B50" s="144">
        <v>767049920</v>
      </c>
      <c r="C50" s="148">
        <v>678249690</v>
      </c>
      <c r="D50" s="136">
        <f t="shared" si="0"/>
        <v>383524960</v>
      </c>
      <c r="E50" s="138">
        <f t="shared" si="1"/>
        <v>339124845</v>
      </c>
      <c r="F50" s="477">
        <f t="shared" si="3"/>
        <v>-11.576851477932493</v>
      </c>
    </row>
    <row r="52" spans="1:6" ht="15" x14ac:dyDescent="0.25">
      <c r="A52" s="44"/>
      <c r="B52" s="45"/>
    </row>
    <row r="53" spans="1:6" x14ac:dyDescent="0.2">
      <c r="A53" s="104" t="s">
        <v>297</v>
      </c>
      <c r="B53" s="45"/>
    </row>
    <row r="54" spans="1:6" x14ac:dyDescent="0.2">
      <c r="A54" s="89" t="s">
        <v>298</v>
      </c>
    </row>
    <row r="55" spans="1:6" x14ac:dyDescent="0.2">
      <c r="A55" s="89" t="s">
        <v>299</v>
      </c>
    </row>
  </sheetData>
  <mergeCells count="5">
    <mergeCell ref="B3:C3"/>
    <mergeCell ref="D3:E3"/>
    <mergeCell ref="F3:F4"/>
    <mergeCell ref="A3:A4"/>
    <mergeCell ref="B2:F2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55"/>
  <sheetViews>
    <sheetView zoomScale="80" zoomScaleNormal="80" workbookViewId="0"/>
  </sheetViews>
  <sheetFormatPr defaultRowHeight="14.25" x14ac:dyDescent="0.2"/>
  <cols>
    <col min="1" max="1" width="29" style="125" customWidth="1"/>
    <col min="2" max="27" width="10" style="125" customWidth="1"/>
    <col min="28" max="29" width="13.7109375" style="125" bestFit="1" customWidth="1"/>
    <col min="30" max="30" width="14" style="125" customWidth="1"/>
    <col min="31" max="16384" width="9.140625" style="125"/>
  </cols>
  <sheetData>
    <row r="2" spans="1:30" ht="24.75" customHeight="1" x14ac:dyDescent="0.2">
      <c r="A2" s="126"/>
      <c r="B2" s="542" t="s">
        <v>174</v>
      </c>
      <c r="C2" s="543"/>
      <c r="D2" s="543"/>
      <c r="E2" s="543"/>
      <c r="F2" s="543"/>
      <c r="G2" s="543"/>
      <c r="H2" s="543"/>
      <c r="I2" s="543"/>
      <c r="J2" s="543"/>
      <c r="K2" s="543"/>
      <c r="L2" s="543"/>
      <c r="M2" s="543"/>
      <c r="N2" s="543"/>
      <c r="O2" s="543"/>
      <c r="P2" s="543"/>
      <c r="Q2" s="543"/>
      <c r="R2" s="543"/>
      <c r="S2" s="543"/>
      <c r="T2" s="543"/>
      <c r="U2" s="543"/>
      <c r="V2" s="543"/>
      <c r="W2" s="543"/>
      <c r="X2" s="543"/>
      <c r="Y2" s="543"/>
      <c r="Z2" s="543"/>
      <c r="AA2" s="543"/>
      <c r="AB2" s="543"/>
      <c r="AC2" s="543"/>
      <c r="AD2" s="543"/>
    </row>
    <row r="3" spans="1:30" ht="15" x14ac:dyDescent="0.25">
      <c r="A3" s="549" t="s">
        <v>21</v>
      </c>
      <c r="B3" s="546">
        <v>2019</v>
      </c>
      <c r="C3" s="547"/>
      <c r="D3" s="547"/>
      <c r="E3" s="547"/>
      <c r="F3" s="547"/>
      <c r="G3" s="547"/>
      <c r="H3" s="547"/>
      <c r="I3" s="547"/>
      <c r="J3" s="547"/>
      <c r="K3" s="547"/>
      <c r="L3" s="547"/>
      <c r="M3" s="548"/>
      <c r="N3" s="546">
        <v>2020</v>
      </c>
      <c r="O3" s="547"/>
      <c r="P3" s="547"/>
      <c r="Q3" s="547"/>
      <c r="R3" s="547"/>
      <c r="S3" s="547"/>
      <c r="T3" s="547"/>
      <c r="U3" s="547"/>
      <c r="V3" s="547"/>
      <c r="W3" s="547"/>
      <c r="X3" s="547"/>
      <c r="Y3" s="548"/>
      <c r="Z3" s="546">
        <v>2021</v>
      </c>
      <c r="AA3" s="548"/>
      <c r="AB3" s="551" t="s">
        <v>5</v>
      </c>
      <c r="AC3" s="544" t="s">
        <v>6</v>
      </c>
      <c r="AD3" s="544" t="s">
        <v>275</v>
      </c>
    </row>
    <row r="4" spans="1:30" ht="15" x14ac:dyDescent="0.25">
      <c r="A4" s="550"/>
      <c r="B4" s="127" t="s">
        <v>7</v>
      </c>
      <c r="C4" s="128" t="s">
        <v>8</v>
      </c>
      <c r="D4" s="128" t="s">
        <v>9</v>
      </c>
      <c r="E4" s="128" t="s">
        <v>10</v>
      </c>
      <c r="F4" s="128" t="s">
        <v>11</v>
      </c>
      <c r="G4" s="128" t="s">
        <v>12</v>
      </c>
      <c r="H4" s="128" t="s">
        <v>13</v>
      </c>
      <c r="I4" s="128" t="s">
        <v>14</v>
      </c>
      <c r="J4" s="128" t="s">
        <v>15</v>
      </c>
      <c r="K4" s="128" t="s">
        <v>16</v>
      </c>
      <c r="L4" s="128" t="s">
        <v>17</v>
      </c>
      <c r="M4" s="129" t="s">
        <v>18</v>
      </c>
      <c r="N4" s="127" t="s">
        <v>7</v>
      </c>
      <c r="O4" s="128" t="s">
        <v>8</v>
      </c>
      <c r="P4" s="128" t="s">
        <v>9</v>
      </c>
      <c r="Q4" s="128" t="s">
        <v>10</v>
      </c>
      <c r="R4" s="128" t="s">
        <v>11</v>
      </c>
      <c r="S4" s="128" t="s">
        <v>12</v>
      </c>
      <c r="T4" s="128" t="s">
        <v>13</v>
      </c>
      <c r="U4" s="128" t="s">
        <v>14</v>
      </c>
      <c r="V4" s="128" t="s">
        <v>15</v>
      </c>
      <c r="W4" s="128" t="s">
        <v>16</v>
      </c>
      <c r="X4" s="128" t="s">
        <v>17</v>
      </c>
      <c r="Y4" s="128" t="s">
        <v>18</v>
      </c>
      <c r="Z4" s="127" t="s">
        <v>7</v>
      </c>
      <c r="AA4" s="128" t="s">
        <v>8</v>
      </c>
      <c r="AB4" s="552"/>
      <c r="AC4" s="545"/>
      <c r="AD4" s="545"/>
    </row>
    <row r="5" spans="1:30" ht="15" x14ac:dyDescent="0.25">
      <c r="A5" s="168" t="s">
        <v>190</v>
      </c>
      <c r="B5" s="130">
        <v>99</v>
      </c>
      <c r="C5" s="131">
        <v>94</v>
      </c>
      <c r="D5" s="131">
        <v>139</v>
      </c>
      <c r="E5" s="131">
        <v>146</v>
      </c>
      <c r="F5" s="131">
        <v>180</v>
      </c>
      <c r="G5" s="131">
        <v>255</v>
      </c>
      <c r="H5" s="131">
        <v>256</v>
      </c>
      <c r="I5" s="131">
        <v>254</v>
      </c>
      <c r="J5" s="131">
        <v>179</v>
      </c>
      <c r="K5" s="131">
        <v>146</v>
      </c>
      <c r="L5" s="131">
        <v>118</v>
      </c>
      <c r="M5" s="132">
        <v>101</v>
      </c>
      <c r="N5" s="130">
        <v>95</v>
      </c>
      <c r="O5" s="131">
        <v>79</v>
      </c>
      <c r="P5" s="131">
        <v>117</v>
      </c>
      <c r="Q5" s="131">
        <v>95</v>
      </c>
      <c r="R5" s="131">
        <v>115</v>
      </c>
      <c r="S5" s="131">
        <v>220</v>
      </c>
      <c r="T5" s="131">
        <v>248</v>
      </c>
      <c r="U5" s="131">
        <v>236</v>
      </c>
      <c r="V5" s="131">
        <v>200</v>
      </c>
      <c r="W5" s="131">
        <v>169</v>
      </c>
      <c r="X5" s="131">
        <v>123</v>
      </c>
      <c r="Y5" s="131">
        <v>117</v>
      </c>
      <c r="Z5" s="130">
        <v>92</v>
      </c>
      <c r="AA5" s="131">
        <v>95</v>
      </c>
      <c r="AB5" s="133">
        <v>1967</v>
      </c>
      <c r="AC5" s="134">
        <f>N5+O5+P5+Q5+R5+S5+T5+U5+V5+W5+X5+Y5</f>
        <v>1814</v>
      </c>
      <c r="AD5" s="259">
        <f>Z5+AA5</f>
        <v>187</v>
      </c>
    </row>
    <row r="6" spans="1:30" ht="15" x14ac:dyDescent="0.25">
      <c r="A6" s="168" t="s">
        <v>191</v>
      </c>
      <c r="B6" s="130">
        <v>656</v>
      </c>
      <c r="C6" s="131">
        <v>574</v>
      </c>
      <c r="D6" s="131">
        <v>691</v>
      </c>
      <c r="E6" s="131">
        <v>657</v>
      </c>
      <c r="F6" s="131">
        <v>708</v>
      </c>
      <c r="G6" s="131">
        <v>708</v>
      </c>
      <c r="H6" s="131">
        <v>734</v>
      </c>
      <c r="I6" s="131">
        <v>678</v>
      </c>
      <c r="J6" s="131">
        <v>723</v>
      </c>
      <c r="K6" s="131">
        <v>725</v>
      </c>
      <c r="L6" s="131">
        <v>709</v>
      </c>
      <c r="M6" s="132">
        <v>702</v>
      </c>
      <c r="N6" s="130">
        <v>689</v>
      </c>
      <c r="O6" s="131">
        <v>655</v>
      </c>
      <c r="P6" s="131">
        <v>721</v>
      </c>
      <c r="Q6" s="131">
        <v>692</v>
      </c>
      <c r="R6" s="131">
        <v>767</v>
      </c>
      <c r="S6" s="131">
        <v>850</v>
      </c>
      <c r="T6" s="131">
        <v>852</v>
      </c>
      <c r="U6" s="131">
        <v>741</v>
      </c>
      <c r="V6" s="131">
        <v>778</v>
      </c>
      <c r="W6" s="131">
        <v>786</v>
      </c>
      <c r="X6" s="131">
        <v>751</v>
      </c>
      <c r="Y6" s="131">
        <v>754</v>
      </c>
      <c r="Z6" s="130">
        <v>741</v>
      </c>
      <c r="AA6" s="131">
        <v>635</v>
      </c>
      <c r="AB6" s="133">
        <v>8265</v>
      </c>
      <c r="AC6" s="134">
        <f t="shared" ref="AC6:AC49" si="0">N6+O6+P6+Q6+R6+S6+T6+U6+V6+W6+X6+Y6</f>
        <v>9036</v>
      </c>
      <c r="AD6" s="130">
        <f t="shared" ref="AD6:AD50" si="1">Z6+AA6</f>
        <v>1376</v>
      </c>
    </row>
    <row r="7" spans="1:30" ht="15" x14ac:dyDescent="0.25">
      <c r="A7" s="168" t="s">
        <v>192</v>
      </c>
      <c r="B7" s="130">
        <v>2845</v>
      </c>
      <c r="C7" s="131">
        <v>2642</v>
      </c>
      <c r="D7" s="131">
        <v>2961</v>
      </c>
      <c r="E7" s="131">
        <v>2851</v>
      </c>
      <c r="F7" s="131">
        <v>2931</v>
      </c>
      <c r="G7" s="131">
        <v>2790</v>
      </c>
      <c r="H7" s="131">
        <v>2991</v>
      </c>
      <c r="I7" s="131">
        <v>2837</v>
      </c>
      <c r="J7" s="131">
        <v>1689</v>
      </c>
      <c r="K7" s="131">
        <v>2787</v>
      </c>
      <c r="L7" s="131">
        <v>2792</v>
      </c>
      <c r="M7" s="132">
        <v>3040</v>
      </c>
      <c r="N7" s="130">
        <v>2910</v>
      </c>
      <c r="O7" s="131">
        <v>2741</v>
      </c>
      <c r="P7" s="131">
        <v>2881</v>
      </c>
      <c r="Q7" s="131">
        <v>2595</v>
      </c>
      <c r="R7" s="131">
        <v>2650</v>
      </c>
      <c r="S7" s="131">
        <v>2765</v>
      </c>
      <c r="T7" s="131">
        <v>2868</v>
      </c>
      <c r="U7" s="131">
        <v>2779</v>
      </c>
      <c r="V7" s="131">
        <v>2723</v>
      </c>
      <c r="W7" s="131">
        <v>2730</v>
      </c>
      <c r="X7" s="131">
        <v>2617</v>
      </c>
      <c r="Y7" s="131">
        <v>2742</v>
      </c>
      <c r="Z7" s="130">
        <v>2645</v>
      </c>
      <c r="AA7" s="131">
        <v>2363</v>
      </c>
      <c r="AB7" s="133">
        <v>33156</v>
      </c>
      <c r="AC7" s="134">
        <f t="shared" si="0"/>
        <v>33001</v>
      </c>
      <c r="AD7" s="130">
        <f t="shared" si="1"/>
        <v>5008</v>
      </c>
    </row>
    <row r="8" spans="1:30" ht="15" x14ac:dyDescent="0.25">
      <c r="A8" s="168" t="s">
        <v>193</v>
      </c>
      <c r="B8" s="130">
        <v>883</v>
      </c>
      <c r="C8" s="131">
        <v>699</v>
      </c>
      <c r="D8" s="131">
        <v>904</v>
      </c>
      <c r="E8" s="131">
        <v>938</v>
      </c>
      <c r="F8" s="131">
        <v>868</v>
      </c>
      <c r="G8" s="131">
        <v>798</v>
      </c>
      <c r="H8" s="131">
        <v>1103</v>
      </c>
      <c r="I8" s="131">
        <v>1204</v>
      </c>
      <c r="J8" s="131">
        <v>1336</v>
      </c>
      <c r="K8" s="131">
        <v>1219</v>
      </c>
      <c r="L8" s="131">
        <v>1188</v>
      </c>
      <c r="M8" s="132">
        <v>1220</v>
      </c>
      <c r="N8" s="130">
        <v>1223</v>
      </c>
      <c r="O8" s="131">
        <v>1197</v>
      </c>
      <c r="P8" s="131">
        <v>1278</v>
      </c>
      <c r="Q8" s="131">
        <v>1192</v>
      </c>
      <c r="R8" s="131">
        <v>1244</v>
      </c>
      <c r="S8" s="131">
        <v>1369</v>
      </c>
      <c r="T8" s="131">
        <v>1324</v>
      </c>
      <c r="U8" s="131">
        <v>1259</v>
      </c>
      <c r="V8" s="131">
        <v>1257</v>
      </c>
      <c r="W8" s="131">
        <v>1351</v>
      </c>
      <c r="X8" s="131">
        <v>1248</v>
      </c>
      <c r="Y8" s="131">
        <v>1275</v>
      </c>
      <c r="Z8" s="130">
        <v>1230</v>
      </c>
      <c r="AA8" s="131">
        <v>1126</v>
      </c>
      <c r="AB8" s="133">
        <v>12360</v>
      </c>
      <c r="AC8" s="134">
        <f t="shared" si="0"/>
        <v>15217</v>
      </c>
      <c r="AD8" s="130">
        <f t="shared" si="1"/>
        <v>2356</v>
      </c>
    </row>
    <row r="9" spans="1:30" ht="15" x14ac:dyDescent="0.25">
      <c r="A9" s="168" t="s">
        <v>194</v>
      </c>
      <c r="B9" s="130">
        <v>2576</v>
      </c>
      <c r="C9" s="131">
        <v>2368</v>
      </c>
      <c r="D9" s="131">
        <v>2736</v>
      </c>
      <c r="E9" s="131">
        <v>2537</v>
      </c>
      <c r="F9" s="131">
        <v>2554</v>
      </c>
      <c r="G9" s="131">
        <v>2415</v>
      </c>
      <c r="H9" s="131">
        <v>2569</v>
      </c>
      <c r="I9" s="131">
        <v>2497</v>
      </c>
      <c r="J9" s="131">
        <v>2492</v>
      </c>
      <c r="K9" s="131">
        <v>2562</v>
      </c>
      <c r="L9" s="131">
        <v>2456</v>
      </c>
      <c r="M9" s="132">
        <v>2514</v>
      </c>
      <c r="N9" s="130">
        <v>2503</v>
      </c>
      <c r="O9" s="131">
        <v>2380</v>
      </c>
      <c r="P9" s="131">
        <v>2644</v>
      </c>
      <c r="Q9" s="131">
        <v>2447</v>
      </c>
      <c r="R9" s="131">
        <v>2564</v>
      </c>
      <c r="S9" s="131">
        <v>2573</v>
      </c>
      <c r="T9" s="131">
        <v>2568</v>
      </c>
      <c r="U9" s="131">
        <v>2524</v>
      </c>
      <c r="V9" s="131">
        <v>2508</v>
      </c>
      <c r="W9" s="131">
        <v>2534</v>
      </c>
      <c r="X9" s="131">
        <v>2437</v>
      </c>
      <c r="Y9" s="131">
        <v>2505</v>
      </c>
      <c r="Z9" s="130">
        <v>2511</v>
      </c>
      <c r="AA9" s="131">
        <v>2225</v>
      </c>
      <c r="AB9" s="133">
        <v>30276</v>
      </c>
      <c r="AC9" s="134">
        <f t="shared" si="0"/>
        <v>30187</v>
      </c>
      <c r="AD9" s="130">
        <f t="shared" si="1"/>
        <v>4736</v>
      </c>
    </row>
    <row r="10" spans="1:30" ht="15" x14ac:dyDescent="0.25">
      <c r="A10" s="168" t="s">
        <v>195</v>
      </c>
      <c r="B10" s="130">
        <v>2388</v>
      </c>
      <c r="C10" s="131">
        <v>2163</v>
      </c>
      <c r="D10" s="131">
        <v>2491</v>
      </c>
      <c r="E10" s="131">
        <v>2335</v>
      </c>
      <c r="F10" s="131">
        <v>2433</v>
      </c>
      <c r="G10" s="131">
        <v>2401</v>
      </c>
      <c r="H10" s="131">
        <v>2492</v>
      </c>
      <c r="I10" s="131">
        <v>2454</v>
      </c>
      <c r="J10" s="131">
        <v>2492</v>
      </c>
      <c r="K10" s="131">
        <v>2678</v>
      </c>
      <c r="L10" s="131">
        <v>2546</v>
      </c>
      <c r="M10" s="132">
        <v>2658</v>
      </c>
      <c r="N10" s="130">
        <v>2666</v>
      </c>
      <c r="O10" s="131">
        <v>2565</v>
      </c>
      <c r="P10" s="131">
        <v>2801</v>
      </c>
      <c r="Q10" s="131">
        <v>2755</v>
      </c>
      <c r="R10" s="131">
        <v>2963</v>
      </c>
      <c r="S10" s="131">
        <v>3178</v>
      </c>
      <c r="T10" s="131">
        <v>3246</v>
      </c>
      <c r="U10" s="131">
        <v>3067</v>
      </c>
      <c r="V10" s="131">
        <v>3129</v>
      </c>
      <c r="W10" s="131">
        <v>3262</v>
      </c>
      <c r="X10" s="131">
        <v>3034</v>
      </c>
      <c r="Y10" s="131">
        <v>3051</v>
      </c>
      <c r="Z10" s="130">
        <v>3002</v>
      </c>
      <c r="AA10" s="131">
        <v>2728</v>
      </c>
      <c r="AB10" s="133">
        <v>29531</v>
      </c>
      <c r="AC10" s="134">
        <f t="shared" si="0"/>
        <v>35717</v>
      </c>
      <c r="AD10" s="130">
        <f t="shared" si="1"/>
        <v>5730</v>
      </c>
    </row>
    <row r="11" spans="1:30" ht="15" x14ac:dyDescent="0.25">
      <c r="A11" s="168" t="s">
        <v>196</v>
      </c>
      <c r="B11" s="130">
        <v>1508</v>
      </c>
      <c r="C11" s="131">
        <v>1356</v>
      </c>
      <c r="D11" s="131">
        <v>1574</v>
      </c>
      <c r="E11" s="131">
        <v>1360</v>
      </c>
      <c r="F11" s="131">
        <v>1363</v>
      </c>
      <c r="G11" s="131">
        <v>1289</v>
      </c>
      <c r="H11" s="131">
        <v>1346</v>
      </c>
      <c r="I11" s="131">
        <v>1313</v>
      </c>
      <c r="J11" s="131">
        <v>1369</v>
      </c>
      <c r="K11" s="131">
        <v>1415</v>
      </c>
      <c r="L11" s="131">
        <v>1356</v>
      </c>
      <c r="M11" s="132">
        <v>1385</v>
      </c>
      <c r="N11" s="130">
        <v>1336</v>
      </c>
      <c r="O11" s="131">
        <v>1255</v>
      </c>
      <c r="P11" s="131">
        <v>1248</v>
      </c>
      <c r="Q11" s="131">
        <v>1040</v>
      </c>
      <c r="R11" s="131">
        <v>1122</v>
      </c>
      <c r="S11" s="131">
        <v>1242</v>
      </c>
      <c r="T11" s="131">
        <v>1239</v>
      </c>
      <c r="U11" s="131">
        <v>1231</v>
      </c>
      <c r="V11" s="131">
        <v>1243</v>
      </c>
      <c r="W11" s="131">
        <v>1311</v>
      </c>
      <c r="X11" s="131">
        <v>1226</v>
      </c>
      <c r="Y11" s="131">
        <v>1188</v>
      </c>
      <c r="Z11" s="130">
        <v>1059</v>
      </c>
      <c r="AA11" s="131">
        <v>977</v>
      </c>
      <c r="AB11" s="133">
        <v>16634</v>
      </c>
      <c r="AC11" s="134">
        <f t="shared" si="0"/>
        <v>14681</v>
      </c>
      <c r="AD11" s="130">
        <f t="shared" si="1"/>
        <v>2036</v>
      </c>
    </row>
    <row r="12" spans="1:30" ht="15" x14ac:dyDescent="0.25">
      <c r="A12" s="168" t="s">
        <v>197</v>
      </c>
      <c r="B12" s="130">
        <v>1150</v>
      </c>
      <c r="C12" s="131">
        <v>1016</v>
      </c>
      <c r="D12" s="131">
        <v>1136</v>
      </c>
      <c r="E12" s="131">
        <v>1120</v>
      </c>
      <c r="F12" s="131">
        <v>1137</v>
      </c>
      <c r="G12" s="131">
        <v>1115</v>
      </c>
      <c r="H12" s="131">
        <v>1193</v>
      </c>
      <c r="I12" s="131">
        <v>1161</v>
      </c>
      <c r="J12" s="131">
        <v>1175</v>
      </c>
      <c r="K12" s="131">
        <v>1181</v>
      </c>
      <c r="L12" s="131">
        <v>1169</v>
      </c>
      <c r="M12" s="132">
        <v>1182</v>
      </c>
      <c r="N12" s="130">
        <v>1183</v>
      </c>
      <c r="O12" s="131">
        <v>1097</v>
      </c>
      <c r="P12" s="131">
        <v>1177</v>
      </c>
      <c r="Q12" s="131">
        <v>1142</v>
      </c>
      <c r="R12" s="131">
        <v>1177</v>
      </c>
      <c r="S12" s="131">
        <v>1255</v>
      </c>
      <c r="T12" s="131">
        <v>1255</v>
      </c>
      <c r="U12" s="131">
        <v>1190</v>
      </c>
      <c r="V12" s="131">
        <v>1264</v>
      </c>
      <c r="W12" s="131">
        <v>1300</v>
      </c>
      <c r="X12" s="131">
        <v>1280</v>
      </c>
      <c r="Y12" s="131">
        <v>1296</v>
      </c>
      <c r="Z12" s="130">
        <v>1236</v>
      </c>
      <c r="AA12" s="131">
        <v>1114</v>
      </c>
      <c r="AB12" s="133">
        <v>13735</v>
      </c>
      <c r="AC12" s="134">
        <f t="shared" si="0"/>
        <v>14616</v>
      </c>
      <c r="AD12" s="130">
        <f t="shared" si="1"/>
        <v>2350</v>
      </c>
    </row>
    <row r="13" spans="1:30" ht="15" x14ac:dyDescent="0.25">
      <c r="A13" s="168" t="s">
        <v>198</v>
      </c>
      <c r="B13" s="130">
        <v>1246</v>
      </c>
      <c r="C13" s="131">
        <v>1135</v>
      </c>
      <c r="D13" s="131">
        <v>1315</v>
      </c>
      <c r="E13" s="131">
        <v>1262</v>
      </c>
      <c r="F13" s="131">
        <v>1308</v>
      </c>
      <c r="G13" s="131">
        <v>1282</v>
      </c>
      <c r="H13" s="131">
        <v>1376</v>
      </c>
      <c r="I13" s="131">
        <v>1284</v>
      </c>
      <c r="J13" s="131">
        <v>1247</v>
      </c>
      <c r="K13" s="131">
        <v>1417</v>
      </c>
      <c r="L13" s="131">
        <v>1369</v>
      </c>
      <c r="M13" s="132">
        <v>1379</v>
      </c>
      <c r="N13" s="130">
        <v>1362</v>
      </c>
      <c r="O13" s="131">
        <v>1273</v>
      </c>
      <c r="P13" s="131">
        <v>1367</v>
      </c>
      <c r="Q13" s="131">
        <v>1195</v>
      </c>
      <c r="R13" s="131">
        <v>1149</v>
      </c>
      <c r="S13" s="131">
        <v>1359</v>
      </c>
      <c r="T13" s="131">
        <v>1424</v>
      </c>
      <c r="U13" s="131">
        <v>1293</v>
      </c>
      <c r="V13" s="131">
        <v>1360</v>
      </c>
      <c r="W13" s="131">
        <v>1379</v>
      </c>
      <c r="X13" s="131">
        <v>1301</v>
      </c>
      <c r="Y13" s="131">
        <v>1279</v>
      </c>
      <c r="Z13" s="130">
        <v>1262</v>
      </c>
      <c r="AA13" s="131">
        <v>1110</v>
      </c>
      <c r="AB13" s="133">
        <v>15620</v>
      </c>
      <c r="AC13" s="134">
        <f t="shared" si="0"/>
        <v>15741</v>
      </c>
      <c r="AD13" s="130">
        <f t="shared" si="1"/>
        <v>2372</v>
      </c>
    </row>
    <row r="14" spans="1:30" ht="15" x14ac:dyDescent="0.25">
      <c r="A14" s="168" t="s">
        <v>199</v>
      </c>
      <c r="B14" s="130">
        <v>2245</v>
      </c>
      <c r="C14" s="131">
        <v>1977</v>
      </c>
      <c r="D14" s="131">
        <v>2268</v>
      </c>
      <c r="E14" s="131">
        <v>2193</v>
      </c>
      <c r="F14" s="131">
        <v>2265</v>
      </c>
      <c r="G14" s="131">
        <v>2031</v>
      </c>
      <c r="H14" s="131">
        <v>2232</v>
      </c>
      <c r="I14" s="131">
        <v>2181</v>
      </c>
      <c r="J14" s="131">
        <v>2173</v>
      </c>
      <c r="K14" s="131">
        <v>2281</v>
      </c>
      <c r="L14" s="131">
        <v>2178</v>
      </c>
      <c r="M14" s="132">
        <v>2280</v>
      </c>
      <c r="N14" s="130">
        <v>2246</v>
      </c>
      <c r="O14" s="131">
        <v>2080</v>
      </c>
      <c r="P14" s="131">
        <v>1939</v>
      </c>
      <c r="Q14" s="131">
        <v>1387</v>
      </c>
      <c r="R14" s="131">
        <v>1430</v>
      </c>
      <c r="S14" s="131">
        <v>1904</v>
      </c>
      <c r="T14" s="131">
        <v>1860</v>
      </c>
      <c r="U14" s="131">
        <v>1836</v>
      </c>
      <c r="V14" s="131">
        <v>1920</v>
      </c>
      <c r="W14" s="131">
        <v>1948</v>
      </c>
      <c r="X14" s="131">
        <v>1723</v>
      </c>
      <c r="Y14" s="131">
        <v>1589</v>
      </c>
      <c r="Z14" s="130">
        <v>1451</v>
      </c>
      <c r="AA14" s="131">
        <v>1273</v>
      </c>
      <c r="AB14" s="133">
        <v>26304</v>
      </c>
      <c r="AC14" s="134">
        <f t="shared" si="0"/>
        <v>21862</v>
      </c>
      <c r="AD14" s="130">
        <f t="shared" si="1"/>
        <v>2724</v>
      </c>
    </row>
    <row r="15" spans="1:30" ht="15" x14ac:dyDescent="0.25">
      <c r="A15" s="168" t="s">
        <v>200</v>
      </c>
      <c r="B15" s="130">
        <v>934</v>
      </c>
      <c r="C15" s="131">
        <v>830</v>
      </c>
      <c r="D15" s="131">
        <v>946</v>
      </c>
      <c r="E15" s="131">
        <v>936</v>
      </c>
      <c r="F15" s="131">
        <v>998</v>
      </c>
      <c r="G15" s="131">
        <v>998</v>
      </c>
      <c r="H15" s="131">
        <v>1036</v>
      </c>
      <c r="I15" s="131">
        <v>1004</v>
      </c>
      <c r="J15" s="131">
        <v>981</v>
      </c>
      <c r="K15" s="131">
        <v>1034</v>
      </c>
      <c r="L15" s="131">
        <v>961</v>
      </c>
      <c r="M15" s="132">
        <v>956</v>
      </c>
      <c r="N15" s="130">
        <v>932</v>
      </c>
      <c r="O15" s="131">
        <v>884</v>
      </c>
      <c r="P15" s="131">
        <v>942</v>
      </c>
      <c r="Q15" s="131">
        <v>902</v>
      </c>
      <c r="R15" s="131">
        <v>981</v>
      </c>
      <c r="S15" s="131">
        <v>1044</v>
      </c>
      <c r="T15" s="131">
        <v>1034</v>
      </c>
      <c r="U15" s="131">
        <v>1007</v>
      </c>
      <c r="V15" s="131">
        <v>1005</v>
      </c>
      <c r="W15" s="131">
        <v>1011</v>
      </c>
      <c r="X15" s="131">
        <v>945</v>
      </c>
      <c r="Y15" s="131">
        <v>960</v>
      </c>
      <c r="Z15" s="130">
        <v>891</v>
      </c>
      <c r="AA15" s="131">
        <v>787</v>
      </c>
      <c r="AB15" s="133">
        <v>11614</v>
      </c>
      <c r="AC15" s="134">
        <f t="shared" si="0"/>
        <v>11647</v>
      </c>
      <c r="AD15" s="130">
        <f t="shared" si="1"/>
        <v>1678</v>
      </c>
    </row>
    <row r="16" spans="1:30" ht="15" x14ac:dyDescent="0.25">
      <c r="A16" s="168" t="s">
        <v>201</v>
      </c>
      <c r="B16" s="130">
        <v>727</v>
      </c>
      <c r="C16" s="131">
        <v>652</v>
      </c>
      <c r="D16" s="131">
        <v>726</v>
      </c>
      <c r="E16" s="131">
        <v>704</v>
      </c>
      <c r="F16" s="131">
        <v>757</v>
      </c>
      <c r="G16" s="131">
        <v>770</v>
      </c>
      <c r="H16" s="131">
        <v>802</v>
      </c>
      <c r="I16" s="131">
        <v>811</v>
      </c>
      <c r="J16" s="131">
        <v>846</v>
      </c>
      <c r="K16" s="131">
        <v>881</v>
      </c>
      <c r="L16" s="131">
        <v>833</v>
      </c>
      <c r="M16" s="132">
        <v>875</v>
      </c>
      <c r="N16" s="130">
        <v>851</v>
      </c>
      <c r="O16" s="131">
        <v>779</v>
      </c>
      <c r="P16" s="131">
        <v>867</v>
      </c>
      <c r="Q16" s="131">
        <v>816</v>
      </c>
      <c r="R16" s="131">
        <v>837</v>
      </c>
      <c r="S16" s="131">
        <v>562</v>
      </c>
      <c r="T16" s="131">
        <v>542</v>
      </c>
      <c r="U16" s="131">
        <v>872</v>
      </c>
      <c r="V16" s="131">
        <v>876</v>
      </c>
      <c r="W16" s="131">
        <v>905</v>
      </c>
      <c r="X16" s="131">
        <v>852</v>
      </c>
      <c r="Y16" s="131">
        <v>875</v>
      </c>
      <c r="Z16" s="130">
        <v>819</v>
      </c>
      <c r="AA16" s="131">
        <v>729</v>
      </c>
      <c r="AB16" s="133">
        <v>9384</v>
      </c>
      <c r="AC16" s="134">
        <f t="shared" si="0"/>
        <v>9634</v>
      </c>
      <c r="AD16" s="130">
        <f t="shared" si="1"/>
        <v>1548</v>
      </c>
    </row>
    <row r="17" spans="1:30" ht="15" x14ac:dyDescent="0.25">
      <c r="A17" s="168" t="s">
        <v>202</v>
      </c>
      <c r="B17" s="130">
        <v>3129</v>
      </c>
      <c r="C17" s="131">
        <v>2679</v>
      </c>
      <c r="D17" s="131">
        <v>3028</v>
      </c>
      <c r="E17" s="131">
        <v>2964</v>
      </c>
      <c r="F17" s="131">
        <v>3041</v>
      </c>
      <c r="G17" s="131">
        <v>3014</v>
      </c>
      <c r="H17" s="131">
        <v>3272</v>
      </c>
      <c r="I17" s="131">
        <v>3379</v>
      </c>
      <c r="J17" s="131">
        <v>3318</v>
      </c>
      <c r="K17" s="131">
        <v>3366</v>
      </c>
      <c r="L17" s="131">
        <v>3232</v>
      </c>
      <c r="M17" s="132">
        <v>3307</v>
      </c>
      <c r="N17" s="130">
        <v>3350</v>
      </c>
      <c r="O17" s="131">
        <v>3150</v>
      </c>
      <c r="P17" s="131">
        <v>3065</v>
      </c>
      <c r="Q17" s="131">
        <v>2320</v>
      </c>
      <c r="R17" s="131">
        <v>2392</v>
      </c>
      <c r="S17" s="131">
        <v>2710</v>
      </c>
      <c r="T17" s="131">
        <v>2870</v>
      </c>
      <c r="U17" s="131">
        <v>2829</v>
      </c>
      <c r="V17" s="131">
        <v>2797</v>
      </c>
      <c r="W17" s="131">
        <v>2955</v>
      </c>
      <c r="X17" s="131">
        <v>2900</v>
      </c>
      <c r="Y17" s="131">
        <v>2777</v>
      </c>
      <c r="Z17" s="130">
        <v>2732</v>
      </c>
      <c r="AA17" s="131">
        <v>2285</v>
      </c>
      <c r="AB17" s="133">
        <v>37729</v>
      </c>
      <c r="AC17" s="134">
        <f t="shared" si="0"/>
        <v>34115</v>
      </c>
      <c r="AD17" s="130">
        <f t="shared" si="1"/>
        <v>5017</v>
      </c>
    </row>
    <row r="18" spans="1:30" ht="15" x14ac:dyDescent="0.25">
      <c r="A18" s="168" t="s">
        <v>203</v>
      </c>
      <c r="B18" s="130">
        <v>0</v>
      </c>
      <c r="C18" s="131">
        <v>0</v>
      </c>
      <c r="D18" s="131">
        <v>0</v>
      </c>
      <c r="E18" s="131">
        <v>0</v>
      </c>
      <c r="F18" s="131">
        <v>0</v>
      </c>
      <c r="G18" s="131">
        <v>0</v>
      </c>
      <c r="H18" s="131">
        <v>9</v>
      </c>
      <c r="I18" s="131">
        <v>87</v>
      </c>
      <c r="J18" s="131">
        <v>180</v>
      </c>
      <c r="K18" s="131">
        <v>194</v>
      </c>
      <c r="L18" s="131">
        <v>209</v>
      </c>
      <c r="M18" s="132">
        <v>217</v>
      </c>
      <c r="N18" s="130">
        <v>137</v>
      </c>
      <c r="O18" s="131">
        <v>110</v>
      </c>
      <c r="P18" s="131">
        <v>117</v>
      </c>
      <c r="Q18" s="131">
        <v>115</v>
      </c>
      <c r="R18" s="131">
        <v>192</v>
      </c>
      <c r="S18" s="131">
        <v>143</v>
      </c>
      <c r="T18" s="131">
        <v>151</v>
      </c>
      <c r="U18" s="131">
        <v>226</v>
      </c>
      <c r="V18" s="131">
        <v>210</v>
      </c>
      <c r="W18" s="131">
        <v>215</v>
      </c>
      <c r="X18" s="131">
        <v>256</v>
      </c>
      <c r="Y18" s="131">
        <v>276</v>
      </c>
      <c r="Z18" s="130">
        <v>270</v>
      </c>
      <c r="AA18" s="131">
        <v>237</v>
      </c>
      <c r="AB18" s="133">
        <v>896</v>
      </c>
      <c r="AC18" s="134">
        <f t="shared" si="0"/>
        <v>2148</v>
      </c>
      <c r="AD18" s="130">
        <f t="shared" si="1"/>
        <v>507</v>
      </c>
    </row>
    <row r="19" spans="1:30" ht="15" x14ac:dyDescent="0.25">
      <c r="A19" s="168" t="s">
        <v>204</v>
      </c>
      <c r="B19" s="130">
        <v>790</v>
      </c>
      <c r="C19" s="131">
        <v>714</v>
      </c>
      <c r="D19" s="131">
        <v>796</v>
      </c>
      <c r="E19" s="131">
        <v>767</v>
      </c>
      <c r="F19" s="131">
        <v>781</v>
      </c>
      <c r="G19" s="131">
        <v>729</v>
      </c>
      <c r="H19" s="131">
        <v>791</v>
      </c>
      <c r="I19" s="131">
        <v>745</v>
      </c>
      <c r="J19" s="131">
        <v>761</v>
      </c>
      <c r="K19" s="131">
        <v>783</v>
      </c>
      <c r="L19" s="131">
        <v>761</v>
      </c>
      <c r="M19" s="132">
        <v>815</v>
      </c>
      <c r="N19" s="130">
        <v>806</v>
      </c>
      <c r="O19" s="131">
        <v>745</v>
      </c>
      <c r="P19" s="131">
        <v>831</v>
      </c>
      <c r="Q19" s="131">
        <v>803</v>
      </c>
      <c r="R19" s="131">
        <v>835</v>
      </c>
      <c r="S19" s="131">
        <v>799</v>
      </c>
      <c r="T19" s="131">
        <v>309</v>
      </c>
      <c r="U19" s="131">
        <v>211</v>
      </c>
      <c r="V19" s="131">
        <v>195</v>
      </c>
      <c r="W19" s="131">
        <v>291</v>
      </c>
      <c r="X19" s="131">
        <v>245</v>
      </c>
      <c r="Y19" s="131">
        <v>268</v>
      </c>
      <c r="Z19" s="130">
        <v>211</v>
      </c>
      <c r="AA19" s="131">
        <v>179</v>
      </c>
      <c r="AB19" s="133">
        <v>9233</v>
      </c>
      <c r="AC19" s="134">
        <f t="shared" si="0"/>
        <v>6338</v>
      </c>
      <c r="AD19" s="130">
        <f t="shared" si="1"/>
        <v>390</v>
      </c>
    </row>
    <row r="20" spans="1:30" ht="15" x14ac:dyDescent="0.25">
      <c r="A20" s="168" t="s">
        <v>205</v>
      </c>
      <c r="B20" s="130">
        <v>1104</v>
      </c>
      <c r="C20" s="131">
        <v>991</v>
      </c>
      <c r="D20" s="131">
        <v>1117</v>
      </c>
      <c r="E20" s="131">
        <v>1080</v>
      </c>
      <c r="F20" s="131">
        <v>1156</v>
      </c>
      <c r="G20" s="131">
        <v>1234</v>
      </c>
      <c r="H20" s="131">
        <v>1253</v>
      </c>
      <c r="I20" s="131">
        <v>1162</v>
      </c>
      <c r="J20" s="131">
        <v>1220</v>
      </c>
      <c r="K20" s="131">
        <v>1157</v>
      </c>
      <c r="L20" s="131">
        <v>1157</v>
      </c>
      <c r="M20" s="132">
        <v>1143</v>
      </c>
      <c r="N20" s="130">
        <v>1114</v>
      </c>
      <c r="O20" s="131">
        <v>1066</v>
      </c>
      <c r="P20" s="131">
        <v>1162</v>
      </c>
      <c r="Q20" s="131">
        <v>1024</v>
      </c>
      <c r="R20" s="131">
        <v>1140</v>
      </c>
      <c r="S20" s="131">
        <v>1187</v>
      </c>
      <c r="T20" s="131">
        <v>1263</v>
      </c>
      <c r="U20" s="131">
        <v>1180</v>
      </c>
      <c r="V20" s="131">
        <v>1206</v>
      </c>
      <c r="W20" s="131">
        <v>1237</v>
      </c>
      <c r="X20" s="131">
        <v>1153</v>
      </c>
      <c r="Y20" s="131">
        <v>1142</v>
      </c>
      <c r="Z20" s="130">
        <v>1139</v>
      </c>
      <c r="AA20" s="131">
        <v>1052</v>
      </c>
      <c r="AB20" s="133">
        <v>13774</v>
      </c>
      <c r="AC20" s="134">
        <f t="shared" si="0"/>
        <v>13874</v>
      </c>
      <c r="AD20" s="130">
        <f t="shared" si="1"/>
        <v>2191</v>
      </c>
    </row>
    <row r="21" spans="1:30" ht="15" x14ac:dyDescent="0.25">
      <c r="A21" s="168" t="s">
        <v>206</v>
      </c>
      <c r="B21" s="130">
        <v>2032</v>
      </c>
      <c r="C21" s="131">
        <v>1842</v>
      </c>
      <c r="D21" s="131">
        <v>1991</v>
      </c>
      <c r="E21" s="131">
        <v>1815</v>
      </c>
      <c r="F21" s="131">
        <v>2074</v>
      </c>
      <c r="G21" s="131">
        <v>2009</v>
      </c>
      <c r="H21" s="131">
        <v>2132</v>
      </c>
      <c r="I21" s="131">
        <v>1931</v>
      </c>
      <c r="J21" s="131">
        <v>1920</v>
      </c>
      <c r="K21" s="131">
        <v>1423</v>
      </c>
      <c r="L21" s="131">
        <v>1370</v>
      </c>
      <c r="M21" s="132">
        <v>1394</v>
      </c>
      <c r="N21" s="130">
        <v>1511</v>
      </c>
      <c r="O21" s="131">
        <v>1437</v>
      </c>
      <c r="P21" s="131">
        <v>1526</v>
      </c>
      <c r="Q21" s="131">
        <v>1386</v>
      </c>
      <c r="R21" s="131">
        <v>1248</v>
      </c>
      <c r="S21" s="131">
        <v>1299</v>
      </c>
      <c r="T21" s="131">
        <v>1306</v>
      </c>
      <c r="U21" s="131">
        <v>1177</v>
      </c>
      <c r="V21" s="131">
        <v>1274</v>
      </c>
      <c r="W21" s="131">
        <v>1324</v>
      </c>
      <c r="X21" s="131">
        <v>1349</v>
      </c>
      <c r="Y21" s="131">
        <v>1321</v>
      </c>
      <c r="Z21" s="130">
        <v>1465</v>
      </c>
      <c r="AA21" s="131">
        <v>1326</v>
      </c>
      <c r="AB21" s="133">
        <v>21933</v>
      </c>
      <c r="AC21" s="134">
        <f t="shared" si="0"/>
        <v>16158</v>
      </c>
      <c r="AD21" s="130">
        <f t="shared" si="1"/>
        <v>2791</v>
      </c>
    </row>
    <row r="22" spans="1:30" ht="15" x14ac:dyDescent="0.25">
      <c r="A22" s="168" t="s">
        <v>207</v>
      </c>
      <c r="B22" s="130">
        <v>1408</v>
      </c>
      <c r="C22" s="131">
        <v>1285</v>
      </c>
      <c r="D22" s="131">
        <v>1485</v>
      </c>
      <c r="E22" s="131">
        <v>1397</v>
      </c>
      <c r="F22" s="131">
        <v>1555</v>
      </c>
      <c r="G22" s="131">
        <v>1571</v>
      </c>
      <c r="H22" s="131">
        <v>1510</v>
      </c>
      <c r="I22" s="131">
        <v>1592</v>
      </c>
      <c r="J22" s="131">
        <v>1557</v>
      </c>
      <c r="K22" s="131">
        <v>1616</v>
      </c>
      <c r="L22" s="131">
        <v>1572</v>
      </c>
      <c r="M22" s="132">
        <v>1495</v>
      </c>
      <c r="N22" s="130">
        <v>1491</v>
      </c>
      <c r="O22" s="131">
        <v>1412</v>
      </c>
      <c r="P22" s="131">
        <v>1590</v>
      </c>
      <c r="Q22" s="131">
        <v>1618</v>
      </c>
      <c r="R22" s="131">
        <v>1636</v>
      </c>
      <c r="S22" s="131">
        <v>1616</v>
      </c>
      <c r="T22" s="131">
        <v>1702</v>
      </c>
      <c r="U22" s="131">
        <v>1561</v>
      </c>
      <c r="V22" s="131">
        <v>1577</v>
      </c>
      <c r="W22" s="131">
        <v>1771</v>
      </c>
      <c r="X22" s="131">
        <v>1607</v>
      </c>
      <c r="Y22" s="131">
        <v>1547</v>
      </c>
      <c r="Z22" s="130">
        <v>1501</v>
      </c>
      <c r="AA22" s="131">
        <v>1357</v>
      </c>
      <c r="AB22" s="133">
        <v>18043</v>
      </c>
      <c r="AC22" s="134">
        <f t="shared" si="0"/>
        <v>19128</v>
      </c>
      <c r="AD22" s="130">
        <f t="shared" si="1"/>
        <v>2858</v>
      </c>
    </row>
    <row r="23" spans="1:30" ht="15" x14ac:dyDescent="0.25">
      <c r="A23" s="168" t="s">
        <v>208</v>
      </c>
      <c r="B23" s="130">
        <v>3317</v>
      </c>
      <c r="C23" s="131">
        <v>3064</v>
      </c>
      <c r="D23" s="131">
        <v>3603</v>
      </c>
      <c r="E23" s="131">
        <v>3354</v>
      </c>
      <c r="F23" s="131">
        <v>3437</v>
      </c>
      <c r="G23" s="131">
        <v>3463</v>
      </c>
      <c r="H23" s="131">
        <v>3514</v>
      </c>
      <c r="I23" s="131">
        <v>3673</v>
      </c>
      <c r="J23" s="131">
        <v>3571</v>
      </c>
      <c r="K23" s="131">
        <v>3586</v>
      </c>
      <c r="L23" s="131">
        <v>3427</v>
      </c>
      <c r="M23" s="132">
        <v>3440</v>
      </c>
      <c r="N23" s="130">
        <v>3452</v>
      </c>
      <c r="O23" s="131">
        <v>3266</v>
      </c>
      <c r="P23" s="131">
        <v>3212</v>
      </c>
      <c r="Q23" s="131">
        <v>2520</v>
      </c>
      <c r="R23" s="131">
        <v>2689</v>
      </c>
      <c r="S23" s="131">
        <v>3011</v>
      </c>
      <c r="T23" s="131">
        <v>3115</v>
      </c>
      <c r="U23" s="131">
        <v>3118</v>
      </c>
      <c r="V23" s="131">
        <v>3107</v>
      </c>
      <c r="W23" s="131">
        <v>3355</v>
      </c>
      <c r="X23" s="131">
        <v>3156</v>
      </c>
      <c r="Y23" s="131">
        <v>2977</v>
      </c>
      <c r="Z23" s="130">
        <v>2947</v>
      </c>
      <c r="AA23" s="131">
        <v>2661</v>
      </c>
      <c r="AB23" s="133">
        <v>41449</v>
      </c>
      <c r="AC23" s="134">
        <f t="shared" si="0"/>
        <v>36978</v>
      </c>
      <c r="AD23" s="130">
        <f t="shared" si="1"/>
        <v>5608</v>
      </c>
    </row>
    <row r="24" spans="1:30" ht="15" x14ac:dyDescent="0.25">
      <c r="A24" s="168" t="s">
        <v>209</v>
      </c>
      <c r="B24" s="130">
        <v>1579</v>
      </c>
      <c r="C24" s="131">
        <v>1410</v>
      </c>
      <c r="D24" s="131">
        <v>1612</v>
      </c>
      <c r="E24" s="131">
        <v>1548</v>
      </c>
      <c r="F24" s="131">
        <v>1654</v>
      </c>
      <c r="G24" s="131">
        <v>1613</v>
      </c>
      <c r="H24" s="131">
        <v>1613</v>
      </c>
      <c r="I24" s="131">
        <v>1568</v>
      </c>
      <c r="J24" s="131">
        <v>1541</v>
      </c>
      <c r="K24" s="131">
        <v>1695</v>
      </c>
      <c r="L24" s="131">
        <v>1592</v>
      </c>
      <c r="M24" s="132">
        <v>1685</v>
      </c>
      <c r="N24" s="130">
        <v>1628</v>
      </c>
      <c r="O24" s="131">
        <v>1542</v>
      </c>
      <c r="P24" s="131">
        <v>1630</v>
      </c>
      <c r="Q24" s="131">
        <v>1434</v>
      </c>
      <c r="R24" s="131">
        <v>1634</v>
      </c>
      <c r="S24" s="131">
        <v>1713</v>
      </c>
      <c r="T24" s="131">
        <v>1798</v>
      </c>
      <c r="U24" s="131">
        <v>1725</v>
      </c>
      <c r="V24" s="131">
        <v>1718</v>
      </c>
      <c r="W24" s="131">
        <v>1775</v>
      </c>
      <c r="X24" s="131">
        <v>1725</v>
      </c>
      <c r="Y24" s="131">
        <v>1750</v>
      </c>
      <c r="Z24" s="130">
        <v>1707</v>
      </c>
      <c r="AA24" s="131">
        <v>1525</v>
      </c>
      <c r="AB24" s="133">
        <v>19110</v>
      </c>
      <c r="AC24" s="134">
        <f t="shared" si="0"/>
        <v>20072</v>
      </c>
      <c r="AD24" s="130">
        <f t="shared" si="1"/>
        <v>3232</v>
      </c>
    </row>
    <row r="25" spans="1:30" ht="15" x14ac:dyDescent="0.25">
      <c r="A25" s="168" t="s">
        <v>210</v>
      </c>
      <c r="B25" s="130">
        <v>874</v>
      </c>
      <c r="C25" s="131">
        <v>786</v>
      </c>
      <c r="D25" s="131">
        <v>936</v>
      </c>
      <c r="E25" s="131">
        <v>864</v>
      </c>
      <c r="F25" s="131">
        <v>906</v>
      </c>
      <c r="G25" s="131">
        <v>897</v>
      </c>
      <c r="H25" s="131">
        <v>918</v>
      </c>
      <c r="I25" s="131">
        <v>919</v>
      </c>
      <c r="J25" s="131">
        <v>923</v>
      </c>
      <c r="K25" s="131">
        <v>1014</v>
      </c>
      <c r="L25" s="131">
        <v>950</v>
      </c>
      <c r="M25" s="132">
        <v>963</v>
      </c>
      <c r="N25" s="130">
        <v>920</v>
      </c>
      <c r="O25" s="131">
        <v>896</v>
      </c>
      <c r="P25" s="131">
        <v>959</v>
      </c>
      <c r="Q25" s="131">
        <v>848</v>
      </c>
      <c r="R25" s="131">
        <v>896</v>
      </c>
      <c r="S25" s="131">
        <v>983</v>
      </c>
      <c r="T25" s="131">
        <v>1087</v>
      </c>
      <c r="U25" s="131">
        <v>1045</v>
      </c>
      <c r="V25" s="131">
        <v>1086</v>
      </c>
      <c r="W25" s="131">
        <v>1128</v>
      </c>
      <c r="X25" s="131">
        <v>1056</v>
      </c>
      <c r="Y25" s="131">
        <v>1040</v>
      </c>
      <c r="Z25" s="130">
        <v>994</v>
      </c>
      <c r="AA25" s="131">
        <v>870</v>
      </c>
      <c r="AB25" s="133">
        <v>10950</v>
      </c>
      <c r="AC25" s="134">
        <f t="shared" si="0"/>
        <v>11944</v>
      </c>
      <c r="AD25" s="130">
        <f t="shared" si="1"/>
        <v>1864</v>
      </c>
    </row>
    <row r="26" spans="1:30" ht="15" x14ac:dyDescent="0.25">
      <c r="A26" s="168" t="s">
        <v>211</v>
      </c>
      <c r="B26" s="130">
        <v>3730</v>
      </c>
      <c r="C26" s="131">
        <v>3355</v>
      </c>
      <c r="D26" s="131">
        <v>3683</v>
      </c>
      <c r="E26" s="131">
        <v>3556</v>
      </c>
      <c r="F26" s="131">
        <v>3676</v>
      </c>
      <c r="G26" s="131">
        <v>3353</v>
      </c>
      <c r="H26" s="131">
        <v>3563</v>
      </c>
      <c r="I26" s="131">
        <v>3426</v>
      </c>
      <c r="J26" s="131">
        <v>3454</v>
      </c>
      <c r="K26" s="131">
        <v>3630</v>
      </c>
      <c r="L26" s="131">
        <v>3476</v>
      </c>
      <c r="M26" s="132">
        <v>3552</v>
      </c>
      <c r="N26" s="130">
        <v>3557</v>
      </c>
      <c r="O26" s="131">
        <v>3290</v>
      </c>
      <c r="P26" s="131">
        <v>3417</v>
      </c>
      <c r="Q26" s="131">
        <v>2764</v>
      </c>
      <c r="R26" s="131">
        <v>2831</v>
      </c>
      <c r="S26" s="131">
        <v>3336</v>
      </c>
      <c r="T26" s="131">
        <v>3528</v>
      </c>
      <c r="U26" s="131">
        <v>3363</v>
      </c>
      <c r="V26" s="131">
        <v>3342</v>
      </c>
      <c r="W26" s="131">
        <v>3443</v>
      </c>
      <c r="X26" s="131">
        <v>3217</v>
      </c>
      <c r="Y26" s="131">
        <v>3312</v>
      </c>
      <c r="Z26" s="130">
        <v>3114</v>
      </c>
      <c r="AA26" s="131">
        <v>2625</v>
      </c>
      <c r="AB26" s="133">
        <v>42454</v>
      </c>
      <c r="AC26" s="134">
        <f t="shared" si="0"/>
        <v>39400</v>
      </c>
      <c r="AD26" s="130">
        <f t="shared" si="1"/>
        <v>5739</v>
      </c>
    </row>
    <row r="27" spans="1:30" ht="15" x14ac:dyDescent="0.25">
      <c r="A27" s="168" t="s">
        <v>212</v>
      </c>
      <c r="B27" s="130">
        <v>1822</v>
      </c>
      <c r="C27" s="131">
        <v>1587</v>
      </c>
      <c r="D27" s="131">
        <v>2219</v>
      </c>
      <c r="E27" s="131">
        <v>1704</v>
      </c>
      <c r="F27" s="131">
        <v>1812</v>
      </c>
      <c r="G27" s="131">
        <v>1741</v>
      </c>
      <c r="H27" s="131">
        <v>1875</v>
      </c>
      <c r="I27" s="131">
        <v>1799</v>
      </c>
      <c r="J27" s="131">
        <v>1809</v>
      </c>
      <c r="K27" s="131">
        <v>1880</v>
      </c>
      <c r="L27" s="131">
        <v>1822</v>
      </c>
      <c r="M27" s="132">
        <v>1868</v>
      </c>
      <c r="N27" s="130">
        <v>1848</v>
      </c>
      <c r="O27" s="131">
        <v>1733</v>
      </c>
      <c r="P27" s="131">
        <v>1911</v>
      </c>
      <c r="Q27" s="131">
        <v>1821</v>
      </c>
      <c r="R27" s="131">
        <v>1928</v>
      </c>
      <c r="S27" s="131">
        <v>2041</v>
      </c>
      <c r="T27" s="131">
        <v>2152</v>
      </c>
      <c r="U27" s="131">
        <v>2031</v>
      </c>
      <c r="V27" s="131">
        <v>2004</v>
      </c>
      <c r="W27" s="131">
        <v>2067</v>
      </c>
      <c r="X27" s="131">
        <v>1994</v>
      </c>
      <c r="Y27" s="131">
        <v>2007</v>
      </c>
      <c r="Z27" s="130">
        <v>1975</v>
      </c>
      <c r="AA27" s="131">
        <v>1751</v>
      </c>
      <c r="AB27" s="133">
        <v>21938</v>
      </c>
      <c r="AC27" s="134">
        <f t="shared" si="0"/>
        <v>23537</v>
      </c>
      <c r="AD27" s="130">
        <f t="shared" si="1"/>
        <v>3726</v>
      </c>
    </row>
    <row r="28" spans="1:30" ht="15" x14ac:dyDescent="0.25">
      <c r="A28" s="168" t="s">
        <v>213</v>
      </c>
      <c r="B28" s="130">
        <v>2657</v>
      </c>
      <c r="C28" s="131">
        <v>2402</v>
      </c>
      <c r="D28" s="131">
        <v>2658</v>
      </c>
      <c r="E28" s="131">
        <v>2570</v>
      </c>
      <c r="F28" s="131">
        <v>2659</v>
      </c>
      <c r="G28" s="131">
        <v>2572</v>
      </c>
      <c r="H28" s="131">
        <v>2709</v>
      </c>
      <c r="I28" s="131">
        <v>2702</v>
      </c>
      <c r="J28" s="131">
        <v>2562</v>
      </c>
      <c r="K28" s="131">
        <v>2651</v>
      </c>
      <c r="L28" s="131">
        <v>2562</v>
      </c>
      <c r="M28" s="132">
        <v>2600</v>
      </c>
      <c r="N28" s="130">
        <v>2592</v>
      </c>
      <c r="O28" s="131">
        <v>2412</v>
      </c>
      <c r="P28" s="131">
        <v>2584</v>
      </c>
      <c r="Q28" s="131">
        <v>2501</v>
      </c>
      <c r="R28" s="131">
        <v>2593</v>
      </c>
      <c r="S28" s="131">
        <v>2507</v>
      </c>
      <c r="T28" s="131">
        <v>2594</v>
      </c>
      <c r="U28" s="131">
        <v>2594</v>
      </c>
      <c r="V28" s="131">
        <v>2504</v>
      </c>
      <c r="W28" s="131">
        <v>2585</v>
      </c>
      <c r="X28" s="131">
        <v>2504</v>
      </c>
      <c r="Y28" s="131">
        <v>2584</v>
      </c>
      <c r="Z28" s="130">
        <v>2586</v>
      </c>
      <c r="AA28" s="131">
        <v>2257</v>
      </c>
      <c r="AB28" s="133">
        <v>31304</v>
      </c>
      <c r="AC28" s="134">
        <f t="shared" si="0"/>
        <v>30554</v>
      </c>
      <c r="AD28" s="130">
        <f t="shared" si="1"/>
        <v>4843</v>
      </c>
    </row>
    <row r="29" spans="1:30" ht="15" x14ac:dyDescent="0.25">
      <c r="A29" s="168" t="s">
        <v>214</v>
      </c>
      <c r="B29" s="130">
        <v>3068</v>
      </c>
      <c r="C29" s="131">
        <v>2731</v>
      </c>
      <c r="D29" s="131">
        <v>3120</v>
      </c>
      <c r="E29" s="131">
        <v>3006</v>
      </c>
      <c r="F29" s="131">
        <v>3151</v>
      </c>
      <c r="G29" s="131">
        <v>2936</v>
      </c>
      <c r="H29" s="131">
        <v>3002</v>
      </c>
      <c r="I29" s="131">
        <v>2916</v>
      </c>
      <c r="J29" s="131">
        <v>2909</v>
      </c>
      <c r="K29" s="131">
        <v>3117</v>
      </c>
      <c r="L29" s="131">
        <v>2987</v>
      </c>
      <c r="M29" s="132">
        <v>3055</v>
      </c>
      <c r="N29" s="130">
        <v>3141</v>
      </c>
      <c r="O29" s="131">
        <v>2928</v>
      </c>
      <c r="P29" s="131">
        <v>3090</v>
      </c>
      <c r="Q29" s="131">
        <v>2744</v>
      </c>
      <c r="R29" s="131">
        <v>2796</v>
      </c>
      <c r="S29" s="131">
        <v>3085</v>
      </c>
      <c r="T29" s="131">
        <v>3135</v>
      </c>
      <c r="U29" s="131">
        <v>3038</v>
      </c>
      <c r="V29" s="131">
        <v>3036</v>
      </c>
      <c r="W29" s="131">
        <v>3079</v>
      </c>
      <c r="X29" s="131">
        <v>2730</v>
      </c>
      <c r="Y29" s="131">
        <v>2755</v>
      </c>
      <c r="Z29" s="130">
        <v>2784</v>
      </c>
      <c r="AA29" s="131">
        <v>2430</v>
      </c>
      <c r="AB29" s="133">
        <v>35998</v>
      </c>
      <c r="AC29" s="134">
        <f t="shared" si="0"/>
        <v>35557</v>
      </c>
      <c r="AD29" s="130">
        <f t="shared" si="1"/>
        <v>5214</v>
      </c>
    </row>
    <row r="30" spans="1:30" ht="15" x14ac:dyDescent="0.25">
      <c r="A30" s="168" t="s">
        <v>215</v>
      </c>
      <c r="B30" s="130">
        <v>2460</v>
      </c>
      <c r="C30" s="131">
        <v>2210</v>
      </c>
      <c r="D30" s="131">
        <v>2444</v>
      </c>
      <c r="E30" s="131">
        <v>2359</v>
      </c>
      <c r="F30" s="131">
        <v>2439</v>
      </c>
      <c r="G30" s="131">
        <v>2300</v>
      </c>
      <c r="H30" s="131">
        <v>2318</v>
      </c>
      <c r="I30" s="131">
        <v>2334</v>
      </c>
      <c r="J30" s="131">
        <v>2353</v>
      </c>
      <c r="K30" s="131">
        <v>2111</v>
      </c>
      <c r="L30" s="131">
        <v>2363</v>
      </c>
      <c r="M30" s="132">
        <v>2392</v>
      </c>
      <c r="N30" s="130">
        <v>2373</v>
      </c>
      <c r="O30" s="131">
        <v>2216</v>
      </c>
      <c r="P30" s="131">
        <v>2385</v>
      </c>
      <c r="Q30" s="131">
        <v>2218</v>
      </c>
      <c r="R30" s="131">
        <v>2282</v>
      </c>
      <c r="S30" s="131">
        <v>2383</v>
      </c>
      <c r="T30" s="131">
        <v>2295</v>
      </c>
      <c r="U30" s="131">
        <v>2249</v>
      </c>
      <c r="V30" s="131">
        <v>2341</v>
      </c>
      <c r="W30" s="131">
        <v>2403</v>
      </c>
      <c r="X30" s="131">
        <v>2281</v>
      </c>
      <c r="Y30" s="131">
        <v>2370</v>
      </c>
      <c r="Z30" s="130">
        <v>2360</v>
      </c>
      <c r="AA30" s="131">
        <v>1770</v>
      </c>
      <c r="AB30" s="133">
        <v>28083</v>
      </c>
      <c r="AC30" s="134">
        <f t="shared" si="0"/>
        <v>27796</v>
      </c>
      <c r="AD30" s="130">
        <f t="shared" si="1"/>
        <v>4130</v>
      </c>
    </row>
    <row r="31" spans="1:30" ht="15" x14ac:dyDescent="0.25">
      <c r="A31" s="168" t="s">
        <v>216</v>
      </c>
      <c r="B31" s="130">
        <v>2513</v>
      </c>
      <c r="C31" s="131">
        <v>2163</v>
      </c>
      <c r="D31" s="131">
        <v>2470</v>
      </c>
      <c r="E31" s="131">
        <v>2371</v>
      </c>
      <c r="F31" s="131">
        <v>2488</v>
      </c>
      <c r="G31" s="131">
        <v>2441</v>
      </c>
      <c r="H31" s="131">
        <v>2563</v>
      </c>
      <c r="I31" s="131">
        <v>2480</v>
      </c>
      <c r="J31" s="131">
        <v>2471</v>
      </c>
      <c r="K31" s="131">
        <v>2480</v>
      </c>
      <c r="L31" s="131">
        <v>2569</v>
      </c>
      <c r="M31" s="132">
        <v>2869</v>
      </c>
      <c r="N31" s="130">
        <v>2859</v>
      </c>
      <c r="O31" s="131">
        <v>2532</v>
      </c>
      <c r="P31" s="131">
        <v>2620</v>
      </c>
      <c r="Q31" s="131">
        <v>2399</v>
      </c>
      <c r="R31" s="131">
        <v>2508</v>
      </c>
      <c r="S31" s="131">
        <v>2636</v>
      </c>
      <c r="T31" s="131">
        <v>2805</v>
      </c>
      <c r="U31" s="131">
        <v>2710</v>
      </c>
      <c r="V31" s="131">
        <v>2728</v>
      </c>
      <c r="W31" s="131">
        <v>2783</v>
      </c>
      <c r="X31" s="131">
        <v>2571</v>
      </c>
      <c r="Y31" s="131">
        <v>2410</v>
      </c>
      <c r="Z31" s="130">
        <v>2320</v>
      </c>
      <c r="AA31" s="131">
        <v>2055</v>
      </c>
      <c r="AB31" s="133">
        <v>29878</v>
      </c>
      <c r="AC31" s="134">
        <f t="shared" si="0"/>
        <v>31561</v>
      </c>
      <c r="AD31" s="130">
        <f t="shared" si="1"/>
        <v>4375</v>
      </c>
    </row>
    <row r="32" spans="1:30" ht="15" x14ac:dyDescent="0.25">
      <c r="A32" s="168" t="s">
        <v>217</v>
      </c>
      <c r="B32" s="130">
        <v>1098</v>
      </c>
      <c r="C32" s="131">
        <v>978</v>
      </c>
      <c r="D32" s="131">
        <v>1130</v>
      </c>
      <c r="E32" s="131">
        <v>1052</v>
      </c>
      <c r="F32" s="131">
        <v>1106</v>
      </c>
      <c r="G32" s="131">
        <v>1038</v>
      </c>
      <c r="H32" s="131">
        <v>1155</v>
      </c>
      <c r="I32" s="131">
        <v>1071</v>
      </c>
      <c r="J32" s="131">
        <v>1061</v>
      </c>
      <c r="K32" s="131">
        <v>1103</v>
      </c>
      <c r="L32" s="131">
        <v>1019</v>
      </c>
      <c r="M32" s="132">
        <v>1108</v>
      </c>
      <c r="N32" s="130">
        <v>1081</v>
      </c>
      <c r="O32" s="131">
        <v>1024</v>
      </c>
      <c r="P32" s="131">
        <v>1114</v>
      </c>
      <c r="Q32" s="131">
        <v>1086</v>
      </c>
      <c r="R32" s="131">
        <v>1190</v>
      </c>
      <c r="S32" s="131">
        <v>1154</v>
      </c>
      <c r="T32" s="131">
        <v>1137</v>
      </c>
      <c r="U32" s="131">
        <v>1113</v>
      </c>
      <c r="V32" s="131">
        <v>985</v>
      </c>
      <c r="W32" s="131">
        <v>839</v>
      </c>
      <c r="X32" s="131">
        <v>773</v>
      </c>
      <c r="Y32" s="131">
        <v>967</v>
      </c>
      <c r="Z32" s="130">
        <v>899</v>
      </c>
      <c r="AA32" s="131">
        <v>774</v>
      </c>
      <c r="AB32" s="133">
        <v>12919</v>
      </c>
      <c r="AC32" s="134">
        <f t="shared" si="0"/>
        <v>12463</v>
      </c>
      <c r="AD32" s="130">
        <f t="shared" si="1"/>
        <v>1673</v>
      </c>
    </row>
    <row r="33" spans="1:30" ht="15" x14ac:dyDescent="0.25">
      <c r="A33" s="168" t="s">
        <v>218</v>
      </c>
      <c r="B33" s="130">
        <v>1121</v>
      </c>
      <c r="C33" s="131">
        <v>983</v>
      </c>
      <c r="D33" s="131">
        <v>1166</v>
      </c>
      <c r="E33" s="131">
        <v>1090</v>
      </c>
      <c r="F33" s="131">
        <v>1273</v>
      </c>
      <c r="G33" s="131">
        <v>1295</v>
      </c>
      <c r="H33" s="131">
        <v>1182</v>
      </c>
      <c r="I33" s="131">
        <v>1320</v>
      </c>
      <c r="J33" s="131">
        <v>1194</v>
      </c>
      <c r="K33" s="131">
        <v>1216</v>
      </c>
      <c r="L33" s="131">
        <v>1184</v>
      </c>
      <c r="M33" s="132">
        <v>1130</v>
      </c>
      <c r="N33" s="130">
        <v>1155</v>
      </c>
      <c r="O33" s="131">
        <v>1118</v>
      </c>
      <c r="P33" s="131">
        <v>1172</v>
      </c>
      <c r="Q33" s="131">
        <v>1704</v>
      </c>
      <c r="R33" s="131">
        <v>1530</v>
      </c>
      <c r="S33" s="131">
        <v>1098</v>
      </c>
      <c r="T33" s="131">
        <v>1293</v>
      </c>
      <c r="U33" s="131">
        <v>1513</v>
      </c>
      <c r="V33" s="131">
        <v>1396</v>
      </c>
      <c r="W33" s="131">
        <v>1650</v>
      </c>
      <c r="X33" s="131">
        <v>1512</v>
      </c>
      <c r="Y33" s="131">
        <v>1310</v>
      </c>
      <c r="Z33" s="130">
        <v>1203</v>
      </c>
      <c r="AA33" s="131">
        <v>958</v>
      </c>
      <c r="AB33" s="133">
        <v>14154</v>
      </c>
      <c r="AC33" s="134">
        <f t="shared" si="0"/>
        <v>16451</v>
      </c>
      <c r="AD33" s="130">
        <f t="shared" si="1"/>
        <v>2161</v>
      </c>
    </row>
    <row r="34" spans="1:30" ht="15" x14ac:dyDescent="0.25">
      <c r="A34" s="168" t="s">
        <v>219</v>
      </c>
      <c r="B34" s="130">
        <v>421</v>
      </c>
      <c r="C34" s="131">
        <v>383</v>
      </c>
      <c r="D34" s="131">
        <v>431</v>
      </c>
      <c r="E34" s="131">
        <v>431</v>
      </c>
      <c r="F34" s="131">
        <v>522</v>
      </c>
      <c r="G34" s="131">
        <v>560</v>
      </c>
      <c r="H34" s="131">
        <v>1779</v>
      </c>
      <c r="I34" s="131">
        <v>1571</v>
      </c>
      <c r="J34" s="131">
        <v>603</v>
      </c>
      <c r="K34" s="131">
        <v>529</v>
      </c>
      <c r="L34" s="131">
        <v>510</v>
      </c>
      <c r="M34" s="132">
        <v>490</v>
      </c>
      <c r="N34" s="130">
        <v>483</v>
      </c>
      <c r="O34" s="131">
        <v>440</v>
      </c>
      <c r="P34" s="131">
        <v>505</v>
      </c>
      <c r="Q34" s="131">
        <v>547</v>
      </c>
      <c r="R34" s="131">
        <v>683</v>
      </c>
      <c r="S34" s="131">
        <v>498</v>
      </c>
      <c r="T34" s="131">
        <v>487</v>
      </c>
      <c r="U34" s="131">
        <v>776</v>
      </c>
      <c r="V34" s="131">
        <v>745</v>
      </c>
      <c r="W34" s="131">
        <v>729</v>
      </c>
      <c r="X34" s="131">
        <v>641</v>
      </c>
      <c r="Y34" s="131">
        <v>626</v>
      </c>
      <c r="Z34" s="130">
        <v>591</v>
      </c>
      <c r="AA34" s="131">
        <v>547</v>
      </c>
      <c r="AB34" s="133">
        <v>8230</v>
      </c>
      <c r="AC34" s="134">
        <f t="shared" si="0"/>
        <v>7160</v>
      </c>
      <c r="AD34" s="130">
        <f t="shared" si="1"/>
        <v>1138</v>
      </c>
    </row>
    <row r="35" spans="1:30" ht="15" x14ac:dyDescent="0.25">
      <c r="A35" s="168" t="s">
        <v>220</v>
      </c>
      <c r="B35" s="130">
        <v>4</v>
      </c>
      <c r="C35" s="131">
        <v>0</v>
      </c>
      <c r="D35" s="131">
        <v>13</v>
      </c>
      <c r="E35" s="131">
        <v>0</v>
      </c>
      <c r="F35" s="131">
        <v>0</v>
      </c>
      <c r="G35" s="131">
        <v>6</v>
      </c>
      <c r="H35" s="131">
        <v>93</v>
      </c>
      <c r="I35" s="131">
        <v>18</v>
      </c>
      <c r="J35" s="131">
        <v>0</v>
      </c>
      <c r="K35" s="131">
        <v>9</v>
      </c>
      <c r="L35" s="131">
        <v>11</v>
      </c>
      <c r="M35" s="132">
        <v>0</v>
      </c>
      <c r="N35" s="130">
        <v>0</v>
      </c>
      <c r="O35" s="131">
        <v>0</v>
      </c>
      <c r="P35" s="131">
        <v>0</v>
      </c>
      <c r="Q35" s="131">
        <v>6</v>
      </c>
      <c r="R35" s="131">
        <v>0</v>
      </c>
      <c r="S35" s="131">
        <v>0</v>
      </c>
      <c r="T35" s="131">
        <v>4</v>
      </c>
      <c r="U35" s="131">
        <v>0</v>
      </c>
      <c r="V35" s="131">
        <v>4</v>
      </c>
      <c r="W35" s="131">
        <v>0</v>
      </c>
      <c r="X35" s="131">
        <v>0</v>
      </c>
      <c r="Y35" s="131">
        <v>0</v>
      </c>
      <c r="Z35" s="130">
        <v>0</v>
      </c>
      <c r="AA35" s="131">
        <v>0</v>
      </c>
      <c r="AB35" s="133">
        <v>154</v>
      </c>
      <c r="AC35" s="134">
        <f t="shared" si="0"/>
        <v>14</v>
      </c>
      <c r="AD35" s="130">
        <f t="shared" si="1"/>
        <v>0</v>
      </c>
    </row>
    <row r="36" spans="1:30" ht="15" x14ac:dyDescent="0.25">
      <c r="A36" s="168" t="s">
        <v>221</v>
      </c>
      <c r="B36" s="130">
        <v>994</v>
      </c>
      <c r="C36" s="131">
        <v>844</v>
      </c>
      <c r="D36" s="131">
        <v>893</v>
      </c>
      <c r="E36" s="131">
        <v>868</v>
      </c>
      <c r="F36" s="131">
        <v>939</v>
      </c>
      <c r="G36" s="131">
        <v>985</v>
      </c>
      <c r="H36" s="131">
        <v>1089</v>
      </c>
      <c r="I36" s="131">
        <v>1008</v>
      </c>
      <c r="J36" s="131">
        <v>975</v>
      </c>
      <c r="K36" s="131">
        <v>960</v>
      </c>
      <c r="L36" s="131">
        <v>982</v>
      </c>
      <c r="M36" s="132">
        <v>989</v>
      </c>
      <c r="N36" s="130">
        <v>1023</v>
      </c>
      <c r="O36" s="131">
        <v>1018</v>
      </c>
      <c r="P36" s="131">
        <v>1074</v>
      </c>
      <c r="Q36" s="131">
        <v>1120</v>
      </c>
      <c r="R36" s="131">
        <v>1124</v>
      </c>
      <c r="S36" s="131">
        <v>1120</v>
      </c>
      <c r="T36" s="131">
        <v>1156</v>
      </c>
      <c r="U36" s="131">
        <v>1044</v>
      </c>
      <c r="V36" s="131">
        <v>1051</v>
      </c>
      <c r="W36" s="131">
        <v>1086</v>
      </c>
      <c r="X36" s="131">
        <v>1001</v>
      </c>
      <c r="Y36" s="131">
        <v>1066</v>
      </c>
      <c r="Z36" s="130">
        <v>982</v>
      </c>
      <c r="AA36" s="131">
        <v>877</v>
      </c>
      <c r="AB36" s="133">
        <v>11526</v>
      </c>
      <c r="AC36" s="134">
        <f t="shared" si="0"/>
        <v>12883</v>
      </c>
      <c r="AD36" s="130">
        <f t="shared" si="1"/>
        <v>1859</v>
      </c>
    </row>
    <row r="37" spans="1:30" ht="15" x14ac:dyDescent="0.25">
      <c r="A37" s="168" t="s">
        <v>222</v>
      </c>
      <c r="B37" s="130">
        <v>280</v>
      </c>
      <c r="C37" s="131">
        <v>233</v>
      </c>
      <c r="D37" s="131">
        <v>280</v>
      </c>
      <c r="E37" s="131">
        <v>283</v>
      </c>
      <c r="F37" s="131">
        <v>335</v>
      </c>
      <c r="G37" s="131">
        <v>460</v>
      </c>
      <c r="H37" s="131">
        <v>507</v>
      </c>
      <c r="I37" s="131">
        <v>521</v>
      </c>
      <c r="J37" s="131">
        <v>363</v>
      </c>
      <c r="K37" s="131">
        <v>324</v>
      </c>
      <c r="L37" s="131">
        <v>285</v>
      </c>
      <c r="M37" s="132">
        <v>282</v>
      </c>
      <c r="N37" s="130">
        <v>279</v>
      </c>
      <c r="O37" s="131">
        <v>246</v>
      </c>
      <c r="P37" s="131">
        <v>317</v>
      </c>
      <c r="Q37" s="131">
        <v>327</v>
      </c>
      <c r="R37" s="131">
        <v>404</v>
      </c>
      <c r="S37" s="131">
        <v>531</v>
      </c>
      <c r="T37" s="131">
        <v>595</v>
      </c>
      <c r="U37" s="131">
        <v>633</v>
      </c>
      <c r="V37" s="131">
        <v>521</v>
      </c>
      <c r="W37" s="131">
        <v>484</v>
      </c>
      <c r="X37" s="131">
        <v>391</v>
      </c>
      <c r="Y37" s="131">
        <v>370</v>
      </c>
      <c r="Z37" s="130">
        <v>347</v>
      </c>
      <c r="AA37" s="131">
        <v>301</v>
      </c>
      <c r="AB37" s="133">
        <v>4153</v>
      </c>
      <c r="AC37" s="134">
        <f t="shared" si="0"/>
        <v>5098</v>
      </c>
      <c r="AD37" s="130">
        <f t="shared" si="1"/>
        <v>648</v>
      </c>
    </row>
    <row r="38" spans="1:30" ht="15" x14ac:dyDescent="0.25">
      <c r="A38" s="168" t="s">
        <v>223</v>
      </c>
      <c r="B38" s="130">
        <v>3109</v>
      </c>
      <c r="C38" s="131">
        <v>2703</v>
      </c>
      <c r="D38" s="131">
        <v>3142</v>
      </c>
      <c r="E38" s="131">
        <v>3063</v>
      </c>
      <c r="F38" s="131">
        <v>3136</v>
      </c>
      <c r="G38" s="131">
        <v>2933</v>
      </c>
      <c r="H38" s="131">
        <v>3179</v>
      </c>
      <c r="I38" s="131">
        <v>3085</v>
      </c>
      <c r="J38" s="131">
        <v>3089</v>
      </c>
      <c r="K38" s="131">
        <v>3248</v>
      </c>
      <c r="L38" s="131">
        <v>3120</v>
      </c>
      <c r="M38" s="132">
        <v>3249</v>
      </c>
      <c r="N38" s="130">
        <v>3207</v>
      </c>
      <c r="O38" s="131">
        <v>3012</v>
      </c>
      <c r="P38" s="131">
        <v>2982</v>
      </c>
      <c r="Q38" s="131">
        <v>2339</v>
      </c>
      <c r="R38" s="131">
        <v>2331</v>
      </c>
      <c r="S38" s="131">
        <v>2706</v>
      </c>
      <c r="T38" s="131">
        <v>2841</v>
      </c>
      <c r="U38" s="131">
        <v>2783</v>
      </c>
      <c r="V38" s="131">
        <v>2863</v>
      </c>
      <c r="W38" s="131">
        <v>2966</v>
      </c>
      <c r="X38" s="131">
        <v>2795</v>
      </c>
      <c r="Y38" s="131">
        <v>2702</v>
      </c>
      <c r="Z38" s="130">
        <v>2649</v>
      </c>
      <c r="AA38" s="131">
        <v>2374</v>
      </c>
      <c r="AB38" s="133">
        <v>37056</v>
      </c>
      <c r="AC38" s="134">
        <f t="shared" si="0"/>
        <v>33527</v>
      </c>
      <c r="AD38" s="130">
        <f t="shared" si="1"/>
        <v>5023</v>
      </c>
    </row>
    <row r="39" spans="1:30" ht="15" x14ac:dyDescent="0.25">
      <c r="A39" s="168" t="s">
        <v>224</v>
      </c>
      <c r="B39" s="130">
        <v>1298</v>
      </c>
      <c r="C39" s="131">
        <v>1175</v>
      </c>
      <c r="D39" s="131">
        <v>1306</v>
      </c>
      <c r="E39" s="131">
        <v>1258</v>
      </c>
      <c r="F39" s="131">
        <v>1307</v>
      </c>
      <c r="G39" s="131">
        <v>1213</v>
      </c>
      <c r="H39" s="131">
        <v>1322</v>
      </c>
      <c r="I39" s="131">
        <v>1297</v>
      </c>
      <c r="J39" s="131">
        <v>1293</v>
      </c>
      <c r="K39" s="131">
        <v>1320</v>
      </c>
      <c r="L39" s="131">
        <v>1305</v>
      </c>
      <c r="M39" s="132">
        <v>1344</v>
      </c>
      <c r="N39" s="130">
        <v>1370</v>
      </c>
      <c r="O39" s="131">
        <v>1263</v>
      </c>
      <c r="P39" s="131">
        <v>1365</v>
      </c>
      <c r="Q39" s="131">
        <v>1295</v>
      </c>
      <c r="R39" s="131">
        <v>1328</v>
      </c>
      <c r="S39" s="131">
        <v>1310</v>
      </c>
      <c r="T39" s="131">
        <v>1360</v>
      </c>
      <c r="U39" s="131">
        <v>1359</v>
      </c>
      <c r="V39" s="131">
        <v>1331</v>
      </c>
      <c r="W39" s="131">
        <v>1376</v>
      </c>
      <c r="X39" s="131">
        <v>1325</v>
      </c>
      <c r="Y39" s="131">
        <v>1366</v>
      </c>
      <c r="Z39" s="130">
        <v>1350</v>
      </c>
      <c r="AA39" s="131">
        <v>1193</v>
      </c>
      <c r="AB39" s="133">
        <v>15438</v>
      </c>
      <c r="AC39" s="134">
        <f t="shared" si="0"/>
        <v>16048</v>
      </c>
      <c r="AD39" s="130">
        <f t="shared" si="1"/>
        <v>2543</v>
      </c>
    </row>
    <row r="40" spans="1:30" ht="15" x14ac:dyDescent="0.25">
      <c r="A40" s="168" t="s">
        <v>225</v>
      </c>
      <c r="B40" s="130">
        <v>2379</v>
      </c>
      <c r="C40" s="131">
        <v>2161</v>
      </c>
      <c r="D40" s="131">
        <v>2420</v>
      </c>
      <c r="E40" s="131">
        <v>2308</v>
      </c>
      <c r="F40" s="131">
        <v>2341</v>
      </c>
      <c r="G40" s="131">
        <v>2209</v>
      </c>
      <c r="H40" s="131">
        <v>2355</v>
      </c>
      <c r="I40" s="131">
        <v>2381</v>
      </c>
      <c r="J40" s="131">
        <v>2437</v>
      </c>
      <c r="K40" s="131">
        <v>2561</v>
      </c>
      <c r="L40" s="131">
        <v>2413</v>
      </c>
      <c r="M40" s="132">
        <v>2564</v>
      </c>
      <c r="N40" s="130">
        <v>2435</v>
      </c>
      <c r="O40" s="131">
        <v>2307</v>
      </c>
      <c r="P40" s="131">
        <v>2540</v>
      </c>
      <c r="Q40" s="131">
        <v>2455</v>
      </c>
      <c r="R40" s="131">
        <v>2504</v>
      </c>
      <c r="S40" s="131">
        <v>2604</v>
      </c>
      <c r="T40" s="131">
        <v>2603</v>
      </c>
      <c r="U40" s="131">
        <v>2584</v>
      </c>
      <c r="V40" s="131">
        <v>2544</v>
      </c>
      <c r="W40" s="131">
        <v>2593</v>
      </c>
      <c r="X40" s="131">
        <v>2481</v>
      </c>
      <c r="Y40" s="131">
        <v>2517</v>
      </c>
      <c r="Z40" s="130">
        <v>2468</v>
      </c>
      <c r="AA40" s="131">
        <v>2219</v>
      </c>
      <c r="AB40" s="133">
        <v>28529</v>
      </c>
      <c r="AC40" s="134">
        <f t="shared" si="0"/>
        <v>30167</v>
      </c>
      <c r="AD40" s="130">
        <f t="shared" si="1"/>
        <v>4687</v>
      </c>
    </row>
    <row r="41" spans="1:30" ht="15" x14ac:dyDescent="0.25">
      <c r="A41" s="168" t="s">
        <v>226</v>
      </c>
      <c r="B41" s="130">
        <v>1825</v>
      </c>
      <c r="C41" s="131">
        <v>1635</v>
      </c>
      <c r="D41" s="131">
        <v>1813</v>
      </c>
      <c r="E41" s="131">
        <v>1763</v>
      </c>
      <c r="F41" s="131">
        <v>1865</v>
      </c>
      <c r="G41" s="131">
        <v>1849</v>
      </c>
      <c r="H41" s="131">
        <v>1854</v>
      </c>
      <c r="I41" s="131">
        <v>1839</v>
      </c>
      <c r="J41" s="131">
        <v>2147</v>
      </c>
      <c r="K41" s="131">
        <v>2155</v>
      </c>
      <c r="L41" s="131">
        <v>1865</v>
      </c>
      <c r="M41" s="132">
        <v>1961</v>
      </c>
      <c r="N41" s="130">
        <v>1874</v>
      </c>
      <c r="O41" s="131">
        <v>1781</v>
      </c>
      <c r="P41" s="131">
        <v>1906</v>
      </c>
      <c r="Q41" s="131">
        <v>1794</v>
      </c>
      <c r="R41" s="131">
        <v>1908</v>
      </c>
      <c r="S41" s="131">
        <v>2047</v>
      </c>
      <c r="T41" s="131">
        <v>2077</v>
      </c>
      <c r="U41" s="131">
        <v>1932</v>
      </c>
      <c r="V41" s="131">
        <v>1938</v>
      </c>
      <c r="W41" s="131">
        <v>2015</v>
      </c>
      <c r="X41" s="131">
        <v>1885</v>
      </c>
      <c r="Y41" s="131">
        <v>1830</v>
      </c>
      <c r="Z41" s="130">
        <v>1742</v>
      </c>
      <c r="AA41" s="131">
        <v>1602</v>
      </c>
      <c r="AB41" s="133">
        <v>22571</v>
      </c>
      <c r="AC41" s="134">
        <f t="shared" si="0"/>
        <v>22987</v>
      </c>
      <c r="AD41" s="130">
        <f t="shared" si="1"/>
        <v>3344</v>
      </c>
    </row>
    <row r="42" spans="1:30" ht="15" x14ac:dyDescent="0.25">
      <c r="A42" s="205" t="s">
        <v>227</v>
      </c>
      <c r="B42" s="131">
        <v>1130</v>
      </c>
      <c r="C42" s="131">
        <v>980</v>
      </c>
      <c r="D42" s="131">
        <v>1119</v>
      </c>
      <c r="E42" s="131">
        <v>1029</v>
      </c>
      <c r="F42" s="131">
        <v>1115</v>
      </c>
      <c r="G42" s="131">
        <v>1107</v>
      </c>
      <c r="H42" s="131">
        <v>1161</v>
      </c>
      <c r="I42" s="131">
        <v>1136</v>
      </c>
      <c r="J42" s="131">
        <v>1163</v>
      </c>
      <c r="K42" s="131">
        <v>1141</v>
      </c>
      <c r="L42" s="131">
        <v>1082</v>
      </c>
      <c r="M42" s="132">
        <v>1117</v>
      </c>
      <c r="N42" s="131">
        <v>1123</v>
      </c>
      <c r="O42" s="131">
        <v>1025</v>
      </c>
      <c r="P42" s="131">
        <v>1119</v>
      </c>
      <c r="Q42" s="131">
        <v>973</v>
      </c>
      <c r="R42" s="131">
        <v>1052</v>
      </c>
      <c r="S42" s="131">
        <v>1176</v>
      </c>
      <c r="T42" s="131">
        <v>1209</v>
      </c>
      <c r="U42" s="131">
        <v>1171</v>
      </c>
      <c r="V42" s="131">
        <v>1190</v>
      </c>
      <c r="W42" s="131">
        <v>1241</v>
      </c>
      <c r="X42" s="131">
        <v>1153</v>
      </c>
      <c r="Y42" s="131">
        <v>1097</v>
      </c>
      <c r="Z42" s="130">
        <v>1128</v>
      </c>
      <c r="AA42" s="132">
        <v>1040</v>
      </c>
      <c r="AB42" s="132">
        <v>13280</v>
      </c>
      <c r="AC42" s="134">
        <f t="shared" si="0"/>
        <v>13529</v>
      </c>
      <c r="AD42" s="130">
        <f t="shared" si="1"/>
        <v>2168</v>
      </c>
    </row>
    <row r="43" spans="1:30" ht="15" x14ac:dyDescent="0.25">
      <c r="A43" s="168" t="s">
        <v>228</v>
      </c>
      <c r="B43" s="130">
        <v>0</v>
      </c>
      <c r="C43" s="131">
        <v>0</v>
      </c>
      <c r="D43" s="131">
        <v>0</v>
      </c>
      <c r="E43" s="131">
        <v>0</v>
      </c>
      <c r="F43" s="131">
        <v>0</v>
      </c>
      <c r="G43" s="131">
        <v>0</v>
      </c>
      <c r="H43" s="131">
        <v>0</v>
      </c>
      <c r="I43" s="131">
        <v>0</v>
      </c>
      <c r="J43" s="131">
        <v>1</v>
      </c>
      <c r="K43" s="131">
        <v>0</v>
      </c>
      <c r="L43" s="131">
        <v>0</v>
      </c>
      <c r="M43" s="132">
        <v>0</v>
      </c>
      <c r="N43" s="130">
        <v>0</v>
      </c>
      <c r="O43" s="131">
        <v>0</v>
      </c>
      <c r="P43" s="131">
        <v>0</v>
      </c>
      <c r="Q43" s="131">
        <v>0</v>
      </c>
      <c r="R43" s="131">
        <v>0</v>
      </c>
      <c r="S43" s="131">
        <v>0</v>
      </c>
      <c r="T43" s="131">
        <v>0</v>
      </c>
      <c r="U43" s="131">
        <v>0</v>
      </c>
      <c r="V43" s="131">
        <v>0</v>
      </c>
      <c r="W43" s="131">
        <v>0</v>
      </c>
      <c r="X43" s="131">
        <v>0</v>
      </c>
      <c r="Y43" s="131">
        <v>0</v>
      </c>
      <c r="Z43" s="130">
        <v>0</v>
      </c>
      <c r="AA43" s="131">
        <v>0</v>
      </c>
      <c r="AB43" s="133">
        <v>1</v>
      </c>
      <c r="AC43" s="134">
        <f t="shared" si="0"/>
        <v>0</v>
      </c>
      <c r="AD43" s="130">
        <f t="shared" si="1"/>
        <v>0</v>
      </c>
    </row>
    <row r="44" spans="1:30" ht="15" x14ac:dyDescent="0.25">
      <c r="A44" s="168" t="s">
        <v>229</v>
      </c>
      <c r="B44" s="130">
        <v>97</v>
      </c>
      <c r="C44" s="131">
        <v>63</v>
      </c>
      <c r="D44" s="131">
        <v>67</v>
      </c>
      <c r="E44" s="131">
        <v>61</v>
      </c>
      <c r="F44" s="131">
        <v>83</v>
      </c>
      <c r="G44" s="131">
        <v>98</v>
      </c>
      <c r="H44" s="131">
        <v>113</v>
      </c>
      <c r="I44" s="131">
        <v>103</v>
      </c>
      <c r="J44" s="131">
        <v>96</v>
      </c>
      <c r="K44" s="131">
        <v>95</v>
      </c>
      <c r="L44" s="131">
        <v>76</v>
      </c>
      <c r="M44" s="132">
        <v>86</v>
      </c>
      <c r="N44" s="130">
        <v>61</v>
      </c>
      <c r="O44" s="131">
        <v>85</v>
      </c>
      <c r="P44" s="131">
        <v>58</v>
      </c>
      <c r="Q44" s="131">
        <v>44</v>
      </c>
      <c r="R44" s="131">
        <v>37</v>
      </c>
      <c r="S44" s="131">
        <v>82</v>
      </c>
      <c r="T44" s="131">
        <v>90</v>
      </c>
      <c r="U44" s="131">
        <v>98</v>
      </c>
      <c r="V44" s="131">
        <v>104</v>
      </c>
      <c r="W44" s="131">
        <v>132</v>
      </c>
      <c r="X44" s="131">
        <v>45</v>
      </c>
      <c r="Y44" s="131">
        <v>72</v>
      </c>
      <c r="Z44" s="130">
        <v>85</v>
      </c>
      <c r="AA44" s="131">
        <v>74</v>
      </c>
      <c r="AB44" s="133">
        <v>1038</v>
      </c>
      <c r="AC44" s="134">
        <f t="shared" si="0"/>
        <v>908</v>
      </c>
      <c r="AD44" s="130">
        <f t="shared" si="1"/>
        <v>159</v>
      </c>
    </row>
    <row r="45" spans="1:30" ht="15" x14ac:dyDescent="0.25">
      <c r="A45" s="168" t="s">
        <v>230</v>
      </c>
      <c r="B45" s="130">
        <v>26</v>
      </c>
      <c r="C45" s="131">
        <v>24</v>
      </c>
      <c r="D45" s="131">
        <v>31</v>
      </c>
      <c r="E45" s="131">
        <v>26</v>
      </c>
      <c r="F45" s="131">
        <v>112</v>
      </c>
      <c r="G45" s="131">
        <v>171</v>
      </c>
      <c r="H45" s="131">
        <v>70</v>
      </c>
      <c r="I45" s="131">
        <v>99</v>
      </c>
      <c r="J45" s="131">
        <v>50</v>
      </c>
      <c r="K45" s="131">
        <v>54</v>
      </c>
      <c r="L45" s="131">
        <v>46</v>
      </c>
      <c r="M45" s="132">
        <v>31</v>
      </c>
      <c r="N45" s="130">
        <v>0</v>
      </c>
      <c r="O45" s="131">
        <v>0</v>
      </c>
      <c r="P45" s="131">
        <v>0</v>
      </c>
      <c r="Q45" s="131">
        <v>0</v>
      </c>
      <c r="R45" s="131">
        <v>60</v>
      </c>
      <c r="S45" s="131">
        <v>81</v>
      </c>
      <c r="T45" s="131">
        <v>56</v>
      </c>
      <c r="U45" s="131">
        <v>42</v>
      </c>
      <c r="V45" s="131">
        <v>51</v>
      </c>
      <c r="W45" s="131">
        <v>78</v>
      </c>
      <c r="X45" s="131">
        <v>78</v>
      </c>
      <c r="Y45" s="131">
        <v>26</v>
      </c>
      <c r="Z45" s="130">
        <v>25</v>
      </c>
      <c r="AA45" s="131">
        <v>28</v>
      </c>
      <c r="AB45" s="133">
        <v>740</v>
      </c>
      <c r="AC45" s="134">
        <f t="shared" si="0"/>
        <v>472</v>
      </c>
      <c r="AD45" s="130">
        <f t="shared" si="1"/>
        <v>53</v>
      </c>
    </row>
    <row r="46" spans="1:30" ht="15" x14ac:dyDescent="0.25">
      <c r="A46" s="168" t="s">
        <v>231</v>
      </c>
      <c r="B46" s="130">
        <v>0</v>
      </c>
      <c r="C46" s="131">
        <v>0</v>
      </c>
      <c r="D46" s="131">
        <v>0</v>
      </c>
      <c r="E46" s="131">
        <v>0</v>
      </c>
      <c r="F46" s="131">
        <v>0</v>
      </c>
      <c r="G46" s="131">
        <v>2</v>
      </c>
      <c r="H46" s="131">
        <v>0</v>
      </c>
      <c r="I46" s="131">
        <v>0</v>
      </c>
      <c r="J46" s="131">
        <v>0</v>
      </c>
      <c r="K46" s="131">
        <v>0</v>
      </c>
      <c r="L46" s="131">
        <v>0</v>
      </c>
      <c r="M46" s="132">
        <v>0</v>
      </c>
      <c r="N46" s="130">
        <v>24</v>
      </c>
      <c r="O46" s="131">
        <v>23</v>
      </c>
      <c r="P46" s="131">
        <v>39</v>
      </c>
      <c r="Q46" s="131">
        <v>46</v>
      </c>
      <c r="R46" s="131">
        <v>0</v>
      </c>
      <c r="S46" s="131">
        <v>50</v>
      </c>
      <c r="T46" s="131">
        <v>59</v>
      </c>
      <c r="U46" s="131">
        <v>56</v>
      </c>
      <c r="V46" s="131">
        <v>45</v>
      </c>
      <c r="W46" s="131">
        <v>48</v>
      </c>
      <c r="X46" s="131">
        <v>23</v>
      </c>
      <c r="Y46" s="131">
        <v>17</v>
      </c>
      <c r="Z46" s="130">
        <v>12</v>
      </c>
      <c r="AA46" s="131">
        <v>13</v>
      </c>
      <c r="AB46" s="133">
        <v>2</v>
      </c>
      <c r="AC46" s="134">
        <f t="shared" si="0"/>
        <v>430</v>
      </c>
      <c r="AD46" s="130">
        <f t="shared" si="1"/>
        <v>25</v>
      </c>
    </row>
    <row r="47" spans="1:30" ht="15" x14ac:dyDescent="0.25">
      <c r="A47" s="168" t="s">
        <v>232</v>
      </c>
      <c r="B47" s="130">
        <v>51</v>
      </c>
      <c r="C47" s="131">
        <v>70</v>
      </c>
      <c r="D47" s="131">
        <v>121</v>
      </c>
      <c r="E47" s="131">
        <v>138</v>
      </c>
      <c r="F47" s="131">
        <v>162</v>
      </c>
      <c r="G47" s="131">
        <v>143</v>
      </c>
      <c r="H47" s="131">
        <v>100</v>
      </c>
      <c r="I47" s="131">
        <v>139</v>
      </c>
      <c r="J47" s="131">
        <v>70</v>
      </c>
      <c r="K47" s="131">
        <v>26</v>
      </c>
      <c r="L47" s="131">
        <v>111</v>
      </c>
      <c r="M47" s="132">
        <v>121</v>
      </c>
      <c r="N47" s="130">
        <v>83</v>
      </c>
      <c r="O47" s="131">
        <v>69</v>
      </c>
      <c r="P47" s="131">
        <v>115</v>
      </c>
      <c r="Q47" s="131">
        <v>59</v>
      </c>
      <c r="R47" s="131">
        <v>129</v>
      </c>
      <c r="S47" s="131">
        <v>107</v>
      </c>
      <c r="T47" s="131">
        <v>102</v>
      </c>
      <c r="U47" s="131">
        <v>76</v>
      </c>
      <c r="V47" s="131">
        <v>75</v>
      </c>
      <c r="W47" s="131">
        <v>77</v>
      </c>
      <c r="X47" s="131">
        <v>46</v>
      </c>
      <c r="Y47" s="131">
        <v>43</v>
      </c>
      <c r="Z47" s="130">
        <v>20</v>
      </c>
      <c r="AA47" s="131">
        <v>15</v>
      </c>
      <c r="AB47" s="133">
        <v>1252</v>
      </c>
      <c r="AC47" s="134">
        <f t="shared" si="0"/>
        <v>981</v>
      </c>
      <c r="AD47" s="130">
        <f t="shared" si="1"/>
        <v>35</v>
      </c>
    </row>
    <row r="48" spans="1:30" ht="15" x14ac:dyDescent="0.25">
      <c r="A48" s="168" t="s">
        <v>233</v>
      </c>
      <c r="B48" s="130">
        <v>194</v>
      </c>
      <c r="C48" s="131">
        <v>357</v>
      </c>
      <c r="D48" s="131">
        <v>525</v>
      </c>
      <c r="E48" s="131">
        <v>630</v>
      </c>
      <c r="F48" s="131">
        <v>838</v>
      </c>
      <c r="G48" s="131">
        <v>741</v>
      </c>
      <c r="H48" s="131">
        <v>680</v>
      </c>
      <c r="I48" s="131">
        <v>559</v>
      </c>
      <c r="J48" s="131">
        <v>635</v>
      </c>
      <c r="K48" s="131">
        <v>577</v>
      </c>
      <c r="L48" s="131">
        <v>515</v>
      </c>
      <c r="M48" s="132">
        <v>363</v>
      </c>
      <c r="N48" s="130">
        <v>129</v>
      </c>
      <c r="O48" s="131">
        <v>243</v>
      </c>
      <c r="P48" s="131">
        <v>354</v>
      </c>
      <c r="Q48" s="131">
        <v>281</v>
      </c>
      <c r="R48" s="131">
        <v>463</v>
      </c>
      <c r="S48" s="131">
        <v>876</v>
      </c>
      <c r="T48" s="131">
        <v>904</v>
      </c>
      <c r="U48" s="131">
        <v>862</v>
      </c>
      <c r="V48" s="131">
        <v>746</v>
      </c>
      <c r="W48" s="131">
        <v>653</v>
      </c>
      <c r="X48" s="131">
        <v>500</v>
      </c>
      <c r="Y48" s="131">
        <v>447</v>
      </c>
      <c r="Z48" s="130">
        <v>234</v>
      </c>
      <c r="AA48" s="131">
        <v>123</v>
      </c>
      <c r="AB48" s="133">
        <v>6614</v>
      </c>
      <c r="AC48" s="134">
        <f t="shared" si="0"/>
        <v>6458</v>
      </c>
      <c r="AD48" s="130">
        <f t="shared" si="1"/>
        <v>357</v>
      </c>
    </row>
    <row r="49" spans="1:30" ht="15" x14ac:dyDescent="0.25">
      <c r="A49" s="168" t="s">
        <v>19</v>
      </c>
      <c r="B49" s="140">
        <v>0</v>
      </c>
      <c r="C49" s="141">
        <v>0</v>
      </c>
      <c r="D49" s="141">
        <v>0</v>
      </c>
      <c r="E49" s="141">
        <v>0</v>
      </c>
      <c r="F49" s="141">
        <v>0</v>
      </c>
      <c r="G49" s="141">
        <v>3</v>
      </c>
      <c r="H49" s="141">
        <v>3</v>
      </c>
      <c r="I49" s="141">
        <v>16</v>
      </c>
      <c r="J49" s="141">
        <v>25</v>
      </c>
      <c r="K49" s="141">
        <v>21</v>
      </c>
      <c r="L49" s="141">
        <v>10</v>
      </c>
      <c r="M49" s="142">
        <v>2</v>
      </c>
      <c r="N49" s="140">
        <v>1</v>
      </c>
      <c r="O49" s="141">
        <v>5</v>
      </c>
      <c r="P49" s="141">
        <v>1</v>
      </c>
      <c r="Q49" s="141">
        <v>0</v>
      </c>
      <c r="R49" s="141">
        <v>7</v>
      </c>
      <c r="S49" s="141">
        <v>8</v>
      </c>
      <c r="T49" s="141">
        <v>0</v>
      </c>
      <c r="U49" s="141">
        <v>0</v>
      </c>
      <c r="V49" s="141">
        <v>0</v>
      </c>
      <c r="W49" s="141">
        <v>8</v>
      </c>
      <c r="X49" s="141">
        <v>0</v>
      </c>
      <c r="Y49" s="141">
        <v>0</v>
      </c>
      <c r="Z49" s="140">
        <v>0</v>
      </c>
      <c r="AA49" s="142">
        <v>0</v>
      </c>
      <c r="AB49" s="143">
        <v>80</v>
      </c>
      <c r="AC49" s="134">
        <f t="shared" si="0"/>
        <v>30</v>
      </c>
      <c r="AD49" s="130">
        <f t="shared" si="1"/>
        <v>0</v>
      </c>
    </row>
    <row r="50" spans="1:30" ht="15" x14ac:dyDescent="0.25">
      <c r="A50" s="135" t="s">
        <v>20</v>
      </c>
      <c r="B50" s="144">
        <v>61767</v>
      </c>
      <c r="C50" s="145">
        <v>55314</v>
      </c>
      <c r="D50" s="145">
        <v>63506</v>
      </c>
      <c r="E50" s="145">
        <v>60394</v>
      </c>
      <c r="F50" s="145">
        <v>63465</v>
      </c>
      <c r="G50" s="145">
        <v>61538</v>
      </c>
      <c r="H50" s="145">
        <v>65814</v>
      </c>
      <c r="I50" s="145">
        <v>64554</v>
      </c>
      <c r="J50" s="145">
        <v>62453</v>
      </c>
      <c r="K50" s="145">
        <v>64368</v>
      </c>
      <c r="L50" s="145">
        <v>62258</v>
      </c>
      <c r="M50" s="146">
        <v>63924</v>
      </c>
      <c r="N50" s="144">
        <v>63103</v>
      </c>
      <c r="O50" s="145">
        <v>59379</v>
      </c>
      <c r="P50" s="145">
        <v>62742</v>
      </c>
      <c r="Q50" s="145">
        <v>56849</v>
      </c>
      <c r="R50" s="145">
        <v>59349</v>
      </c>
      <c r="S50" s="145">
        <v>63218</v>
      </c>
      <c r="T50" s="145">
        <v>64543</v>
      </c>
      <c r="U50" s="145">
        <v>63134</v>
      </c>
      <c r="V50" s="145">
        <f>SUM(V5:V49)</f>
        <v>62977</v>
      </c>
      <c r="W50" s="145">
        <f>SUM(W5:W49)</f>
        <v>65072</v>
      </c>
      <c r="X50" s="145">
        <f>SUM(X5:X49)</f>
        <v>60930</v>
      </c>
      <c r="Y50" s="145">
        <f>SUM(Y5:Y49)</f>
        <v>60623</v>
      </c>
      <c r="Z50" s="144">
        <v>58403</v>
      </c>
      <c r="AA50" s="146">
        <v>51427</v>
      </c>
      <c r="AB50" s="147">
        <v>749355</v>
      </c>
      <c r="AC50" s="136">
        <f>SUM(AC5:AC49)</f>
        <v>741919</v>
      </c>
      <c r="AD50" s="136">
        <f t="shared" si="1"/>
        <v>109830</v>
      </c>
    </row>
    <row r="52" spans="1:30" ht="15" x14ac:dyDescent="0.25">
      <c r="A52" s="44"/>
      <c r="B52" s="45"/>
    </row>
    <row r="53" spans="1:30" x14ac:dyDescent="0.2">
      <c r="A53" s="104" t="s">
        <v>297</v>
      </c>
      <c r="B53" s="45"/>
    </row>
    <row r="54" spans="1:30" x14ac:dyDescent="0.2">
      <c r="A54" s="89" t="s">
        <v>298</v>
      </c>
    </row>
    <row r="55" spans="1:30" x14ac:dyDescent="0.2">
      <c r="A55" s="89" t="s">
        <v>299</v>
      </c>
    </row>
  </sheetData>
  <mergeCells count="8">
    <mergeCell ref="B2:AD2"/>
    <mergeCell ref="AD3:AD4"/>
    <mergeCell ref="A3:A4"/>
    <mergeCell ref="B3:M3"/>
    <mergeCell ref="AB3:AB4"/>
    <mergeCell ref="AC3:AC4"/>
    <mergeCell ref="N3:Y3"/>
    <mergeCell ref="Z3:AA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37</vt:i4>
      </vt:variant>
    </vt:vector>
  </HeadingPairs>
  <TitlesOfParts>
    <vt:vector size="37" baseType="lpstr">
      <vt:lpstr>İÇİNDEKİLER</vt:lpstr>
      <vt:lpstr>TABLO1</vt:lpstr>
      <vt:lpstr>TABLO2</vt:lpstr>
      <vt:lpstr>TABLO3</vt:lpstr>
      <vt:lpstr>TABLO4</vt:lpstr>
      <vt:lpstr>TABLO5</vt:lpstr>
      <vt:lpstr>TABLO6</vt:lpstr>
      <vt:lpstr>TABLO7</vt:lpstr>
      <vt:lpstr>TABLO8</vt:lpstr>
      <vt:lpstr>TABLO9</vt:lpstr>
      <vt:lpstr>TABLO10</vt:lpstr>
      <vt:lpstr>TABLO11</vt:lpstr>
      <vt:lpstr>TABLO12</vt:lpstr>
      <vt:lpstr>TABLO13</vt:lpstr>
      <vt:lpstr>TABLO14</vt:lpstr>
      <vt:lpstr>TABLO15</vt:lpstr>
      <vt:lpstr>TABLO16</vt:lpstr>
      <vt:lpstr>TABLO17</vt:lpstr>
      <vt:lpstr>TABLO18</vt:lpstr>
      <vt:lpstr>TABLO19</vt:lpstr>
      <vt:lpstr>TABLO20</vt:lpstr>
      <vt:lpstr>TABLO21</vt:lpstr>
      <vt:lpstr>TABLO22</vt:lpstr>
      <vt:lpstr>TABLO23</vt:lpstr>
      <vt:lpstr>TABLO24</vt:lpstr>
      <vt:lpstr>TABLO25</vt:lpstr>
      <vt:lpstr>TABLO26</vt:lpstr>
      <vt:lpstr>TABLO27</vt:lpstr>
      <vt:lpstr>TABLO28</vt:lpstr>
      <vt:lpstr>TABLO29</vt:lpstr>
      <vt:lpstr>TABLO30</vt:lpstr>
      <vt:lpstr>TABLO31</vt:lpstr>
      <vt:lpstr>TABLO32</vt:lpstr>
      <vt:lpstr>TABLO33</vt:lpstr>
      <vt:lpstr>TABLO34</vt:lpstr>
      <vt:lpstr>TABLO35</vt:lpstr>
      <vt:lpstr>TABLO36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2021-03-26T07:26:37Z</dcterms:modified>
</cp:coreProperties>
</file>