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/>
  <bookViews>
    <workbookView xWindow="0" yWindow="600" windowWidth="28800" windowHeight="12345" tabRatio="781" activeTab="1"/>
  </bookViews>
  <sheets>
    <sheet name="İÇİNDEKİLER" sheetId="50" r:id="rId1"/>
    <sheet name="TABLO1" sheetId="74" r:id="rId2"/>
    <sheet name="2020_İstasyon_Hava_Kalitesi" sheetId="75" r:id="rId3"/>
    <sheet name="2019_2020 İstasyon Tipi HKİ" sheetId="76" r:id="rId4"/>
    <sheet name="2019_2020 İstasyon HKİ" sheetId="77" r:id="rId5"/>
    <sheet name="Yıllara Göre HKİ" sheetId="78" r:id="rId6"/>
    <sheet name="İstasyon_Yıl HKİ" sheetId="79" r:id="rId7"/>
    <sheet name="Covid-19 Süreci(1)" sheetId="80" r:id="rId8"/>
    <sheet name="Covid-19 Süreci(2)" sheetId="81" r:id="rId9"/>
    <sheet name="Covid-19 Süreci(3)" sheetId="82" r:id="rId10"/>
    <sheet name="Covid-19 Süreci(4)" sheetId="83" r:id="rId11"/>
    <sheet name="Covid-19 Süreci(5)" sheetId="84" r:id="rId12"/>
    <sheet name="Covid-19 Süreci(6)" sheetId="85" r:id="rId13"/>
    <sheet name="Evsel Atık" sheetId="87" r:id="rId14"/>
    <sheet name="2020Atık" sheetId="116" r:id="rId15"/>
    <sheet name="Enerji Üretimi" sheetId="88" r:id="rId16"/>
    <sheet name="Detay" sheetId="89" r:id="rId17"/>
    <sheet name="Geri Kazanım" sheetId="90" r:id="rId18"/>
    <sheet name="Hafriyat 1" sheetId="91" r:id="rId19"/>
    <sheet name="Hafriyat 2" sheetId="92" r:id="rId20"/>
    <sheet name="Tıbbi Atık" sheetId="93" r:id="rId21"/>
    <sheet name="Kent Temizlik" sheetId="94" r:id="rId22"/>
    <sheet name="Mekanik Yıkama" sheetId="95" r:id="rId23"/>
    <sheet name="Elle Süpürme" sheetId="96" r:id="rId24"/>
    <sheet name="Deniz Yüzeyi (1)" sheetId="97" r:id="rId25"/>
    <sheet name="Deniz Yüzeyi (2)" sheetId="99" r:id="rId26"/>
    <sheet name="Gemi Sayısı" sheetId="100" r:id="rId27"/>
    <sheet name="Gemi Atıkları (1)" sheetId="101" r:id="rId28"/>
    <sheet name="Gemi Atıkları (2)" sheetId="102" r:id="rId29"/>
    <sheet name="Gemi Atıkları (3)" sheetId="103" r:id="rId30"/>
    <sheet name="Sayaç (1)" sheetId="2" r:id="rId31"/>
    <sheet name="Sayaç (2)" sheetId="59" r:id="rId32"/>
    <sheet name="Sayaç (3)" sheetId="63" r:id="rId33"/>
    <sheet name="Tüketim (1)" sheetId="64" r:id="rId34"/>
    <sheet name="Tüketim (2)" sheetId="65" r:id="rId35"/>
    <sheet name="Tüketim (3)" sheetId="66" r:id="rId36"/>
    <sheet name="Tüketim (4)" sheetId="67" r:id="rId37"/>
    <sheet name="Fiyat" sheetId="69" r:id="rId38"/>
    <sheet name="Abone (1)" sheetId="71" r:id="rId39"/>
    <sheet name="Abone (2)" sheetId="72" r:id="rId40"/>
    <sheet name="Abone (3)" sheetId="73" r:id="rId41"/>
    <sheet name="Baraj Doluluk" sheetId="106" r:id="rId42"/>
    <sheet name="Baraj Doluluk 2" sheetId="107" r:id="rId43"/>
    <sheet name="Su Tüketimi" sheetId="108" r:id="rId44"/>
    <sheet name="Verilen Su 1" sheetId="109" r:id="rId45"/>
    <sheet name="Verilen Su 2" sheetId="110" r:id="rId46"/>
    <sheet name="Yıllık Miktar" sheetId="111" r:id="rId47"/>
    <sheet name="Yağışlar 1" sheetId="112" r:id="rId48"/>
    <sheet name="Yağışlar 2" sheetId="113" r:id="rId49"/>
    <sheet name="Aktarma 1" sheetId="114" r:id="rId50"/>
    <sheet name="Aktarma 2" sheetId="115" r:id="rId5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0" i="107" l="1"/>
  <c r="D90" i="107"/>
  <c r="E90" i="107"/>
  <c r="F90" i="107"/>
  <c r="G90" i="107"/>
  <c r="H90" i="107"/>
  <c r="I90" i="107"/>
  <c r="M90" i="107"/>
  <c r="E17" i="109"/>
  <c r="E16" i="109"/>
  <c r="E15" i="109"/>
  <c r="E14" i="109"/>
  <c r="E13" i="109"/>
  <c r="E12" i="109"/>
  <c r="E11" i="109"/>
  <c r="E10" i="109"/>
  <c r="E9" i="109"/>
  <c r="E8" i="109"/>
  <c r="E7" i="109"/>
  <c r="M58" i="107"/>
  <c r="I58" i="107"/>
  <c r="H58" i="107"/>
  <c r="G58" i="107"/>
  <c r="F58" i="107"/>
  <c r="E58" i="107"/>
  <c r="D58" i="107"/>
  <c r="C58" i="107"/>
  <c r="M28" i="107"/>
  <c r="I28" i="107"/>
  <c r="H28" i="107"/>
  <c r="G28" i="107"/>
  <c r="F28" i="107"/>
  <c r="E28" i="107"/>
  <c r="D28" i="107"/>
  <c r="C28" i="107"/>
  <c r="M9" i="107"/>
  <c r="L9" i="107"/>
  <c r="K9" i="107"/>
  <c r="J9" i="107"/>
  <c r="I9" i="107"/>
  <c r="H9" i="107"/>
  <c r="G9" i="107"/>
  <c r="F9" i="107"/>
  <c r="E9" i="107"/>
  <c r="D9" i="107"/>
  <c r="N7" i="107"/>
  <c r="N9" i="107" s="1"/>
  <c r="N10" i="107" s="1"/>
  <c r="H10" i="107" l="1"/>
  <c r="I10" i="107"/>
  <c r="J10" i="107"/>
  <c r="K10" i="107"/>
  <c r="L10" i="107"/>
  <c r="M10" i="107"/>
  <c r="D10" i="107"/>
  <c r="E10" i="107"/>
  <c r="F10" i="107"/>
  <c r="G10" i="107"/>
  <c r="J8" i="107"/>
  <c r="K8" i="107"/>
  <c r="L8" i="107"/>
  <c r="E8" i="107"/>
  <c r="M8" i="107"/>
  <c r="F8" i="107"/>
  <c r="N8" i="107"/>
  <c r="D8" i="107"/>
  <c r="G8" i="107"/>
  <c r="H8" i="107"/>
  <c r="I8" i="107"/>
  <c r="AL47" i="96" l="1"/>
  <c r="AM45" i="96" s="1"/>
  <c r="AK45" i="96" s="1"/>
  <c r="AI47" i="96"/>
  <c r="AJ45" i="96" s="1"/>
  <c r="AH45" i="96" s="1"/>
  <c r="AF47" i="96"/>
  <c r="AG45" i="96" s="1"/>
  <c r="AE45" i="96" s="1"/>
  <c r="AC47" i="96"/>
  <c r="Z47" i="96"/>
  <c r="AA32" i="96" s="1"/>
  <c r="Y32" i="96" s="1"/>
  <c r="W47" i="96"/>
  <c r="X39" i="96" s="1"/>
  <c r="V39" i="96" s="1"/>
  <c r="T47" i="96"/>
  <c r="U44" i="96" s="1"/>
  <c r="S44" i="96" s="1"/>
  <c r="Q47" i="96"/>
  <c r="R45" i="96" s="1"/>
  <c r="P45" i="96" s="1"/>
  <c r="N47" i="96"/>
  <c r="O45" i="96" s="1"/>
  <c r="M45" i="96" s="1"/>
  <c r="K47" i="96"/>
  <c r="L45" i="96" s="1"/>
  <c r="J45" i="96" s="1"/>
  <c r="H47" i="96"/>
  <c r="I45" i="96" s="1"/>
  <c r="G45" i="96" s="1"/>
  <c r="E47" i="96"/>
  <c r="F33" i="96" s="1"/>
  <c r="D33" i="96" s="1"/>
  <c r="AO46" i="96"/>
  <c r="AG46" i="96"/>
  <c r="AE46" i="96" s="1"/>
  <c r="AD46" i="96"/>
  <c r="AB46" i="96" s="1"/>
  <c r="AA46" i="96"/>
  <c r="Y46" i="96" s="1"/>
  <c r="AO45" i="96"/>
  <c r="AD45" i="96"/>
  <c r="AB45" i="96" s="1"/>
  <c r="AA45" i="96"/>
  <c r="Y45" i="96" s="1"/>
  <c r="X45" i="96"/>
  <c r="V45" i="96" s="1"/>
  <c r="AO44" i="96"/>
  <c r="AG44" i="96"/>
  <c r="AE44" i="96" s="1"/>
  <c r="AD44" i="96"/>
  <c r="AB44" i="96" s="1"/>
  <c r="X44" i="96"/>
  <c r="V44" i="96" s="1"/>
  <c r="I44" i="96"/>
  <c r="G44" i="96" s="1"/>
  <c r="AO43" i="96"/>
  <c r="AG43" i="96"/>
  <c r="AE43" i="96" s="1"/>
  <c r="AD43" i="96"/>
  <c r="AB43" i="96" s="1"/>
  <c r="AA43" i="96"/>
  <c r="Y43" i="96" s="1"/>
  <c r="L43" i="96"/>
  <c r="J43" i="96" s="1"/>
  <c r="I43" i="96"/>
  <c r="G43" i="96" s="1"/>
  <c r="AO42" i="96"/>
  <c r="AJ42" i="96"/>
  <c r="AH42" i="96" s="1"/>
  <c r="AG42" i="96"/>
  <c r="AE42" i="96" s="1"/>
  <c r="AD42" i="96"/>
  <c r="AB42" i="96" s="1"/>
  <c r="AA42" i="96"/>
  <c r="Y42" i="96" s="1"/>
  <c r="X42" i="96"/>
  <c r="V42" i="96" s="1"/>
  <c r="O42" i="96"/>
  <c r="M42" i="96" s="1"/>
  <c r="AO41" i="96"/>
  <c r="AM41" i="96"/>
  <c r="AK41" i="96" s="1"/>
  <c r="AG41" i="96"/>
  <c r="AE41" i="96" s="1"/>
  <c r="AD41" i="96"/>
  <c r="AB41" i="96" s="1"/>
  <c r="AA41" i="96"/>
  <c r="Y41" i="96" s="1"/>
  <c r="X41" i="96"/>
  <c r="V41" i="96" s="1"/>
  <c r="AO40" i="96"/>
  <c r="AG40" i="96"/>
  <c r="AE40" i="96" s="1"/>
  <c r="AD40" i="96"/>
  <c r="AB40" i="96" s="1"/>
  <c r="AA40" i="96"/>
  <c r="Y40" i="96" s="1"/>
  <c r="X40" i="96"/>
  <c r="V40" i="96" s="1"/>
  <c r="AO39" i="96"/>
  <c r="AG39" i="96"/>
  <c r="AE39" i="96" s="1"/>
  <c r="AD39" i="96"/>
  <c r="AB39" i="96" s="1"/>
  <c r="AA39" i="96"/>
  <c r="Y39" i="96" s="1"/>
  <c r="L39" i="96"/>
  <c r="J39" i="96" s="1"/>
  <c r="I39" i="96"/>
  <c r="G39" i="96" s="1"/>
  <c r="F39" i="96"/>
  <c r="D39" i="96" s="1"/>
  <c r="AO38" i="96"/>
  <c r="AM38" i="96"/>
  <c r="AK38" i="96" s="1"/>
  <c r="AJ38" i="96"/>
  <c r="AH38" i="96" s="1"/>
  <c r="AG38" i="96"/>
  <c r="AE38" i="96" s="1"/>
  <c r="AD38" i="96"/>
  <c r="AB38" i="96" s="1"/>
  <c r="AA38" i="96"/>
  <c r="Y38" i="96" s="1"/>
  <c r="O38" i="96"/>
  <c r="M38" i="96" s="1"/>
  <c r="L38" i="96"/>
  <c r="J38" i="96" s="1"/>
  <c r="I38" i="96"/>
  <c r="G38" i="96" s="1"/>
  <c r="AO37" i="96"/>
  <c r="AJ37" i="96"/>
  <c r="AH37" i="96" s="1"/>
  <c r="AG37" i="96"/>
  <c r="AE37" i="96" s="1"/>
  <c r="AD37" i="96"/>
  <c r="AB37" i="96" s="1"/>
  <c r="AA37" i="96"/>
  <c r="Y37" i="96" s="1"/>
  <c r="X37" i="96"/>
  <c r="V37" i="96" s="1"/>
  <c r="I37" i="96"/>
  <c r="G37" i="96" s="1"/>
  <c r="AO36" i="96"/>
  <c r="AG36" i="96"/>
  <c r="AE36" i="96" s="1"/>
  <c r="AD36" i="96"/>
  <c r="AB36" i="96" s="1"/>
  <c r="AA36" i="96"/>
  <c r="Y36" i="96" s="1"/>
  <c r="X36" i="96"/>
  <c r="V36" i="96" s="1"/>
  <c r="AO35" i="96"/>
  <c r="AJ35" i="96"/>
  <c r="AH35" i="96" s="1"/>
  <c r="AG35" i="96"/>
  <c r="AE35" i="96" s="1"/>
  <c r="AD35" i="96"/>
  <c r="AB35" i="96" s="1"/>
  <c r="AA35" i="96"/>
  <c r="Y35" i="96" s="1"/>
  <c r="X35" i="96"/>
  <c r="V35" i="96" s="1"/>
  <c r="I35" i="96"/>
  <c r="G35" i="96" s="1"/>
  <c r="F35" i="96"/>
  <c r="D35" i="96" s="1"/>
  <c r="AO34" i="96"/>
  <c r="AM34" i="96"/>
  <c r="AK34" i="96" s="1"/>
  <c r="AJ34" i="96"/>
  <c r="AH34" i="96" s="1"/>
  <c r="AG34" i="96"/>
  <c r="AE34" i="96" s="1"/>
  <c r="AD34" i="96"/>
  <c r="AB34" i="96" s="1"/>
  <c r="AA34" i="96"/>
  <c r="Y34" i="96" s="1"/>
  <c r="O34" i="96"/>
  <c r="M34" i="96" s="1"/>
  <c r="L34" i="96"/>
  <c r="J34" i="96" s="1"/>
  <c r="I34" i="96"/>
  <c r="G34" i="96" s="1"/>
  <c r="AO33" i="96"/>
  <c r="AM33" i="96"/>
  <c r="AK33" i="96" s="1"/>
  <c r="AJ33" i="96"/>
  <c r="AH33" i="96" s="1"/>
  <c r="AG33" i="96"/>
  <c r="AE33" i="96" s="1"/>
  <c r="AD33" i="96"/>
  <c r="AB33" i="96" s="1"/>
  <c r="AA33" i="96"/>
  <c r="Y33" i="96" s="1"/>
  <c r="L33" i="96"/>
  <c r="J33" i="96" s="1"/>
  <c r="I33" i="96"/>
  <c r="G33" i="96" s="1"/>
  <c r="AO32" i="96"/>
  <c r="AJ32" i="96"/>
  <c r="AH32" i="96" s="1"/>
  <c r="AG32" i="96"/>
  <c r="AE32" i="96" s="1"/>
  <c r="AD32" i="96"/>
  <c r="AB32" i="96" s="1"/>
  <c r="L32" i="96"/>
  <c r="J32" i="96" s="1"/>
  <c r="I32" i="96"/>
  <c r="G32" i="96" s="1"/>
  <c r="F32" i="96"/>
  <c r="D32" i="96" s="1"/>
  <c r="AO31" i="96"/>
  <c r="AG31" i="96"/>
  <c r="AE31" i="96" s="1"/>
  <c r="AD31" i="96"/>
  <c r="AB31" i="96" s="1"/>
  <c r="AA31" i="96"/>
  <c r="Y31" i="96" s="1"/>
  <c r="L31" i="96"/>
  <c r="J31" i="96" s="1"/>
  <c r="I31" i="96"/>
  <c r="G31" i="96" s="1"/>
  <c r="AO30" i="96"/>
  <c r="AJ30" i="96"/>
  <c r="AH30" i="96" s="1"/>
  <c r="AG30" i="96"/>
  <c r="AE30" i="96" s="1"/>
  <c r="AD30" i="96"/>
  <c r="AB30" i="96" s="1"/>
  <c r="AA30" i="96"/>
  <c r="Y30" i="96" s="1"/>
  <c r="X30" i="96"/>
  <c r="V30" i="96" s="1"/>
  <c r="I30" i="96"/>
  <c r="G30" i="96" s="1"/>
  <c r="AO29" i="96"/>
  <c r="AJ29" i="96"/>
  <c r="AH29" i="96" s="1"/>
  <c r="AG29" i="96"/>
  <c r="AE29" i="96" s="1"/>
  <c r="AD29" i="96"/>
  <c r="AB29" i="96" s="1"/>
  <c r="O29" i="96"/>
  <c r="M29" i="96" s="1"/>
  <c r="I29" i="96"/>
  <c r="G29" i="96" s="1"/>
  <c r="AO28" i="96"/>
  <c r="AJ28" i="96"/>
  <c r="AH28" i="96" s="1"/>
  <c r="AG28" i="96"/>
  <c r="AE28" i="96" s="1"/>
  <c r="AD28" i="96"/>
  <c r="AB28" i="96" s="1"/>
  <c r="AA28" i="96"/>
  <c r="Y28" i="96" s="1"/>
  <c r="I28" i="96"/>
  <c r="G28" i="96" s="1"/>
  <c r="AO27" i="96"/>
  <c r="AJ27" i="96"/>
  <c r="AH27" i="96" s="1"/>
  <c r="AG27" i="96"/>
  <c r="AE27" i="96" s="1"/>
  <c r="AD27" i="96"/>
  <c r="AB27" i="96" s="1"/>
  <c r="U27" i="96"/>
  <c r="S27" i="96" s="1"/>
  <c r="L27" i="96"/>
  <c r="J27" i="96" s="1"/>
  <c r="I27" i="96"/>
  <c r="G27" i="96" s="1"/>
  <c r="AO26" i="96"/>
  <c r="AJ26" i="96"/>
  <c r="AH26" i="96" s="1"/>
  <c r="AG26" i="96"/>
  <c r="AE26" i="96" s="1"/>
  <c r="AD26" i="96"/>
  <c r="AB26" i="96" s="1"/>
  <c r="AA26" i="96"/>
  <c r="Y26" i="96" s="1"/>
  <c r="U26" i="96"/>
  <c r="S26" i="96" s="1"/>
  <c r="L26" i="96"/>
  <c r="J26" i="96" s="1"/>
  <c r="I26" i="96"/>
  <c r="G26" i="96" s="1"/>
  <c r="AO25" i="96"/>
  <c r="AG25" i="96"/>
  <c r="AE25" i="96" s="1"/>
  <c r="AD25" i="96"/>
  <c r="AB25" i="96" s="1"/>
  <c r="AA25" i="96"/>
  <c r="Y25" i="96" s="1"/>
  <c r="X25" i="96"/>
  <c r="V25" i="96" s="1"/>
  <c r="L25" i="96"/>
  <c r="J25" i="96" s="1"/>
  <c r="I25" i="96"/>
  <c r="G25" i="96" s="1"/>
  <c r="F25" i="96"/>
  <c r="D25" i="96" s="1"/>
  <c r="AO24" i="96"/>
  <c r="AM24" i="96"/>
  <c r="AK24" i="96" s="1"/>
  <c r="AG24" i="96"/>
  <c r="AE24" i="96" s="1"/>
  <c r="AD24" i="96"/>
  <c r="AB24" i="96" s="1"/>
  <c r="AA24" i="96"/>
  <c r="Y24" i="96" s="1"/>
  <c r="X24" i="96"/>
  <c r="V24" i="96" s="1"/>
  <c r="O24" i="96"/>
  <c r="M24" i="96" s="1"/>
  <c r="I24" i="96"/>
  <c r="G24" i="96"/>
  <c r="AO23" i="96"/>
  <c r="AG23" i="96"/>
  <c r="AE23" i="96" s="1"/>
  <c r="AD23" i="96"/>
  <c r="AB23" i="96" s="1"/>
  <c r="AA23" i="96"/>
  <c r="Y23" i="96" s="1"/>
  <c r="I23" i="96"/>
  <c r="G23" i="96" s="1"/>
  <c r="AO22" i="96"/>
  <c r="AJ22" i="96"/>
  <c r="AH22" i="96" s="1"/>
  <c r="AG22" i="96"/>
  <c r="AE22" i="96" s="1"/>
  <c r="AD22" i="96"/>
  <c r="AB22" i="96" s="1"/>
  <c r="AA22" i="96"/>
  <c r="Y22" i="96" s="1"/>
  <c r="O22" i="96"/>
  <c r="M22" i="96" s="1"/>
  <c r="I22" i="96"/>
  <c r="G22" i="96" s="1"/>
  <c r="F22" i="96"/>
  <c r="D22" i="96" s="1"/>
  <c r="AO21" i="96"/>
  <c r="AM21" i="96"/>
  <c r="AK21" i="96" s="1"/>
  <c r="AJ21" i="96"/>
  <c r="AH21" i="96" s="1"/>
  <c r="AG21" i="96"/>
  <c r="AE21" i="96" s="1"/>
  <c r="AD21" i="96"/>
  <c r="AB21" i="96" s="1"/>
  <c r="X21" i="96"/>
  <c r="V21" i="96" s="1"/>
  <c r="O21" i="96"/>
  <c r="M21" i="96" s="1"/>
  <c r="L21" i="96"/>
  <c r="J21" i="96" s="1"/>
  <c r="I21" i="96"/>
  <c r="G21" i="96" s="1"/>
  <c r="AO20" i="96"/>
  <c r="AM20" i="96"/>
  <c r="AK20" i="96" s="1"/>
  <c r="AJ20" i="96"/>
  <c r="AH20" i="96" s="1"/>
  <c r="AG20" i="96"/>
  <c r="AE20" i="96" s="1"/>
  <c r="AD20" i="96"/>
  <c r="AB20" i="96" s="1"/>
  <c r="X20" i="96"/>
  <c r="V20" i="96" s="1"/>
  <c r="R20" i="96"/>
  <c r="P20" i="96" s="1"/>
  <c r="L20" i="96"/>
  <c r="J20" i="96" s="1"/>
  <c r="I20" i="96"/>
  <c r="G20" i="96" s="1"/>
  <c r="F20" i="96"/>
  <c r="D20" i="96" s="1"/>
  <c r="AO19" i="96"/>
  <c r="AJ19" i="96"/>
  <c r="AH19" i="96" s="1"/>
  <c r="AG19" i="96"/>
  <c r="AE19" i="96" s="1"/>
  <c r="AD19" i="96"/>
  <c r="AB19" i="96" s="1"/>
  <c r="X19" i="96"/>
  <c r="V19" i="96" s="1"/>
  <c r="L19" i="96"/>
  <c r="J19" i="96" s="1"/>
  <c r="I19" i="96"/>
  <c r="G19" i="96" s="1"/>
  <c r="AO18" i="96"/>
  <c r="AM18" i="96"/>
  <c r="AK18" i="96" s="1"/>
  <c r="AJ18" i="96"/>
  <c r="AH18" i="96" s="1"/>
  <c r="AG18" i="96"/>
  <c r="AE18" i="96" s="1"/>
  <c r="AD18" i="96"/>
  <c r="AB18" i="96"/>
  <c r="AA18" i="96"/>
  <c r="Y18" i="96"/>
  <c r="X18" i="96"/>
  <c r="V18" i="96" s="1"/>
  <c r="O18" i="96"/>
  <c r="M18" i="96"/>
  <c r="L18" i="96"/>
  <c r="J18" i="96"/>
  <c r="I18" i="96"/>
  <c r="G18" i="96"/>
  <c r="AO17" i="96"/>
  <c r="AM17" i="96"/>
  <c r="AK17" i="96" s="1"/>
  <c r="AJ17" i="96"/>
  <c r="AH17" i="96" s="1"/>
  <c r="AG17" i="96"/>
  <c r="AE17" i="96" s="1"/>
  <c r="AD17" i="96"/>
  <c r="AB17" i="96" s="1"/>
  <c r="AA17" i="96"/>
  <c r="Y17" i="96" s="1"/>
  <c r="X17" i="96"/>
  <c r="V17" i="96" s="1"/>
  <c r="R17" i="96"/>
  <c r="P17" i="96" s="1"/>
  <c r="O17" i="96"/>
  <c r="M17" i="96" s="1"/>
  <c r="L17" i="96"/>
  <c r="J17" i="96" s="1"/>
  <c r="I17" i="96"/>
  <c r="G17" i="96" s="1"/>
  <c r="F17" i="96"/>
  <c r="D17" i="96" s="1"/>
  <c r="AO16" i="96"/>
  <c r="AM16" i="96"/>
  <c r="AK16" i="96" s="1"/>
  <c r="AJ16" i="96"/>
  <c r="AH16" i="96"/>
  <c r="AG16" i="96"/>
  <c r="AE16" i="96" s="1"/>
  <c r="AD16" i="96"/>
  <c r="AB16" i="96" s="1"/>
  <c r="AA16" i="96"/>
  <c r="Y16" i="96" s="1"/>
  <c r="X16" i="96"/>
  <c r="V16" i="96" s="1"/>
  <c r="U16" i="96"/>
  <c r="S16" i="96" s="1"/>
  <c r="O16" i="96"/>
  <c r="M16" i="96"/>
  <c r="L16" i="96"/>
  <c r="J16" i="96"/>
  <c r="I16" i="96"/>
  <c r="G16" i="96" s="1"/>
  <c r="AO15" i="96"/>
  <c r="AM15" i="96"/>
  <c r="AK15" i="96"/>
  <c r="AJ15" i="96"/>
  <c r="AH15" i="96"/>
  <c r="AG15" i="96"/>
  <c r="AE15" i="96"/>
  <c r="AD15" i="96"/>
  <c r="AB15" i="96" s="1"/>
  <c r="AA15" i="96"/>
  <c r="Y15" i="96" s="1"/>
  <c r="X15" i="96"/>
  <c r="V15" i="96" s="1"/>
  <c r="U15" i="96"/>
  <c r="S15" i="96" s="1"/>
  <c r="O15" i="96"/>
  <c r="M15" i="96" s="1"/>
  <c r="L15" i="96"/>
  <c r="J15" i="96"/>
  <c r="I15" i="96"/>
  <c r="G15" i="96"/>
  <c r="AO14" i="96"/>
  <c r="AM14" i="96"/>
  <c r="AK14" i="96" s="1"/>
  <c r="AJ14" i="96"/>
  <c r="AH14" i="96" s="1"/>
  <c r="AG14" i="96"/>
  <c r="AE14" i="96" s="1"/>
  <c r="AD14" i="96"/>
  <c r="AB14" i="96" s="1"/>
  <c r="AA14" i="96"/>
  <c r="Y14" i="96"/>
  <c r="X14" i="96"/>
  <c r="V14" i="96" s="1"/>
  <c r="U14" i="96"/>
  <c r="S14" i="96" s="1"/>
  <c r="R14" i="96"/>
  <c r="P14" i="96" s="1"/>
  <c r="O14" i="96"/>
  <c r="M14" i="96" s="1"/>
  <c r="L14" i="96"/>
  <c r="J14" i="96" s="1"/>
  <c r="I14" i="96"/>
  <c r="G14" i="96" s="1"/>
  <c r="AO13" i="96"/>
  <c r="AM13" i="96"/>
  <c r="AK13" i="96" s="1"/>
  <c r="AJ13" i="96"/>
  <c r="AH13" i="96"/>
  <c r="AG13" i="96"/>
  <c r="AE13" i="96" s="1"/>
  <c r="AD13" i="96"/>
  <c r="AB13" i="96" s="1"/>
  <c r="AA13" i="96"/>
  <c r="Y13" i="96" s="1"/>
  <c r="X13" i="96"/>
  <c r="V13" i="96" s="1"/>
  <c r="U13" i="96"/>
  <c r="S13" i="96" s="1"/>
  <c r="R13" i="96"/>
  <c r="P13" i="96" s="1"/>
  <c r="O13" i="96"/>
  <c r="M13" i="96" s="1"/>
  <c r="L13" i="96"/>
  <c r="J13" i="96" s="1"/>
  <c r="I13" i="96"/>
  <c r="G13" i="96" s="1"/>
  <c r="AO12" i="96"/>
  <c r="AM12" i="96"/>
  <c r="AK12" i="96" s="1"/>
  <c r="AJ12" i="96"/>
  <c r="AH12" i="96" s="1"/>
  <c r="AG12" i="96"/>
  <c r="AE12" i="96" s="1"/>
  <c r="AD12" i="96"/>
  <c r="AB12" i="96" s="1"/>
  <c r="AA12" i="96"/>
  <c r="Y12" i="96" s="1"/>
  <c r="X12" i="96"/>
  <c r="V12" i="96" s="1"/>
  <c r="R12" i="96"/>
  <c r="P12" i="96" s="1"/>
  <c r="O12" i="96"/>
  <c r="M12" i="96" s="1"/>
  <c r="L12" i="96"/>
  <c r="J12" i="96" s="1"/>
  <c r="I12" i="96"/>
  <c r="G12" i="96" s="1"/>
  <c r="F12" i="96"/>
  <c r="D12" i="96" s="1"/>
  <c r="AO11" i="96"/>
  <c r="AM11" i="96"/>
  <c r="AK11" i="96"/>
  <c r="AJ11" i="96"/>
  <c r="AH11" i="96"/>
  <c r="AG11" i="96"/>
  <c r="AE11" i="96" s="1"/>
  <c r="AD11" i="96"/>
  <c r="AB11" i="96" s="1"/>
  <c r="AA11" i="96"/>
  <c r="Y11" i="96" s="1"/>
  <c r="X11" i="96"/>
  <c r="V11" i="96" s="1"/>
  <c r="U11" i="96"/>
  <c r="S11" i="96" s="1"/>
  <c r="O11" i="96"/>
  <c r="M11" i="96"/>
  <c r="L11" i="96"/>
  <c r="J11" i="96"/>
  <c r="I11" i="96"/>
  <c r="G11" i="96" s="1"/>
  <c r="F11" i="96"/>
  <c r="D11" i="96" s="1"/>
  <c r="AO10" i="96"/>
  <c r="AM10" i="96"/>
  <c r="AK10" i="96" s="1"/>
  <c r="AJ10" i="96"/>
  <c r="AH10" i="96" s="1"/>
  <c r="AG10" i="96"/>
  <c r="AE10" i="96" s="1"/>
  <c r="AD10" i="96"/>
  <c r="AB10" i="96"/>
  <c r="AA10" i="96"/>
  <c r="Y10" i="96" s="1"/>
  <c r="X10" i="96"/>
  <c r="V10" i="96" s="1"/>
  <c r="O10" i="96"/>
  <c r="M10" i="96" s="1"/>
  <c r="L10" i="96"/>
  <c r="J10" i="96" s="1"/>
  <c r="I10" i="96"/>
  <c r="G10" i="96" s="1"/>
  <c r="AM9" i="96"/>
  <c r="AK9" i="96" s="1"/>
  <c r="AJ9" i="96"/>
  <c r="AH9" i="96" s="1"/>
  <c r="AG9" i="96"/>
  <c r="AE9" i="96"/>
  <c r="AD9" i="96"/>
  <c r="AB9" i="96"/>
  <c r="AA9" i="96"/>
  <c r="Y9" i="96"/>
  <c r="X9" i="96"/>
  <c r="V9" i="96" s="1"/>
  <c r="O9" i="96"/>
  <c r="M9" i="96" s="1"/>
  <c r="L9" i="96"/>
  <c r="J9" i="96" s="1"/>
  <c r="I9" i="96"/>
  <c r="G9" i="96" s="1"/>
  <c r="AO8" i="96"/>
  <c r="AM8" i="96"/>
  <c r="AK8" i="96"/>
  <c r="AJ8" i="96"/>
  <c r="AH8" i="96"/>
  <c r="AG8" i="96"/>
  <c r="AE8" i="96" s="1"/>
  <c r="AD8" i="96"/>
  <c r="AB8" i="96" s="1"/>
  <c r="AA8" i="96"/>
  <c r="Y8" i="96" s="1"/>
  <c r="X8" i="96"/>
  <c r="V8" i="96" s="1"/>
  <c r="U8" i="96"/>
  <c r="S8" i="96" s="1"/>
  <c r="O8" i="96"/>
  <c r="M8" i="96"/>
  <c r="L8" i="96"/>
  <c r="J8" i="96"/>
  <c r="I8" i="96"/>
  <c r="G8" i="96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H46" i="87"/>
  <c r="G46" i="87"/>
  <c r="E46" i="87"/>
  <c r="C46" i="87"/>
  <c r="I45" i="87"/>
  <c r="F45" i="87"/>
  <c r="I44" i="87"/>
  <c r="F44" i="87"/>
  <c r="I43" i="87"/>
  <c r="F43" i="87"/>
  <c r="I42" i="87"/>
  <c r="F42" i="87"/>
  <c r="I41" i="87"/>
  <c r="F41" i="87"/>
  <c r="I40" i="87"/>
  <c r="F40" i="87"/>
  <c r="I39" i="87"/>
  <c r="F39" i="87"/>
  <c r="I38" i="87"/>
  <c r="F38" i="87"/>
  <c r="I37" i="87"/>
  <c r="F37" i="87"/>
  <c r="I36" i="87"/>
  <c r="F36" i="87"/>
  <c r="I35" i="87"/>
  <c r="F35" i="87"/>
  <c r="I34" i="87"/>
  <c r="F34" i="87"/>
  <c r="I33" i="87"/>
  <c r="F33" i="87"/>
  <c r="I32" i="87"/>
  <c r="F32" i="87"/>
  <c r="I31" i="87"/>
  <c r="F31" i="87"/>
  <c r="I30" i="87"/>
  <c r="F30" i="87"/>
  <c r="I29" i="87"/>
  <c r="F29" i="87"/>
  <c r="I28" i="87"/>
  <c r="F28" i="87"/>
  <c r="I27" i="87"/>
  <c r="F27" i="87"/>
  <c r="I26" i="87"/>
  <c r="F26" i="87"/>
  <c r="I25" i="87"/>
  <c r="F25" i="87"/>
  <c r="I24" i="87"/>
  <c r="F24" i="87"/>
  <c r="I23" i="87"/>
  <c r="F23" i="87"/>
  <c r="I22" i="87"/>
  <c r="F22" i="87"/>
  <c r="I21" i="87"/>
  <c r="F21" i="87"/>
  <c r="I20" i="87"/>
  <c r="F20" i="87"/>
  <c r="I19" i="87"/>
  <c r="F19" i="87"/>
  <c r="I18" i="87"/>
  <c r="F18" i="87"/>
  <c r="I17" i="87"/>
  <c r="F17" i="87"/>
  <c r="I16" i="87"/>
  <c r="F16" i="87"/>
  <c r="I15" i="87"/>
  <c r="F15" i="87"/>
  <c r="I14" i="87"/>
  <c r="F14" i="87"/>
  <c r="I13" i="87"/>
  <c r="F13" i="87"/>
  <c r="I12" i="87"/>
  <c r="F12" i="87"/>
  <c r="I11" i="87"/>
  <c r="F11" i="87"/>
  <c r="I10" i="87"/>
  <c r="F10" i="87"/>
  <c r="I9" i="87"/>
  <c r="F9" i="87"/>
  <c r="I8" i="87"/>
  <c r="F8" i="87"/>
  <c r="I7" i="87"/>
  <c r="F7" i="87"/>
  <c r="U20" i="96" l="1"/>
  <c r="S20" i="96" s="1"/>
  <c r="U43" i="96"/>
  <c r="S43" i="96" s="1"/>
  <c r="R9" i="96"/>
  <c r="P9" i="96" s="1"/>
  <c r="U12" i="96"/>
  <c r="S12" i="96" s="1"/>
  <c r="AN12" i="96" s="1"/>
  <c r="U17" i="96"/>
  <c r="S17" i="96" s="1"/>
  <c r="U18" i="96"/>
  <c r="S18" i="96" s="1"/>
  <c r="R19" i="96"/>
  <c r="P19" i="96" s="1"/>
  <c r="U21" i="96"/>
  <c r="S21" i="96" s="1"/>
  <c r="U40" i="96"/>
  <c r="S40" i="96" s="1"/>
  <c r="U9" i="96"/>
  <c r="S9" i="96" s="1"/>
  <c r="U10" i="96"/>
  <c r="S10" i="96" s="1"/>
  <c r="R11" i="96"/>
  <c r="P11" i="96" s="1"/>
  <c r="AN11" i="96" s="1"/>
  <c r="R16" i="96"/>
  <c r="P16" i="96" s="1"/>
  <c r="U31" i="96"/>
  <c r="S31" i="96" s="1"/>
  <c r="U36" i="96"/>
  <c r="S36" i="96" s="1"/>
  <c r="U19" i="96"/>
  <c r="S19" i="96" s="1"/>
  <c r="U22" i="96"/>
  <c r="S22" i="96" s="1"/>
  <c r="R23" i="96"/>
  <c r="P23" i="96" s="1"/>
  <c r="U32" i="96"/>
  <c r="S32" i="96" s="1"/>
  <c r="U35" i="96"/>
  <c r="S35" i="96" s="1"/>
  <c r="U39" i="96"/>
  <c r="S39" i="96" s="1"/>
  <c r="U23" i="96"/>
  <c r="S23" i="96" s="1"/>
  <c r="U24" i="96"/>
  <c r="S24" i="96" s="1"/>
  <c r="U28" i="96"/>
  <c r="S28" i="96" s="1"/>
  <c r="R8" i="96"/>
  <c r="P8" i="96" s="1"/>
  <c r="R18" i="96"/>
  <c r="P18" i="96" s="1"/>
  <c r="R21" i="96"/>
  <c r="P21" i="96" s="1"/>
  <c r="X22" i="96"/>
  <c r="V22" i="96" s="1"/>
  <c r="AM22" i="96"/>
  <c r="AK22" i="96" s="1"/>
  <c r="X23" i="96"/>
  <c r="V23" i="96" s="1"/>
  <c r="L24" i="96"/>
  <c r="J24" i="96" s="1"/>
  <c r="O26" i="96"/>
  <c r="M26" i="96" s="1"/>
  <c r="X28" i="96"/>
  <c r="V28" i="96" s="1"/>
  <c r="L29" i="96"/>
  <c r="J29" i="96" s="1"/>
  <c r="AM29" i="96"/>
  <c r="AK29" i="96" s="1"/>
  <c r="X31" i="96"/>
  <c r="V31" i="96" s="1"/>
  <c r="X34" i="96"/>
  <c r="V34" i="96" s="1"/>
  <c r="X38" i="96"/>
  <c r="V38" i="96" s="1"/>
  <c r="AJ39" i="96"/>
  <c r="AH39" i="96" s="1"/>
  <c r="X43" i="96"/>
  <c r="V43" i="96" s="1"/>
  <c r="AA44" i="96"/>
  <c r="Y44" i="96" s="1"/>
  <c r="AJ46" i="96"/>
  <c r="AH46" i="96" s="1"/>
  <c r="L46" i="96"/>
  <c r="J46" i="96" s="1"/>
  <c r="AM46" i="96"/>
  <c r="AK46" i="96" s="1"/>
  <c r="R29" i="96"/>
  <c r="P29" i="96" s="1"/>
  <c r="R40" i="96"/>
  <c r="P40" i="96" s="1"/>
  <c r="O46" i="96"/>
  <c r="M46" i="96" s="1"/>
  <c r="R10" i="96"/>
  <c r="P10" i="96" s="1"/>
  <c r="O20" i="96"/>
  <c r="M20" i="96" s="1"/>
  <c r="AA20" i="96"/>
  <c r="Y20" i="96" s="1"/>
  <c r="AA21" i="96"/>
  <c r="Y21" i="96" s="1"/>
  <c r="R24" i="96"/>
  <c r="P24" i="96" s="1"/>
  <c r="O25" i="96"/>
  <c r="M25" i="96" s="1"/>
  <c r="AJ25" i="96"/>
  <c r="AH25" i="96" s="1"/>
  <c r="X26" i="96"/>
  <c r="V26" i="96" s="1"/>
  <c r="AM26" i="96"/>
  <c r="AK26" i="96" s="1"/>
  <c r="X27" i="96"/>
  <c r="V27" i="96" s="1"/>
  <c r="X29" i="96"/>
  <c r="V29" i="96" s="1"/>
  <c r="L30" i="96"/>
  <c r="J30" i="96" s="1"/>
  <c r="AM30" i="96"/>
  <c r="AK30" i="96" s="1"/>
  <c r="X32" i="96"/>
  <c r="V32" i="96" s="1"/>
  <c r="O33" i="96"/>
  <c r="M33" i="96" s="1"/>
  <c r="L35" i="96"/>
  <c r="J35" i="96" s="1"/>
  <c r="L37" i="96"/>
  <c r="J37" i="96" s="1"/>
  <c r="AM37" i="96"/>
  <c r="AK37" i="96" s="1"/>
  <c r="O41" i="96"/>
  <c r="M41" i="96" s="1"/>
  <c r="AM42" i="96"/>
  <c r="AK42" i="96" s="1"/>
  <c r="X46" i="96"/>
  <c r="V46" i="96" s="1"/>
  <c r="R15" i="96"/>
  <c r="P15" i="96" s="1"/>
  <c r="O19" i="96"/>
  <c r="M19" i="96" s="1"/>
  <c r="AA19" i="96"/>
  <c r="Y19" i="96" s="1"/>
  <c r="AM19" i="96"/>
  <c r="AK19" i="96" s="1"/>
  <c r="L22" i="96"/>
  <c r="J22" i="96" s="1"/>
  <c r="L23" i="96"/>
  <c r="J23" i="96" s="1"/>
  <c r="AJ23" i="96"/>
  <c r="AH23" i="96" s="1"/>
  <c r="AJ24" i="96"/>
  <c r="AH24" i="96" s="1"/>
  <c r="AM25" i="96"/>
  <c r="AK25" i="96" s="1"/>
  <c r="AA27" i="96"/>
  <c r="Y27" i="96" s="1"/>
  <c r="L28" i="96"/>
  <c r="J28" i="96" s="1"/>
  <c r="AA29" i="96"/>
  <c r="Y29" i="96" s="1"/>
  <c r="O30" i="96"/>
  <c r="M30" i="96" s="1"/>
  <c r="AJ31" i="96"/>
  <c r="AH31" i="96" s="1"/>
  <c r="X33" i="96"/>
  <c r="V33" i="96" s="1"/>
  <c r="O37" i="96"/>
  <c r="M37" i="96" s="1"/>
  <c r="R41" i="96"/>
  <c r="P41" i="96" s="1"/>
  <c r="L42" i="96"/>
  <c r="J42" i="96" s="1"/>
  <c r="AJ43" i="96"/>
  <c r="AH43" i="96" s="1"/>
  <c r="R25" i="96"/>
  <c r="P25" i="96" s="1"/>
  <c r="R28" i="96"/>
  <c r="P28" i="96" s="1"/>
  <c r="R37" i="96"/>
  <c r="P37" i="96" s="1"/>
  <c r="I41" i="96"/>
  <c r="G41" i="96" s="1"/>
  <c r="I46" i="96"/>
  <c r="G46" i="96" s="1"/>
  <c r="I42" i="96"/>
  <c r="G42" i="96" s="1"/>
  <c r="AN17" i="96"/>
  <c r="I36" i="96"/>
  <c r="G36" i="96" s="1"/>
  <c r="I40" i="96"/>
  <c r="G40" i="96" s="1"/>
  <c r="F16" i="96"/>
  <c r="D16" i="96" s="1"/>
  <c r="AN16" i="96" s="1"/>
  <c r="F19" i="96"/>
  <c r="D19" i="96" s="1"/>
  <c r="F21" i="96"/>
  <c r="D21" i="96" s="1"/>
  <c r="AO47" i="96"/>
  <c r="F31" i="96"/>
  <c r="D31" i="96" s="1"/>
  <c r="F36" i="96"/>
  <c r="D36" i="96" s="1"/>
  <c r="F37" i="96"/>
  <c r="D37" i="96" s="1"/>
  <c r="F38" i="96"/>
  <c r="D38" i="96" s="1"/>
  <c r="F46" i="96"/>
  <c r="D46" i="96" s="1"/>
  <c r="F8" i="96"/>
  <c r="D8" i="96" s="1"/>
  <c r="F24" i="96"/>
  <c r="D24" i="96" s="1"/>
  <c r="F29" i="96"/>
  <c r="D29" i="96" s="1"/>
  <c r="F43" i="96"/>
  <c r="D43" i="96" s="1"/>
  <c r="F15" i="96"/>
  <c r="D15" i="96" s="1"/>
  <c r="AN15" i="96" s="1"/>
  <c r="F26" i="96"/>
  <c r="D26" i="96" s="1"/>
  <c r="F27" i="96"/>
  <c r="D27" i="96" s="1"/>
  <c r="F28" i="96"/>
  <c r="D28" i="96" s="1"/>
  <c r="F9" i="96"/>
  <c r="D9" i="96" s="1"/>
  <c r="F10" i="96"/>
  <c r="D10" i="96" s="1"/>
  <c r="F18" i="96"/>
  <c r="D18" i="96" s="1"/>
  <c r="F23" i="96"/>
  <c r="D23" i="96" s="1"/>
  <c r="F34" i="96"/>
  <c r="D34" i="96" s="1"/>
  <c r="F41" i="96"/>
  <c r="D41" i="96" s="1"/>
  <c r="F44" i="96"/>
  <c r="D44" i="96" s="1"/>
  <c r="F45" i="96"/>
  <c r="D45" i="96" s="1"/>
  <c r="F13" i="96"/>
  <c r="D13" i="96" s="1"/>
  <c r="AN13" i="96" s="1"/>
  <c r="F30" i="96"/>
  <c r="D30" i="96" s="1"/>
  <c r="F40" i="96"/>
  <c r="D40" i="96" s="1"/>
  <c r="F42" i="96"/>
  <c r="D42" i="96" s="1"/>
  <c r="F14" i="96"/>
  <c r="D14" i="96" s="1"/>
  <c r="AN14" i="96" s="1"/>
  <c r="R32" i="96"/>
  <c r="P32" i="96" s="1"/>
  <c r="R33" i="96"/>
  <c r="P33" i="96" s="1"/>
  <c r="R36" i="96"/>
  <c r="P36" i="96" s="1"/>
  <c r="O44" i="96"/>
  <c r="M44" i="96" s="1"/>
  <c r="O40" i="96"/>
  <c r="M40" i="96" s="1"/>
  <c r="O36" i="96"/>
  <c r="M36" i="96" s="1"/>
  <c r="O32" i="96"/>
  <c r="M32" i="96" s="1"/>
  <c r="O28" i="96"/>
  <c r="M28" i="96" s="1"/>
  <c r="O43" i="96"/>
  <c r="M43" i="96" s="1"/>
  <c r="O39" i="96"/>
  <c r="M39" i="96" s="1"/>
  <c r="O35" i="96"/>
  <c r="M35" i="96" s="1"/>
  <c r="O31" i="96"/>
  <c r="M31" i="96" s="1"/>
  <c r="O27" i="96"/>
  <c r="M27" i="96" s="1"/>
  <c r="O23" i="96"/>
  <c r="M23" i="96" s="1"/>
  <c r="AM44" i="96"/>
  <c r="AK44" i="96" s="1"/>
  <c r="AM40" i="96"/>
  <c r="AK40" i="96" s="1"/>
  <c r="AM36" i="96"/>
  <c r="AK36" i="96" s="1"/>
  <c r="AM32" i="96"/>
  <c r="AK32" i="96" s="1"/>
  <c r="AM28" i="96"/>
  <c r="AK28" i="96" s="1"/>
  <c r="AM43" i="96"/>
  <c r="AK43" i="96" s="1"/>
  <c r="AM39" i="96"/>
  <c r="AK39" i="96" s="1"/>
  <c r="AM35" i="96"/>
  <c r="AK35" i="96" s="1"/>
  <c r="AM31" i="96"/>
  <c r="AK31" i="96" s="1"/>
  <c r="AM27" i="96"/>
  <c r="AK27" i="96" s="1"/>
  <c r="AM23" i="96"/>
  <c r="AK23" i="96" s="1"/>
  <c r="R43" i="96"/>
  <c r="P43" i="96" s="1"/>
  <c r="R39" i="96"/>
  <c r="P39" i="96" s="1"/>
  <c r="R35" i="96"/>
  <c r="P35" i="96" s="1"/>
  <c r="R31" i="96"/>
  <c r="P31" i="96" s="1"/>
  <c r="R27" i="96"/>
  <c r="P27" i="96" s="1"/>
  <c r="R46" i="96"/>
  <c r="P46" i="96" s="1"/>
  <c r="R42" i="96"/>
  <c r="P42" i="96" s="1"/>
  <c r="R38" i="96"/>
  <c r="P38" i="96" s="1"/>
  <c r="R34" i="96"/>
  <c r="P34" i="96" s="1"/>
  <c r="R30" i="96"/>
  <c r="P30" i="96" s="1"/>
  <c r="R26" i="96"/>
  <c r="P26" i="96" s="1"/>
  <c r="R22" i="96"/>
  <c r="P22" i="96" s="1"/>
  <c r="R44" i="96"/>
  <c r="P44" i="96" s="1"/>
  <c r="U46" i="96"/>
  <c r="S46" i="96" s="1"/>
  <c r="U42" i="96"/>
  <c r="S42" i="96" s="1"/>
  <c r="U38" i="96"/>
  <c r="S38" i="96" s="1"/>
  <c r="U34" i="96"/>
  <c r="S34" i="96" s="1"/>
  <c r="U30" i="96"/>
  <c r="S30" i="96" s="1"/>
  <c r="U45" i="96"/>
  <c r="S45" i="96" s="1"/>
  <c r="U41" i="96"/>
  <c r="S41" i="96" s="1"/>
  <c r="U37" i="96"/>
  <c r="S37" i="96" s="1"/>
  <c r="U33" i="96"/>
  <c r="S33" i="96" s="1"/>
  <c r="U29" i="96"/>
  <c r="S29" i="96" s="1"/>
  <c r="U25" i="96"/>
  <c r="S25" i="96" s="1"/>
  <c r="L36" i="96"/>
  <c r="J36" i="96" s="1"/>
  <c r="AJ36" i="96"/>
  <c r="AH36" i="96" s="1"/>
  <c r="L40" i="96"/>
  <c r="J40" i="96" s="1"/>
  <c r="AJ40" i="96"/>
  <c r="AH40" i="96" s="1"/>
  <c r="L44" i="96"/>
  <c r="J44" i="96" s="1"/>
  <c r="AJ44" i="96"/>
  <c r="AH44" i="96" s="1"/>
  <c r="L41" i="96"/>
  <c r="J41" i="96" s="1"/>
  <c r="AJ41" i="96"/>
  <c r="AH41" i="96" s="1"/>
  <c r="AN37" i="96" l="1"/>
  <c r="AN24" i="96"/>
  <c r="AN21" i="96"/>
  <c r="AN34" i="96"/>
  <c r="AN22" i="96"/>
  <c r="AN20" i="96"/>
  <c r="AN36" i="96"/>
  <c r="AN35" i="96"/>
  <c r="AN43" i="96"/>
  <c r="AN31" i="96"/>
  <c r="AN30" i="96"/>
  <c r="AN23" i="96"/>
  <c r="AN39" i="96"/>
  <c r="AN33" i="96"/>
  <c r="AN29" i="96"/>
  <c r="AN10" i="96"/>
  <c r="AN8" i="96"/>
  <c r="AN19" i="96"/>
  <c r="AN18" i="96"/>
  <c r="AN25" i="96"/>
  <c r="AN32" i="96"/>
  <c r="AN45" i="96"/>
  <c r="AN38" i="96"/>
  <c r="AN40" i="96"/>
  <c r="AN41" i="96"/>
  <c r="AN28" i="96"/>
  <c r="AN27" i="96"/>
  <c r="AN46" i="96"/>
  <c r="AN42" i="96"/>
  <c r="AN26" i="96"/>
  <c r="AN44" i="96"/>
  <c r="AN47" i="96" l="1"/>
</calcChain>
</file>

<file path=xl/sharedStrings.xml><?xml version="1.0" encoding="utf-8"?>
<sst xmlns="http://schemas.openxmlformats.org/spreadsheetml/2006/main" count="1739" uniqueCount="414">
  <si>
    <t>Adalar</t>
  </si>
  <si>
    <t>Arnavutköy</t>
  </si>
  <si>
    <t>Ataşehir</t>
  </si>
  <si>
    <t>Avcılar</t>
  </si>
  <si>
    <t>Büyükçekmece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</si>
  <si>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</si>
  <si>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</si>
  <si>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</si>
  <si>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</si>
  <si>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</si>
  <si>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</si>
  <si>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</si>
  <si>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</si>
  <si>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</si>
  <si>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Çatalca</t>
  </si>
  <si>
    <t>Çekmeköy</t>
  </si>
  <si>
    <t>Esenler</t>
  </si>
  <si>
    <t>Esenyurt</t>
  </si>
  <si>
    <t>Eyüpsultan</t>
  </si>
  <si>
    <t>Fatih</t>
  </si>
  <si>
    <t>Gaziosmanpaşa</t>
  </si>
  <si>
    <t>Güngören</t>
  </si>
  <si>
    <t>Küçükçekmece</t>
  </si>
  <si>
    <t>Kadıköy</t>
  </si>
  <si>
    <t>Kağıthane</t>
  </si>
  <si>
    <t>Kartal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</si>
  <si>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</si>
  <si>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</si>
  <si>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</si>
  <si>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</si>
  <si>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</si>
  <si>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</si>
  <si>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</si>
  <si>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</si>
  <si>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</si>
  <si>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</si>
  <si>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</si>
  <si>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</si>
  <si>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</si>
  <si>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TOPLAM</t>
  </si>
  <si>
    <t xml:space="preserve"> </t>
  </si>
  <si>
    <t>Satır Etiketleri</t>
  </si>
  <si>
    <t>HAYIR KURUMU VE MÜZE</t>
  </si>
  <si>
    <t>İBADETHANE</t>
  </si>
  <si>
    <t>KONUT</t>
  </si>
  <si>
    <t>RESMİ KURUM</t>
  </si>
  <si>
    <t>SANAYİ</t>
  </si>
  <si>
    <t>TİCARİ</t>
  </si>
  <si>
    <t>YABANCI TEMSİLCİLİK</t>
  </si>
  <si>
    <t>YIL</t>
  </si>
  <si>
    <t>2020 OCAK</t>
  </si>
  <si>
    <t>Yıllara Göre Sayaç Sayıları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</si>
  <si>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</si>
  <si>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</si>
  <si>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</si>
  <si>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</si>
  <si>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</si>
  <si>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</si>
  <si>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</si>
  <si>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</si>
  <si>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</si>
  <si>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</si>
  <si>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</si>
  <si>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</si>
  <si>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</si>
  <si>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</si>
  <si>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</si>
  <si>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</si>
  <si>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</si>
  <si>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</si>
  <si>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</si>
  <si>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</si>
  <si>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</si>
  <si>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</si>
  <si>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</si>
  <si>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</si>
  <si>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</si>
  <si>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</si>
  <si>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</si>
  <si>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</si>
  <si>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</si>
  <si>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</si>
  <si>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</si>
  <si>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</si>
  <si>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</si>
  <si>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</si>
  <si>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</si>
  <si>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TUZLA</t>
  </si>
  <si>
    <t>ÜMRANİYE</t>
  </si>
  <si>
    <t>ÜSKÜDAR</t>
  </si>
  <si>
    <t>ZEYTİNBURNU</t>
  </si>
  <si>
    <t>2020 Ocak</t>
  </si>
  <si>
    <t>İlçelere ve Müşteri Tipine Göre Sayaç Sayıları (2020 Ocak Sonu)</t>
  </si>
  <si>
    <t>İLÇE</t>
  </si>
  <si>
    <t>İlçelere Göre Sayaç Sayıları (30 Yıllık)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</si>
  <si>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</si>
  <si>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</si>
  <si>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</si>
  <si>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</si>
  <si>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</si>
  <si>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</si>
  <si>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</si>
  <si>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</si>
  <si>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</si>
  <si>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</si>
  <si>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</si>
  <si>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</si>
  <si>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Aylar</t>
  </si>
  <si>
    <t>GENEL</t>
  </si>
  <si>
    <t>Aylara Göre Toplam Tüketim (m^3)</t>
  </si>
  <si>
    <t>Müşteri Tipine Göre Toplam Tüketim (m^3)</t>
  </si>
  <si>
    <t>OCAK AYI TOPLAM TÜKETİM</t>
  </si>
  <si>
    <t>YILLIK TOPLAM TÜKETİM</t>
  </si>
  <si>
    <t>İlçelere ve Yıllara Göre Toplam Tüketim (m^3)</t>
  </si>
  <si>
    <t>İlçelere ve Yıllara Göre Toplam Tüketim (m^3) (OCAK)</t>
  </si>
  <si>
    <t>0-300 Bin</t>
  </si>
  <si>
    <t>300-800 Bin</t>
  </si>
  <si>
    <t>800 Bin Üstü</t>
  </si>
  <si>
    <t>0-100 Bin Çatalca</t>
  </si>
  <si>
    <t>100-300 Bin Çatalca</t>
  </si>
  <si>
    <t>300 Bin Üstü Çatalca</t>
  </si>
  <si>
    <t>Elektrik Müşterisi 300-800 Bin</t>
  </si>
  <si>
    <t>Elektrik Müşterisi 800 Bin Üstü</t>
  </si>
  <si>
    <t>Kompozit Kullanım 300-800 Bin</t>
  </si>
  <si>
    <t>Kompozit Kullanım 800 Bin Üstü</t>
  </si>
  <si>
    <t>Serbest Olmayan Tüketici İçin Satış Fiyatı Kdv Dahil TL/Sm³</t>
  </si>
  <si>
    <t>Serbest Tüketici İçin Satış Fiyatı Kdv Dahil TL/Sm³</t>
  </si>
  <si>
    <t>MESKEN</t>
  </si>
  <si>
    <t>SANAYİ TESİSLERİ</t>
  </si>
  <si>
    <t>ABONE SAYISI</t>
  </si>
  <si>
    <t>KULLANICI SAYISI</t>
  </si>
  <si>
    <t>İstasyon Tipine Göre 2020 Aylık Hava Kalitesi İndeksi</t>
  </si>
  <si>
    <t>İstasyon Tipi</t>
  </si>
  <si>
    <t>1-31 Ocak 2021</t>
  </si>
  <si>
    <t>1-29 Şubat 2021</t>
  </si>
  <si>
    <t>1-31 Mart 2021</t>
  </si>
  <si>
    <t>1-12 Nisan 2021</t>
  </si>
  <si>
    <t>Toplam</t>
  </si>
  <si>
    <t>Arkaplan</t>
  </si>
  <si>
    <t>Deniz-Trafik</t>
  </si>
  <si>
    <t>-</t>
  </si>
  <si>
    <t>Kentsel</t>
  </si>
  <si>
    <t>Kentsel-Trafik</t>
  </si>
  <si>
    <t>Kırsal</t>
  </si>
  <si>
    <t>Mobil</t>
  </si>
  <si>
    <t>Sanayi-Kentsel</t>
  </si>
  <si>
    <t>Şehir-Arkaplan</t>
  </si>
  <si>
    <t>Taş Ocakları</t>
  </si>
  <si>
    <t>Trafik</t>
  </si>
  <si>
    <t>İstasyonlara Göre 2020 Aylık Hava Kalitesi İndeksi</t>
  </si>
  <si>
    <t>İstasyon</t>
  </si>
  <si>
    <t>Büyükada</t>
  </si>
  <si>
    <t>Kumköy</t>
  </si>
  <si>
    <t>Kandilli 2</t>
  </si>
  <si>
    <t>Alibeyköy</t>
  </si>
  <si>
    <t>Kağıthane 2</t>
  </si>
  <si>
    <t>Yenibosna</t>
  </si>
  <si>
    <t>Kağıthane 1</t>
  </si>
  <si>
    <t>Sultangazi 2</t>
  </si>
  <si>
    <t>Sultangazi 4</t>
  </si>
  <si>
    <t>Üsküdar 1</t>
  </si>
  <si>
    <t>Mobil 2</t>
  </si>
  <si>
    <t>Kandilli 1</t>
  </si>
  <si>
    <t>Maslak</t>
  </si>
  <si>
    <t>Ümraniye 1</t>
  </si>
  <si>
    <t>Sultangazi 1</t>
  </si>
  <si>
    <t>Sultangazi 3</t>
  </si>
  <si>
    <t>Aksaray</t>
  </si>
  <si>
    <t>Çatladıkapı</t>
  </si>
  <si>
    <t>Göztepe</t>
  </si>
  <si>
    <t>Mecidiyeköy</t>
  </si>
  <si>
    <t>Selimiye</t>
  </si>
  <si>
    <t>Şirinevler</t>
  </si>
  <si>
    <t>Ümraniye 2</t>
  </si>
  <si>
    <t>Üsküdar 2</t>
  </si>
  <si>
    <t>İstasyon Tiplerine Göre 2019-2020 Hava Kalitesi İndeksi Karşılaştırması</t>
  </si>
  <si>
    <t>2019 (1 Ocak - 7 Nisan)</t>
  </si>
  <si>
    <t>2020 (1 Ocak - 7 Nisan)</t>
  </si>
  <si>
    <t>Genel Toplam</t>
  </si>
  <si>
    <t>İstasyonlara Göre 2019-2020 Hava Kalitesi İndeksi Karşılaştırması</t>
  </si>
  <si>
    <t>1 Ocak - 7 Nisan</t>
  </si>
  <si>
    <t>Mobil 1</t>
  </si>
  <si>
    <t>Yıllara Göre İstasyon Tiplerindeki Hava Kalitesi İndeksi</t>
  </si>
  <si>
    <t>2020(1 Ocak-12 Nisan)</t>
  </si>
  <si>
    <t>Yıllara Göre İstasyonlardaki Hava Kalitesi İndeksi</t>
  </si>
  <si>
    <t>Covid-19 Süreci  İstasyon Tipine Göre Ortalama Hava Kalitesi İndeksi</t>
  </si>
  <si>
    <t>2019 (16 Mart - 10 Nisan)</t>
  </si>
  <si>
    <t>2020 (16 Mart - 10 Nisan)</t>
  </si>
  <si>
    <t>Covid-19 Süreci İstasyonlara Göre Ortalama Hava Kalitesi İndeksi</t>
  </si>
  <si>
    <t>Covid-19 Yasakları İstasyon Tipi Ortalama Hava Kalitesi İndeksi</t>
  </si>
  <si>
    <t>Eğitim Kurumları Tatili</t>
  </si>
  <si>
    <t>65 Yaş Üstü Yasağı</t>
  </si>
  <si>
    <t>20 Yaş Altı Yasağı</t>
  </si>
  <si>
    <t>16-21 Mart</t>
  </si>
  <si>
    <t>22-31 Mart</t>
  </si>
  <si>
    <t>1-10 Nisan</t>
  </si>
  <si>
    <t xml:space="preserve">Hafta Sonu İstasyon Tipine Göre Ortalama Hava Kalitesi İndeksi </t>
  </si>
  <si>
    <t>7-8 Mart 2020</t>
  </si>
  <si>
    <t>11-12 Nisan 2020</t>
  </si>
  <si>
    <t xml:space="preserve">Hafta Sonu İstasyona Göre Hava Kalitesi İndeksi </t>
  </si>
  <si>
    <t>1-31 Ocak 2020</t>
  </si>
  <si>
    <t>1-29 Şubat 2020</t>
  </si>
  <si>
    <t>1-31 Mart 2020</t>
  </si>
  <si>
    <t>1-12 Nisan 2020</t>
  </si>
  <si>
    <t>TOPLAM ARTIŞ</t>
  </si>
  <si>
    <t>Toplam Artış</t>
  </si>
  <si>
    <t>Abone ve Kullanıcı Sayısı Artışları (Bir önceki döneme göre artış miktarı)</t>
  </si>
  <si>
    <t>İlçelere Göre Abone Sayısı Artışı (Bir önceki döneme göre artış miktarı)</t>
  </si>
  <si>
    <t>İlçelere Göre Kullanıcı Sayısı Artışı (Bir önceki döneme göre artış miktarı)</t>
  </si>
  <si>
    <t>İLÇE BELEDİYESİ</t>
  </si>
  <si>
    <t>2019 YILI NÜFUSU</t>
  </si>
  <si>
    <t>NÜFUSA GÖRE 
SIRALAMA</t>
  </si>
  <si>
    <t>YILLIK TOPLAM
SEFER (ADET)</t>
  </si>
  <si>
    <t>SEFER/NÜFUS</t>
  </si>
  <si>
    <t>YILLIK ATIK 
MİKTARI (TON)</t>
  </si>
  <si>
    <t>GÜNLÜK ATIK MİKTARI
(TON)</t>
  </si>
  <si>
    <t>YILLIK KİŞİ BAŞI 
ATIK MİKTARI (TON)</t>
  </si>
  <si>
    <t>Ay</t>
  </si>
  <si>
    <t>Odayeri mwh</t>
  </si>
  <si>
    <t>Kömürcüoda I. ve II. Etap mwh</t>
  </si>
  <si>
    <t>Kömürcüoda III. Etap mwh</t>
  </si>
  <si>
    <t>Yıl</t>
  </si>
  <si>
    <t>Çöp Gazından Üretilen 
Elektrik Enerjisi Miktarları 
(MWh)</t>
  </si>
  <si>
    <t>Düzenli Depolama Alanlarında 
Depolanan Evsel Atık Miktarı 
(Bin ton)</t>
  </si>
  <si>
    <t>AVRUPA YAKASI - GERİ KAZANIM VE KOMPOST
TESİSİ</t>
  </si>
  <si>
    <t>ANADOLU YAKASI - MEKANİK BİYOLOJİK İŞLEM VE
 GERİ DÖNÜŞÜM TESİSİ</t>
  </si>
  <si>
    <t>2019 Yılı</t>
  </si>
  <si>
    <t>KOMPOST (KG)</t>
  </si>
  <si>
    <t>Geri Kazanım (KG)</t>
  </si>
  <si>
    <t>ATY</t>
  </si>
  <si>
    <t>Geri Kazanım</t>
  </si>
  <si>
    <t>2018 Devreden Stok</t>
  </si>
  <si>
    <t>2019 Yılı Stok</t>
  </si>
  <si>
    <t>Toplam Üretim</t>
  </si>
  <si>
    <t>AYLAR</t>
  </si>
  <si>
    <t>BÖLGE</t>
  </si>
  <si>
    <t>OCAK</t>
  </si>
  <si>
    <t>ASYA</t>
  </si>
  <si>
    <t>AVRUPA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</si>
  <si>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</si>
  <si>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</si>
  <si>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</si>
  <si>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</si>
  <si>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</si>
  <si>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</si>
  <si>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</si>
  <si>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</si>
  <si>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</si>
  <si>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</si>
  <si>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</si>
  <si>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ARAÇ SAYISI</t>
  </si>
  <si>
    <t>TONAJ</t>
  </si>
  <si>
    <t>ATIK TOPLANAN NOKTALAR (Adet)</t>
  </si>
  <si>
    <t>BÖLGELERE GÖRE ATIK BERTARAFI (Ton)</t>
  </si>
  <si>
    <t>TESİSLERE GÖRE ATIK BERTARAFI (Ton)</t>
  </si>
  <si>
    <t>YAKMA</t>
  </si>
  <si>
    <t>STERİLİZASYON</t>
  </si>
  <si>
    <t>S.NO</t>
  </si>
  <si>
    <t>İLÇELER</t>
  </si>
  <si>
    <t>OCAK
(ÇIKAN ARAÇ SAYISI)</t>
  </si>
  <si>
    <t>OCAK YÜZDELİK DİLİMLER</t>
  </si>
  <si>
    <t>ŞUBAT
(ÇIKAN ARAÇ SAYISI)</t>
  </si>
  <si>
    <t>ŞUBAT YÜZDELİK DİLİMLER</t>
  </si>
  <si>
    <t>MART
(ÇIKAN ARAÇ SAYISI)</t>
  </si>
  <si>
    <t>MART YÜZDELİK DİLİMLER</t>
  </si>
  <si>
    <t>NİSAN
(ÇIKAN ARAÇ SAYISI)</t>
  </si>
  <si>
    <t>NİSAN YÜZDELİK DİLİMLER</t>
  </si>
  <si>
    <t>MAYIS
(ÇIKAN ARAÇ SAYISI)</t>
  </si>
  <si>
    <t>MAYIS YÜZDELİK DİLİMLER</t>
  </si>
  <si>
    <t>HAZİRAN
(ÇIKAN ARAÇ SAYISI)</t>
  </si>
  <si>
    <t>HAZİRAN YÜZDELİK DİLİMLER</t>
  </si>
  <si>
    <t>TEMMUZ
(ÇIKAN ARAÇ SAYISI)</t>
  </si>
  <si>
    <t>TEMMUZ YÜZDELİK DİLİMLER</t>
  </si>
  <si>
    <t>AĞUSTOS
(ÇIKAN ARAÇ SAYISI)</t>
  </si>
  <si>
    <t>AĞUSTOS YÜZDELİK DİLİMLER</t>
  </si>
  <si>
    <t>EYLÜL
(ÇIKAN ARAÇ SAYISI)</t>
  </si>
  <si>
    <t>EYLÜL YÜZDELİK DİLİMLER</t>
  </si>
  <si>
    <t>EKİM
(ÇIKAN ARAÇ SAYISI)</t>
  </si>
  <si>
    <t>EKİM YÜZDELİK DİLİMLER</t>
  </si>
  <si>
    <t>KASIM
(ÇIKAN ARAÇ SAYISI)</t>
  </si>
  <si>
    <t>KASIM YÜZDELİK DİLİMLER</t>
  </si>
  <si>
    <t>ARALIK
(ÇIKAN ARAÇ SAYISI)</t>
  </si>
  <si>
    <t>ARALIK YÜZDELİK DİLİMLER</t>
  </si>
  <si>
    <t>Yıkama Aracı Sayısı</t>
  </si>
  <si>
    <t>Tüm Yıkamalardaki Payı</t>
  </si>
  <si>
    <t>Eyüp</t>
  </si>
  <si>
    <t>Kâğıthane</t>
  </si>
  <si>
    <t>YILLIK TOPLAM</t>
  </si>
  <si>
    <t>TOPLANAN ÇÖP POŞETİ SAYISI</t>
  </si>
  <si>
    <t>İLÇEYE ÇIKAN ARAÇ SAYISI</t>
  </si>
  <si>
    <t>YÜZDELİK DİLİMLER</t>
  </si>
  <si>
    <t>ÇÖP POŞETİ</t>
  </si>
  <si>
    <t>ARAÇ</t>
  </si>
  <si>
    <t>NISAN</t>
  </si>
  <si>
    <t>Toplam Gemi Sayısı</t>
  </si>
  <si>
    <t xml:space="preserve">ATIK TÜRÜ </t>
  </si>
  <si>
    <t>GENEL TOPLAM</t>
  </si>
  <si>
    <t>SİNTİNE</t>
  </si>
  <si>
    <t>SLAÇ</t>
  </si>
  <si>
    <t>ATIK YAĞ</t>
  </si>
  <si>
    <t>SLOP</t>
  </si>
  <si>
    <t>KİRLİ BALAST</t>
  </si>
  <si>
    <t>KATI SLAÇ</t>
  </si>
  <si>
    <t>PİS SU</t>
  </si>
  <si>
    <t>ÇÖP</t>
  </si>
  <si>
    <t>EK VI</t>
  </si>
  <si>
    <t>YILLAR</t>
  </si>
  <si>
    <t>Gemilerden Toplanan Atık Miktarı</t>
  </si>
  <si>
    <r>
      <t>Bertarafa Gönderilen Atık Miktarı 
(m</t>
    </r>
    <r>
      <rPr>
        <b/>
        <sz val="11"/>
        <color theme="1"/>
        <rFont val="Arial"/>
        <family val="2"/>
        <charset val="162"/>
      </rPr>
      <t>³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</si>
  <si>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Geri Kazanıma Gönderilen Atık Miktarı 
(m</t>
    </r>
    <r>
      <rPr>
        <b/>
        <sz val="11"/>
        <color theme="1"/>
        <rFont val="Arial"/>
        <family val="2"/>
        <charset val="162"/>
      </rPr>
      <t>³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</si>
  <si>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Marpol Ek- 1 Petrol Türevli Atık          
(m</t>
    </r>
    <r>
      <rPr>
        <b/>
        <sz val="11"/>
        <color theme="1"/>
        <rFont val="Arial"/>
        <family val="2"/>
        <charset val="162"/>
      </rPr>
      <t>³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</si>
  <si>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Marpol Ek- 4          Pis Su
(m</t>
    </r>
    <r>
      <rPr>
        <b/>
        <sz val="11"/>
        <color theme="1"/>
        <rFont val="Arial"/>
        <family val="2"/>
        <charset val="162"/>
      </rPr>
      <t>³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</si>
  <si>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Marpol Ek- 5           Çöp
(m</t>
    </r>
    <r>
      <rPr>
        <b/>
        <sz val="11"/>
        <color theme="1"/>
        <rFont val="Arial"/>
        <family val="2"/>
        <charset val="162"/>
      </rPr>
      <t>³</t>
    </r>
    <r>
      <rPr>
        <b/>
        <sz val="11"/>
        <color theme="1"/>
        <rFont val="Calibri"/>
        <family val="2"/>
        <charset val="162"/>
        <scheme val="minor"/>
      </rPr>
      <t>)</t>
    </r>
  </si>
  <si>
    <t>Deniz yüzeyinden Toplanan Atıklar
(m³)</t>
  </si>
  <si>
    <t>İstanbul Barajları Doluluk Oranları (%)</t>
  </si>
  <si>
    <t>Tarih</t>
  </si>
  <si>
    <t>Ömerli Barajı</t>
  </si>
  <si>
    <t xml:space="preserve"> Darlık Barajı</t>
  </si>
  <si>
    <t>Elmalı Barajı</t>
  </si>
  <si>
    <t>Terkos Barajı</t>
  </si>
  <si>
    <t>Alibey Barajı</t>
  </si>
  <si>
    <t>Büyük Çekmece Barajı</t>
  </si>
  <si>
    <t xml:space="preserve">Sazlıdere Baraji </t>
  </si>
  <si>
    <t>Genel Doluluk</t>
  </si>
  <si>
    <t>Ömerli</t>
  </si>
  <si>
    <t>Darlık</t>
  </si>
  <si>
    <t>Alibey</t>
  </si>
  <si>
    <t>Sazlıdere</t>
  </si>
  <si>
    <t>Terkos</t>
  </si>
  <si>
    <t>Istrancalar</t>
  </si>
  <si>
    <t>Elmalı 1&amp;2</t>
  </si>
  <si>
    <t>Kazandere</t>
  </si>
  <si>
    <t>Pabuçdere</t>
  </si>
  <si>
    <t>Şubat Ort.</t>
  </si>
  <si>
    <t>Mart Ort.</t>
  </si>
  <si>
    <t>Nisan Ort.</t>
  </si>
  <si>
    <t>NiSAN</t>
  </si>
  <si>
    <t>HAZiRAN</t>
  </si>
  <si>
    <t>EKiM</t>
  </si>
  <si>
    <t>AylıkToplam</t>
  </si>
  <si>
    <t>Nüfus</t>
  </si>
  <si>
    <t>*2020 yılı 3 aylık değer içermektedir.</t>
  </si>
  <si>
    <t>Tarihler</t>
  </si>
  <si>
    <t>Doluluk Oranı</t>
  </si>
  <si>
    <t>Yıllar</t>
  </si>
  <si>
    <t>mm</t>
  </si>
  <si>
    <t>Melen</t>
  </si>
  <si>
    <t>Yeşilçay</t>
  </si>
  <si>
    <t>Melen+Yeşilçay</t>
  </si>
  <si>
    <t>*2020 yılı 3 aylık değerleri içermektedir.</t>
  </si>
  <si>
    <t>m3/gün</t>
  </si>
  <si>
    <t>Asya'da Arıtılan Su Miktarı</t>
  </si>
  <si>
    <t>Avrupa'da Arıtılan Su Miktarı</t>
  </si>
  <si>
    <t>Asya'ya Verilen Temiz Su Miktarı</t>
  </si>
  <si>
    <t>Avrupa'ya Verilen Temiz Su Miktarı</t>
  </si>
  <si>
    <t>Boğaz Geçişi ile Asya'dan Avrupa'ya Verilen Su Miktarı</t>
  </si>
  <si>
    <t>İstanbul Barajları Doluluk Oranları - GÜNLÜK (%)</t>
  </si>
  <si>
    <t>m^3</t>
  </si>
  <si>
    <t>%</t>
  </si>
  <si>
    <t>Azami Biriktirme Hacmi -Kapasite</t>
  </si>
  <si>
    <t xml:space="preserve">Doluluk </t>
  </si>
  <si>
    <t>Günlük Ort.</t>
  </si>
  <si>
    <t>2020*</t>
  </si>
  <si>
    <t>980.74</t>
  </si>
  <si>
    <t>2010-2020 Yılları Arasında İstanbul Su Tüketimi</t>
  </si>
  <si>
    <t>ASKERİYE</t>
  </si>
  <si>
    <t>DENİZ HİZMETLERİ MÜDÜRLÜĞÜ</t>
  </si>
  <si>
    <t>İBB  DESTEK HİZMETLER MÜD.</t>
  </si>
  <si>
    <t>İBB  HALLER MÜDÜRLÜĞÜ</t>
  </si>
  <si>
    <t>İBB  MEZARLIKLAR MÜDÜRLÜGÜ</t>
  </si>
  <si>
    <t>İBB PARK ve BAHÇELER MÜDÜRLÜĞÜ</t>
  </si>
  <si>
    <t>İSTAÇ A.Ş.</t>
  </si>
  <si>
    <t xml:space="preserve">ESENLER </t>
  </si>
  <si>
    <t xml:space="preserve">ESENYURT </t>
  </si>
  <si>
    <t xml:space="preserve">FATİH </t>
  </si>
  <si>
    <t xml:space="preserve">GAZİOSMANPAŞA </t>
  </si>
  <si>
    <t xml:space="preserve">SİLİVRİ </t>
  </si>
  <si>
    <t>İstanbul Çevre Bülteni, Nisan 2020</t>
  </si>
  <si>
    <t>Toplam Gemi Atık Miktarı (m³)</t>
  </si>
  <si>
    <t>İstanbul Geneli Yıllık Verilen Temiz Su Miktarları (m³)</t>
  </si>
  <si>
    <t>Su Miktarları (m³)</t>
  </si>
  <si>
    <t>Kişi Başı Tüketim (m³)</t>
  </si>
  <si>
    <t>Tasfiye Tesislerimizden Verilen Ortalama Temizsu Miktarları (m³)</t>
  </si>
  <si>
    <t>Ay boyunca verilen  ortalama günlük su miktarı m³</t>
  </si>
  <si>
    <t>Yıl boyunca verilen  ortalama günlük su miktarı m³</t>
  </si>
  <si>
    <t>19 Nisan Tarihli Barajlarımızdaki Toplam Su Miktarının Yıllara Göre Karşılaştırılması (Milyon m³)</t>
  </si>
  <si>
    <t>m³</t>
  </si>
  <si>
    <t>Barajlarımıza Yağışlarla Gelen Su Miktarları (m³)</t>
  </si>
  <si>
    <t>Melen ve Yeşilçay Regülatörlerinden Alınan Su Miktarları (m³)</t>
  </si>
  <si>
    <t>Asya ve Avrupa Yakasına 13 Nisan Tarihinde Verilen Temizsu Miktarları Ve Boğaz Geçişi (m³/Gun)</t>
  </si>
  <si>
    <t>İstanbul'un Ocak - Mart Aylarında Aldığı 3 Aylık Yağışlar (mm)</t>
  </si>
  <si>
    <t>Yıllara GöreFiyat (TL/Sm³)</t>
  </si>
  <si>
    <t>2019 Yılı İstanbul İli Evsel Atık Verileri</t>
  </si>
  <si>
    <t xml:space="preserve">Aylık Bazda Çöp Gazından Enerji Üretimi (2019 yılı) </t>
  </si>
  <si>
    <t>2020 Yılı İstanbul İli Evsel Atık Verileri</t>
  </si>
  <si>
    <t xml:space="preserve">Enerji ve Evsel Atık Miktarları (Yıllara Göre) </t>
  </si>
  <si>
    <t xml:space="preserve">Kompost-ATY-Geri Kazanım (2019 yılı) </t>
  </si>
  <si>
    <t xml:space="preserve">Aylara Göre Hafriyat Atık Tonajları </t>
  </si>
  <si>
    <t xml:space="preserve">Yıllara Göre Hafriyat Atıkları Miktarları ve Araç Sayıları </t>
  </si>
  <si>
    <t xml:space="preserve">Tıbbi Atık Toplama ve Bertaraf (2019 yılı) </t>
  </si>
  <si>
    <t xml:space="preserve">2019 Yılı Mekanik Süpürme ve Yıkıma Faaliyet Verileri </t>
  </si>
  <si>
    <t>Mekanik Yıkama / 2019 Aylara Göre İlçe Bazlı Yıkama Araç Sayıları</t>
  </si>
  <si>
    <t>Elle Süpürme / 2019 Yılı Aylara Göre İlçe Bazlı Çıkan Araç ve Toplanan Çöp Poşeti Miktarları</t>
  </si>
  <si>
    <t xml:space="preserve">Deniz Yüzeyi Temizlik Atık Verileri (m³ cinsinden) </t>
  </si>
  <si>
    <t xml:space="preserve">Deniz Yüzeyi Temizlik Atık Verileri (kg cinsinden) </t>
  </si>
  <si>
    <t>Atık Toplanan Gemi Sayısı</t>
  </si>
  <si>
    <t>Aylara Göre Gemilerden Toplanan Atık Miktarı</t>
  </si>
  <si>
    <t xml:space="preserve">Gemilerden Toplanan Atık Miktarı - m³ (kategorik) </t>
  </si>
  <si>
    <t xml:space="preserve">MEKANİK SÜPÜRME (m²) </t>
  </si>
  <si>
    <t xml:space="preserve">MEKANİK YIKAMA (m²) </t>
  </si>
  <si>
    <t>2019 Yılı Toplam Toplam 
Süpürülen Alan (m²)</t>
  </si>
  <si>
    <t>İstanbulda Her gün Süpürülen Alan (Günlük Ortalama m²)</t>
  </si>
  <si>
    <t>2019 Yılı Toplam Toplam 
Yıkanan Alan (m²)</t>
  </si>
  <si>
    <t>İstanbulda Her gün Yıkanan Alan (Günlük Ortalama 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</si>
</sst>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₺_-;\-* #,##0.00\ _₺_-;_-* &quot;-&quot;??\ _₺_-;_-@_-"/>
    <numFmt numFmtId="164" formatCode="#,##0.000000"/>
    <numFmt numFmtId="165" formatCode="#,##0.000"/>
    <numFmt numFmtId="166" formatCode="#,##0.0"/>
    <numFmt numFmtId="167" formatCode="0.0"/>
    <numFmt numFmtId="168" formatCode="###\ ###\ ###"/>
    <numFmt numFmtId="169" formatCode="[$-41F]mmmm\ 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.5"/>
      <color theme="1"/>
      <name val="Arial"/>
      <family val="2"/>
      <charset val="162"/>
    </font>
    <font>
      <u/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9"/>
      <name val="Arial"/>
      <family val="2"/>
      <charset val="162"/>
    </font>
    <font>
      <sz val="11"/>
      <color rgb="FF333333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1"/>
      <color rgb="FFFFFFF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5" fillId="0" borderId="0"/>
    <xf numFmtId="0" fontId="12" fillId="0" borderId="0"/>
  </cellStyleXfs>
  <cellXfs count="191">
    <xf numFmtId="0" fontId="0" fillId="0" borderId="0" xfId="0"/>
    <xf numFmtId="0" fontId="4" fillId="2" borderId="0" xfId="1" applyFont="1" applyFill="1"/>
    <xf numFmtId="0" fontId="5" fillId="2" borderId="0" xfId="1" applyFont="1" applyFill="1"/>
    <xf numFmtId="3" fontId="5" fillId="2" borderId="0" xfId="1" applyNumberFormat="1" applyFont="1" applyFill="1" applyBorder="1" applyAlignment="1">
      <alignment horizontal="center"/>
    </xf>
    <xf numFmtId="0" fontId="6" fillId="2" borderId="0" xfId="3" applyFill="1"/>
    <xf numFmtId="0" fontId="7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/>
    </xf>
    <xf numFmtId="3" fontId="5" fillId="2" borderId="5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center"/>
    </xf>
    <xf numFmtId="3" fontId="10" fillId="3" borderId="0" xfId="1" applyNumberFormat="1" applyFont="1" applyFill="1" applyBorder="1" applyAlignment="1">
      <alignment horizontal="center" vertical="center"/>
    </xf>
    <xf numFmtId="3" fontId="10" fillId="2" borderId="0" xfId="1" applyNumberFormat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/>
    </xf>
    <xf numFmtId="3" fontId="10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center" vertical="center" wrapText="1"/>
    </xf>
    <xf numFmtId="3" fontId="10" fillId="3" borderId="4" xfId="1" applyNumberFormat="1" applyFont="1" applyFill="1" applyBorder="1" applyAlignment="1">
      <alignment horizontal="center" vertical="center"/>
    </xf>
    <xf numFmtId="3" fontId="10" fillId="3" borderId="4" xfId="1" applyNumberFormat="1" applyFont="1" applyFill="1" applyBorder="1" applyAlignment="1">
      <alignment horizontal="center"/>
    </xf>
    <xf numFmtId="3" fontId="8" fillId="3" borderId="3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/>
    </xf>
    <xf numFmtId="3" fontId="5" fillId="3" borderId="4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 vertical="center"/>
    </xf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left"/>
    </xf>
    <xf numFmtId="1" fontId="5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center"/>
    </xf>
    <xf numFmtId="0" fontId="5" fillId="2" borderId="0" xfId="4" applyFont="1" applyFill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3" fontId="5" fillId="2" borderId="8" xfId="1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3" fontId="5" fillId="2" borderId="3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1" fontId="5" fillId="2" borderId="2" xfId="4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left" vertical="center"/>
    </xf>
    <xf numFmtId="3" fontId="11" fillId="2" borderId="4" xfId="1" applyNumberFormat="1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1" fontId="11" fillId="2" borderId="0" xfId="4" applyNumberFormat="1" applyFont="1" applyFill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6" fillId="0" borderId="12" xfId="0" applyFont="1" applyBorder="1" applyAlignment="1">
      <alignment vertical="center"/>
    </xf>
    <xf numFmtId="0" fontId="14" fillId="0" borderId="12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 wrapText="1"/>
    </xf>
    <xf numFmtId="3" fontId="5" fillId="2" borderId="7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left" vertical="center"/>
    </xf>
    <xf numFmtId="3" fontId="4" fillId="2" borderId="8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4" fillId="2" borderId="8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 wrapText="1"/>
    </xf>
    <xf numFmtId="10" fontId="5" fillId="2" borderId="7" xfId="5" applyNumberFormat="1" applyFont="1" applyFill="1" applyBorder="1" applyAlignment="1">
      <alignment horizontal="center"/>
    </xf>
    <xf numFmtId="10" fontId="5" fillId="2" borderId="0" xfId="5" applyNumberFormat="1" applyFont="1" applyFill="1" applyBorder="1" applyAlignment="1">
      <alignment horizontal="center"/>
    </xf>
    <xf numFmtId="167" fontId="5" fillId="2" borderId="7" xfId="5" applyNumberFormat="1" applyFont="1" applyFill="1" applyBorder="1" applyAlignment="1">
      <alignment horizontal="center"/>
    </xf>
    <xf numFmtId="167" fontId="5" fillId="2" borderId="0" xfId="5" applyNumberFormat="1" applyFont="1" applyFill="1" applyBorder="1" applyAlignment="1">
      <alignment horizontal="center"/>
    </xf>
    <xf numFmtId="3" fontId="5" fillId="2" borderId="7" xfId="5" applyNumberFormat="1" applyFont="1" applyFill="1" applyBorder="1" applyAlignment="1">
      <alignment horizontal="center"/>
    </xf>
    <xf numFmtId="3" fontId="5" fillId="2" borderId="0" xfId="5" applyNumberFormat="1" applyFont="1" applyFill="1" applyBorder="1" applyAlignment="1">
      <alignment horizontal="center"/>
    </xf>
    <xf numFmtId="166" fontId="5" fillId="2" borderId="7" xfId="5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 vertical="center" wrapText="1"/>
    </xf>
    <xf numFmtId="166" fontId="5" fillId="3" borderId="5" xfId="1" applyNumberFormat="1" applyFont="1" applyFill="1" applyBorder="1" applyAlignment="1">
      <alignment horizontal="center"/>
    </xf>
    <xf numFmtId="166" fontId="5" fillId="3" borderId="4" xfId="1" applyNumberFormat="1" applyFont="1" applyFill="1" applyBorder="1" applyAlignment="1">
      <alignment horizontal="center"/>
    </xf>
    <xf numFmtId="166" fontId="4" fillId="3" borderId="3" xfId="1" applyNumberFormat="1" applyFont="1" applyFill="1" applyBorder="1" applyAlignment="1">
      <alignment horizontal="center" vertical="center" wrapText="1"/>
    </xf>
    <xf numFmtId="166" fontId="5" fillId="3" borderId="0" xfId="1" applyNumberFormat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2" fillId="0" borderId="0" xfId="1" applyFont="1"/>
    <xf numFmtId="0" fontId="1" fillId="0" borderId="0" xfId="7"/>
    <xf numFmtId="0" fontId="5" fillId="0" borderId="0" xfId="8"/>
    <xf numFmtId="0" fontId="15" fillId="0" borderId="0" xfId="8" applyFont="1" applyAlignment="1">
      <alignment horizontal="center" vertical="center" wrapText="1"/>
    </xf>
    <xf numFmtId="3" fontId="13" fillId="0" borderId="0" xfId="8" applyNumberFormat="1" applyFont="1" applyAlignment="1">
      <alignment horizontal="center" vertical="center" wrapText="1"/>
    </xf>
    <xf numFmtId="3" fontId="15" fillId="0" borderId="0" xfId="8" applyNumberFormat="1" applyFont="1" applyAlignment="1">
      <alignment horizontal="center" vertical="center" wrapText="1"/>
    </xf>
    <xf numFmtId="3" fontId="13" fillId="0" borderId="0" xfId="8" applyNumberFormat="1" applyFont="1" applyAlignment="1">
      <alignment horizontal="center" vertical="center"/>
    </xf>
    <xf numFmtId="0" fontId="5" fillId="2" borderId="0" xfId="7" applyFont="1" applyFill="1"/>
    <xf numFmtId="168" fontId="17" fillId="0" borderId="0" xfId="9" applyNumberFormat="1" applyFont="1"/>
    <xf numFmtId="168" fontId="17" fillId="0" borderId="0" xfId="9" applyNumberFormat="1" applyFont="1" applyAlignment="1">
      <alignment horizontal="right"/>
    </xf>
    <xf numFmtId="0" fontId="18" fillId="0" borderId="0" xfId="7" applyFont="1"/>
    <xf numFmtId="14" fontId="5" fillId="2" borderId="0" xfId="1" applyNumberFormat="1" applyFont="1" applyFill="1" applyBorder="1" applyAlignment="1">
      <alignment horizontal="left" vertical="center"/>
    </xf>
    <xf numFmtId="166" fontId="5" fillId="3" borderId="4" xfId="1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14" fontId="5" fillId="3" borderId="7" xfId="1" applyNumberFormat="1" applyFont="1" applyFill="1" applyBorder="1" applyAlignment="1">
      <alignment horizontal="center" vertical="center" wrapText="1"/>
    </xf>
    <xf numFmtId="3" fontId="5" fillId="3" borderId="7" xfId="1" applyNumberFormat="1" applyFont="1" applyFill="1" applyBorder="1" applyAlignment="1">
      <alignment horizontal="center" vertical="center"/>
    </xf>
    <xf numFmtId="14" fontId="5" fillId="3" borderId="0" xfId="1" applyNumberFormat="1" applyFont="1" applyFill="1" applyBorder="1" applyAlignment="1">
      <alignment horizontal="center" vertical="center" wrapText="1"/>
    </xf>
    <xf numFmtId="14" fontId="4" fillId="3" borderId="7" xfId="1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/>
    </xf>
    <xf numFmtId="14" fontId="5" fillId="3" borderId="7" xfId="1" applyNumberFormat="1" applyFont="1" applyFill="1" applyBorder="1" applyAlignment="1">
      <alignment horizontal="left" vertical="center" wrapText="1"/>
    </xf>
    <xf numFmtId="14" fontId="5" fillId="2" borderId="1" xfId="1" applyNumberFormat="1" applyFont="1" applyFill="1" applyBorder="1" applyAlignment="1">
      <alignment horizontal="left" vertical="center" wrapText="1"/>
    </xf>
    <xf numFmtId="3" fontId="5" fillId="2" borderId="8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/>
    </xf>
    <xf numFmtId="14" fontId="5" fillId="0" borderId="7" xfId="1" applyNumberFormat="1" applyFont="1" applyFill="1" applyBorder="1" applyAlignment="1">
      <alignment horizontal="center" vertical="center" wrapText="1"/>
    </xf>
    <xf numFmtId="169" fontId="5" fillId="0" borderId="7" xfId="1" applyNumberFormat="1" applyFont="1" applyFill="1" applyBorder="1" applyAlignment="1">
      <alignment horizontal="center" vertical="center" wrapText="1"/>
    </xf>
    <xf numFmtId="169" fontId="5" fillId="2" borderId="0" xfId="1" applyNumberFormat="1" applyFont="1" applyFill="1" applyBorder="1" applyAlignment="1">
      <alignment horizontal="center" vertical="center" wrapText="1"/>
    </xf>
    <xf numFmtId="169" fontId="5" fillId="2" borderId="1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3" borderId="0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textRotation="90"/>
    </xf>
    <xf numFmtId="0" fontId="4" fillId="2" borderId="2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2" borderId="11" xfId="1" applyFont="1" applyFill="1" applyBorder="1"/>
    <xf numFmtId="3" fontId="5" fillId="2" borderId="0" xfId="1" applyNumberFormat="1" applyFont="1" applyFill="1"/>
    <xf numFmtId="0" fontId="4" fillId="2" borderId="6" xfId="1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2" borderId="0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5" fillId="2" borderId="7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</cellXfs>
  <cellStyles count="10">
    <cellStyle name="Köprü" xfId="3" builtinId="8"/>
    <cellStyle name="Normal" xfId="0" builtinId="0"/>
    <cellStyle name="Normal 2" xfId="1"/>
    <cellStyle name="Normal 2 2" xfId="8"/>
    <cellStyle name="Normal 2 2 2" xfId="9"/>
    <cellStyle name="Normal 3" xfId="4"/>
    <cellStyle name="Normal 4" xfId="7"/>
    <cellStyle name="Virgül 2" xfId="6"/>
    <cellStyle name="Yüzde" xfId="5" builtinId="5"/>
    <cellStyle name="Yüzde 2" xfId="2"/>
  </cellStyles>
  <dxfs count="0"/>
  <tableStyles count="0" defaultTableStyle="TableStyleMedium2" defaultPivotStyle="PivotStyleLight16"/>
  <colors>
    <mruColors>
      <color rgb="FFF6BB42"/>
      <color rgb="FF8CC152"/>
      <color rgb="FF3BAFDA"/>
      <color rgb="FF4A8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2019_2020 &#304;stasyon HK&#304;'!A1"/><Relationship Id="rId18" Type="http://schemas.openxmlformats.org/officeDocument/2006/relationships/hyperlink" Target="#'Covid-19 S&#252;reci(3)'!A1"/><Relationship Id="rId26" Type="http://schemas.openxmlformats.org/officeDocument/2006/relationships/hyperlink" Target="#'T&#252;ketim (2)'!A1"/><Relationship Id="rId39" Type="http://schemas.openxmlformats.org/officeDocument/2006/relationships/hyperlink" Target="#'Ya&#287;&#305;&#351;lar 1'!A1"/><Relationship Id="rId21" Type="http://schemas.openxmlformats.org/officeDocument/2006/relationships/hyperlink" Target="#'Covid-19 S&#252;reci(6)'!A1"/><Relationship Id="rId34" Type="http://schemas.openxmlformats.org/officeDocument/2006/relationships/hyperlink" Target="#'Baraj Doluluk 2'!A1"/><Relationship Id="rId42" Type="http://schemas.openxmlformats.org/officeDocument/2006/relationships/hyperlink" Target="#'Aktarma 2'!A1"/><Relationship Id="rId47" Type="http://schemas.openxmlformats.org/officeDocument/2006/relationships/hyperlink" Target="#'Hafriyat 1'!A1"/><Relationship Id="rId50" Type="http://schemas.openxmlformats.org/officeDocument/2006/relationships/hyperlink" Target="#'Kent Temizlik'!A1"/><Relationship Id="rId55" Type="http://schemas.openxmlformats.org/officeDocument/2006/relationships/hyperlink" Target="#'2020At&#305;k'!A1"/><Relationship Id="rId7" Type="http://schemas.openxmlformats.org/officeDocument/2006/relationships/hyperlink" Target="#Giri&#351;!A3:A21"/><Relationship Id="rId2" Type="http://schemas.openxmlformats.org/officeDocument/2006/relationships/hyperlink" Target="#'Gemi Say&#305;s&#305;'!A1"/><Relationship Id="rId16" Type="http://schemas.openxmlformats.org/officeDocument/2006/relationships/hyperlink" Target="#'Covid-19 S&#252;reci(1)'!A1"/><Relationship Id="rId29" Type="http://schemas.openxmlformats.org/officeDocument/2006/relationships/hyperlink" Target="#Fiyat!A1"/><Relationship Id="rId11" Type="http://schemas.openxmlformats.org/officeDocument/2006/relationships/hyperlink" Target="#'2020_&#304;stasyon_Hava_Kalitesi'!A1"/><Relationship Id="rId24" Type="http://schemas.openxmlformats.org/officeDocument/2006/relationships/hyperlink" Target="#'Saya&#231; (3)'!A1"/><Relationship Id="rId32" Type="http://schemas.openxmlformats.org/officeDocument/2006/relationships/hyperlink" Target="#'Abone (3)'!A1"/><Relationship Id="rId37" Type="http://schemas.openxmlformats.org/officeDocument/2006/relationships/hyperlink" Target="#'Verilen Su 2'!A1"/><Relationship Id="rId40" Type="http://schemas.openxmlformats.org/officeDocument/2006/relationships/hyperlink" Target="#'Ya&#287;&#305;&#351;lar 2'!A1"/><Relationship Id="rId45" Type="http://schemas.openxmlformats.org/officeDocument/2006/relationships/hyperlink" Target="#Detay!A1"/><Relationship Id="rId53" Type="http://schemas.openxmlformats.org/officeDocument/2006/relationships/hyperlink" Target="#'Deniz Y&#252;zeyi (1)'!A1"/><Relationship Id="rId5" Type="http://schemas.openxmlformats.org/officeDocument/2006/relationships/hyperlink" Target="#'Gemi At&#305;klar&#305; (3)'!A1"/><Relationship Id="rId10" Type="http://schemas.openxmlformats.org/officeDocument/2006/relationships/hyperlink" Target="#TABLO1!A1"/><Relationship Id="rId19" Type="http://schemas.openxmlformats.org/officeDocument/2006/relationships/hyperlink" Target="#'Covid-19 S&#252;reci(4)'!A1"/><Relationship Id="rId31" Type="http://schemas.openxmlformats.org/officeDocument/2006/relationships/hyperlink" Target="#'Abone (2)'!A1"/><Relationship Id="rId44" Type="http://schemas.openxmlformats.org/officeDocument/2006/relationships/hyperlink" Target="#'Enerji &#220;retimi'!A1"/><Relationship Id="rId52" Type="http://schemas.openxmlformats.org/officeDocument/2006/relationships/hyperlink" Target="#'Elle S&#252;p&#252;rme'!A1"/><Relationship Id="rId4" Type="http://schemas.openxmlformats.org/officeDocument/2006/relationships/hyperlink" Target="#'Gemi At&#305;klar&#305; (2)'!A1"/><Relationship Id="rId9" Type="http://schemas.openxmlformats.org/officeDocument/2006/relationships/hyperlink" Target="#Giri&#351;!A69:A85"/><Relationship Id="rId14" Type="http://schemas.openxmlformats.org/officeDocument/2006/relationships/hyperlink" Target="#'Y&#305;llara G&#246;re HK&#304;'!A1"/><Relationship Id="rId22" Type="http://schemas.openxmlformats.org/officeDocument/2006/relationships/hyperlink" Target="#'Saya&#231; (1)'!A1"/><Relationship Id="rId27" Type="http://schemas.openxmlformats.org/officeDocument/2006/relationships/hyperlink" Target="#'T&#252;ketim (3)'!A1"/><Relationship Id="rId30" Type="http://schemas.openxmlformats.org/officeDocument/2006/relationships/hyperlink" Target="#'Abone (1)'!A1"/><Relationship Id="rId35" Type="http://schemas.openxmlformats.org/officeDocument/2006/relationships/hyperlink" Target="#'Su T&#252;ketimi'!A1"/><Relationship Id="rId43" Type="http://schemas.openxmlformats.org/officeDocument/2006/relationships/hyperlink" Target="#'Evsel At&#305;k'!A1"/><Relationship Id="rId48" Type="http://schemas.openxmlformats.org/officeDocument/2006/relationships/hyperlink" Target="#'Hafriyat 2'!A1"/><Relationship Id="rId56" Type="http://schemas.openxmlformats.org/officeDocument/2006/relationships/image" Target="../media/image1.png"/><Relationship Id="rId8" Type="http://schemas.openxmlformats.org/officeDocument/2006/relationships/hyperlink" Target="#Giri&#351;!A22:A48"/><Relationship Id="rId51" Type="http://schemas.openxmlformats.org/officeDocument/2006/relationships/hyperlink" Target="#'Mekanik Y&#305;kama'!A1"/><Relationship Id="rId3" Type="http://schemas.openxmlformats.org/officeDocument/2006/relationships/hyperlink" Target="#'Gemi At&#305;klar&#305; (1)'!A1"/><Relationship Id="rId12" Type="http://schemas.openxmlformats.org/officeDocument/2006/relationships/hyperlink" Target="#'2019_2020 &#304;stasyon Tipi HK&#304;'!A1"/><Relationship Id="rId17" Type="http://schemas.openxmlformats.org/officeDocument/2006/relationships/hyperlink" Target="#'Covid-19 S&#252;reci(2)'!A1"/><Relationship Id="rId25" Type="http://schemas.openxmlformats.org/officeDocument/2006/relationships/hyperlink" Target="#'T&#252;ketim (1)'!A1"/><Relationship Id="rId33" Type="http://schemas.openxmlformats.org/officeDocument/2006/relationships/hyperlink" Target="#'Baraj Doluluk'!A1"/><Relationship Id="rId38" Type="http://schemas.openxmlformats.org/officeDocument/2006/relationships/hyperlink" Target="#'Y&#305;ll&#305;k Miktar'!A1"/><Relationship Id="rId46" Type="http://schemas.openxmlformats.org/officeDocument/2006/relationships/hyperlink" Target="#'Geri Kazan&#305;m'!A1"/><Relationship Id="rId20" Type="http://schemas.openxmlformats.org/officeDocument/2006/relationships/hyperlink" Target="#'Covid-19 S&#252;reci(5)'!A1"/><Relationship Id="rId41" Type="http://schemas.openxmlformats.org/officeDocument/2006/relationships/hyperlink" Target="#'Aktarma 1'!A1"/><Relationship Id="rId54" Type="http://schemas.openxmlformats.org/officeDocument/2006/relationships/hyperlink" Target="#'Deniz Y&#252;zeyi (2)'!A1"/><Relationship Id="rId1" Type="http://schemas.openxmlformats.org/officeDocument/2006/relationships/hyperlink" Target="#Giri&#351;!A1"/><Relationship Id="rId6" Type="http://schemas.openxmlformats.org/officeDocument/2006/relationships/hyperlink" Target="#Giri&#351;!A50:A67"/><Relationship Id="rId15" Type="http://schemas.openxmlformats.org/officeDocument/2006/relationships/hyperlink" Target="#'&#304;stasyon_Y&#305;l HK&#304;'!A1"/><Relationship Id="rId23" Type="http://schemas.openxmlformats.org/officeDocument/2006/relationships/hyperlink" Target="#'Saya&#231; (2)'!A1"/><Relationship Id="rId28" Type="http://schemas.openxmlformats.org/officeDocument/2006/relationships/hyperlink" Target="#'T&#252;ketim (4)'!A1"/><Relationship Id="rId36" Type="http://schemas.openxmlformats.org/officeDocument/2006/relationships/hyperlink" Target="#'Verilen Su 1'!A1"/><Relationship Id="rId49" Type="http://schemas.openxmlformats.org/officeDocument/2006/relationships/hyperlink" Target="#'T&#305;bbi At&#305;k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Giri&#351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38100</xdr:rowOff>
    </xdr:from>
    <xdr:to>
      <xdr:col>10</xdr:col>
      <xdr:colOff>123824</xdr:colOff>
      <xdr:row>47</xdr:row>
      <xdr:rowOff>134470</xdr:rowOff>
    </xdr:to>
    <xdr:sp macro="" textlink="">
      <xdr:nvSpPr>
        <xdr:cNvPr id="95" name="Dikdörtgen: Köşeleri Yuvarlatılmış 9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BA51A2F-E002-440D-8A82-35E8E16A0BD5}"/>
            </a:ext>
          </a:extLst>
        </xdr:cNvPr>
        <xdr:cNvSpPr/>
      </xdr:nvSpPr>
      <xdr:spPr>
        <a:xfrm>
          <a:off x="0" y="5674659"/>
          <a:ext cx="6163795" cy="5049370"/>
        </a:xfrm>
        <a:prstGeom prst="roundRect">
          <a:avLst>
            <a:gd name="adj" fmla="val 0"/>
          </a:avLst>
        </a:prstGeom>
        <a:solidFill>
          <a:schemeClr val="accent6">
            <a:lumMod val="75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83819</xdr:colOff>
      <xdr:row>41</xdr:row>
      <xdr:rowOff>73757</xdr:rowOff>
    </xdr:from>
    <xdr:to>
      <xdr:col>10</xdr:col>
      <xdr:colOff>28574</xdr:colOff>
      <xdr:row>42</xdr:row>
      <xdr:rowOff>150497</xdr:rowOff>
    </xdr:to>
    <xdr:sp macro="" textlink="">
      <xdr:nvSpPr>
        <xdr:cNvPr id="64" name="Metin kutusu 6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883E0C5B-AAB2-4058-B540-F828F76A4B3C}"/>
            </a:ext>
          </a:extLst>
        </xdr:cNvPr>
        <xdr:cNvSpPr txBox="1"/>
      </xdr:nvSpPr>
      <xdr:spPr>
        <a:xfrm>
          <a:off x="83819" y="9520316"/>
          <a:ext cx="5984726" cy="267240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Atık Toplanan Gemi Sayısı</a:t>
          </a:r>
        </a:p>
      </xdr:txBody>
    </xdr:sp>
    <xdr:clientData/>
  </xdr:twoCellAnchor>
  <xdr:twoCellAnchor>
    <xdr:from>
      <xdr:col>0</xdr:col>
      <xdr:colOff>83819</xdr:colOff>
      <xdr:row>42</xdr:row>
      <xdr:rowOff>171921</xdr:rowOff>
    </xdr:from>
    <xdr:to>
      <xdr:col>10</xdr:col>
      <xdr:colOff>27215</xdr:colOff>
      <xdr:row>44</xdr:row>
      <xdr:rowOff>50541</xdr:rowOff>
    </xdr:to>
    <xdr:sp macro="" textlink="">
      <xdr:nvSpPr>
        <xdr:cNvPr id="66" name="Metin kutusu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C9E0022-F256-4724-A305-67D11B1431CF}"/>
            </a:ext>
          </a:extLst>
        </xdr:cNvPr>
        <xdr:cNvSpPr txBox="1"/>
      </xdr:nvSpPr>
      <xdr:spPr>
        <a:xfrm>
          <a:off x="83819" y="9808980"/>
          <a:ext cx="5983367" cy="259620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Aylara Göre Gemilerden Toplanan Atık Miktarı</a:t>
          </a:r>
        </a:p>
      </xdr:txBody>
    </xdr:sp>
    <xdr:clientData/>
  </xdr:twoCellAnchor>
  <xdr:twoCellAnchor>
    <xdr:from>
      <xdr:col>0</xdr:col>
      <xdr:colOff>83820</xdr:colOff>
      <xdr:row>44</xdr:row>
      <xdr:rowOff>83171</xdr:rowOff>
    </xdr:from>
    <xdr:to>
      <xdr:col>10</xdr:col>
      <xdr:colOff>27215</xdr:colOff>
      <xdr:row>45</xdr:row>
      <xdr:rowOff>159911</xdr:rowOff>
    </xdr:to>
    <xdr:sp macro="" textlink="">
      <xdr:nvSpPr>
        <xdr:cNvPr id="67" name="Metin kutusu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D169AC3-00F2-438A-A492-2A708BBB99F0}"/>
            </a:ext>
          </a:extLst>
        </xdr:cNvPr>
        <xdr:cNvSpPr txBox="1"/>
      </xdr:nvSpPr>
      <xdr:spPr>
        <a:xfrm>
          <a:off x="83820" y="10101230"/>
          <a:ext cx="5983366" cy="267240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Gemilerden Toplanan Atık Miktarı - m³ (Kategorik) </a:t>
          </a:r>
        </a:p>
      </xdr:txBody>
    </xdr:sp>
    <xdr:clientData/>
  </xdr:twoCellAnchor>
  <xdr:twoCellAnchor>
    <xdr:from>
      <xdr:col>0</xdr:col>
      <xdr:colOff>83819</xdr:colOff>
      <xdr:row>45</xdr:row>
      <xdr:rowOff>181328</xdr:rowOff>
    </xdr:from>
    <xdr:to>
      <xdr:col>10</xdr:col>
      <xdr:colOff>26276</xdr:colOff>
      <xdr:row>47</xdr:row>
      <xdr:rowOff>59948</xdr:rowOff>
    </xdr:to>
    <xdr:sp macro="" textlink="">
      <xdr:nvSpPr>
        <xdr:cNvPr id="68" name="Metin kutusu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9F280B61-1145-40AD-9C4E-675F3158D5FC}"/>
            </a:ext>
          </a:extLst>
        </xdr:cNvPr>
        <xdr:cNvSpPr txBox="1"/>
      </xdr:nvSpPr>
      <xdr:spPr>
        <a:xfrm>
          <a:off x="83819" y="10389887"/>
          <a:ext cx="5982428" cy="259620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Gemilerden Toplanan Atık Miktarı</a:t>
          </a:r>
        </a:p>
      </xdr:txBody>
    </xdr:sp>
    <xdr:clientData/>
  </xdr:twoCellAnchor>
  <xdr:twoCellAnchor>
    <xdr:from>
      <xdr:col>11</xdr:col>
      <xdr:colOff>314325</xdr:colOff>
      <xdr:row>1</xdr:row>
      <xdr:rowOff>762001</xdr:rowOff>
    </xdr:from>
    <xdr:to>
      <xdr:col>15</xdr:col>
      <xdr:colOff>324360</xdr:colOff>
      <xdr:row>1</xdr:row>
      <xdr:rowOff>981075</xdr:rowOff>
    </xdr:to>
    <xdr:sp macro="" textlink="">
      <xdr:nvSpPr>
        <xdr:cNvPr id="80" name="Dikdörtgen: Köşeleri Yuvarlatılmış 7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BBE0111D-C381-4B48-BD14-B91E3786C131}"/>
            </a:ext>
          </a:extLst>
        </xdr:cNvPr>
        <xdr:cNvSpPr/>
      </xdr:nvSpPr>
      <xdr:spPr>
        <a:xfrm>
          <a:off x="7000875" y="1657351"/>
          <a:ext cx="2448435" cy="219074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/>
            <a:t>DOĞALGAZ</a:t>
          </a:r>
          <a:r>
            <a:rPr lang="tr-TR" sz="1300" b="1" baseline="0"/>
            <a:t> İSTATİSTİKLERİ</a:t>
          </a:r>
          <a:endParaRPr lang="tr-TR" sz="1300" b="1"/>
        </a:p>
      </xdr:txBody>
    </xdr:sp>
    <xdr:clientData/>
  </xdr:twoCellAnchor>
  <xdr:twoCellAnchor>
    <xdr:from>
      <xdr:col>0</xdr:col>
      <xdr:colOff>22859</xdr:colOff>
      <xdr:row>1</xdr:row>
      <xdr:rowOff>762001</xdr:rowOff>
    </xdr:from>
    <xdr:to>
      <xdr:col>5</xdr:col>
      <xdr:colOff>219074</xdr:colOff>
      <xdr:row>1</xdr:row>
      <xdr:rowOff>971551</xdr:rowOff>
    </xdr:to>
    <xdr:sp macro="" textlink="">
      <xdr:nvSpPr>
        <xdr:cNvPr id="81" name="Dikdörtgen: Köşeleri Yuvarlatılmış 8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BE791578-4E39-4586-875D-0E1D245012EC}"/>
            </a:ext>
          </a:extLst>
        </xdr:cNvPr>
        <xdr:cNvSpPr/>
      </xdr:nvSpPr>
      <xdr:spPr>
        <a:xfrm>
          <a:off x="22859" y="1657351"/>
          <a:ext cx="3225165" cy="209550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/>
            <a:t>HAVA KALİTESİ İSTATİSTİKLERİ</a:t>
          </a:r>
        </a:p>
      </xdr:txBody>
    </xdr:sp>
    <xdr:clientData/>
  </xdr:twoCellAnchor>
  <xdr:twoCellAnchor>
    <xdr:from>
      <xdr:col>5</xdr:col>
      <xdr:colOff>240029</xdr:colOff>
      <xdr:row>1</xdr:row>
      <xdr:rowOff>762000</xdr:rowOff>
    </xdr:from>
    <xdr:to>
      <xdr:col>11</xdr:col>
      <xdr:colOff>295274</xdr:colOff>
      <xdr:row>1</xdr:row>
      <xdr:rowOff>981075</xdr:rowOff>
    </xdr:to>
    <xdr:sp macro="" textlink="">
      <xdr:nvSpPr>
        <xdr:cNvPr id="82" name="Dikdörtgen: Köşeleri Yuvarlatılmış 8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62D74D0D-6CA5-4680-BBC7-01F2DB4010C0}"/>
            </a:ext>
          </a:extLst>
        </xdr:cNvPr>
        <xdr:cNvSpPr/>
      </xdr:nvSpPr>
      <xdr:spPr>
        <a:xfrm>
          <a:off x="3268979" y="1657350"/>
          <a:ext cx="3712845" cy="219075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/>
            <a:t>ÇEVRE</a:t>
          </a:r>
          <a:r>
            <a:rPr lang="tr-TR" sz="1300" b="1" baseline="0"/>
            <a:t> YÖNETİMİ  VE TEMİZLİK İSTATİSTİKLERİ</a:t>
          </a:r>
          <a:endParaRPr lang="tr-TR" sz="1300" b="1"/>
        </a:p>
      </xdr:txBody>
    </xdr:sp>
    <xdr:clientData/>
  </xdr:twoCellAnchor>
  <xdr:twoCellAnchor>
    <xdr:from>
      <xdr:col>15</xdr:col>
      <xdr:colOff>346710</xdr:colOff>
      <xdr:row>1</xdr:row>
      <xdr:rowOff>762000</xdr:rowOff>
    </xdr:from>
    <xdr:to>
      <xdr:col>18</xdr:col>
      <xdr:colOff>533910</xdr:colOff>
      <xdr:row>1</xdr:row>
      <xdr:rowOff>985425</xdr:rowOff>
    </xdr:to>
    <xdr:sp macro="" textlink="">
      <xdr:nvSpPr>
        <xdr:cNvPr id="83" name="Dikdörtgen: Köşeleri Yuvarlatılmış 8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70D15156-0F1F-4252-BFD3-4C700FE9074F}"/>
            </a:ext>
          </a:extLst>
        </xdr:cNvPr>
        <xdr:cNvSpPr/>
      </xdr:nvSpPr>
      <xdr:spPr>
        <a:xfrm>
          <a:off x="9471660" y="1657350"/>
          <a:ext cx="2016000" cy="223425"/>
        </a:xfrm>
        <a:prstGeom prst="roundRect">
          <a:avLst/>
        </a:prstGeom>
        <a:solidFill>
          <a:srgbClr val="4A89D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/>
            <a:t>SU</a:t>
          </a:r>
          <a:r>
            <a:rPr lang="tr-TR" sz="1300" b="1" baseline="0"/>
            <a:t> İSTATİSTİKLERİ</a:t>
          </a:r>
          <a:endParaRPr lang="tr-TR" sz="1300" b="1"/>
        </a:p>
      </xdr:txBody>
    </xdr:sp>
    <xdr:clientData/>
  </xdr:twoCellAnchor>
  <xdr:twoCellAnchor>
    <xdr:from>
      <xdr:col>0</xdr:col>
      <xdr:colOff>0</xdr:colOff>
      <xdr:row>2</xdr:row>
      <xdr:rowOff>53340</xdr:rowOff>
    </xdr:from>
    <xdr:to>
      <xdr:col>10</xdr:col>
      <xdr:colOff>104774</xdr:colOff>
      <xdr:row>20</xdr:row>
      <xdr:rowOff>175260</xdr:rowOff>
    </xdr:to>
    <xdr:sp macro="" textlink="">
      <xdr:nvSpPr>
        <xdr:cNvPr id="94" name="Dikdörtgen: Köşeleri Yuvarlatılmış 9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F0D22D5-B14D-445B-8279-B2B187286407}"/>
            </a:ext>
          </a:extLst>
        </xdr:cNvPr>
        <xdr:cNvSpPr/>
      </xdr:nvSpPr>
      <xdr:spPr>
        <a:xfrm>
          <a:off x="0" y="1967865"/>
          <a:ext cx="6181724" cy="3646170"/>
        </a:xfrm>
        <a:prstGeom prst="roundRect">
          <a:avLst>
            <a:gd name="adj" fmla="val 0"/>
          </a:avLst>
        </a:prstGeom>
        <a:solidFill>
          <a:schemeClr val="accent2"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106680</xdr:colOff>
      <xdr:row>3</xdr:row>
      <xdr:rowOff>100200</xdr:rowOff>
    </xdr:from>
    <xdr:to>
      <xdr:col>10</xdr:col>
      <xdr:colOff>19050</xdr:colOff>
      <xdr:row>20</xdr:row>
      <xdr:rowOff>146136</xdr:rowOff>
    </xdr:to>
    <xdr:grpSp>
      <xdr:nvGrpSpPr>
        <xdr:cNvPr id="4" name="Grup 3">
          <a:extLst>
            <a:ext uri="{FF2B5EF4-FFF2-40B4-BE49-F238E27FC236}">
              <a16:creationId xmlns:a16="http://schemas.microsoft.com/office/drawing/2014/main" xmlns="" id="{502CC73F-03E7-42E6-B1E5-4B03A83C30BC}"/>
            </a:ext>
          </a:extLst>
        </xdr:cNvPr>
        <xdr:cNvGrpSpPr/>
      </xdr:nvGrpSpPr>
      <xdr:grpSpPr>
        <a:xfrm>
          <a:off x="106680" y="2300475"/>
          <a:ext cx="5989320" cy="3284436"/>
          <a:chOff x="586740" y="854580"/>
          <a:chExt cx="5688000" cy="3154896"/>
        </a:xfrm>
      </xdr:grpSpPr>
      <xdr:sp macro="" textlink="">
        <xdr:nvSpPr>
          <xdr:cNvPr id="37" name="Metin kutusu 3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xmlns="" id="{44A7D360-71D1-44B3-85C3-69EBC545AD25}"/>
              </a:ext>
            </a:extLst>
          </xdr:cNvPr>
          <xdr:cNvSpPr txBox="1"/>
        </xdr:nvSpPr>
        <xdr:spPr>
          <a:xfrm>
            <a:off x="586740" y="8545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İstasyon Tipine Göre 2020 Aylık Hava Kalitesi İndeksi</a:t>
            </a:r>
          </a:p>
        </xdr:txBody>
      </xdr:sp>
      <xdr:sp macro="" textlink="">
        <xdr:nvSpPr>
          <xdr:cNvPr id="38" name="Metin kutusu 3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xmlns="" id="{1A7A5FFA-1780-42B3-B5B7-38E499DE8BEF}"/>
              </a:ext>
            </a:extLst>
          </xdr:cNvPr>
          <xdr:cNvSpPr txBox="1"/>
        </xdr:nvSpPr>
        <xdr:spPr>
          <a:xfrm>
            <a:off x="586740" y="11184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2020 Aylık Hava Kalitesi İndeksi</a:t>
            </a:r>
          </a:p>
        </xdr:txBody>
      </xdr:sp>
      <xdr:sp macro="" textlink="">
        <xdr:nvSpPr>
          <xdr:cNvPr id="49" name="Metin kutusu 4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xmlns="" id="{40E4E979-8D39-417F-A844-9C97E144CDAD}"/>
              </a:ext>
            </a:extLst>
          </xdr:cNvPr>
          <xdr:cNvSpPr txBox="1"/>
        </xdr:nvSpPr>
        <xdr:spPr>
          <a:xfrm>
            <a:off x="586740" y="13823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 Tiplerine Göre 2019-2020 Hava Kalitesi İndeksi Karşılaştırması</a:t>
            </a:r>
          </a:p>
        </xdr:txBody>
      </xdr:sp>
      <xdr:sp macro="" textlink="">
        <xdr:nvSpPr>
          <xdr:cNvPr id="50" name="Metin kutusu 4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xmlns="" id="{6F63C28B-A004-43DB-86B8-9C702E03B263}"/>
              </a:ext>
            </a:extLst>
          </xdr:cNvPr>
          <xdr:cNvSpPr txBox="1"/>
        </xdr:nvSpPr>
        <xdr:spPr>
          <a:xfrm>
            <a:off x="586740" y="16462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2019-2020 Hava Kalitesi İndeksi Karşılaştırması</a:t>
            </a:r>
          </a:p>
        </xdr:txBody>
      </xdr:sp>
      <xdr:sp macro="" textlink="">
        <xdr:nvSpPr>
          <xdr:cNvPr id="51" name="Metin kutusu 5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xmlns="" id="{BD092E4E-ECDC-4721-A538-BB1094979BB5}"/>
              </a:ext>
            </a:extLst>
          </xdr:cNvPr>
          <xdr:cNvSpPr txBox="1"/>
        </xdr:nvSpPr>
        <xdr:spPr>
          <a:xfrm>
            <a:off x="586740" y="19101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İstasyon Tiplerindeki Hava Kalitesi İndeksi</a:t>
            </a:r>
          </a:p>
        </xdr:txBody>
      </xdr:sp>
      <xdr:sp macro="" textlink="">
        <xdr:nvSpPr>
          <xdr:cNvPr id="52" name="Metin kutusu 5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xmlns="" id="{F9A17EDA-3910-489C-8BE5-1EFF16E1CEC5}"/>
              </a:ext>
            </a:extLst>
          </xdr:cNvPr>
          <xdr:cNvSpPr txBox="1"/>
        </xdr:nvSpPr>
        <xdr:spPr>
          <a:xfrm>
            <a:off x="586740" y="21740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İstasyonlardaki Hava Kalitesi İndeksi</a:t>
            </a:r>
          </a:p>
        </xdr:txBody>
      </xdr:sp>
      <xdr:sp macro="" textlink="">
        <xdr:nvSpPr>
          <xdr:cNvPr id="54" name="Metin kutusu 5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xmlns="" id="{A246B4DA-5CF8-4866-BCE1-3423F0C49DC1}"/>
              </a:ext>
            </a:extLst>
          </xdr:cNvPr>
          <xdr:cNvSpPr txBox="1"/>
        </xdr:nvSpPr>
        <xdr:spPr>
          <a:xfrm>
            <a:off x="586740" y="24379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Covid-19 Süreci  İstasyon Tipine Göre Ortalama Hava Kalitesi İndeksi</a:t>
            </a:r>
          </a:p>
        </xdr:txBody>
      </xdr:sp>
      <xdr:sp macro="" textlink="">
        <xdr:nvSpPr>
          <xdr:cNvPr id="55" name="Metin kutusu 5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xmlns="" id="{DA46952A-1B6A-43EC-95BA-153583A15905}"/>
              </a:ext>
            </a:extLst>
          </xdr:cNvPr>
          <xdr:cNvSpPr txBox="1"/>
        </xdr:nvSpPr>
        <xdr:spPr>
          <a:xfrm>
            <a:off x="586740" y="27018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Covid-19 Süreci İstasyonlara Göre Ortalama Hava Kalitesi İndeksi</a:t>
            </a:r>
          </a:p>
        </xdr:txBody>
      </xdr:sp>
      <xdr:sp macro="" textlink="">
        <xdr:nvSpPr>
          <xdr:cNvPr id="57" name="Metin kutusu 56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xmlns="" id="{6CF08033-A773-40C5-8565-EF8E8DF7484F}"/>
              </a:ext>
            </a:extLst>
          </xdr:cNvPr>
          <xdr:cNvSpPr txBox="1"/>
        </xdr:nvSpPr>
        <xdr:spPr>
          <a:xfrm>
            <a:off x="586740" y="29657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Covid-19 Yasakları İstasyon Tipi Ortalama Hava Kalitesi İndeksi</a:t>
            </a:r>
          </a:p>
        </xdr:txBody>
      </xdr:sp>
      <xdr:sp macro="" textlink="">
        <xdr:nvSpPr>
          <xdr:cNvPr id="58" name="Metin kutusu 57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xmlns="" id="{66E191CA-E955-4096-AD8D-A72FC76F0517}"/>
              </a:ext>
            </a:extLst>
          </xdr:cNvPr>
          <xdr:cNvSpPr txBox="1"/>
        </xdr:nvSpPr>
        <xdr:spPr>
          <a:xfrm>
            <a:off x="586740" y="32296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Covid-19 Yasakları İstasyon Tipi Ortalama Hava Kalitesi İndeksi</a:t>
            </a:r>
          </a:p>
        </xdr:txBody>
      </xdr:sp>
      <xdr:sp macro="" textlink="">
        <xdr:nvSpPr>
          <xdr:cNvPr id="59" name="Metin kutusu 58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xmlns="" id="{5C0090D2-A618-41BD-A797-91C4B93D605F}"/>
              </a:ext>
            </a:extLst>
          </xdr:cNvPr>
          <xdr:cNvSpPr txBox="1"/>
        </xdr:nvSpPr>
        <xdr:spPr>
          <a:xfrm>
            <a:off x="586740" y="3493580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Hafta Sonu İstasyon Tipine Göre Ortalama Hava Kalitesi İndeksi </a:t>
            </a:r>
          </a:p>
        </xdr:txBody>
      </xdr:sp>
      <xdr:sp macro="" textlink="">
        <xdr:nvSpPr>
          <xdr:cNvPr id="60" name="Metin kutusu 59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xmlns="" id="{681BA0D5-0D16-49DB-9AD6-1F7CF0B0394F}"/>
              </a:ext>
            </a:extLst>
          </xdr:cNvPr>
          <xdr:cNvSpPr txBox="1"/>
        </xdr:nvSpPr>
        <xdr:spPr>
          <a:xfrm>
            <a:off x="586740" y="3757476"/>
            <a:ext cx="568800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Hafta Sonu İstasyona Göre Hava Kalitesi İndeksi </a:t>
            </a:r>
          </a:p>
        </xdr:txBody>
      </xdr:sp>
    </xdr:grpSp>
    <xdr:clientData/>
  </xdr:twoCellAnchor>
  <xdr:twoCellAnchor>
    <xdr:from>
      <xdr:col>0</xdr:col>
      <xdr:colOff>106680</xdr:colOff>
      <xdr:row>2</xdr:row>
      <xdr:rowOff>83820</xdr:rowOff>
    </xdr:from>
    <xdr:to>
      <xdr:col>9</xdr:col>
      <xdr:colOff>308280</xdr:colOff>
      <xdr:row>3</xdr:row>
      <xdr:rowOff>46260</xdr:rowOff>
    </xdr:to>
    <xdr:sp macro="" textlink="">
      <xdr:nvSpPr>
        <xdr:cNvPr id="93" name="Dikdörtgen: Köşeleri Yuvarlatılmış 9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2805447-8722-426F-A909-C20B6FE71B4A}"/>
            </a:ext>
          </a:extLst>
        </xdr:cNvPr>
        <xdr:cNvSpPr/>
      </xdr:nvSpPr>
      <xdr:spPr>
        <a:xfrm>
          <a:off x="106680" y="838200"/>
          <a:ext cx="5688000" cy="252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600" b="1">
              <a:solidFill>
                <a:sysClr val="windowText" lastClr="000000"/>
              </a:solidFill>
            </a:rPr>
            <a:t>HAVA KALİTESİ İSTATİSTİKLERİ</a:t>
          </a:r>
          <a:r>
            <a:rPr lang="tr-TR" sz="1600" b="1" baseline="0">
              <a:solidFill>
                <a:sysClr val="windowText" lastClr="000000"/>
              </a:solidFill>
            </a:rPr>
            <a:t> (ÇEVRE KORUMA MÜDÜRLÜĞÜ)</a:t>
          </a:r>
          <a:endParaRPr lang="tr-TR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106680</xdr:colOff>
      <xdr:row>21</xdr:row>
      <xdr:rowOff>53340</xdr:rowOff>
    </xdr:from>
    <xdr:to>
      <xdr:col>9</xdr:col>
      <xdr:colOff>308280</xdr:colOff>
      <xdr:row>22</xdr:row>
      <xdr:rowOff>122460</xdr:rowOff>
    </xdr:to>
    <xdr:sp macro="" textlink="">
      <xdr:nvSpPr>
        <xdr:cNvPr id="96" name="Dikdörtgen: Köşeleri Yuvarlatılmış 9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1393534-5086-4CF3-B3B0-F812DA50D192}"/>
            </a:ext>
          </a:extLst>
        </xdr:cNvPr>
        <xdr:cNvSpPr/>
      </xdr:nvSpPr>
      <xdr:spPr>
        <a:xfrm>
          <a:off x="106680" y="4389120"/>
          <a:ext cx="5688000" cy="252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600" b="1">
              <a:solidFill>
                <a:sysClr val="windowText" lastClr="000000"/>
              </a:solidFill>
            </a:rPr>
            <a:t>ÇEVRE</a:t>
          </a:r>
          <a:r>
            <a:rPr lang="tr-TR" sz="1600" b="1" baseline="0">
              <a:solidFill>
                <a:sysClr val="windowText" lastClr="000000"/>
              </a:solidFill>
            </a:rPr>
            <a:t> YÖNETİMİ ve TEMİZLİK İSTATİSTİKLERİ (</a:t>
          </a:r>
          <a:r>
            <a:rPr lang="tr-TR" sz="1600" b="1">
              <a:solidFill>
                <a:sysClr val="windowText" lastClr="000000"/>
              </a:solidFill>
            </a:rPr>
            <a:t>İSTAÇ)</a:t>
          </a:r>
        </a:p>
      </xdr:txBody>
    </xdr:sp>
    <xdr:clientData/>
  </xdr:twoCellAnchor>
  <xdr:twoCellAnchor>
    <xdr:from>
      <xdr:col>0</xdr:col>
      <xdr:colOff>1</xdr:colOff>
      <xdr:row>66</xdr:row>
      <xdr:rowOff>62531</xdr:rowOff>
    </xdr:from>
    <xdr:to>
      <xdr:col>10</xdr:col>
      <xdr:colOff>137948</xdr:colOff>
      <xdr:row>82</xdr:row>
      <xdr:rowOff>95251</xdr:rowOff>
    </xdr:to>
    <xdr:sp macro="" textlink="">
      <xdr:nvSpPr>
        <xdr:cNvPr id="117" name="Dikdörtgen: Köşeleri Yuvarlatılmış 1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3DD05FE-3381-4349-9880-5834ADDE5078}"/>
            </a:ext>
          </a:extLst>
        </xdr:cNvPr>
        <xdr:cNvSpPr/>
      </xdr:nvSpPr>
      <xdr:spPr>
        <a:xfrm>
          <a:off x="1" y="14264306"/>
          <a:ext cx="6214897" cy="3080720"/>
        </a:xfrm>
        <a:prstGeom prst="roundRect">
          <a:avLst>
            <a:gd name="adj" fmla="val 0"/>
          </a:avLst>
        </a:prstGeom>
        <a:solidFill>
          <a:srgbClr val="00B0F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47</xdr:row>
      <xdr:rowOff>176602</xdr:rowOff>
    </xdr:from>
    <xdr:to>
      <xdr:col>10</xdr:col>
      <xdr:colOff>131378</xdr:colOff>
      <xdr:row>66</xdr:row>
      <xdr:rowOff>49270</xdr:rowOff>
    </xdr:to>
    <xdr:sp macro="" textlink="">
      <xdr:nvSpPr>
        <xdr:cNvPr id="115" name="Dikdörtgen: Köşeleri Yuvarlatılmış 1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D60F5FA-F0E4-40FB-A0B1-8F72FB4AFB4C}"/>
            </a:ext>
          </a:extLst>
        </xdr:cNvPr>
        <xdr:cNvSpPr/>
      </xdr:nvSpPr>
      <xdr:spPr>
        <a:xfrm>
          <a:off x="0" y="10766161"/>
          <a:ext cx="6171349" cy="3492168"/>
        </a:xfrm>
        <a:prstGeom prst="roundRect">
          <a:avLst>
            <a:gd name="adj" fmla="val 0"/>
          </a:avLst>
        </a:prstGeom>
        <a:solidFill>
          <a:schemeClr val="accent5">
            <a:lumMod val="75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72358</xdr:colOff>
      <xdr:row>49</xdr:row>
      <xdr:rowOff>141804</xdr:rowOff>
    </xdr:from>
    <xdr:to>
      <xdr:col>10</xdr:col>
      <xdr:colOff>32844</xdr:colOff>
      <xdr:row>65</xdr:row>
      <xdr:rowOff>130765</xdr:rowOff>
    </xdr:to>
    <xdr:grpSp>
      <xdr:nvGrpSpPr>
        <xdr:cNvPr id="11" name="Grup 10">
          <a:extLst>
            <a:ext uri="{FF2B5EF4-FFF2-40B4-BE49-F238E27FC236}">
              <a16:creationId xmlns:a16="http://schemas.microsoft.com/office/drawing/2014/main" xmlns="" id="{C7BA550C-5D1A-42C1-AC3F-ECB36B970098}"/>
            </a:ext>
          </a:extLst>
        </xdr:cNvPr>
        <xdr:cNvGrpSpPr/>
      </xdr:nvGrpSpPr>
      <xdr:grpSpPr>
        <a:xfrm>
          <a:off x="72358" y="11105079"/>
          <a:ext cx="6037436" cy="3036961"/>
          <a:chOff x="579120" y="8611740"/>
          <a:chExt cx="5688000" cy="2915760"/>
        </a:xfrm>
      </xdr:grpSpPr>
      <xdr:sp macro="" textlink="">
        <xdr:nvSpPr>
          <xdr:cNvPr id="23" name="Metin kutusu 2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xmlns="" id="{C6EB8C0A-7100-4166-B47B-3FAFB88C7CB5}"/>
              </a:ext>
            </a:extLst>
          </xdr:cNvPr>
          <xdr:cNvSpPr txBox="1"/>
        </xdr:nvSpPr>
        <xdr:spPr>
          <a:xfrm>
            <a:off x="579120" y="8611740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Sayaç Sayıları</a:t>
            </a:r>
          </a:p>
        </xdr:txBody>
      </xdr:sp>
      <xdr:sp macro="" textlink="">
        <xdr:nvSpPr>
          <xdr:cNvPr id="24" name="Metin kutusu 2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xmlns="" id="{0DBD011A-3D89-437D-8725-7864DF75493A}"/>
              </a:ext>
            </a:extLst>
          </xdr:cNvPr>
          <xdr:cNvSpPr txBox="1"/>
        </xdr:nvSpPr>
        <xdr:spPr>
          <a:xfrm>
            <a:off x="579120" y="8878116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İlçelere Göre Sayaç Sayıları (30 Yıllık)</a:t>
            </a:r>
          </a:p>
        </xdr:txBody>
      </xdr:sp>
      <xdr:sp macro="" textlink="">
        <xdr:nvSpPr>
          <xdr:cNvPr id="25" name="Metin kutusu 2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xmlns="" id="{83DE2277-9644-4A21-98E2-58DC068CB0DB}"/>
              </a:ext>
            </a:extLst>
          </xdr:cNvPr>
          <xdr:cNvSpPr txBox="1"/>
        </xdr:nvSpPr>
        <xdr:spPr>
          <a:xfrm>
            <a:off x="579120" y="9144492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İlçelere ve Müşteri Tipine Göre Sayaç Sayıları (2020 Ocak Sonu)</a:t>
            </a:r>
          </a:p>
        </xdr:txBody>
      </xdr:sp>
      <xdr:sp macro="" textlink="">
        <xdr:nvSpPr>
          <xdr:cNvPr id="26" name="Metin kutusu 2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xmlns="" id="{8B180881-BD7E-4B30-AC54-998425DC8EF8}"/>
              </a:ext>
            </a:extLst>
          </xdr:cNvPr>
          <xdr:cNvSpPr txBox="1"/>
        </xdr:nvSpPr>
        <xdr:spPr>
          <a:xfrm>
            <a:off x="579120" y="9410868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Aylara Göre Toplam Tüketim (m³)</a:t>
            </a:r>
          </a:p>
        </xdr:txBody>
      </xdr:sp>
      <xdr:sp macro="" textlink="">
        <xdr:nvSpPr>
          <xdr:cNvPr id="27" name="Metin kutusu 26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xmlns="" id="{EC152AB4-CFFA-43D2-A084-7F0D982E645B}"/>
              </a:ext>
            </a:extLst>
          </xdr:cNvPr>
          <xdr:cNvSpPr txBox="1"/>
        </xdr:nvSpPr>
        <xdr:spPr>
          <a:xfrm>
            <a:off x="579120" y="9677244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Müşteri Tipine Göre Toplam Tüketim (m³)</a:t>
            </a:r>
          </a:p>
        </xdr:txBody>
      </xdr:sp>
      <xdr:sp macro="" textlink="">
        <xdr:nvSpPr>
          <xdr:cNvPr id="28" name="Metin kutusu 27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xmlns="" id="{2121D0CD-C9A4-46B9-8264-0A47914BA959}"/>
              </a:ext>
            </a:extLst>
          </xdr:cNvPr>
          <xdr:cNvSpPr txBox="1"/>
        </xdr:nvSpPr>
        <xdr:spPr>
          <a:xfrm>
            <a:off x="579120" y="9943620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İlçelere ve Yıllara Göre Toplam Tüketim (m³)</a:t>
            </a:r>
          </a:p>
        </xdr:txBody>
      </xdr:sp>
      <xdr:sp macro="" textlink="">
        <xdr:nvSpPr>
          <xdr:cNvPr id="29" name="Metin kutusu 28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xmlns="" id="{29778ED6-B305-40F8-892D-458FA1381CF3}"/>
              </a:ext>
            </a:extLst>
          </xdr:cNvPr>
          <xdr:cNvSpPr txBox="1"/>
        </xdr:nvSpPr>
        <xdr:spPr>
          <a:xfrm>
            <a:off x="579120" y="10209996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İlçelere ve Yıllara Göre Toplam Tüketim (m³) (Ocak)</a:t>
            </a:r>
          </a:p>
        </xdr:txBody>
      </xdr:sp>
      <xdr:sp macro="" textlink="">
        <xdr:nvSpPr>
          <xdr:cNvPr id="30" name="Metin kutusu 29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xmlns="" id="{6159C781-51CB-4E34-9D10-E61DFEB936C0}"/>
              </a:ext>
            </a:extLst>
          </xdr:cNvPr>
          <xdr:cNvSpPr txBox="1"/>
        </xdr:nvSpPr>
        <xdr:spPr>
          <a:xfrm>
            <a:off x="579120" y="10476372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GöreFiyat (TL/Sm³)</a:t>
            </a:r>
          </a:p>
        </xdr:txBody>
      </xdr:sp>
      <xdr:sp macro="" textlink="">
        <xdr:nvSpPr>
          <xdr:cNvPr id="31" name="Metin kutusu 30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xmlns="" id="{D27A3C0E-7EF9-4F71-8528-D65C92177315}"/>
              </a:ext>
            </a:extLst>
          </xdr:cNvPr>
          <xdr:cNvSpPr txBox="1"/>
        </xdr:nvSpPr>
        <xdr:spPr>
          <a:xfrm>
            <a:off x="579120" y="10742748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Abone ve Kullanıcı Sayısı Artışları</a:t>
            </a:r>
          </a:p>
        </xdr:txBody>
      </xdr:sp>
      <xdr:sp macro="" textlink="">
        <xdr:nvSpPr>
          <xdr:cNvPr id="32" name="Metin kutusu 3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xmlns="" id="{CBEA753B-A506-470F-BB57-3673C4BDF53A}"/>
              </a:ext>
            </a:extLst>
          </xdr:cNvPr>
          <xdr:cNvSpPr txBox="1"/>
        </xdr:nvSpPr>
        <xdr:spPr>
          <a:xfrm>
            <a:off x="579120" y="11009124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İlçelere Göre Abone Sayısı Artışları</a:t>
            </a:r>
          </a:p>
        </xdr:txBody>
      </xdr:sp>
      <xdr:sp macro="" textlink="">
        <xdr:nvSpPr>
          <xdr:cNvPr id="33" name="Metin kutusu 32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xmlns="" id="{DF87E415-2311-4BA7-AEC0-C99E3D8D5852}"/>
              </a:ext>
            </a:extLst>
          </xdr:cNvPr>
          <xdr:cNvSpPr txBox="1"/>
        </xdr:nvSpPr>
        <xdr:spPr>
          <a:xfrm>
            <a:off x="579120" y="11275500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İlçelere Göre Kullanıcı Sayısı Artışları</a:t>
            </a:r>
          </a:p>
        </xdr:txBody>
      </xdr:sp>
    </xdr:grpSp>
    <xdr:clientData/>
  </xdr:twoCellAnchor>
  <xdr:twoCellAnchor>
    <xdr:from>
      <xdr:col>0</xdr:col>
      <xdr:colOff>80398</xdr:colOff>
      <xdr:row>67</xdr:row>
      <xdr:rowOff>147823</xdr:rowOff>
    </xdr:from>
    <xdr:to>
      <xdr:col>10</xdr:col>
      <xdr:colOff>45982</xdr:colOff>
      <xdr:row>82</xdr:row>
      <xdr:rowOff>29063</xdr:rowOff>
    </xdr:to>
    <xdr:grpSp>
      <xdr:nvGrpSpPr>
        <xdr:cNvPr id="13" name="Grup 12">
          <a:extLst>
            <a:ext uri="{FF2B5EF4-FFF2-40B4-BE49-F238E27FC236}">
              <a16:creationId xmlns:a16="http://schemas.microsoft.com/office/drawing/2014/main" xmlns="" id="{F4C7140C-1535-4118-83BE-6E4D5CE2AFA5}"/>
            </a:ext>
          </a:extLst>
        </xdr:cNvPr>
        <xdr:cNvGrpSpPr/>
      </xdr:nvGrpSpPr>
      <xdr:grpSpPr>
        <a:xfrm>
          <a:off x="80398" y="14540098"/>
          <a:ext cx="6042534" cy="2738740"/>
          <a:chOff x="594360" y="11598780"/>
          <a:chExt cx="5688000" cy="2629440"/>
        </a:xfrm>
      </xdr:grpSpPr>
      <xdr:sp macro="" textlink="">
        <xdr:nvSpPr>
          <xdr:cNvPr id="69" name="Metin kutusu 6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xmlns="" id="{31CBCF22-8B3E-4468-9038-A7FD790AEFB0}"/>
              </a:ext>
            </a:extLst>
          </xdr:cNvPr>
          <xdr:cNvSpPr txBox="1"/>
        </xdr:nvSpPr>
        <xdr:spPr>
          <a:xfrm>
            <a:off x="594360" y="1159878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Barajları Doluluk Oranları (%) </a:t>
            </a:r>
          </a:p>
        </xdr:txBody>
      </xdr:sp>
      <xdr:sp macro="" textlink="">
        <xdr:nvSpPr>
          <xdr:cNvPr id="71" name="Metin kutusu 7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xmlns="" id="{509862FF-041C-4291-9D93-0C852D3D5B70}"/>
              </a:ext>
            </a:extLst>
          </xdr:cNvPr>
          <xdr:cNvSpPr txBox="1"/>
        </xdr:nvSpPr>
        <xdr:spPr>
          <a:xfrm>
            <a:off x="594360" y="1186294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Barajları Doluluk Oranları - Günlük (%) </a:t>
            </a:r>
          </a:p>
        </xdr:txBody>
      </xdr:sp>
      <xdr:sp macro="" textlink="">
        <xdr:nvSpPr>
          <xdr:cNvPr id="72" name="Metin kutusu 7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xmlns="" id="{3DC262BF-F216-4A60-A0BB-A63203418860}"/>
              </a:ext>
            </a:extLst>
          </xdr:cNvPr>
          <xdr:cNvSpPr txBox="1"/>
        </xdr:nvSpPr>
        <xdr:spPr>
          <a:xfrm>
            <a:off x="594360" y="1212710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2010-2020 Yılları Arasında İstanbul Su Tüketimi </a:t>
            </a:r>
          </a:p>
        </xdr:txBody>
      </xdr:sp>
      <xdr:sp macro="" textlink="">
        <xdr:nvSpPr>
          <xdr:cNvPr id="73" name="Metin kutusu 7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xmlns="" id="{D5136C54-63DE-4FE2-BFB2-DAE9DBD0CBBF}"/>
              </a:ext>
            </a:extLst>
          </xdr:cNvPr>
          <xdr:cNvSpPr txBox="1"/>
        </xdr:nvSpPr>
        <xdr:spPr>
          <a:xfrm>
            <a:off x="594360" y="1239126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Geneli Yıllık Verilen Temiz Su Miktarları (m³) </a:t>
            </a:r>
          </a:p>
        </xdr:txBody>
      </xdr:sp>
      <xdr:sp macro="" textlink="">
        <xdr:nvSpPr>
          <xdr:cNvPr id="74" name="Metin kutusu 73">
            <a:hlinkClick xmlns:r="http://schemas.openxmlformats.org/officeDocument/2006/relationships" r:id="rId37"/>
            <a:extLst>
              <a:ext uri="{FF2B5EF4-FFF2-40B4-BE49-F238E27FC236}">
                <a16:creationId xmlns:a16="http://schemas.microsoft.com/office/drawing/2014/main" xmlns="" id="{6BA3E1F8-A2C1-4D2A-8CD1-27AA4DCAB2FE}"/>
              </a:ext>
            </a:extLst>
          </xdr:cNvPr>
          <xdr:cNvSpPr txBox="1"/>
        </xdr:nvSpPr>
        <xdr:spPr>
          <a:xfrm>
            <a:off x="594360" y="1265542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Tasfiye Tesislerimizden Verilen Ortalama Temizsu Miktarları (m³) </a:t>
            </a:r>
          </a:p>
        </xdr:txBody>
      </xdr:sp>
      <xdr:sp macro="" textlink="">
        <xdr:nvSpPr>
          <xdr:cNvPr id="75" name="Metin kutusu 74">
            <a:hlinkClick xmlns:r="http://schemas.openxmlformats.org/officeDocument/2006/relationships" r:id="rId38"/>
            <a:extLst>
              <a:ext uri="{FF2B5EF4-FFF2-40B4-BE49-F238E27FC236}">
                <a16:creationId xmlns:a16="http://schemas.microsoft.com/office/drawing/2014/main" xmlns="" id="{4E61B6C2-4B81-4C2C-ABE2-78594B7AA704}"/>
              </a:ext>
            </a:extLst>
          </xdr:cNvPr>
          <xdr:cNvSpPr txBox="1"/>
        </xdr:nvSpPr>
        <xdr:spPr>
          <a:xfrm>
            <a:off x="594360" y="1291958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19 Nisan Tarihli Barajlarımızdaki Toplam Su Miktarının Yıllara Göre Karşılaştırılması (Milyon m³) </a:t>
            </a:r>
          </a:p>
        </xdr:txBody>
      </xdr:sp>
      <xdr:sp macro="" textlink="">
        <xdr:nvSpPr>
          <xdr:cNvPr id="76" name="Metin kutusu 75">
            <a:hlinkClick xmlns:r="http://schemas.openxmlformats.org/officeDocument/2006/relationships" r:id="rId39"/>
            <a:extLst>
              <a:ext uri="{FF2B5EF4-FFF2-40B4-BE49-F238E27FC236}">
                <a16:creationId xmlns:a16="http://schemas.microsoft.com/office/drawing/2014/main" xmlns="" id="{91DD20D8-E2A0-442F-9E5C-8A705D0F5EC2}"/>
              </a:ext>
            </a:extLst>
          </xdr:cNvPr>
          <xdr:cNvSpPr txBox="1"/>
        </xdr:nvSpPr>
        <xdr:spPr>
          <a:xfrm>
            <a:off x="594360" y="1318374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Barajlarımıza Yağışlarla Gelen Su Miktarları (m³) </a:t>
            </a:r>
          </a:p>
        </xdr:txBody>
      </xdr:sp>
      <xdr:sp macro="" textlink="">
        <xdr:nvSpPr>
          <xdr:cNvPr id="77" name="Metin kutusu 76">
            <a:hlinkClick xmlns:r="http://schemas.openxmlformats.org/officeDocument/2006/relationships" r:id="rId40"/>
            <a:extLst>
              <a:ext uri="{FF2B5EF4-FFF2-40B4-BE49-F238E27FC236}">
                <a16:creationId xmlns:a16="http://schemas.microsoft.com/office/drawing/2014/main" xmlns="" id="{9985FAA6-9B24-4D9A-B243-0797F13C223E}"/>
              </a:ext>
            </a:extLst>
          </xdr:cNvPr>
          <xdr:cNvSpPr txBox="1"/>
        </xdr:nvSpPr>
        <xdr:spPr>
          <a:xfrm>
            <a:off x="594360" y="1344790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İstanbul'un Ocak - Mart Aylarında Aldığı 3 Aylık Yağışlar (mm) </a:t>
            </a:r>
          </a:p>
        </xdr:txBody>
      </xdr:sp>
      <xdr:sp macro="" textlink="">
        <xdr:nvSpPr>
          <xdr:cNvPr id="78" name="Metin kutusu 77">
            <a:hlinkClick xmlns:r="http://schemas.openxmlformats.org/officeDocument/2006/relationships" r:id="rId41"/>
            <a:extLst>
              <a:ext uri="{FF2B5EF4-FFF2-40B4-BE49-F238E27FC236}">
                <a16:creationId xmlns:a16="http://schemas.microsoft.com/office/drawing/2014/main" xmlns="" id="{B665239F-7158-4566-B259-7128A3FC698C}"/>
              </a:ext>
            </a:extLst>
          </xdr:cNvPr>
          <xdr:cNvSpPr txBox="1"/>
        </xdr:nvSpPr>
        <xdr:spPr>
          <a:xfrm>
            <a:off x="594360" y="1371206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Melen ve Yeşilçay Regülatörlerinden Alınan Su Miktarları (m³) </a:t>
            </a:r>
          </a:p>
        </xdr:txBody>
      </xdr:sp>
      <xdr:sp macro="" textlink="">
        <xdr:nvSpPr>
          <xdr:cNvPr id="79" name="Metin kutusu 78">
            <a:hlinkClick xmlns:r="http://schemas.openxmlformats.org/officeDocument/2006/relationships" r:id="rId42"/>
            <a:extLst>
              <a:ext uri="{FF2B5EF4-FFF2-40B4-BE49-F238E27FC236}">
                <a16:creationId xmlns:a16="http://schemas.microsoft.com/office/drawing/2014/main" xmlns="" id="{15008008-AA28-4274-9CCE-E14262891E8B}"/>
              </a:ext>
            </a:extLst>
          </xdr:cNvPr>
          <xdr:cNvSpPr txBox="1"/>
        </xdr:nvSpPr>
        <xdr:spPr>
          <a:xfrm>
            <a:off x="594360" y="1397622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Asya ve Avrupa Yakasına 13 Nisan Tarihinde Verilen Temizsu Miktarları Ve Boğaz Geçişi (m³/Gun) </a:t>
            </a:r>
          </a:p>
        </xdr:txBody>
      </xdr:sp>
    </xdr:grpSp>
    <xdr:clientData/>
  </xdr:twoCellAnchor>
  <xdr:twoCellAnchor>
    <xdr:from>
      <xdr:col>0</xdr:col>
      <xdr:colOff>112558</xdr:colOff>
      <xdr:row>48</xdr:row>
      <xdr:rowOff>46327</xdr:rowOff>
    </xdr:from>
    <xdr:to>
      <xdr:col>9</xdr:col>
      <xdr:colOff>578855</xdr:colOff>
      <xdr:row>49</xdr:row>
      <xdr:rowOff>118302</xdr:rowOff>
    </xdr:to>
    <xdr:sp macro="" textlink="">
      <xdr:nvSpPr>
        <xdr:cNvPr id="116" name="Dikdörtgen: Köşeleri Yuvarlatılmış 1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DD3467C-2164-4642-9868-BE5C58A09C48}"/>
            </a:ext>
          </a:extLst>
        </xdr:cNvPr>
        <xdr:cNvSpPr/>
      </xdr:nvSpPr>
      <xdr:spPr>
        <a:xfrm>
          <a:off x="112558" y="10826386"/>
          <a:ext cx="5901150" cy="262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600" b="1">
              <a:solidFill>
                <a:sysClr val="windowText" lastClr="000000"/>
              </a:solidFill>
            </a:rPr>
            <a:t>DOĞALGAZ</a:t>
          </a:r>
          <a:r>
            <a:rPr lang="tr-TR" sz="1600" b="1" baseline="0">
              <a:solidFill>
                <a:sysClr val="windowText" lastClr="000000"/>
              </a:solidFill>
            </a:rPr>
            <a:t> İSTATİSTİKLERİ (</a:t>
          </a:r>
          <a:r>
            <a:rPr lang="tr-TR" sz="1600" b="1">
              <a:solidFill>
                <a:sysClr val="windowText" lastClr="000000"/>
              </a:solidFill>
            </a:rPr>
            <a:t>İGDAŞ)</a:t>
          </a:r>
        </a:p>
      </xdr:txBody>
    </xdr:sp>
    <xdr:clientData/>
  </xdr:twoCellAnchor>
  <xdr:twoCellAnchor>
    <xdr:from>
      <xdr:col>0</xdr:col>
      <xdr:colOff>112558</xdr:colOff>
      <xdr:row>66</xdr:row>
      <xdr:rowOff>79987</xdr:rowOff>
    </xdr:from>
    <xdr:to>
      <xdr:col>9</xdr:col>
      <xdr:colOff>578855</xdr:colOff>
      <xdr:row>67</xdr:row>
      <xdr:rowOff>151962</xdr:rowOff>
    </xdr:to>
    <xdr:sp macro="" textlink="">
      <xdr:nvSpPr>
        <xdr:cNvPr id="130" name="Dikdörtgen: Köşeleri Yuvarlatılmış 1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1760E8C-7021-4130-B383-160BC4941771}"/>
            </a:ext>
          </a:extLst>
        </xdr:cNvPr>
        <xdr:cNvSpPr/>
      </xdr:nvSpPr>
      <xdr:spPr>
        <a:xfrm>
          <a:off x="112558" y="14281762"/>
          <a:ext cx="5933647" cy="262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600" b="1">
              <a:solidFill>
                <a:sysClr val="windowText" lastClr="000000"/>
              </a:solidFill>
            </a:rPr>
            <a:t>SU İSTATİSTİKLERİ (İSKİ)</a:t>
          </a:r>
        </a:p>
      </xdr:txBody>
    </xdr:sp>
    <xdr:clientData/>
  </xdr:twoCellAnchor>
  <xdr:twoCellAnchor>
    <xdr:from>
      <xdr:col>0</xdr:col>
      <xdr:colOff>78377</xdr:colOff>
      <xdr:row>22</xdr:row>
      <xdr:rowOff>144704</xdr:rowOff>
    </xdr:from>
    <xdr:to>
      <xdr:col>10</xdr:col>
      <xdr:colOff>13607</xdr:colOff>
      <xdr:row>41</xdr:row>
      <xdr:rowOff>60981</xdr:rowOff>
    </xdr:to>
    <xdr:grpSp>
      <xdr:nvGrpSpPr>
        <xdr:cNvPr id="5" name="Grup 4"/>
        <xdr:cNvGrpSpPr/>
      </xdr:nvGrpSpPr>
      <xdr:grpSpPr>
        <a:xfrm>
          <a:off x="78377" y="5964479"/>
          <a:ext cx="6012180" cy="3535777"/>
          <a:chOff x="83820" y="6258393"/>
          <a:chExt cx="5668950" cy="3535777"/>
        </a:xfrm>
      </xdr:grpSpPr>
      <xdr:sp macro="" textlink="">
        <xdr:nvSpPr>
          <xdr:cNvPr id="39" name="Metin kutusu 38">
            <a:hlinkClick xmlns:r="http://schemas.openxmlformats.org/officeDocument/2006/relationships" r:id="rId43"/>
            <a:extLst>
              <a:ext uri="{FF2B5EF4-FFF2-40B4-BE49-F238E27FC236}">
                <a16:creationId xmlns:a16="http://schemas.microsoft.com/office/drawing/2014/main" xmlns="" id="{0E2864E6-9137-44EC-A8A8-4FA563A347B1}"/>
              </a:ext>
            </a:extLst>
          </xdr:cNvPr>
          <xdr:cNvSpPr txBox="1"/>
        </xdr:nvSpPr>
        <xdr:spPr>
          <a:xfrm>
            <a:off x="83820" y="6258393"/>
            <a:ext cx="5668950" cy="25962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Yılı İstanbul İli Evsel Atık Verileri</a:t>
            </a:r>
          </a:p>
        </xdr:txBody>
      </xdr:sp>
      <xdr:sp macro="" textlink="">
        <xdr:nvSpPr>
          <xdr:cNvPr id="41" name="Metin kutusu 40">
            <a:hlinkClick xmlns:r="http://schemas.openxmlformats.org/officeDocument/2006/relationships" r:id="rId44"/>
            <a:extLst>
              <a:ext uri="{FF2B5EF4-FFF2-40B4-BE49-F238E27FC236}">
                <a16:creationId xmlns:a16="http://schemas.microsoft.com/office/drawing/2014/main" xmlns="" id="{B1AFBCFD-E3DA-4CD5-8E1C-C0AC73376E66}"/>
              </a:ext>
            </a:extLst>
          </xdr:cNvPr>
          <xdr:cNvSpPr txBox="1"/>
        </xdr:nvSpPr>
        <xdr:spPr>
          <a:xfrm>
            <a:off x="83820" y="6810375"/>
            <a:ext cx="5668950" cy="278067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Aylık Bazda Çöp Gazından Enerji Üretimi (2019 yılı) </a:t>
            </a:r>
          </a:p>
        </xdr:txBody>
      </xdr:sp>
      <xdr:sp macro="" textlink="">
        <xdr:nvSpPr>
          <xdr:cNvPr id="42" name="Metin kutusu 41">
            <a:hlinkClick xmlns:r="http://schemas.openxmlformats.org/officeDocument/2006/relationships" r:id="rId45"/>
            <a:extLst>
              <a:ext uri="{FF2B5EF4-FFF2-40B4-BE49-F238E27FC236}">
                <a16:creationId xmlns:a16="http://schemas.microsoft.com/office/drawing/2014/main" xmlns="" id="{23A1E8F8-F36E-44F6-8380-669E9DB7E464}"/>
              </a:ext>
            </a:extLst>
          </xdr:cNvPr>
          <xdr:cNvSpPr txBox="1"/>
        </xdr:nvSpPr>
        <xdr:spPr>
          <a:xfrm>
            <a:off x="83820" y="7106824"/>
            <a:ext cx="5668950" cy="227426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Enerji ve Evsel Atık Miktarları (Yıllara Göre) </a:t>
            </a:r>
          </a:p>
        </xdr:txBody>
      </xdr:sp>
      <xdr:sp macro="" textlink="">
        <xdr:nvSpPr>
          <xdr:cNvPr id="43" name="Metin kutusu 42">
            <a:hlinkClick xmlns:r="http://schemas.openxmlformats.org/officeDocument/2006/relationships" r:id="rId46"/>
            <a:extLst>
              <a:ext uri="{FF2B5EF4-FFF2-40B4-BE49-F238E27FC236}">
                <a16:creationId xmlns:a16="http://schemas.microsoft.com/office/drawing/2014/main" xmlns="" id="{D70DA7D7-7109-4FE5-AB81-37AF32CA5F51}"/>
              </a:ext>
            </a:extLst>
          </xdr:cNvPr>
          <xdr:cNvSpPr txBox="1"/>
        </xdr:nvSpPr>
        <xdr:spPr>
          <a:xfrm>
            <a:off x="83820" y="7352986"/>
            <a:ext cx="5668950" cy="249325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Kompost-ATY-Geri Kazanım (2019 yılı) </a:t>
            </a:r>
          </a:p>
        </xdr:txBody>
      </xdr:sp>
      <xdr:sp macro="" textlink="">
        <xdr:nvSpPr>
          <xdr:cNvPr id="44" name="Metin kutusu 43">
            <a:hlinkClick xmlns:r="http://schemas.openxmlformats.org/officeDocument/2006/relationships" r:id="rId47"/>
            <a:extLst>
              <a:ext uri="{FF2B5EF4-FFF2-40B4-BE49-F238E27FC236}">
                <a16:creationId xmlns:a16="http://schemas.microsoft.com/office/drawing/2014/main" xmlns="" id="{DB45DEC9-5C6E-49DA-A3D9-DAAB0F5E3908}"/>
              </a:ext>
            </a:extLst>
          </xdr:cNvPr>
          <xdr:cNvSpPr txBox="1"/>
        </xdr:nvSpPr>
        <xdr:spPr>
          <a:xfrm>
            <a:off x="83820" y="7622824"/>
            <a:ext cx="5668950" cy="25962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Aylara Göre Hafriyat Atık Tonajları </a:t>
            </a:r>
          </a:p>
        </xdr:txBody>
      </xdr:sp>
      <xdr:sp macro="" textlink="">
        <xdr:nvSpPr>
          <xdr:cNvPr id="45" name="Metin kutusu 44">
            <a:hlinkClick xmlns:r="http://schemas.openxmlformats.org/officeDocument/2006/relationships" r:id="rId48"/>
            <a:extLst>
              <a:ext uri="{FF2B5EF4-FFF2-40B4-BE49-F238E27FC236}">
                <a16:creationId xmlns:a16="http://schemas.microsoft.com/office/drawing/2014/main" xmlns="" id="{92C5505C-82C8-42F9-AA5D-A12230343453}"/>
              </a:ext>
            </a:extLst>
          </xdr:cNvPr>
          <xdr:cNvSpPr txBox="1"/>
        </xdr:nvSpPr>
        <xdr:spPr>
          <a:xfrm>
            <a:off x="83820" y="7892662"/>
            <a:ext cx="5668950" cy="26724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Hafriyat Atıkları Miktarları ve Araç Sayıları </a:t>
            </a:r>
          </a:p>
        </xdr:txBody>
      </xdr:sp>
      <xdr:sp macro="" textlink="">
        <xdr:nvSpPr>
          <xdr:cNvPr id="46" name="Metin kutusu 45">
            <a:hlinkClick xmlns:r="http://schemas.openxmlformats.org/officeDocument/2006/relationships" r:id="rId49"/>
            <a:extLst>
              <a:ext uri="{FF2B5EF4-FFF2-40B4-BE49-F238E27FC236}">
                <a16:creationId xmlns:a16="http://schemas.microsoft.com/office/drawing/2014/main" xmlns="" id="{BB2343C0-8A1B-4913-B973-C72ED5CA3DA7}"/>
              </a:ext>
            </a:extLst>
          </xdr:cNvPr>
          <xdr:cNvSpPr txBox="1"/>
        </xdr:nvSpPr>
        <xdr:spPr>
          <a:xfrm>
            <a:off x="83820" y="8170120"/>
            <a:ext cx="5668950" cy="25962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Tıbbi Atık Toplama ve Bertaraf (2019 yılı) </a:t>
            </a:r>
          </a:p>
        </xdr:txBody>
      </xdr:sp>
      <xdr:sp macro="" textlink="">
        <xdr:nvSpPr>
          <xdr:cNvPr id="47" name="Metin kutusu 46">
            <a:hlinkClick xmlns:r="http://schemas.openxmlformats.org/officeDocument/2006/relationships" r:id="rId50"/>
            <a:extLst>
              <a:ext uri="{FF2B5EF4-FFF2-40B4-BE49-F238E27FC236}">
                <a16:creationId xmlns:a16="http://schemas.microsoft.com/office/drawing/2014/main" xmlns="" id="{750ED223-1772-410F-8088-DEBDD1D846EF}"/>
              </a:ext>
            </a:extLst>
          </xdr:cNvPr>
          <xdr:cNvSpPr txBox="1"/>
        </xdr:nvSpPr>
        <xdr:spPr>
          <a:xfrm>
            <a:off x="83820" y="8439958"/>
            <a:ext cx="5668950" cy="26724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Yılı Mekanik Süpürme ve Yıkıma Faaliyet Verileri </a:t>
            </a:r>
          </a:p>
        </xdr:txBody>
      </xdr:sp>
      <xdr:sp macro="" textlink="">
        <xdr:nvSpPr>
          <xdr:cNvPr id="53" name="Metin kutusu 52">
            <a:hlinkClick xmlns:r="http://schemas.openxmlformats.org/officeDocument/2006/relationships" r:id="rId51"/>
            <a:extLst>
              <a:ext uri="{FF2B5EF4-FFF2-40B4-BE49-F238E27FC236}">
                <a16:creationId xmlns:a16="http://schemas.microsoft.com/office/drawing/2014/main" xmlns="" id="{AD51670F-6BCF-4D60-BC91-659D26A7DFA0}"/>
              </a:ext>
            </a:extLst>
          </xdr:cNvPr>
          <xdr:cNvSpPr txBox="1"/>
        </xdr:nvSpPr>
        <xdr:spPr>
          <a:xfrm>
            <a:off x="83820" y="8717416"/>
            <a:ext cx="5668950" cy="25962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Mekanik Yıkama / 2019 Aylara Göre İlçe Bazlı Yıkama Araç Sayıları</a:t>
            </a:r>
          </a:p>
        </xdr:txBody>
      </xdr:sp>
      <xdr:sp macro="" textlink="">
        <xdr:nvSpPr>
          <xdr:cNvPr id="61" name="Metin kutusu 60">
            <a:hlinkClick xmlns:r="http://schemas.openxmlformats.org/officeDocument/2006/relationships" r:id="rId52"/>
            <a:extLst>
              <a:ext uri="{FF2B5EF4-FFF2-40B4-BE49-F238E27FC236}">
                <a16:creationId xmlns:a16="http://schemas.microsoft.com/office/drawing/2014/main" xmlns="" id="{B9FBF950-2A59-4F33-9A10-86043056A197}"/>
              </a:ext>
            </a:extLst>
          </xdr:cNvPr>
          <xdr:cNvSpPr txBox="1"/>
        </xdr:nvSpPr>
        <xdr:spPr>
          <a:xfrm>
            <a:off x="83820" y="8987254"/>
            <a:ext cx="5668950" cy="26724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Elle Süpürme / 2019 Yılı Aylara Göre İlçe Bazlı Çıkan Araç ve Toplanan Çöp Poşeti Miktarları</a:t>
            </a:r>
          </a:p>
        </xdr:txBody>
      </xdr:sp>
      <xdr:sp macro="" textlink="">
        <xdr:nvSpPr>
          <xdr:cNvPr id="62" name="Metin kutusu 61">
            <a:hlinkClick xmlns:r="http://schemas.openxmlformats.org/officeDocument/2006/relationships" r:id="rId53"/>
            <a:extLst>
              <a:ext uri="{FF2B5EF4-FFF2-40B4-BE49-F238E27FC236}">
                <a16:creationId xmlns:a16="http://schemas.microsoft.com/office/drawing/2014/main" xmlns="" id="{3D402B5F-E0A0-4CD6-8EC0-3CE03E348A79}"/>
              </a:ext>
            </a:extLst>
          </xdr:cNvPr>
          <xdr:cNvSpPr txBox="1"/>
        </xdr:nvSpPr>
        <xdr:spPr>
          <a:xfrm>
            <a:off x="83820" y="9264712"/>
            <a:ext cx="5668950" cy="25962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Deniz Yüzeyi Temizlik Atık Verileri (m³ cinsinden) </a:t>
            </a:r>
          </a:p>
        </xdr:txBody>
      </xdr:sp>
      <xdr:sp macro="" textlink="">
        <xdr:nvSpPr>
          <xdr:cNvPr id="63" name="Metin kutusu 62">
            <a:hlinkClick xmlns:r="http://schemas.openxmlformats.org/officeDocument/2006/relationships" r:id="rId54"/>
            <a:extLst>
              <a:ext uri="{FF2B5EF4-FFF2-40B4-BE49-F238E27FC236}">
                <a16:creationId xmlns:a16="http://schemas.microsoft.com/office/drawing/2014/main" xmlns="" id="{6AD3FDA6-0A93-429A-A952-7B0DD2CE4C13}"/>
              </a:ext>
            </a:extLst>
          </xdr:cNvPr>
          <xdr:cNvSpPr txBox="1"/>
        </xdr:nvSpPr>
        <xdr:spPr>
          <a:xfrm>
            <a:off x="83820" y="9534550"/>
            <a:ext cx="5668950" cy="25962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Deniz Yüzeyi Temizlik Atık Verileri (kg cinsinden) </a:t>
            </a:r>
          </a:p>
        </xdr:txBody>
      </xdr:sp>
      <xdr:sp macro="" textlink="">
        <xdr:nvSpPr>
          <xdr:cNvPr id="70" name="Metin kutusu 69">
            <a:hlinkClick xmlns:r="http://schemas.openxmlformats.org/officeDocument/2006/relationships" r:id="rId55"/>
            <a:extLst>
              <a:ext uri="{FF2B5EF4-FFF2-40B4-BE49-F238E27FC236}">
                <a16:creationId xmlns:a16="http://schemas.microsoft.com/office/drawing/2014/main" xmlns="" id="{E8DB5677-4CAB-42B4-BA23-DF5273B95D1C}"/>
              </a:ext>
            </a:extLst>
          </xdr:cNvPr>
          <xdr:cNvSpPr txBox="1"/>
        </xdr:nvSpPr>
        <xdr:spPr>
          <a:xfrm>
            <a:off x="83820" y="6528231"/>
            <a:ext cx="5668950" cy="267241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İstanbul İli Evsel Atık Verileri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123825</xdr:colOff>
      <xdr:row>1</xdr:row>
      <xdr:rowOff>421747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981575" cy="13170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CA3DA85-39DB-44F0-9446-281414193E70}"/>
            </a:ext>
          </a:extLst>
        </xdr:cNvPr>
        <xdr:cNvSpPr txBox="1"/>
      </xdr:nvSpPr>
      <xdr:spPr>
        <a:xfrm>
          <a:off x="0" y="358140"/>
          <a:ext cx="10287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90B6B60-B1CE-4DEA-BE58-82797A76CC10}"/>
            </a:ext>
          </a:extLst>
        </xdr:cNvPr>
        <xdr:cNvSpPr txBox="1"/>
      </xdr:nvSpPr>
      <xdr:spPr>
        <a:xfrm>
          <a:off x="0" y="358140"/>
          <a:ext cx="10287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B221F17-B46F-4F21-A2D0-109D90C4D0DA}"/>
            </a:ext>
          </a:extLst>
        </xdr:cNvPr>
        <xdr:cNvSpPr txBox="1"/>
      </xdr:nvSpPr>
      <xdr:spPr>
        <a:xfrm>
          <a:off x="0" y="358140"/>
          <a:ext cx="10287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C3C4534-851A-4BB9-8B17-4953ABA48271}"/>
            </a:ext>
          </a:extLst>
        </xdr:cNvPr>
        <xdr:cNvSpPr txBox="1"/>
      </xdr:nvSpPr>
      <xdr:spPr>
        <a:xfrm>
          <a:off x="0" y="358140"/>
          <a:ext cx="10287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C012B6C-7246-4BD4-B9EF-B91B838665A8}"/>
            </a:ext>
          </a:extLst>
        </xdr:cNvPr>
        <xdr:cNvSpPr txBox="1"/>
      </xdr:nvSpPr>
      <xdr:spPr>
        <a:xfrm>
          <a:off x="0" y="35814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F53D1C4-360F-4149-9EB7-A3844DE36EF1}"/>
            </a:ext>
          </a:extLst>
        </xdr:cNvPr>
        <xdr:cNvSpPr txBox="1"/>
      </xdr:nvSpPr>
      <xdr:spPr>
        <a:xfrm>
          <a:off x="0" y="35814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260663B-86A4-4BD6-8C1A-338E6D11573C}"/>
            </a:ext>
          </a:extLst>
        </xdr:cNvPr>
        <xdr:cNvSpPr txBox="1"/>
      </xdr:nvSpPr>
      <xdr:spPr>
        <a:xfrm>
          <a:off x="0" y="35814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D28A000-A825-4F38-B544-5A6B1EBC537F}"/>
            </a:ext>
          </a:extLst>
        </xdr:cNvPr>
        <xdr:cNvSpPr txBox="1"/>
      </xdr:nvSpPr>
      <xdr:spPr>
        <a:xfrm>
          <a:off x="0" y="35814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ACF8D46-6754-42E5-8840-469A0146AA50}"/>
            </a:ext>
          </a:extLst>
        </xdr:cNvPr>
        <xdr:cNvSpPr txBox="1"/>
      </xdr:nvSpPr>
      <xdr:spPr>
        <a:xfrm>
          <a:off x="0" y="38862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0B04076-B906-4A2A-9BC8-F5FBC8EC56C5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B1AA772-AAF9-458C-A745-9BA907529BD7}"/>
            </a:ext>
          </a:extLst>
        </xdr:cNvPr>
        <xdr:cNvSpPr txBox="1"/>
      </xdr:nvSpPr>
      <xdr:spPr>
        <a:xfrm>
          <a:off x="0" y="35814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927B884-AFA2-4946-8D86-B57A0F87631C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039B10D-90E8-4846-BFF8-9E7157609412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22CF72A-4995-4469-94B4-9CD33700D29D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C873E90-81DD-47FC-A901-21C1CF343F36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98CCD6A-2CE9-44E5-8790-E793747A12DA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7985F3A-7F5F-4DF3-AB6A-21BAA3A7C822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412A7C5-074C-4A7A-B19B-8F8AF044B222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E327FB7-0B97-47AC-8BBF-813EE32B0962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210011F-D812-4633-8E93-C66DABFA0A6E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5DEF60B-F249-4DEA-B397-72E3EC5DB000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F6F66A5-31CD-4B28-9BA1-A41F21AD002B}"/>
            </a:ext>
          </a:extLst>
        </xdr:cNvPr>
        <xdr:cNvSpPr txBox="1"/>
      </xdr:nvSpPr>
      <xdr:spPr>
        <a:xfrm>
          <a:off x="0" y="35814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FEC38B4-CD29-4A9D-9035-977731ABA328}"/>
            </a:ext>
          </a:extLst>
        </xdr:cNvPr>
        <xdr:cNvSpPr txBox="1"/>
      </xdr:nvSpPr>
      <xdr:spPr>
        <a:xfrm>
          <a:off x="0" y="38100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76740</xdr:rowOff>
    </xdr:to>
    <xdr:sp macro="" textlink="">
      <xdr:nvSpPr>
        <xdr:cNvPr id="10" name="Metin kutusu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581B623-2991-4CBD-B9EF-37B466E57E48}"/>
            </a:ext>
          </a:extLst>
        </xdr:cNvPr>
        <xdr:cNvSpPr txBox="1"/>
      </xdr:nvSpPr>
      <xdr:spPr>
        <a:xfrm>
          <a:off x="0" y="365760"/>
          <a:ext cx="8763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106BA7-BF45-444C-91F1-BFC61468E611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3AD6255-FFE9-4DD7-AAC9-14A3D5FA7C7E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8B78601-ABBB-43CC-AE44-7E42FCC5079C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C746311-2DA7-4A5C-83D5-98FC4671F48E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DEA8853-7720-4301-9F81-940E6BCC9D90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4AAEE71-1693-477D-8859-8B40A53278CC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A89C730-146A-4FCE-ABAC-4A373A60EA7D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0F2D1A0-F5D5-41B4-A904-C65288FE4504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9DA541C-6378-4528-870C-0DD5DA100B36}"/>
            </a:ext>
          </a:extLst>
        </xdr:cNvPr>
        <xdr:cNvSpPr txBox="1"/>
      </xdr:nvSpPr>
      <xdr:spPr>
        <a:xfrm>
          <a:off x="0" y="358140"/>
          <a:ext cx="12115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7DA196F-D3D7-4D03-A2E3-12E8E49E4CD7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741AF7C-03C0-4029-8F90-98C9090CC330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8D43BF1-FBF2-47D2-B893-1686615BFFFD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FF0C45-1BD1-41DC-8D1F-C9FAAE2C6E87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A12B41B-D37C-4094-ADEB-40E9CAFC93AA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BEA6B3B-3414-4F68-AEDD-15AC761E466C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2FB344C-BC92-4407-902C-3AD7E03111E5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707B6B8-DD6F-4412-832F-EAEC9FADD2BF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8AC7CBE-F0FE-4FE7-864B-8EB178D462B7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A8865E7-1B5B-4138-8E17-EB7897A0986D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71753F0-C8C5-4A0C-B58F-A40E9A149153}"/>
            </a:ext>
          </a:extLst>
        </xdr:cNvPr>
        <xdr:cNvSpPr txBox="1"/>
      </xdr:nvSpPr>
      <xdr:spPr>
        <a:xfrm>
          <a:off x="0" y="358140"/>
          <a:ext cx="99822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24C02AA-BFEA-4B24-8717-430299400E72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213360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8CDBD3A-4A80-4911-8417-CD95938C156B}"/>
            </a:ext>
          </a:extLst>
        </xdr:cNvPr>
        <xdr:cNvSpPr txBox="1"/>
      </xdr:nvSpPr>
      <xdr:spPr>
        <a:xfrm>
          <a:off x="0" y="358140"/>
          <a:ext cx="8686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61E39ED-3354-4545-B8C4-A7D6E7B65B05}"/>
            </a:ext>
          </a:extLst>
        </xdr:cNvPr>
        <xdr:cNvSpPr txBox="1"/>
      </xdr:nvSpPr>
      <xdr:spPr>
        <a:xfrm>
          <a:off x="0" y="358140"/>
          <a:ext cx="105918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B6DE3F0-C64C-4B1A-B30D-7C1DDD4D95E3}"/>
            </a:ext>
          </a:extLst>
        </xdr:cNvPr>
        <xdr:cNvSpPr txBox="1"/>
      </xdr:nvSpPr>
      <xdr:spPr>
        <a:xfrm>
          <a:off x="0" y="358140"/>
          <a:ext cx="10287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EFB6D-3889-427A-A929-C54425C40AE4}"/>
            </a:ext>
          </a:extLst>
        </xdr:cNvPr>
        <xdr:cNvSpPr txBox="1"/>
      </xdr:nvSpPr>
      <xdr:spPr>
        <a:xfrm>
          <a:off x="0" y="358140"/>
          <a:ext cx="10287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586740</xdr:colOff>
      <xdr:row>3</xdr:row>
      <xdr:rowOff>76740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8B14440-C645-4E62-9616-DB53C43C6E6D}"/>
            </a:ext>
          </a:extLst>
        </xdr:cNvPr>
        <xdr:cNvSpPr txBox="1"/>
      </xdr:nvSpPr>
      <xdr:spPr>
        <a:xfrm>
          <a:off x="0" y="358140"/>
          <a:ext cx="1028700" cy="252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ufusu.com/ilce/basaksehir_istanbul-nufusu" TargetMode="External"/><Relationship Id="rId18" Type="http://schemas.openxmlformats.org/officeDocument/2006/relationships/hyperlink" Target="https://www.nufusu.com/ilce/sancaktepe_istanbul-nufusu" TargetMode="External"/><Relationship Id="rId26" Type="http://schemas.openxmlformats.org/officeDocument/2006/relationships/hyperlink" Target="https://www.nufusu.com/ilce/arnavutkoy_istanbul-nufusu" TargetMode="External"/><Relationship Id="rId39" Type="http://schemas.openxmlformats.org/officeDocument/2006/relationships/hyperlink" Target="https://www.nufusu.com/ilce/adalar_istanbul-nufusu" TargetMode="External"/><Relationship Id="rId21" Type="http://schemas.openxmlformats.org/officeDocument/2006/relationships/hyperlink" Target="https://www.nufusu.com/ilce/beylikduzu_istanbul-nufusu" TargetMode="External"/><Relationship Id="rId34" Type="http://schemas.openxmlformats.org/officeDocument/2006/relationships/hyperlink" Target="https://www.nufusu.com/ilce/bakirkoy_istanbul-nufusu" TargetMode="External"/><Relationship Id="rId7" Type="http://schemas.openxmlformats.org/officeDocument/2006/relationships/hyperlink" Target="https://www.nufusu.com/ilce/sultangazi_istanbul-nufusu" TargetMode="External"/><Relationship Id="rId2" Type="http://schemas.openxmlformats.org/officeDocument/2006/relationships/hyperlink" Target="https://www.nufusu.com/ilce/kucukcekmece_istanbul-nufusu" TargetMode="External"/><Relationship Id="rId16" Type="http://schemas.openxmlformats.org/officeDocument/2006/relationships/hyperlink" Target="https://www.nufusu.com/ilce/kagithane_istanbul-nufusu" TargetMode="External"/><Relationship Id="rId20" Type="http://schemas.openxmlformats.org/officeDocument/2006/relationships/hyperlink" Target="https://www.nufusu.com/ilce/eyupsultan_istanbul-nufusu" TargetMode="External"/><Relationship Id="rId29" Type="http://schemas.openxmlformats.org/officeDocument/2006/relationships/hyperlink" Target="https://www.nufusu.com/ilce/tuzla_istanbul-nufusu" TargetMode="External"/><Relationship Id="rId41" Type="http://schemas.openxmlformats.org/officeDocument/2006/relationships/drawing" Target="../drawings/drawing14.xml"/><Relationship Id="rId1" Type="http://schemas.openxmlformats.org/officeDocument/2006/relationships/hyperlink" Target="https://www.nufusu.com/ilce/esenyurt_istanbul-nufusu" TargetMode="External"/><Relationship Id="rId6" Type="http://schemas.openxmlformats.org/officeDocument/2006/relationships/hyperlink" Target="https://www.nufusu.com/ilce/bahcelievler_istanbul-nufusu" TargetMode="External"/><Relationship Id="rId11" Type="http://schemas.openxmlformats.org/officeDocument/2006/relationships/hyperlink" Target="https://www.nufusu.com/ilce/kadikoy_istanbul-nufusu" TargetMode="External"/><Relationship Id="rId24" Type="http://schemas.openxmlformats.org/officeDocument/2006/relationships/hyperlink" Target="https://www.nufusu.com/ilce/zeytinburnu_istanbul-nufusu" TargetMode="External"/><Relationship Id="rId32" Type="http://schemas.openxmlformats.org/officeDocument/2006/relationships/hyperlink" Target="https://www.nufusu.com/ilce/beykoz_istanbul-nufusu" TargetMode="External"/><Relationship Id="rId37" Type="http://schemas.openxmlformats.org/officeDocument/2006/relationships/hyperlink" Target="https://www.nufusu.com/ilce/catalca_istanbul-nufusu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https://www.nufusu.com/ilce/umraniye_istanbul-nufusu" TargetMode="External"/><Relationship Id="rId15" Type="http://schemas.openxmlformats.org/officeDocument/2006/relationships/hyperlink" Target="https://www.nufusu.com/ilce/avcilar_istanbul-nufusu" TargetMode="External"/><Relationship Id="rId23" Type="http://schemas.openxmlformats.org/officeDocument/2006/relationships/hyperlink" Target="https://www.nufusu.com/ilce/sultanbeyli_istanbul-nufusu" TargetMode="External"/><Relationship Id="rId28" Type="http://schemas.openxmlformats.org/officeDocument/2006/relationships/hyperlink" Target="https://www.nufusu.com/ilce/bayrampasa_istanbul-nufusu" TargetMode="External"/><Relationship Id="rId36" Type="http://schemas.openxmlformats.org/officeDocument/2006/relationships/hyperlink" Target="https://www.nufusu.com/ilce/besiktas_istanbul-nufusu" TargetMode="External"/><Relationship Id="rId10" Type="http://schemas.openxmlformats.org/officeDocument/2006/relationships/hyperlink" Target="https://www.nufusu.com/ilce/gaziosmanpasa_istanbul-nufusu" TargetMode="External"/><Relationship Id="rId19" Type="http://schemas.openxmlformats.org/officeDocument/2006/relationships/hyperlink" Target="https://www.nufusu.com/ilce/atasehir_istanbul-nufusu" TargetMode="External"/><Relationship Id="rId31" Type="http://schemas.openxmlformats.org/officeDocument/2006/relationships/hyperlink" Target="https://www.nufusu.com/ilce/buyukcekmece_istanbul-nufusu" TargetMode="External"/><Relationship Id="rId4" Type="http://schemas.openxmlformats.org/officeDocument/2006/relationships/hyperlink" Target="https://www.nufusu.com/ilce/pendik_istanbul-nufusu" TargetMode="External"/><Relationship Id="rId9" Type="http://schemas.openxmlformats.org/officeDocument/2006/relationships/hyperlink" Target="https://www.nufusu.com/ilce/maltepe_istanbul-nufusu" TargetMode="External"/><Relationship Id="rId14" Type="http://schemas.openxmlformats.org/officeDocument/2006/relationships/hyperlink" Target="https://www.nufusu.com/ilce/esenler_istanbul-nufusu" TargetMode="External"/><Relationship Id="rId22" Type="http://schemas.openxmlformats.org/officeDocument/2006/relationships/hyperlink" Target="https://www.nufusu.com/ilce/sariyer_istanbul-nufusu" TargetMode="External"/><Relationship Id="rId27" Type="http://schemas.openxmlformats.org/officeDocument/2006/relationships/hyperlink" Target="https://www.nufusu.com/ilce/sisli_istanbul-nufusu" TargetMode="External"/><Relationship Id="rId30" Type="http://schemas.openxmlformats.org/officeDocument/2006/relationships/hyperlink" Target="https://www.nufusu.com/ilce/cekmekoy_istanbul-nufusu" TargetMode="External"/><Relationship Id="rId35" Type="http://schemas.openxmlformats.org/officeDocument/2006/relationships/hyperlink" Target="https://www.nufusu.com/ilce/silivri_istanbul-nufusu" TargetMode="External"/><Relationship Id="rId8" Type="http://schemas.openxmlformats.org/officeDocument/2006/relationships/hyperlink" Target="https://www.nufusu.com/ilce/uskudar_istanbul-nufusu" TargetMode="External"/><Relationship Id="rId3" Type="http://schemas.openxmlformats.org/officeDocument/2006/relationships/hyperlink" Target="https://www.nufusu.com/ilce/bagcilar_istanbul-nufusu" TargetMode="External"/><Relationship Id="rId12" Type="http://schemas.openxmlformats.org/officeDocument/2006/relationships/hyperlink" Target="https://www.nufusu.com/ilce/kartal_istanbul-nufusu" TargetMode="External"/><Relationship Id="rId17" Type="http://schemas.openxmlformats.org/officeDocument/2006/relationships/hyperlink" Target="https://www.nufusu.com/ilce/fatih_istanbul-nufusu" TargetMode="External"/><Relationship Id="rId25" Type="http://schemas.openxmlformats.org/officeDocument/2006/relationships/hyperlink" Target="https://www.nufusu.com/ilce/gungoren_istanbul-nufusu" TargetMode="External"/><Relationship Id="rId33" Type="http://schemas.openxmlformats.org/officeDocument/2006/relationships/hyperlink" Target="https://www.nufusu.com/ilce/beyoglu_istanbul-nufusu" TargetMode="External"/><Relationship Id="rId38" Type="http://schemas.openxmlformats.org/officeDocument/2006/relationships/hyperlink" Target="https://www.nufusu.com/ilce/sile_istanbul-nufus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9"/>
  <dimension ref="A1:L25"/>
  <sheetViews>
    <sheetView showGridLines="0" showRuler="0" zoomScaleNormal="100" workbookViewId="0">
      <pane ySplit="2" topLeftCell="A3" activePane="bottomLeft" state="frozenSplit"/>
      <selection pane="bottomLeft" activeCell="P13" sqref="P13"/>
    </sheetView>
  </sheetViews>
  <sheetFormatPr defaultRowHeight="15" x14ac:dyDescent="0.25"/>
  <cols>
    <col min="1" max="1" width="8.85546875" customWidth="1"/>
  </cols>
  <sheetData>
    <row r="1" spans="1:2" ht="70.5" customHeight="1" x14ac:dyDescent="0.55000000000000004">
      <c r="B1" s="5"/>
    </row>
    <row r="2" spans="1:2" ht="80.25" customHeight="1" x14ac:dyDescent="0.55000000000000004">
      <c r="A2" s="155" t="s">
        <v>377</v>
      </c>
      <c r="B2" s="5"/>
    </row>
    <row r="3" spans="1:2" ht="22.9" customHeight="1" x14ac:dyDescent="0.55000000000000004">
      <c r="A3" s="5"/>
      <c r="B3" s="5"/>
    </row>
    <row r="19" spans="3:12" x14ac:dyDescent="0.25">
      <c r="C19" t="s">
        <v>40</v>
      </c>
    </row>
    <row r="25" spans="3:12" x14ac:dyDescent="0.25">
      <c r="L25" s="15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5.140625" style="41" customWidth="1"/>
    <col min="3" max="9" width="16.28515625" style="41" customWidth="1"/>
    <col min="10" max="16384" width="9.140625" style="41"/>
  </cols>
  <sheetData>
    <row r="1" spans="1:9" ht="15" x14ac:dyDescent="0.25">
      <c r="A1" s="40" t="s">
        <v>189</v>
      </c>
    </row>
    <row r="2" spans="1:9" s="2" customFormat="1" ht="15" x14ac:dyDescent="0.25">
      <c r="A2" s="4"/>
      <c r="B2" s="4"/>
    </row>
    <row r="3" spans="1:9" s="2" customFormat="1" x14ac:dyDescent="0.2"/>
    <row r="4" spans="1:9" s="2" customFormat="1" x14ac:dyDescent="0.2"/>
    <row r="6" spans="1:9" ht="15" x14ac:dyDescent="0.25">
      <c r="B6" s="163" t="s">
        <v>132</v>
      </c>
      <c r="C6" s="166">
        <v>2019</v>
      </c>
      <c r="D6" s="167"/>
      <c r="E6" s="167"/>
      <c r="F6" s="170">
        <v>2020</v>
      </c>
      <c r="G6" s="170"/>
      <c r="H6" s="170"/>
      <c r="I6" s="167" t="s">
        <v>137</v>
      </c>
    </row>
    <row r="7" spans="1:9" ht="45" x14ac:dyDescent="0.2">
      <c r="B7" s="164"/>
      <c r="C7" s="168"/>
      <c r="D7" s="169"/>
      <c r="E7" s="169"/>
      <c r="F7" s="6" t="s">
        <v>190</v>
      </c>
      <c r="G7" s="6" t="s">
        <v>191</v>
      </c>
      <c r="H7" s="6" t="s">
        <v>192</v>
      </c>
      <c r="I7" s="171"/>
    </row>
    <row r="8" spans="1:9" ht="15" x14ac:dyDescent="0.2">
      <c r="B8" s="165"/>
      <c r="C8" s="46" t="s">
        <v>193</v>
      </c>
      <c r="D8" s="6" t="s">
        <v>194</v>
      </c>
      <c r="E8" s="6" t="s">
        <v>195</v>
      </c>
      <c r="F8" s="6" t="s">
        <v>193</v>
      </c>
      <c r="G8" s="6" t="s">
        <v>194</v>
      </c>
      <c r="H8" s="6" t="s">
        <v>195</v>
      </c>
      <c r="I8" s="169"/>
    </row>
    <row r="9" spans="1:9" x14ac:dyDescent="0.2">
      <c r="B9" s="21" t="s">
        <v>138</v>
      </c>
      <c r="C9" s="12">
        <v>42.666666666666664</v>
      </c>
      <c r="D9" s="3">
        <v>35.333333333333336</v>
      </c>
      <c r="E9" s="43">
        <v>41</v>
      </c>
      <c r="F9" s="43">
        <v>34</v>
      </c>
      <c r="G9" s="43">
        <v>46.333333333333336</v>
      </c>
      <c r="H9" s="43">
        <v>22</v>
      </c>
      <c r="I9" s="43">
        <v>37.764705882352942</v>
      </c>
    </row>
    <row r="10" spans="1:9" x14ac:dyDescent="0.2">
      <c r="B10" s="21" t="s">
        <v>139</v>
      </c>
      <c r="C10" s="11">
        <v>42</v>
      </c>
      <c r="D10" s="3">
        <v>28</v>
      </c>
      <c r="E10" s="43">
        <v>36</v>
      </c>
      <c r="F10" s="43">
        <v>26</v>
      </c>
      <c r="G10" s="43">
        <v>26</v>
      </c>
      <c r="H10" s="43" t="s">
        <v>140</v>
      </c>
      <c r="I10" s="43">
        <v>31.6</v>
      </c>
    </row>
    <row r="11" spans="1:9" x14ac:dyDescent="0.2">
      <c r="B11" s="21" t="s">
        <v>141</v>
      </c>
      <c r="C11" s="11">
        <v>80.833333333333329</v>
      </c>
      <c r="D11" s="3">
        <v>58.25</v>
      </c>
      <c r="E11" s="43">
        <v>63.833333333333336</v>
      </c>
      <c r="F11" s="43">
        <v>47</v>
      </c>
      <c r="G11" s="43">
        <v>54.166666666666664</v>
      </c>
      <c r="H11" s="43">
        <v>41.777777777777779</v>
      </c>
      <c r="I11" s="43">
        <v>58.333333333333336</v>
      </c>
    </row>
    <row r="12" spans="1:9" x14ac:dyDescent="0.2">
      <c r="B12" s="21" t="s">
        <v>142</v>
      </c>
      <c r="C12" s="11">
        <v>77.25</v>
      </c>
      <c r="D12" s="3">
        <v>60.5</v>
      </c>
      <c r="E12" s="43">
        <v>64.5</v>
      </c>
      <c r="F12" s="43">
        <v>43.333333333333336</v>
      </c>
      <c r="G12" s="43">
        <v>35.666666666666664</v>
      </c>
      <c r="H12" s="43">
        <v>37</v>
      </c>
      <c r="I12" s="43">
        <v>56</v>
      </c>
    </row>
    <row r="13" spans="1:9" x14ac:dyDescent="0.2">
      <c r="B13" s="21" t="s">
        <v>143</v>
      </c>
      <c r="C13" s="11">
        <v>72</v>
      </c>
      <c r="D13" s="3">
        <v>55</v>
      </c>
      <c r="E13" s="43">
        <v>60</v>
      </c>
      <c r="F13" s="43">
        <v>61</v>
      </c>
      <c r="G13" s="43" t="s">
        <v>140</v>
      </c>
      <c r="H13" s="43" t="s">
        <v>140</v>
      </c>
      <c r="I13" s="43">
        <v>62</v>
      </c>
    </row>
    <row r="14" spans="1:9" x14ac:dyDescent="0.2">
      <c r="B14" s="21" t="s">
        <v>144</v>
      </c>
      <c r="C14" s="11">
        <v>67</v>
      </c>
      <c r="D14" s="3">
        <v>70</v>
      </c>
      <c r="E14" s="43">
        <v>61.5</v>
      </c>
      <c r="F14" s="43">
        <v>46</v>
      </c>
      <c r="G14" s="43">
        <v>71</v>
      </c>
      <c r="H14" s="43">
        <v>71</v>
      </c>
      <c r="I14" s="43">
        <v>64.75</v>
      </c>
    </row>
    <row r="15" spans="1:9" x14ac:dyDescent="0.2">
      <c r="B15" s="21" t="s">
        <v>145</v>
      </c>
      <c r="C15" s="11">
        <v>51</v>
      </c>
      <c r="D15" s="3">
        <v>44</v>
      </c>
      <c r="E15" s="43">
        <v>43</v>
      </c>
      <c r="F15" s="43">
        <v>45</v>
      </c>
      <c r="G15" s="43">
        <v>44</v>
      </c>
      <c r="H15" s="43" t="s">
        <v>140</v>
      </c>
      <c r="I15" s="43">
        <v>45.4</v>
      </c>
    </row>
    <row r="16" spans="1:9" x14ac:dyDescent="0.2">
      <c r="B16" s="21" t="s">
        <v>146</v>
      </c>
      <c r="C16" s="11">
        <v>73.5</v>
      </c>
      <c r="D16" s="3">
        <v>54.5</v>
      </c>
      <c r="E16" s="43">
        <v>59.75</v>
      </c>
      <c r="F16" s="43">
        <v>34.5</v>
      </c>
      <c r="G16" s="43">
        <v>47.5</v>
      </c>
      <c r="H16" s="43">
        <v>31</v>
      </c>
      <c r="I16" s="43">
        <v>50.125</v>
      </c>
    </row>
    <row r="17" spans="2:9" x14ac:dyDescent="0.2">
      <c r="B17" s="21" t="s">
        <v>147</v>
      </c>
      <c r="C17" s="11">
        <v>80</v>
      </c>
      <c r="D17" s="3">
        <v>90.5</v>
      </c>
      <c r="E17" s="43">
        <v>60.5</v>
      </c>
      <c r="F17" s="43">
        <v>63</v>
      </c>
      <c r="G17" s="43" t="s">
        <v>140</v>
      </c>
      <c r="H17" s="43">
        <v>58</v>
      </c>
      <c r="I17" s="43">
        <v>71.857142857142861</v>
      </c>
    </row>
    <row r="18" spans="2:9" x14ac:dyDescent="0.2">
      <c r="B18" s="21" t="s">
        <v>148</v>
      </c>
      <c r="C18" s="11">
        <v>72</v>
      </c>
      <c r="D18" s="3">
        <v>55.111111111111114</v>
      </c>
      <c r="E18" s="43">
        <v>63.888888888888886</v>
      </c>
      <c r="F18" s="43">
        <v>45.625</v>
      </c>
      <c r="G18" s="43">
        <v>41.75</v>
      </c>
      <c r="H18" s="43">
        <v>30</v>
      </c>
      <c r="I18" s="43">
        <v>53.5</v>
      </c>
    </row>
    <row r="19" spans="2:9" ht="30" x14ac:dyDescent="0.2">
      <c r="B19" s="47" t="s">
        <v>178</v>
      </c>
      <c r="C19" s="48">
        <v>71.918918918918919</v>
      </c>
      <c r="D19" s="49">
        <v>56.641025641025642</v>
      </c>
      <c r="E19" s="49">
        <v>60.102564102564102</v>
      </c>
      <c r="F19" s="49">
        <v>44</v>
      </c>
      <c r="G19" s="49">
        <v>47.303030303030305</v>
      </c>
      <c r="H19" s="49">
        <v>37.375</v>
      </c>
      <c r="I19" s="49">
        <v>54.164251207729471</v>
      </c>
    </row>
  </sheetData>
  <mergeCells count="4">
    <mergeCell ref="B6:B8"/>
    <mergeCell ref="C6:E7"/>
    <mergeCell ref="F6:H6"/>
    <mergeCell ref="I6:I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5.140625" style="41" customWidth="1"/>
    <col min="3" max="9" width="16.28515625" style="41" customWidth="1"/>
    <col min="10" max="16384" width="9.140625" style="41"/>
  </cols>
  <sheetData>
    <row r="1" spans="1:10" ht="15" x14ac:dyDescent="0.25">
      <c r="A1" s="40" t="s">
        <v>189</v>
      </c>
    </row>
    <row r="2" spans="1:10" s="2" customFormat="1" ht="15" x14ac:dyDescent="0.25">
      <c r="A2" s="4"/>
      <c r="B2" s="4"/>
    </row>
    <row r="3" spans="1:10" s="2" customFormat="1" x14ac:dyDescent="0.2"/>
    <row r="4" spans="1:10" s="2" customFormat="1" x14ac:dyDescent="0.2"/>
    <row r="5" spans="1:10" ht="15" x14ac:dyDescent="0.25">
      <c r="C5" s="40"/>
      <c r="D5" s="40"/>
      <c r="E5" s="40"/>
      <c r="F5" s="40"/>
      <c r="G5" s="40"/>
      <c r="H5" s="40"/>
      <c r="I5" s="40"/>
      <c r="J5" s="40"/>
    </row>
    <row r="6" spans="1:10" ht="14.45" customHeight="1" x14ac:dyDescent="0.25">
      <c r="B6" s="167" t="s">
        <v>132</v>
      </c>
      <c r="C6" s="163" t="s">
        <v>150</v>
      </c>
      <c r="D6" s="166">
        <v>2019</v>
      </c>
      <c r="E6" s="167"/>
      <c r="F6" s="167"/>
      <c r="G6" s="170">
        <v>2020</v>
      </c>
      <c r="H6" s="170"/>
      <c r="I6" s="170"/>
      <c r="J6" s="167" t="s">
        <v>137</v>
      </c>
    </row>
    <row r="7" spans="1:10" ht="45" x14ac:dyDescent="0.2">
      <c r="B7" s="171"/>
      <c r="C7" s="164"/>
      <c r="D7" s="168"/>
      <c r="E7" s="169"/>
      <c r="F7" s="169"/>
      <c r="G7" s="6" t="s">
        <v>190</v>
      </c>
      <c r="H7" s="6" t="s">
        <v>191</v>
      </c>
      <c r="I7" s="6" t="s">
        <v>192</v>
      </c>
      <c r="J7" s="171"/>
    </row>
    <row r="8" spans="1:10" ht="15" x14ac:dyDescent="0.2">
      <c r="B8" s="169"/>
      <c r="C8" s="165" t="s">
        <v>150</v>
      </c>
      <c r="D8" s="46" t="s">
        <v>193</v>
      </c>
      <c r="E8" s="6" t="s">
        <v>194</v>
      </c>
      <c r="F8" s="6" t="s">
        <v>195</v>
      </c>
      <c r="G8" s="6" t="s">
        <v>193</v>
      </c>
      <c r="H8" s="6" t="s">
        <v>194</v>
      </c>
      <c r="I8" s="6" t="s">
        <v>195</v>
      </c>
      <c r="J8" s="169"/>
    </row>
    <row r="9" spans="1:10" x14ac:dyDescent="0.2">
      <c r="B9" s="21" t="s">
        <v>138</v>
      </c>
      <c r="C9" s="21" t="s">
        <v>151</v>
      </c>
      <c r="D9" s="12">
        <v>24</v>
      </c>
      <c r="E9" s="3">
        <v>19</v>
      </c>
      <c r="F9" s="43">
        <v>24</v>
      </c>
      <c r="G9" s="43">
        <v>18</v>
      </c>
      <c r="H9" s="43">
        <v>30</v>
      </c>
      <c r="I9" s="43">
        <v>16</v>
      </c>
      <c r="J9" s="43">
        <v>21.833333333333332</v>
      </c>
    </row>
    <row r="10" spans="1:10" x14ac:dyDescent="0.2">
      <c r="B10" s="21" t="s">
        <v>138</v>
      </c>
      <c r="C10" s="21" t="s">
        <v>152</v>
      </c>
      <c r="D10" s="11">
        <v>66</v>
      </c>
      <c r="E10" s="3">
        <v>47</v>
      </c>
      <c r="F10" s="43">
        <v>58</v>
      </c>
      <c r="G10" s="43">
        <v>45</v>
      </c>
      <c r="H10" s="43">
        <v>76</v>
      </c>
      <c r="I10" s="43">
        <v>28</v>
      </c>
      <c r="J10" s="43">
        <v>53.333333333333336</v>
      </c>
    </row>
    <row r="11" spans="1:10" x14ac:dyDescent="0.2">
      <c r="B11" s="50" t="s">
        <v>138</v>
      </c>
      <c r="C11" s="50" t="s">
        <v>33</v>
      </c>
      <c r="D11" s="51">
        <v>38</v>
      </c>
      <c r="E11" s="52">
        <v>40</v>
      </c>
      <c r="F11" s="53">
        <v>41</v>
      </c>
      <c r="G11" s="53">
        <v>39</v>
      </c>
      <c r="H11" s="53">
        <v>33</v>
      </c>
      <c r="I11" s="53" t="s">
        <v>140</v>
      </c>
      <c r="J11" s="53">
        <v>38.200000000000003</v>
      </c>
    </row>
    <row r="12" spans="1:10" x14ac:dyDescent="0.2">
      <c r="B12" s="54" t="s">
        <v>139</v>
      </c>
      <c r="C12" s="54" t="s">
        <v>153</v>
      </c>
      <c r="D12" s="55">
        <v>42</v>
      </c>
      <c r="E12" s="56">
        <v>28</v>
      </c>
      <c r="F12" s="57">
        <v>36</v>
      </c>
      <c r="G12" s="57">
        <v>26</v>
      </c>
      <c r="H12" s="57">
        <v>26</v>
      </c>
      <c r="I12" s="57" t="s">
        <v>140</v>
      </c>
      <c r="J12" s="57">
        <v>31.6</v>
      </c>
    </row>
    <row r="13" spans="1:10" x14ac:dyDescent="0.2">
      <c r="B13" s="21" t="s">
        <v>141</v>
      </c>
      <c r="C13" s="21" t="s">
        <v>154</v>
      </c>
      <c r="D13" s="11">
        <v>97</v>
      </c>
      <c r="E13" s="3">
        <v>56</v>
      </c>
      <c r="F13" s="43">
        <v>68</v>
      </c>
      <c r="G13" s="43">
        <v>58</v>
      </c>
      <c r="H13" s="43">
        <v>68</v>
      </c>
      <c r="I13" s="43">
        <v>35</v>
      </c>
      <c r="J13" s="43">
        <v>63.666666666666664</v>
      </c>
    </row>
    <row r="14" spans="1:10" x14ac:dyDescent="0.2">
      <c r="B14" s="21" t="s">
        <v>141</v>
      </c>
      <c r="C14" s="21" t="s">
        <v>5</v>
      </c>
      <c r="D14" s="11">
        <v>97</v>
      </c>
      <c r="E14" s="3">
        <v>64</v>
      </c>
      <c r="F14" s="43">
        <v>73</v>
      </c>
      <c r="G14" s="43">
        <v>55</v>
      </c>
      <c r="H14" s="43">
        <v>73</v>
      </c>
      <c r="I14" s="43">
        <v>43</v>
      </c>
      <c r="J14" s="43">
        <v>67.5</v>
      </c>
    </row>
    <row r="15" spans="1:10" x14ac:dyDescent="0.2">
      <c r="B15" s="21" t="s">
        <v>141</v>
      </c>
      <c r="C15" s="21" t="s">
        <v>16</v>
      </c>
      <c r="D15" s="11">
        <v>99</v>
      </c>
      <c r="E15" s="3">
        <v>70</v>
      </c>
      <c r="F15" s="43">
        <v>77</v>
      </c>
      <c r="G15" s="43">
        <v>61</v>
      </c>
      <c r="H15" s="43">
        <v>80</v>
      </c>
      <c r="I15" s="43">
        <v>57</v>
      </c>
      <c r="J15" s="43">
        <v>74</v>
      </c>
    </row>
    <row r="16" spans="1:10" x14ac:dyDescent="0.2">
      <c r="B16" s="21" t="s">
        <v>141</v>
      </c>
      <c r="C16" s="21" t="s">
        <v>17</v>
      </c>
      <c r="D16" s="11">
        <v>68</v>
      </c>
      <c r="E16" s="3">
        <v>51</v>
      </c>
      <c r="F16" s="43">
        <v>49</v>
      </c>
      <c r="G16" s="43">
        <v>42</v>
      </c>
      <c r="H16" s="43">
        <v>37</v>
      </c>
      <c r="I16" s="43" t="s">
        <v>140</v>
      </c>
      <c r="J16" s="43">
        <v>49.4</v>
      </c>
    </row>
    <row r="17" spans="2:10" x14ac:dyDescent="0.2">
      <c r="B17" s="21" t="s">
        <v>141</v>
      </c>
      <c r="C17" s="21" t="s">
        <v>23</v>
      </c>
      <c r="D17" s="11">
        <v>99</v>
      </c>
      <c r="E17" s="3">
        <v>74</v>
      </c>
      <c r="F17" s="43">
        <v>82</v>
      </c>
      <c r="G17" s="43">
        <v>60</v>
      </c>
      <c r="H17" s="43">
        <v>80</v>
      </c>
      <c r="I17" s="43">
        <v>57</v>
      </c>
      <c r="J17" s="43">
        <v>75.333333333333329</v>
      </c>
    </row>
    <row r="18" spans="2:10" x14ac:dyDescent="0.2">
      <c r="B18" s="21" t="s">
        <v>141</v>
      </c>
      <c r="C18" s="21" t="s">
        <v>155</v>
      </c>
      <c r="D18" s="11">
        <v>118</v>
      </c>
      <c r="E18" s="3">
        <v>83</v>
      </c>
      <c r="F18" s="43">
        <v>99</v>
      </c>
      <c r="G18" s="43">
        <v>70</v>
      </c>
      <c r="H18" s="43">
        <v>64</v>
      </c>
      <c r="I18" s="43" t="s">
        <v>140</v>
      </c>
      <c r="J18" s="43">
        <v>86.8</v>
      </c>
    </row>
    <row r="19" spans="2:10" x14ac:dyDescent="0.2">
      <c r="B19" s="21" t="s">
        <v>141</v>
      </c>
      <c r="C19" s="21" t="s">
        <v>25</v>
      </c>
      <c r="D19" s="11">
        <v>103</v>
      </c>
      <c r="E19" s="3">
        <v>97</v>
      </c>
      <c r="F19" s="43">
        <v>86</v>
      </c>
      <c r="G19" s="43" t="s">
        <v>140</v>
      </c>
      <c r="H19" s="43" t="s">
        <v>140</v>
      </c>
      <c r="I19" s="43">
        <v>62</v>
      </c>
      <c r="J19" s="43">
        <v>87</v>
      </c>
    </row>
    <row r="20" spans="2:10" x14ac:dyDescent="0.2">
      <c r="B20" s="21" t="s">
        <v>141</v>
      </c>
      <c r="C20" s="21" t="s">
        <v>28</v>
      </c>
      <c r="D20" s="11" t="s">
        <v>140</v>
      </c>
      <c r="E20" s="3" t="s">
        <v>140</v>
      </c>
      <c r="F20" s="43" t="s">
        <v>140</v>
      </c>
      <c r="G20" s="43">
        <v>30</v>
      </c>
      <c r="H20" s="43">
        <v>37</v>
      </c>
      <c r="I20" s="43">
        <v>33</v>
      </c>
      <c r="J20" s="43">
        <v>33.333333333333336</v>
      </c>
    </row>
    <row r="21" spans="2:10" x14ac:dyDescent="0.2">
      <c r="B21" s="21" t="s">
        <v>141</v>
      </c>
      <c r="C21" s="21" t="s">
        <v>29</v>
      </c>
      <c r="D21" s="11">
        <v>32</v>
      </c>
      <c r="E21" s="3">
        <v>16</v>
      </c>
      <c r="F21" s="43">
        <v>22</v>
      </c>
      <c r="G21" s="43">
        <v>19</v>
      </c>
      <c r="H21" s="43">
        <v>14</v>
      </c>
      <c r="I21" s="43">
        <v>20</v>
      </c>
      <c r="J21" s="43">
        <v>20.5</v>
      </c>
    </row>
    <row r="22" spans="2:10" x14ac:dyDescent="0.2">
      <c r="B22" s="21" t="s">
        <v>141</v>
      </c>
      <c r="C22" s="21" t="s">
        <v>30</v>
      </c>
      <c r="D22" s="11">
        <v>81</v>
      </c>
      <c r="E22" s="3">
        <v>61</v>
      </c>
      <c r="F22" s="43">
        <v>68</v>
      </c>
      <c r="G22" s="43">
        <v>58</v>
      </c>
      <c r="H22" s="43">
        <v>53</v>
      </c>
      <c r="I22" s="43" t="s">
        <v>140</v>
      </c>
      <c r="J22" s="43">
        <v>64.2</v>
      </c>
    </row>
    <row r="23" spans="2:10" x14ac:dyDescent="0.2">
      <c r="B23" s="21" t="s">
        <v>141</v>
      </c>
      <c r="C23" s="21" t="s">
        <v>31</v>
      </c>
      <c r="D23" s="11">
        <v>47</v>
      </c>
      <c r="E23" s="3">
        <v>41</v>
      </c>
      <c r="F23" s="43">
        <v>37</v>
      </c>
      <c r="G23" s="43">
        <v>34</v>
      </c>
      <c r="H23" s="43">
        <v>36</v>
      </c>
      <c r="I23" s="43" t="s">
        <v>140</v>
      </c>
      <c r="J23" s="43">
        <v>39</v>
      </c>
    </row>
    <row r="24" spans="2:10" x14ac:dyDescent="0.2">
      <c r="B24" s="21" t="s">
        <v>141</v>
      </c>
      <c r="C24" s="21" t="s">
        <v>35</v>
      </c>
      <c r="D24" s="11">
        <v>86</v>
      </c>
      <c r="E24" s="3">
        <v>57</v>
      </c>
      <c r="F24" s="43">
        <v>73</v>
      </c>
      <c r="G24" s="43">
        <v>40</v>
      </c>
      <c r="H24" s="43">
        <v>54</v>
      </c>
      <c r="I24" s="43">
        <v>39</v>
      </c>
      <c r="J24" s="43">
        <v>58.166666666666664</v>
      </c>
    </row>
    <row r="25" spans="2:10" x14ac:dyDescent="0.2">
      <c r="B25" s="50" t="s">
        <v>141</v>
      </c>
      <c r="C25" s="50" t="s">
        <v>156</v>
      </c>
      <c r="D25" s="51">
        <v>43</v>
      </c>
      <c r="E25" s="52">
        <v>29</v>
      </c>
      <c r="F25" s="53">
        <v>32</v>
      </c>
      <c r="G25" s="53">
        <v>37</v>
      </c>
      <c r="H25" s="53">
        <v>54</v>
      </c>
      <c r="I25" s="53">
        <v>30</v>
      </c>
      <c r="J25" s="53">
        <v>37.5</v>
      </c>
    </row>
    <row r="26" spans="2:10" x14ac:dyDescent="0.2">
      <c r="B26" s="21" t="s">
        <v>142</v>
      </c>
      <c r="C26" s="21" t="s">
        <v>157</v>
      </c>
      <c r="D26" s="11">
        <v>100</v>
      </c>
      <c r="E26" s="3">
        <v>69</v>
      </c>
      <c r="F26" s="43">
        <v>76</v>
      </c>
      <c r="G26" s="43">
        <v>21</v>
      </c>
      <c r="H26" s="43">
        <v>22</v>
      </c>
      <c r="I26" s="43">
        <v>32</v>
      </c>
      <c r="J26" s="43">
        <v>53.333333333333336</v>
      </c>
    </row>
    <row r="27" spans="2:10" x14ac:dyDescent="0.2">
      <c r="B27" s="21" t="s">
        <v>142</v>
      </c>
      <c r="C27" s="21" t="s">
        <v>158</v>
      </c>
      <c r="D27" s="11">
        <v>52</v>
      </c>
      <c r="E27" s="3">
        <v>51</v>
      </c>
      <c r="F27" s="43">
        <v>46</v>
      </c>
      <c r="G27" s="43" t="s">
        <v>140</v>
      </c>
      <c r="H27" s="43" t="s">
        <v>140</v>
      </c>
      <c r="I27" s="43" t="s">
        <v>140</v>
      </c>
      <c r="J27" s="43">
        <v>49.666666666666664</v>
      </c>
    </row>
    <row r="28" spans="2:10" x14ac:dyDescent="0.2">
      <c r="B28" s="21" t="s">
        <v>142</v>
      </c>
      <c r="C28" s="21" t="s">
        <v>159</v>
      </c>
      <c r="D28" s="11">
        <v>81</v>
      </c>
      <c r="E28" s="3">
        <v>67</v>
      </c>
      <c r="F28" s="43">
        <v>69</v>
      </c>
      <c r="G28" s="43">
        <v>65</v>
      </c>
      <c r="H28" s="43">
        <v>42</v>
      </c>
      <c r="I28" s="43" t="s">
        <v>140</v>
      </c>
      <c r="J28" s="43">
        <v>64.8</v>
      </c>
    </row>
    <row r="29" spans="2:10" x14ac:dyDescent="0.2">
      <c r="B29" s="50" t="s">
        <v>142</v>
      </c>
      <c r="C29" s="50" t="s">
        <v>160</v>
      </c>
      <c r="D29" s="51">
        <v>76</v>
      </c>
      <c r="E29" s="52">
        <v>55</v>
      </c>
      <c r="F29" s="53">
        <v>67</v>
      </c>
      <c r="G29" s="53">
        <v>44</v>
      </c>
      <c r="H29" s="53">
        <v>43</v>
      </c>
      <c r="I29" s="53">
        <v>42</v>
      </c>
      <c r="J29" s="53">
        <v>54.5</v>
      </c>
    </row>
    <row r="30" spans="2:10" x14ac:dyDescent="0.2">
      <c r="B30" s="54" t="s">
        <v>143</v>
      </c>
      <c r="C30" s="54" t="s">
        <v>1</v>
      </c>
      <c r="D30" s="55">
        <v>72</v>
      </c>
      <c r="E30" s="56">
        <v>55</v>
      </c>
      <c r="F30" s="57">
        <v>60</v>
      </c>
      <c r="G30" s="57">
        <v>61</v>
      </c>
      <c r="H30" s="57" t="s">
        <v>140</v>
      </c>
      <c r="I30" s="57" t="s">
        <v>140</v>
      </c>
      <c r="J30" s="57">
        <v>62</v>
      </c>
    </row>
    <row r="31" spans="2:10" x14ac:dyDescent="0.2">
      <c r="B31" s="21" t="s">
        <v>144</v>
      </c>
      <c r="C31" s="21" t="s">
        <v>181</v>
      </c>
      <c r="D31" s="11" t="s">
        <v>140</v>
      </c>
      <c r="E31" s="3">
        <v>52</v>
      </c>
      <c r="F31" s="43">
        <v>50</v>
      </c>
      <c r="G31" s="43" t="s">
        <v>140</v>
      </c>
      <c r="H31" s="43" t="s">
        <v>140</v>
      </c>
      <c r="I31" s="43" t="s">
        <v>140</v>
      </c>
      <c r="J31" s="43">
        <v>51</v>
      </c>
    </row>
    <row r="32" spans="2:10" x14ac:dyDescent="0.2">
      <c r="B32" s="50" t="s">
        <v>144</v>
      </c>
      <c r="C32" s="50" t="s">
        <v>161</v>
      </c>
      <c r="D32" s="51">
        <v>67</v>
      </c>
      <c r="E32" s="52">
        <v>88</v>
      </c>
      <c r="F32" s="53">
        <v>73</v>
      </c>
      <c r="G32" s="53">
        <v>46</v>
      </c>
      <c r="H32" s="53">
        <v>71</v>
      </c>
      <c r="I32" s="53">
        <v>71</v>
      </c>
      <c r="J32" s="53">
        <v>69.333333333333329</v>
      </c>
    </row>
    <row r="33" spans="2:10" x14ac:dyDescent="0.2">
      <c r="B33" s="21" t="s">
        <v>145</v>
      </c>
      <c r="C33" s="21" t="s">
        <v>8</v>
      </c>
      <c r="D33" s="11">
        <v>51</v>
      </c>
      <c r="E33" s="3">
        <v>44</v>
      </c>
      <c r="F33" s="43">
        <v>43</v>
      </c>
      <c r="G33" s="43">
        <v>45</v>
      </c>
      <c r="H33" s="43">
        <v>44</v>
      </c>
      <c r="I33" s="43" t="s">
        <v>140</v>
      </c>
      <c r="J33" s="43">
        <v>45.4</v>
      </c>
    </row>
    <row r="34" spans="2:10" x14ac:dyDescent="0.2">
      <c r="B34" s="21" t="s">
        <v>146</v>
      </c>
      <c r="C34" s="21" t="s">
        <v>3</v>
      </c>
      <c r="D34" s="11">
        <v>93</v>
      </c>
      <c r="E34" s="3">
        <v>66</v>
      </c>
      <c r="F34" s="43">
        <v>75</v>
      </c>
      <c r="G34" s="43">
        <v>21</v>
      </c>
      <c r="H34" s="43">
        <v>37</v>
      </c>
      <c r="I34" s="43">
        <v>19</v>
      </c>
      <c r="J34" s="43">
        <v>51.833333333333336</v>
      </c>
    </row>
    <row r="35" spans="2:10" x14ac:dyDescent="0.2">
      <c r="B35" s="21" t="s">
        <v>146</v>
      </c>
      <c r="C35" s="21" t="s">
        <v>162</v>
      </c>
      <c r="D35" s="11">
        <v>20</v>
      </c>
      <c r="E35" s="3">
        <v>16</v>
      </c>
      <c r="F35" s="43">
        <v>16</v>
      </c>
      <c r="G35" s="43">
        <v>11</v>
      </c>
      <c r="H35" s="43">
        <v>25</v>
      </c>
      <c r="I35" s="43">
        <v>13</v>
      </c>
      <c r="J35" s="43">
        <v>16.833333333333332</v>
      </c>
    </row>
    <row r="36" spans="2:10" x14ac:dyDescent="0.2">
      <c r="B36" s="21" t="s">
        <v>146</v>
      </c>
      <c r="C36" s="21" t="s">
        <v>163</v>
      </c>
      <c r="D36" s="11">
        <v>96</v>
      </c>
      <c r="E36" s="3">
        <v>72</v>
      </c>
      <c r="F36" s="43">
        <v>76</v>
      </c>
      <c r="G36" s="43">
        <v>41</v>
      </c>
      <c r="H36" s="43">
        <v>46</v>
      </c>
      <c r="I36" s="43">
        <v>35</v>
      </c>
      <c r="J36" s="43">
        <v>61</v>
      </c>
    </row>
    <row r="37" spans="2:10" x14ac:dyDescent="0.2">
      <c r="B37" s="50" t="s">
        <v>146</v>
      </c>
      <c r="C37" s="50" t="s">
        <v>164</v>
      </c>
      <c r="D37" s="51">
        <v>85</v>
      </c>
      <c r="E37" s="52">
        <v>64</v>
      </c>
      <c r="F37" s="53">
        <v>72</v>
      </c>
      <c r="G37" s="53">
        <v>65</v>
      </c>
      <c r="H37" s="53">
        <v>82</v>
      </c>
      <c r="I37" s="53">
        <v>57</v>
      </c>
      <c r="J37" s="53">
        <v>70.833333333333329</v>
      </c>
    </row>
    <row r="38" spans="2:10" x14ac:dyDescent="0.2">
      <c r="B38" s="21" t="s">
        <v>147</v>
      </c>
      <c r="C38" s="21" t="s">
        <v>165</v>
      </c>
      <c r="D38" s="11" t="s">
        <v>140</v>
      </c>
      <c r="E38" s="3">
        <v>107</v>
      </c>
      <c r="F38" s="43">
        <v>55</v>
      </c>
      <c r="G38" s="43" t="s">
        <v>140</v>
      </c>
      <c r="H38" s="43" t="s">
        <v>140</v>
      </c>
      <c r="I38" s="43" t="s">
        <v>140</v>
      </c>
      <c r="J38" s="43">
        <v>81</v>
      </c>
    </row>
    <row r="39" spans="2:10" x14ac:dyDescent="0.2">
      <c r="B39" s="50" t="s">
        <v>147</v>
      </c>
      <c r="C39" s="50" t="s">
        <v>166</v>
      </c>
      <c r="D39" s="51">
        <v>80</v>
      </c>
      <c r="E39" s="52">
        <v>74</v>
      </c>
      <c r="F39" s="53">
        <v>66</v>
      </c>
      <c r="G39" s="53">
        <v>63</v>
      </c>
      <c r="H39" s="53" t="s">
        <v>140</v>
      </c>
      <c r="I39" s="53">
        <v>58</v>
      </c>
      <c r="J39" s="53">
        <v>68.2</v>
      </c>
    </row>
    <row r="40" spans="2:10" x14ac:dyDescent="0.2">
      <c r="B40" s="21" t="s">
        <v>148</v>
      </c>
      <c r="C40" s="21" t="s">
        <v>167</v>
      </c>
      <c r="D40" s="11">
        <v>108</v>
      </c>
      <c r="E40" s="3">
        <v>79</v>
      </c>
      <c r="F40" s="43">
        <v>91</v>
      </c>
      <c r="G40" s="43">
        <v>67</v>
      </c>
      <c r="H40" s="43">
        <v>65</v>
      </c>
      <c r="I40" s="43">
        <v>29</v>
      </c>
      <c r="J40" s="43">
        <v>73.166666666666671</v>
      </c>
    </row>
    <row r="41" spans="2:10" x14ac:dyDescent="0.2">
      <c r="B41" s="21" t="s">
        <v>148</v>
      </c>
      <c r="C41" s="21" t="s">
        <v>10</v>
      </c>
      <c r="D41" s="11">
        <v>95</v>
      </c>
      <c r="E41" s="3">
        <v>67</v>
      </c>
      <c r="F41" s="43">
        <v>81</v>
      </c>
      <c r="G41" s="43">
        <v>45</v>
      </c>
      <c r="H41" s="43">
        <v>31</v>
      </c>
      <c r="I41" s="43">
        <v>13</v>
      </c>
      <c r="J41" s="43">
        <v>55.333333333333336</v>
      </c>
    </row>
    <row r="42" spans="2:10" x14ac:dyDescent="0.2">
      <c r="B42" s="21" t="s">
        <v>148</v>
      </c>
      <c r="C42" s="21" t="s">
        <v>168</v>
      </c>
      <c r="D42" s="11">
        <v>85</v>
      </c>
      <c r="E42" s="3">
        <v>62</v>
      </c>
      <c r="F42" s="43">
        <v>75</v>
      </c>
      <c r="G42" s="43">
        <v>60</v>
      </c>
      <c r="H42" s="43">
        <v>72</v>
      </c>
      <c r="I42" s="43">
        <v>50</v>
      </c>
      <c r="J42" s="43">
        <v>67.333333333333329</v>
      </c>
    </row>
    <row r="43" spans="2:10" x14ac:dyDescent="0.2">
      <c r="B43" s="21" t="s">
        <v>148</v>
      </c>
      <c r="C43" s="21" t="s">
        <v>169</v>
      </c>
      <c r="D43" s="11">
        <v>48</v>
      </c>
      <c r="E43" s="3">
        <v>49</v>
      </c>
      <c r="F43" s="43">
        <v>47</v>
      </c>
      <c r="G43" s="43" t="s">
        <v>140</v>
      </c>
      <c r="H43" s="43" t="s">
        <v>140</v>
      </c>
      <c r="I43" s="43">
        <v>28</v>
      </c>
      <c r="J43" s="43">
        <v>43</v>
      </c>
    </row>
    <row r="44" spans="2:10" x14ac:dyDescent="0.2">
      <c r="B44" s="21" t="s">
        <v>148</v>
      </c>
      <c r="C44" s="21" t="s">
        <v>170</v>
      </c>
      <c r="D44" s="11">
        <v>66</v>
      </c>
      <c r="E44" s="3">
        <v>58</v>
      </c>
      <c r="F44" s="43">
        <v>60</v>
      </c>
      <c r="G44" s="43">
        <v>43</v>
      </c>
      <c r="H44" s="43">
        <v>35</v>
      </c>
      <c r="I44" s="43" t="s">
        <v>140</v>
      </c>
      <c r="J44" s="43">
        <v>52.4</v>
      </c>
    </row>
    <row r="45" spans="2:10" x14ac:dyDescent="0.2">
      <c r="B45" s="21" t="s">
        <v>148</v>
      </c>
      <c r="C45" s="21" t="s">
        <v>171</v>
      </c>
      <c r="D45" s="11">
        <v>71</v>
      </c>
      <c r="E45" s="3">
        <v>53</v>
      </c>
      <c r="F45" s="43">
        <v>66</v>
      </c>
      <c r="G45" s="43">
        <v>39</v>
      </c>
      <c r="H45" s="43">
        <v>37</v>
      </c>
      <c r="I45" s="43">
        <v>30</v>
      </c>
      <c r="J45" s="43">
        <v>49.333333333333336</v>
      </c>
    </row>
    <row r="46" spans="2:10" x14ac:dyDescent="0.2">
      <c r="B46" s="21" t="s">
        <v>148</v>
      </c>
      <c r="C46" s="21" t="s">
        <v>172</v>
      </c>
      <c r="D46" s="11">
        <v>58</v>
      </c>
      <c r="E46" s="3">
        <v>41</v>
      </c>
      <c r="F46" s="43">
        <v>49</v>
      </c>
      <c r="G46" s="43">
        <v>33</v>
      </c>
      <c r="H46" s="43">
        <v>29</v>
      </c>
      <c r="I46" s="43" t="s">
        <v>140</v>
      </c>
      <c r="J46" s="43">
        <v>42</v>
      </c>
    </row>
    <row r="47" spans="2:10" x14ac:dyDescent="0.2">
      <c r="B47" s="21" t="s">
        <v>148</v>
      </c>
      <c r="C47" s="21" t="s">
        <v>173</v>
      </c>
      <c r="D47" s="11">
        <v>76</v>
      </c>
      <c r="E47" s="3">
        <v>58</v>
      </c>
      <c r="F47" s="43">
        <v>72</v>
      </c>
      <c r="G47" s="43">
        <v>53</v>
      </c>
      <c r="H47" s="43">
        <v>45</v>
      </c>
      <c r="I47" s="43" t="s">
        <v>140</v>
      </c>
      <c r="J47" s="43">
        <v>60.8</v>
      </c>
    </row>
    <row r="48" spans="2:10" x14ac:dyDescent="0.2">
      <c r="B48" s="21" t="s">
        <v>148</v>
      </c>
      <c r="C48" s="21" t="s">
        <v>174</v>
      </c>
      <c r="D48" s="11">
        <v>41</v>
      </c>
      <c r="E48" s="3">
        <v>29</v>
      </c>
      <c r="F48" s="43">
        <v>34</v>
      </c>
      <c r="G48" s="43">
        <v>25</v>
      </c>
      <c r="H48" s="43">
        <v>20</v>
      </c>
      <c r="I48" s="43" t="s">
        <v>140</v>
      </c>
      <c r="J48" s="43">
        <v>29.8</v>
      </c>
    </row>
    <row r="49" spans="2:10" ht="15" x14ac:dyDescent="0.2">
      <c r="B49" s="161" t="s">
        <v>137</v>
      </c>
      <c r="C49" s="162"/>
      <c r="D49" s="48">
        <v>71.918918918918919</v>
      </c>
      <c r="E49" s="49">
        <v>56.641025641025642</v>
      </c>
      <c r="F49" s="49">
        <v>60.102564102564102</v>
      </c>
      <c r="G49" s="49">
        <v>44</v>
      </c>
      <c r="H49" s="49">
        <v>47.303030303030305</v>
      </c>
      <c r="I49" s="49">
        <v>37.375</v>
      </c>
      <c r="J49" s="49">
        <v>54.164251207729471</v>
      </c>
    </row>
  </sheetData>
  <mergeCells count="6">
    <mergeCell ref="B6:B8"/>
    <mergeCell ref="B49:C49"/>
    <mergeCell ref="D6:F7"/>
    <mergeCell ref="J6:J8"/>
    <mergeCell ref="G6:I6"/>
    <mergeCell ref="C6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5.140625" style="41" customWidth="1"/>
    <col min="3" max="9" width="16.28515625" style="41" customWidth="1"/>
    <col min="10" max="16384" width="9.140625" style="41"/>
  </cols>
  <sheetData>
    <row r="1" spans="1:4" ht="15" x14ac:dyDescent="0.25">
      <c r="A1" s="40" t="s">
        <v>196</v>
      </c>
    </row>
    <row r="2" spans="1:4" s="2" customFormat="1" ht="15" x14ac:dyDescent="0.25">
      <c r="A2" s="4"/>
      <c r="B2" s="4"/>
    </row>
    <row r="3" spans="1:4" s="2" customFormat="1" x14ac:dyDescent="0.2"/>
    <row r="4" spans="1:4" s="2" customFormat="1" x14ac:dyDescent="0.2"/>
    <row r="6" spans="1:4" ht="30" x14ac:dyDescent="0.2">
      <c r="B6" s="47" t="s">
        <v>132</v>
      </c>
      <c r="C6" s="46" t="s">
        <v>197</v>
      </c>
      <c r="D6" s="6" t="s">
        <v>198</v>
      </c>
    </row>
    <row r="7" spans="1:4" x14ac:dyDescent="0.2">
      <c r="B7" s="21" t="s">
        <v>138</v>
      </c>
      <c r="C7" s="12">
        <v>26.666666666666668</v>
      </c>
      <c r="D7" s="3">
        <v>32.5</v>
      </c>
    </row>
    <row r="8" spans="1:4" x14ac:dyDescent="0.2">
      <c r="B8" s="21" t="s">
        <v>139</v>
      </c>
      <c r="C8" s="11">
        <v>45</v>
      </c>
      <c r="D8" s="3" t="s">
        <v>140</v>
      </c>
    </row>
    <row r="9" spans="1:4" x14ac:dyDescent="0.2">
      <c r="B9" s="21" t="s">
        <v>141</v>
      </c>
      <c r="C9" s="11">
        <v>73.92307692307692</v>
      </c>
      <c r="D9" s="3">
        <v>54.5</v>
      </c>
    </row>
    <row r="10" spans="1:4" x14ac:dyDescent="0.2">
      <c r="B10" s="21" t="s">
        <v>142</v>
      </c>
      <c r="C10" s="11">
        <v>78</v>
      </c>
      <c r="D10" s="3">
        <v>70</v>
      </c>
    </row>
    <row r="11" spans="1:4" x14ac:dyDescent="0.2">
      <c r="B11" s="21" t="s">
        <v>143</v>
      </c>
      <c r="C11" s="11">
        <v>72</v>
      </c>
      <c r="D11" s="3" t="s">
        <v>140</v>
      </c>
    </row>
    <row r="12" spans="1:4" x14ac:dyDescent="0.2">
      <c r="B12" s="21" t="s">
        <v>145</v>
      </c>
      <c r="C12" s="11">
        <v>52</v>
      </c>
      <c r="D12" s="3" t="s">
        <v>140</v>
      </c>
    </row>
    <row r="13" spans="1:4" x14ac:dyDescent="0.2">
      <c r="B13" s="21" t="s">
        <v>146</v>
      </c>
      <c r="C13" s="11">
        <v>49.5</v>
      </c>
      <c r="D13" s="3">
        <v>53</v>
      </c>
    </row>
    <row r="14" spans="1:4" x14ac:dyDescent="0.2">
      <c r="B14" s="21" t="s">
        <v>147</v>
      </c>
      <c r="C14" s="11">
        <v>62</v>
      </c>
      <c r="D14" s="3">
        <v>53</v>
      </c>
    </row>
    <row r="15" spans="1:4" x14ac:dyDescent="0.2">
      <c r="B15" s="21" t="s">
        <v>148</v>
      </c>
      <c r="C15" s="11">
        <v>61.333333333333336</v>
      </c>
      <c r="D15" s="3">
        <v>53.5</v>
      </c>
    </row>
    <row r="16" spans="1:4" ht="15" x14ac:dyDescent="0.2">
      <c r="B16" s="47" t="s">
        <v>137</v>
      </c>
      <c r="C16" s="48">
        <v>63.05263157894737</v>
      </c>
      <c r="D16" s="49">
        <v>53.333333333333336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5.140625" style="42" customWidth="1"/>
    <col min="3" max="3" width="16.28515625" style="42" customWidth="1"/>
    <col min="4" max="5" width="16.28515625" style="45" customWidth="1"/>
    <col min="6" max="9" width="16.28515625" style="41" customWidth="1"/>
    <col min="10" max="16384" width="9.140625" style="41"/>
  </cols>
  <sheetData>
    <row r="1" spans="1:5" ht="15" x14ac:dyDescent="0.25">
      <c r="A1" s="40" t="s">
        <v>199</v>
      </c>
    </row>
    <row r="2" spans="1:5" s="2" customFormat="1" ht="15" x14ac:dyDescent="0.25">
      <c r="A2" s="4"/>
      <c r="B2" s="4"/>
    </row>
    <row r="3" spans="1:5" s="2" customFormat="1" x14ac:dyDescent="0.2"/>
    <row r="4" spans="1:5" s="2" customFormat="1" x14ac:dyDescent="0.2"/>
    <row r="6" spans="1:5" ht="30" x14ac:dyDescent="0.2">
      <c r="B6" s="47" t="s">
        <v>132</v>
      </c>
      <c r="C6" s="47" t="s">
        <v>150</v>
      </c>
      <c r="D6" s="46" t="s">
        <v>197</v>
      </c>
      <c r="E6" s="6" t="s">
        <v>198</v>
      </c>
    </row>
    <row r="7" spans="1:5" x14ac:dyDescent="0.2">
      <c r="B7" s="21" t="s">
        <v>138</v>
      </c>
      <c r="C7" s="21" t="s">
        <v>151</v>
      </c>
      <c r="D7" s="12">
        <v>19</v>
      </c>
      <c r="E7" s="3">
        <v>41</v>
      </c>
    </row>
    <row r="8" spans="1:5" x14ac:dyDescent="0.2">
      <c r="B8" s="21" t="s">
        <v>138</v>
      </c>
      <c r="C8" s="21" t="s">
        <v>152</v>
      </c>
      <c r="D8" s="11">
        <v>26</v>
      </c>
      <c r="E8" s="3">
        <v>24</v>
      </c>
    </row>
    <row r="9" spans="1:5" x14ac:dyDescent="0.2">
      <c r="B9" s="50" t="s">
        <v>138</v>
      </c>
      <c r="C9" s="50" t="s">
        <v>33</v>
      </c>
      <c r="D9" s="51">
        <v>35</v>
      </c>
      <c r="E9" s="52" t="s">
        <v>140</v>
      </c>
    </row>
    <row r="10" spans="1:5" x14ac:dyDescent="0.2">
      <c r="B10" s="54" t="s">
        <v>139</v>
      </c>
      <c r="C10" s="54" t="s">
        <v>153</v>
      </c>
      <c r="D10" s="55">
        <v>45</v>
      </c>
      <c r="E10" s="56" t="s">
        <v>140</v>
      </c>
    </row>
    <row r="11" spans="1:5" x14ac:dyDescent="0.2">
      <c r="B11" s="21" t="s">
        <v>141</v>
      </c>
      <c r="C11" s="21" t="s">
        <v>154</v>
      </c>
      <c r="D11" s="11">
        <v>93</v>
      </c>
      <c r="E11" s="3">
        <v>71</v>
      </c>
    </row>
    <row r="12" spans="1:5" x14ac:dyDescent="0.2">
      <c r="B12" s="21" t="s">
        <v>141</v>
      </c>
      <c r="C12" s="21" t="s">
        <v>5</v>
      </c>
      <c r="D12" s="11">
        <v>114</v>
      </c>
      <c r="E12" s="3">
        <v>75</v>
      </c>
    </row>
    <row r="13" spans="1:5" x14ac:dyDescent="0.2">
      <c r="B13" s="21" t="s">
        <v>141</v>
      </c>
      <c r="C13" s="21" t="s">
        <v>16</v>
      </c>
      <c r="D13" s="11">
        <v>109</v>
      </c>
      <c r="E13" s="3">
        <v>70</v>
      </c>
    </row>
    <row r="14" spans="1:5" x14ac:dyDescent="0.2">
      <c r="B14" s="21" t="s">
        <v>141</v>
      </c>
      <c r="C14" s="21" t="s">
        <v>17</v>
      </c>
      <c r="D14" s="11">
        <v>62</v>
      </c>
      <c r="E14" s="3" t="s">
        <v>140</v>
      </c>
    </row>
    <row r="15" spans="1:5" x14ac:dyDescent="0.2">
      <c r="B15" s="21" t="s">
        <v>141</v>
      </c>
      <c r="C15" s="21" t="s">
        <v>23</v>
      </c>
      <c r="D15" s="11">
        <v>118</v>
      </c>
      <c r="E15" s="3">
        <v>81</v>
      </c>
    </row>
    <row r="16" spans="1:5" x14ac:dyDescent="0.2">
      <c r="B16" s="21" t="s">
        <v>141</v>
      </c>
      <c r="C16" s="21" t="s">
        <v>155</v>
      </c>
      <c r="D16" s="11">
        <v>97</v>
      </c>
      <c r="E16" s="3" t="s">
        <v>140</v>
      </c>
    </row>
    <row r="17" spans="2:5" x14ac:dyDescent="0.2">
      <c r="B17" s="21" t="s">
        <v>141</v>
      </c>
      <c r="C17" s="21" t="s">
        <v>25</v>
      </c>
      <c r="D17" s="11">
        <v>88</v>
      </c>
      <c r="E17" s="3" t="s">
        <v>140</v>
      </c>
    </row>
    <row r="18" spans="2:5" x14ac:dyDescent="0.2">
      <c r="B18" s="21" t="s">
        <v>141</v>
      </c>
      <c r="C18" s="21" t="s">
        <v>28</v>
      </c>
      <c r="D18" s="11">
        <v>43</v>
      </c>
      <c r="E18" s="3">
        <v>45</v>
      </c>
    </row>
    <row r="19" spans="2:5" x14ac:dyDescent="0.2">
      <c r="B19" s="21" t="s">
        <v>141</v>
      </c>
      <c r="C19" s="21" t="s">
        <v>29</v>
      </c>
      <c r="D19" s="11">
        <v>22</v>
      </c>
      <c r="E19" s="3">
        <v>10</v>
      </c>
    </row>
    <row r="20" spans="2:5" x14ac:dyDescent="0.2">
      <c r="B20" s="21" t="s">
        <v>141</v>
      </c>
      <c r="C20" s="21" t="s">
        <v>30</v>
      </c>
      <c r="D20" s="11">
        <v>65</v>
      </c>
      <c r="E20" s="3" t="s">
        <v>140</v>
      </c>
    </row>
    <row r="21" spans="2:5" x14ac:dyDescent="0.2">
      <c r="B21" s="21" t="s">
        <v>141</v>
      </c>
      <c r="C21" s="21" t="s">
        <v>31</v>
      </c>
      <c r="D21" s="11">
        <v>43</v>
      </c>
      <c r="E21" s="3" t="s">
        <v>140</v>
      </c>
    </row>
    <row r="22" spans="2:5" x14ac:dyDescent="0.2">
      <c r="B22" s="21" t="s">
        <v>141</v>
      </c>
      <c r="C22" s="21" t="s">
        <v>35</v>
      </c>
      <c r="D22" s="11">
        <v>30</v>
      </c>
      <c r="E22" s="3">
        <v>50</v>
      </c>
    </row>
    <row r="23" spans="2:5" x14ac:dyDescent="0.2">
      <c r="B23" s="50" t="s">
        <v>141</v>
      </c>
      <c r="C23" s="50" t="s">
        <v>156</v>
      </c>
      <c r="D23" s="51">
        <v>77</v>
      </c>
      <c r="E23" s="52">
        <v>34</v>
      </c>
    </row>
    <row r="24" spans="2:5" x14ac:dyDescent="0.2">
      <c r="B24" s="21" t="s">
        <v>142</v>
      </c>
      <c r="C24" s="21" t="s">
        <v>157</v>
      </c>
      <c r="D24" s="11">
        <v>114</v>
      </c>
      <c r="E24" s="3">
        <v>77</v>
      </c>
    </row>
    <row r="25" spans="2:5" x14ac:dyDescent="0.2">
      <c r="B25" s="21" t="s">
        <v>142</v>
      </c>
      <c r="C25" s="21" t="s">
        <v>158</v>
      </c>
      <c r="D25" s="11">
        <v>61</v>
      </c>
      <c r="E25" s="3" t="s">
        <v>140</v>
      </c>
    </row>
    <row r="26" spans="2:5" x14ac:dyDescent="0.2">
      <c r="B26" s="21" t="s">
        <v>142</v>
      </c>
      <c r="C26" s="21" t="s">
        <v>159</v>
      </c>
      <c r="D26" s="11">
        <v>77</v>
      </c>
      <c r="E26" s="3" t="s">
        <v>140</v>
      </c>
    </row>
    <row r="27" spans="2:5" x14ac:dyDescent="0.2">
      <c r="B27" s="50" t="s">
        <v>142</v>
      </c>
      <c r="C27" s="50" t="s">
        <v>160</v>
      </c>
      <c r="D27" s="51">
        <v>60</v>
      </c>
      <c r="E27" s="52">
        <v>63</v>
      </c>
    </row>
    <row r="28" spans="2:5" x14ac:dyDescent="0.2">
      <c r="B28" s="54" t="s">
        <v>143</v>
      </c>
      <c r="C28" s="54" t="s">
        <v>1</v>
      </c>
      <c r="D28" s="55">
        <v>72</v>
      </c>
      <c r="E28" s="56" t="s">
        <v>140</v>
      </c>
    </row>
    <row r="29" spans="2:5" x14ac:dyDescent="0.2">
      <c r="B29" s="21" t="s">
        <v>145</v>
      </c>
      <c r="C29" s="21" t="s">
        <v>8</v>
      </c>
      <c r="D29" s="11">
        <v>52</v>
      </c>
      <c r="E29" s="3" t="s">
        <v>140</v>
      </c>
    </row>
    <row r="30" spans="2:5" x14ac:dyDescent="0.2">
      <c r="B30" s="21" t="s">
        <v>146</v>
      </c>
      <c r="C30" s="21" t="s">
        <v>3</v>
      </c>
      <c r="D30" s="11">
        <v>31</v>
      </c>
      <c r="E30" s="3">
        <v>34</v>
      </c>
    </row>
    <row r="31" spans="2:5" x14ac:dyDescent="0.2">
      <c r="B31" s="21" t="s">
        <v>146</v>
      </c>
      <c r="C31" s="21" t="s">
        <v>162</v>
      </c>
      <c r="D31" s="11">
        <v>12</v>
      </c>
      <c r="E31" s="3">
        <v>17</v>
      </c>
    </row>
    <row r="32" spans="2:5" x14ac:dyDescent="0.2">
      <c r="B32" s="21" t="s">
        <v>146</v>
      </c>
      <c r="C32" s="21" t="s">
        <v>163</v>
      </c>
      <c r="D32" s="11">
        <v>68</v>
      </c>
      <c r="E32" s="3">
        <v>64</v>
      </c>
    </row>
    <row r="33" spans="2:5" x14ac:dyDescent="0.2">
      <c r="B33" s="50" t="s">
        <v>146</v>
      </c>
      <c r="C33" s="50" t="s">
        <v>164</v>
      </c>
      <c r="D33" s="51">
        <v>87</v>
      </c>
      <c r="E33" s="52">
        <v>97</v>
      </c>
    </row>
    <row r="34" spans="2:5" x14ac:dyDescent="0.2">
      <c r="B34" s="21" t="s">
        <v>147</v>
      </c>
      <c r="C34" s="21" t="s">
        <v>165</v>
      </c>
      <c r="D34" s="11">
        <v>56</v>
      </c>
      <c r="E34" s="3" t="s">
        <v>140</v>
      </c>
    </row>
    <row r="35" spans="2:5" x14ac:dyDescent="0.2">
      <c r="B35" s="50" t="s">
        <v>147</v>
      </c>
      <c r="C35" s="50" t="s">
        <v>166</v>
      </c>
      <c r="D35" s="51">
        <v>68</v>
      </c>
      <c r="E35" s="52">
        <v>53</v>
      </c>
    </row>
    <row r="36" spans="2:5" x14ac:dyDescent="0.2">
      <c r="B36" s="21" t="s">
        <v>148</v>
      </c>
      <c r="C36" s="21" t="s">
        <v>167</v>
      </c>
      <c r="D36" s="11">
        <v>41</v>
      </c>
      <c r="E36" s="3">
        <v>64</v>
      </c>
    </row>
    <row r="37" spans="2:5" x14ac:dyDescent="0.2">
      <c r="B37" s="21" t="s">
        <v>148</v>
      </c>
      <c r="C37" s="21" t="s">
        <v>10</v>
      </c>
      <c r="D37" s="11">
        <v>56</v>
      </c>
      <c r="E37" s="3">
        <v>72</v>
      </c>
    </row>
    <row r="38" spans="2:5" x14ac:dyDescent="0.2">
      <c r="B38" s="21" t="s">
        <v>148</v>
      </c>
      <c r="C38" s="21" t="s">
        <v>168</v>
      </c>
      <c r="D38" s="11">
        <v>89</v>
      </c>
      <c r="E38" s="3">
        <v>54</v>
      </c>
    </row>
    <row r="39" spans="2:5" x14ac:dyDescent="0.2">
      <c r="B39" s="21" t="s">
        <v>148</v>
      </c>
      <c r="C39" s="21" t="s">
        <v>169</v>
      </c>
      <c r="D39" s="11">
        <v>48</v>
      </c>
      <c r="E39" s="3" t="s">
        <v>140</v>
      </c>
    </row>
    <row r="40" spans="2:5" x14ac:dyDescent="0.2">
      <c r="B40" s="21" t="s">
        <v>148</v>
      </c>
      <c r="C40" s="21" t="s">
        <v>170</v>
      </c>
      <c r="D40" s="11">
        <v>93</v>
      </c>
      <c r="E40" s="3" t="s">
        <v>140</v>
      </c>
    </row>
    <row r="41" spans="2:5" x14ac:dyDescent="0.2">
      <c r="B41" s="21" t="s">
        <v>148</v>
      </c>
      <c r="C41" s="21" t="s">
        <v>171</v>
      </c>
      <c r="D41" s="11">
        <v>55</v>
      </c>
      <c r="E41" s="3">
        <v>24</v>
      </c>
    </row>
    <row r="42" spans="2:5" x14ac:dyDescent="0.2">
      <c r="B42" s="21" t="s">
        <v>148</v>
      </c>
      <c r="C42" s="21" t="s">
        <v>172</v>
      </c>
      <c r="D42" s="11">
        <v>51</v>
      </c>
      <c r="E42" s="3" t="s">
        <v>140</v>
      </c>
    </row>
    <row r="43" spans="2:5" x14ac:dyDescent="0.2">
      <c r="B43" s="21" t="s">
        <v>148</v>
      </c>
      <c r="C43" s="21" t="s">
        <v>173</v>
      </c>
      <c r="D43" s="11">
        <v>67</v>
      </c>
      <c r="E43" s="3" t="s">
        <v>140</v>
      </c>
    </row>
    <row r="44" spans="2:5" x14ac:dyDescent="0.2">
      <c r="B44" s="21" t="s">
        <v>148</v>
      </c>
      <c r="C44" s="21" t="s">
        <v>174</v>
      </c>
      <c r="D44" s="11">
        <v>52</v>
      </c>
      <c r="E44" s="3" t="s">
        <v>140</v>
      </c>
    </row>
    <row r="45" spans="2:5" ht="15" x14ac:dyDescent="0.2">
      <c r="B45" s="161" t="s">
        <v>137</v>
      </c>
      <c r="C45" s="162"/>
      <c r="D45" s="48">
        <v>63.05263157894737</v>
      </c>
      <c r="E45" s="49">
        <v>53.333333333333336</v>
      </c>
    </row>
  </sheetData>
  <mergeCells count="1">
    <mergeCell ref="B45:C4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9" width="15.5703125" style="2" customWidth="1"/>
    <col min="10" max="10" width="14.7109375" style="2" customWidth="1"/>
    <col min="11" max="16384" width="9.140625" style="2"/>
  </cols>
  <sheetData>
    <row r="1" spans="1:9" ht="15" x14ac:dyDescent="0.25">
      <c r="A1" s="1" t="s">
        <v>392</v>
      </c>
    </row>
    <row r="2" spans="1:9" ht="15" x14ac:dyDescent="0.25">
      <c r="A2" s="4"/>
      <c r="B2" s="4"/>
    </row>
    <row r="5" spans="1:9" x14ac:dyDescent="0.2">
      <c r="B5" s="64"/>
      <c r="C5" s="64"/>
      <c r="D5" s="64"/>
      <c r="E5" s="64"/>
      <c r="F5" s="64"/>
      <c r="G5" s="64"/>
      <c r="H5" s="64"/>
      <c r="I5" s="64"/>
    </row>
    <row r="6" spans="1:9" ht="60" x14ac:dyDescent="0.2">
      <c r="B6" s="62" t="s">
        <v>209</v>
      </c>
      <c r="C6" s="46" t="s">
        <v>210</v>
      </c>
      <c r="D6" s="62" t="s">
        <v>211</v>
      </c>
      <c r="E6" s="62" t="s">
        <v>212</v>
      </c>
      <c r="F6" s="62" t="s">
        <v>213</v>
      </c>
      <c r="G6" s="62" t="s">
        <v>214</v>
      </c>
      <c r="H6" s="62" t="s">
        <v>215</v>
      </c>
      <c r="I6" s="62" t="s">
        <v>216</v>
      </c>
    </row>
    <row r="7" spans="1:9" x14ac:dyDescent="0.2">
      <c r="B7" s="21" t="s">
        <v>17</v>
      </c>
      <c r="C7" s="12">
        <v>954579</v>
      </c>
      <c r="D7" s="3">
        <v>1</v>
      </c>
      <c r="E7" s="3">
        <v>31309</v>
      </c>
      <c r="F7" s="65">
        <f t="shared" ref="F7:F45" si="0">E7/C7</f>
        <v>3.2798752120044544E-2</v>
      </c>
      <c r="G7" s="3">
        <v>356254.02399999998</v>
      </c>
      <c r="H7" s="3">
        <v>976.03842191780814</v>
      </c>
      <c r="I7" s="65">
        <f t="shared" ref="I7:I45" si="1">G7/C7</f>
        <v>0.37320538582977414</v>
      </c>
    </row>
    <row r="8" spans="1:9" x14ac:dyDescent="0.2">
      <c r="B8" s="21" t="s">
        <v>22</v>
      </c>
      <c r="C8" s="11">
        <v>792821</v>
      </c>
      <c r="D8" s="3">
        <v>2</v>
      </c>
      <c r="E8" s="3">
        <v>41244</v>
      </c>
      <c r="F8" s="65">
        <f t="shared" si="0"/>
        <v>5.2021830905084505E-2</v>
      </c>
      <c r="G8" s="3">
        <v>317024.39600000001</v>
      </c>
      <c r="H8" s="3">
        <v>868.55998904109595</v>
      </c>
      <c r="I8" s="65">
        <f t="shared" si="1"/>
        <v>0.39986881780376654</v>
      </c>
    </row>
    <row r="9" spans="1:9" x14ac:dyDescent="0.2">
      <c r="B9" s="21" t="s">
        <v>5</v>
      </c>
      <c r="C9" s="11">
        <v>745125</v>
      </c>
      <c r="D9" s="3">
        <v>3</v>
      </c>
      <c r="E9" s="3">
        <v>33563</v>
      </c>
      <c r="F9" s="65">
        <f t="shared" si="0"/>
        <v>4.5043449085723872E-2</v>
      </c>
      <c r="G9" s="3">
        <v>275684.28999999998</v>
      </c>
      <c r="H9" s="3">
        <v>755.29942465753425</v>
      </c>
      <c r="I9" s="65">
        <f t="shared" si="1"/>
        <v>0.36998394900184528</v>
      </c>
    </row>
    <row r="10" spans="1:9" x14ac:dyDescent="0.2">
      <c r="B10" s="21" t="s">
        <v>36</v>
      </c>
      <c r="C10" s="11">
        <v>710280</v>
      </c>
      <c r="D10" s="3">
        <v>5</v>
      </c>
      <c r="E10" s="3">
        <v>33910</v>
      </c>
      <c r="F10" s="65">
        <f t="shared" si="0"/>
        <v>4.774173565354508E-2</v>
      </c>
      <c r="G10" s="3">
        <v>257203.41</v>
      </c>
      <c r="H10" s="3">
        <v>704.66687671232876</v>
      </c>
      <c r="I10" s="65">
        <f t="shared" si="1"/>
        <v>0.36211551782395673</v>
      </c>
    </row>
    <row r="11" spans="1:9" x14ac:dyDescent="0.2">
      <c r="B11" s="21" t="s">
        <v>19</v>
      </c>
      <c r="C11" s="11">
        <v>443090</v>
      </c>
      <c r="D11" s="3">
        <v>17</v>
      </c>
      <c r="E11" s="3">
        <v>44749</v>
      </c>
      <c r="F11" s="65">
        <f t="shared" si="0"/>
        <v>0.10099302624748922</v>
      </c>
      <c r="G11" s="3">
        <v>230997.3</v>
      </c>
      <c r="H11" s="3">
        <v>632.86931506849317</v>
      </c>
      <c r="I11" s="65">
        <f t="shared" si="1"/>
        <v>0.52133268636168717</v>
      </c>
    </row>
    <row r="12" spans="1:9" x14ac:dyDescent="0.2">
      <c r="B12" s="21" t="s">
        <v>27</v>
      </c>
      <c r="C12" s="11">
        <v>711894</v>
      </c>
      <c r="D12" s="3">
        <v>4</v>
      </c>
      <c r="E12" s="3">
        <v>31591</v>
      </c>
      <c r="F12" s="65">
        <f t="shared" si="0"/>
        <v>4.4375988560094622E-2</v>
      </c>
      <c r="G12" s="3">
        <v>230198.56</v>
      </c>
      <c r="H12" s="3">
        <v>630.6809863013699</v>
      </c>
      <c r="I12" s="65">
        <f t="shared" si="1"/>
        <v>0.32336072505176333</v>
      </c>
    </row>
    <row r="13" spans="1:9" x14ac:dyDescent="0.2">
      <c r="B13" s="21" t="s">
        <v>37</v>
      </c>
      <c r="C13" s="11">
        <v>531825</v>
      </c>
      <c r="D13" s="3">
        <v>8</v>
      </c>
      <c r="E13" s="3">
        <v>26118</v>
      </c>
      <c r="F13" s="65">
        <f t="shared" si="0"/>
        <v>4.91101396135947E-2</v>
      </c>
      <c r="G13" s="3">
        <v>222467.05</v>
      </c>
      <c r="H13" s="3">
        <v>609.49876712328762</v>
      </c>
      <c r="I13" s="65">
        <f t="shared" si="1"/>
        <v>0.41830874817844216</v>
      </c>
    </row>
    <row r="14" spans="1:9" x14ac:dyDescent="0.2">
      <c r="B14" s="21" t="s">
        <v>6</v>
      </c>
      <c r="C14" s="11">
        <v>611059</v>
      </c>
      <c r="D14" s="3">
        <v>6</v>
      </c>
      <c r="E14" s="3">
        <v>31610</v>
      </c>
      <c r="F14" s="65">
        <f t="shared" si="0"/>
        <v>5.1729865692183567E-2</v>
      </c>
      <c r="G14" s="3">
        <v>209392.05</v>
      </c>
      <c r="H14" s="3">
        <v>573.67684931506847</v>
      </c>
      <c r="I14" s="65">
        <f t="shared" si="1"/>
        <v>0.34267075683362813</v>
      </c>
    </row>
    <row r="15" spans="1:9" x14ac:dyDescent="0.2">
      <c r="B15" s="21" t="s">
        <v>23</v>
      </c>
      <c r="C15" s="11">
        <v>482713</v>
      </c>
      <c r="D15" s="3">
        <v>11</v>
      </c>
      <c r="E15" s="3">
        <v>43793</v>
      </c>
      <c r="F15" s="65">
        <f t="shared" si="0"/>
        <v>9.0722644718497322E-2</v>
      </c>
      <c r="G15" s="3">
        <v>209260.96</v>
      </c>
      <c r="H15" s="3">
        <v>573.31769863013699</v>
      </c>
      <c r="I15" s="65">
        <f t="shared" si="1"/>
        <v>0.43351009813284497</v>
      </c>
    </row>
    <row r="16" spans="1:9" x14ac:dyDescent="0.2">
      <c r="B16" s="21" t="s">
        <v>8</v>
      </c>
      <c r="C16" s="11">
        <v>460259</v>
      </c>
      <c r="D16" s="3">
        <v>13</v>
      </c>
      <c r="E16" s="3">
        <v>22151</v>
      </c>
      <c r="F16" s="65">
        <f t="shared" si="0"/>
        <v>4.8127250091796143E-2</v>
      </c>
      <c r="G16" s="3">
        <v>204427.85</v>
      </c>
      <c r="H16" s="3">
        <v>560.07630136986302</v>
      </c>
      <c r="I16" s="65">
        <f t="shared" si="1"/>
        <v>0.44415828913720318</v>
      </c>
    </row>
    <row r="17" spans="2:9" x14ac:dyDescent="0.2">
      <c r="B17" s="21" t="s">
        <v>32</v>
      </c>
      <c r="C17" s="11">
        <v>534565</v>
      </c>
      <c r="D17" s="3">
        <v>7</v>
      </c>
      <c r="E17" s="3">
        <v>17349</v>
      </c>
      <c r="F17" s="65">
        <f t="shared" si="0"/>
        <v>3.2454425560970133E-2</v>
      </c>
      <c r="G17" s="3">
        <v>177284.72</v>
      </c>
      <c r="H17" s="3">
        <v>485.71156164383564</v>
      </c>
      <c r="I17" s="65">
        <f t="shared" si="1"/>
        <v>0.33164296203455146</v>
      </c>
    </row>
    <row r="18" spans="2:9" x14ac:dyDescent="0.2">
      <c r="B18" s="21" t="s">
        <v>2</v>
      </c>
      <c r="C18" s="11">
        <v>425094</v>
      </c>
      <c r="D18" s="3">
        <v>19</v>
      </c>
      <c r="E18" s="3">
        <v>36042</v>
      </c>
      <c r="F18" s="65">
        <f t="shared" si="0"/>
        <v>8.4785953224463292E-2</v>
      </c>
      <c r="G18" s="3">
        <v>174313.66</v>
      </c>
      <c r="H18" s="3">
        <v>477.57167123287672</v>
      </c>
      <c r="I18" s="65">
        <f t="shared" si="1"/>
        <v>0.41005909281241326</v>
      </c>
    </row>
    <row r="19" spans="2:9" x14ac:dyDescent="0.2">
      <c r="B19" s="21" t="s">
        <v>26</v>
      </c>
      <c r="C19" s="11">
        <v>513316</v>
      </c>
      <c r="D19" s="3">
        <v>9</v>
      </c>
      <c r="E19" s="3">
        <v>29632</v>
      </c>
      <c r="F19" s="65">
        <f t="shared" si="0"/>
        <v>5.7726624535373923E-2</v>
      </c>
      <c r="G19" s="3">
        <v>171224.07</v>
      </c>
      <c r="H19" s="3">
        <v>469.10704109589045</v>
      </c>
      <c r="I19" s="65">
        <f t="shared" si="1"/>
        <v>0.33356464633870753</v>
      </c>
    </row>
    <row r="20" spans="2:9" x14ac:dyDescent="0.2">
      <c r="B20" s="21" t="s">
        <v>29</v>
      </c>
      <c r="C20" s="11">
        <v>347214</v>
      </c>
      <c r="D20" s="3">
        <v>22</v>
      </c>
      <c r="E20" s="3">
        <v>21870</v>
      </c>
      <c r="F20" s="65">
        <f t="shared" si="0"/>
        <v>6.2987091534327536E-2</v>
      </c>
      <c r="G20" s="3">
        <v>163511.19</v>
      </c>
      <c r="H20" s="3">
        <v>447.97586301369864</v>
      </c>
      <c r="I20" s="65">
        <f t="shared" si="1"/>
        <v>0.4709233786656068</v>
      </c>
    </row>
    <row r="21" spans="2:9" x14ac:dyDescent="0.2">
      <c r="B21" s="21" t="s">
        <v>25</v>
      </c>
      <c r="C21" s="11">
        <v>470676</v>
      </c>
      <c r="D21" s="3">
        <v>12</v>
      </c>
      <c r="E21" s="3">
        <v>32784</v>
      </c>
      <c r="F21" s="65">
        <f t="shared" si="0"/>
        <v>6.9653009713688402E-2</v>
      </c>
      <c r="G21" s="3">
        <v>160763.51</v>
      </c>
      <c r="H21" s="3">
        <v>440.44797260273975</v>
      </c>
      <c r="I21" s="65">
        <f t="shared" si="1"/>
        <v>0.34155875804162528</v>
      </c>
    </row>
    <row r="22" spans="2:9" x14ac:dyDescent="0.2">
      <c r="B22" s="21" t="s">
        <v>24</v>
      </c>
      <c r="C22" s="11">
        <v>448025</v>
      </c>
      <c r="D22" s="3">
        <v>16</v>
      </c>
      <c r="E22" s="3">
        <v>22889</v>
      </c>
      <c r="F22" s="65">
        <f t="shared" si="0"/>
        <v>5.1088666927068802E-2</v>
      </c>
      <c r="G22" s="3">
        <v>154855.41500000001</v>
      </c>
      <c r="H22" s="3">
        <v>424.26141095890415</v>
      </c>
      <c r="I22" s="65">
        <f t="shared" si="1"/>
        <v>0.34564012052898835</v>
      </c>
    </row>
    <row r="23" spans="2:9" x14ac:dyDescent="0.2">
      <c r="B23" s="21" t="s">
        <v>20</v>
      </c>
      <c r="C23" s="11">
        <v>491962</v>
      </c>
      <c r="D23" s="3">
        <v>10</v>
      </c>
      <c r="E23" s="3">
        <v>20498</v>
      </c>
      <c r="F23" s="65">
        <f t="shared" si="0"/>
        <v>4.1665819717783083E-2</v>
      </c>
      <c r="G23" s="3">
        <v>153733.85999999999</v>
      </c>
      <c r="H23" s="3">
        <v>421.18865753424654</v>
      </c>
      <c r="I23" s="65">
        <f t="shared" si="1"/>
        <v>0.31249133063122758</v>
      </c>
    </row>
    <row r="24" spans="2:9" x14ac:dyDescent="0.2">
      <c r="B24" s="21" t="s">
        <v>3</v>
      </c>
      <c r="C24" s="11">
        <v>448882</v>
      </c>
      <c r="D24" s="3">
        <v>15</v>
      </c>
      <c r="E24" s="3">
        <v>15660</v>
      </c>
      <c r="F24" s="65">
        <f t="shared" si="0"/>
        <v>3.4886674003412922E-2</v>
      </c>
      <c r="G24" s="3">
        <v>153180.82999999999</v>
      </c>
      <c r="H24" s="3">
        <v>419.67350684931506</v>
      </c>
      <c r="I24" s="65">
        <f t="shared" si="1"/>
        <v>0.34124966026706349</v>
      </c>
    </row>
    <row r="25" spans="2:9" x14ac:dyDescent="0.2">
      <c r="B25" s="21" t="s">
        <v>34</v>
      </c>
      <c r="C25" s="11">
        <v>279817</v>
      </c>
      <c r="D25" s="3">
        <v>27</v>
      </c>
      <c r="E25" s="3">
        <v>37187</v>
      </c>
      <c r="F25" s="65">
        <f t="shared" si="0"/>
        <v>0.13289757234192348</v>
      </c>
      <c r="G25" s="3">
        <v>152198.43799999999</v>
      </c>
      <c r="H25" s="3">
        <v>416.9820219178082</v>
      </c>
      <c r="I25" s="65">
        <f t="shared" si="1"/>
        <v>0.54392134144816073</v>
      </c>
    </row>
    <row r="26" spans="2:9" x14ac:dyDescent="0.2">
      <c r="B26" s="21" t="s">
        <v>18</v>
      </c>
      <c r="C26" s="11">
        <v>400513</v>
      </c>
      <c r="D26" s="3">
        <v>20</v>
      </c>
      <c r="E26" s="3">
        <v>23469</v>
      </c>
      <c r="F26" s="65">
        <f t="shared" si="0"/>
        <v>5.8597348900035706E-2</v>
      </c>
      <c r="G26" s="3">
        <v>146470.40900000001</v>
      </c>
      <c r="H26" s="3">
        <v>401.28879178082195</v>
      </c>
      <c r="I26" s="65">
        <f t="shared" si="1"/>
        <v>0.36570700326830841</v>
      </c>
    </row>
    <row r="27" spans="2:9" x14ac:dyDescent="0.2">
      <c r="B27" s="21" t="s">
        <v>28</v>
      </c>
      <c r="C27" s="11">
        <v>436733</v>
      </c>
      <c r="D27" s="3">
        <v>18</v>
      </c>
      <c r="E27" s="3">
        <v>14558</v>
      </c>
      <c r="F27" s="65">
        <f t="shared" si="0"/>
        <v>3.3333867603318273E-2</v>
      </c>
      <c r="G27" s="3">
        <v>142464.49</v>
      </c>
      <c r="H27" s="3">
        <v>390.31367123287669</v>
      </c>
      <c r="I27" s="65">
        <f t="shared" si="1"/>
        <v>0.32620500397267893</v>
      </c>
    </row>
    <row r="28" spans="2:9" x14ac:dyDescent="0.2">
      <c r="B28" s="21" t="s">
        <v>38</v>
      </c>
      <c r="C28" s="11">
        <v>293574</v>
      </c>
      <c r="D28" s="3">
        <v>24</v>
      </c>
      <c r="E28" s="3">
        <v>17071</v>
      </c>
      <c r="F28" s="65">
        <f t="shared" si="0"/>
        <v>5.814888239421747E-2</v>
      </c>
      <c r="G28" s="3">
        <v>139955.88</v>
      </c>
      <c r="H28" s="3">
        <v>383.44076712328769</v>
      </c>
      <c r="I28" s="65">
        <f t="shared" si="1"/>
        <v>0.47673118191665476</v>
      </c>
    </row>
    <row r="29" spans="2:9" x14ac:dyDescent="0.2">
      <c r="B29" s="21" t="s">
        <v>16</v>
      </c>
      <c r="C29" s="11">
        <v>450344</v>
      </c>
      <c r="D29" s="3">
        <v>14</v>
      </c>
      <c r="E29" s="3">
        <v>15764</v>
      </c>
      <c r="F29" s="65">
        <f t="shared" si="0"/>
        <v>3.5004352228518644E-2</v>
      </c>
      <c r="G29" s="3">
        <v>135745.04999999999</v>
      </c>
      <c r="H29" s="3">
        <v>371.90424657534243</v>
      </c>
      <c r="I29" s="65">
        <f t="shared" si="1"/>
        <v>0.30142524381361802</v>
      </c>
    </row>
    <row r="30" spans="2:9" x14ac:dyDescent="0.2">
      <c r="B30" s="21" t="s">
        <v>13</v>
      </c>
      <c r="C30" s="11">
        <v>233323</v>
      </c>
      <c r="D30" s="3">
        <v>33</v>
      </c>
      <c r="E30" s="3">
        <v>38144</v>
      </c>
      <c r="F30" s="65">
        <f t="shared" si="0"/>
        <v>0.1634815256104199</v>
      </c>
      <c r="G30" s="3">
        <v>131568.74400000001</v>
      </c>
      <c r="H30" s="3">
        <v>360.46231232876715</v>
      </c>
      <c r="I30" s="65">
        <f t="shared" si="1"/>
        <v>0.56389101803079855</v>
      </c>
    </row>
    <row r="31" spans="2:9" x14ac:dyDescent="0.2">
      <c r="B31" s="21" t="s">
        <v>11</v>
      </c>
      <c r="C31" s="11">
        <v>248260</v>
      </c>
      <c r="D31" s="3">
        <v>32</v>
      </c>
      <c r="E31" s="3">
        <v>13640</v>
      </c>
      <c r="F31" s="65">
        <f t="shared" si="0"/>
        <v>5.4942399097720133E-2</v>
      </c>
      <c r="G31" s="3">
        <v>123707.19</v>
      </c>
      <c r="H31" s="3">
        <v>338.92380821917811</v>
      </c>
      <c r="I31" s="65">
        <f t="shared" si="1"/>
        <v>0.49829690646902441</v>
      </c>
    </row>
    <row r="32" spans="2:9" x14ac:dyDescent="0.2">
      <c r="B32" s="21" t="s">
        <v>9</v>
      </c>
      <c r="C32" s="11">
        <v>274735</v>
      </c>
      <c r="D32" s="3">
        <v>28</v>
      </c>
      <c r="E32" s="3">
        <v>19131</v>
      </c>
      <c r="F32" s="65">
        <f t="shared" si="0"/>
        <v>6.963437494312702E-2</v>
      </c>
      <c r="G32" s="3">
        <v>123399.36</v>
      </c>
      <c r="H32" s="3">
        <v>338.08043835616439</v>
      </c>
      <c r="I32" s="65">
        <f t="shared" si="1"/>
        <v>0.44915777021493442</v>
      </c>
    </row>
    <row r="33" spans="2:9" x14ac:dyDescent="0.2">
      <c r="B33" s="21" t="s">
        <v>35</v>
      </c>
      <c r="C33" s="11">
        <v>267400</v>
      </c>
      <c r="D33" s="3">
        <v>29</v>
      </c>
      <c r="E33" s="3">
        <v>16843</v>
      </c>
      <c r="F33" s="65">
        <f t="shared" si="0"/>
        <v>6.2988032909498878E-2</v>
      </c>
      <c r="G33" s="3">
        <v>122652.09</v>
      </c>
      <c r="H33" s="3">
        <v>336.03312328767123</v>
      </c>
      <c r="I33" s="65">
        <f t="shared" si="1"/>
        <v>0.4586839566192969</v>
      </c>
    </row>
    <row r="34" spans="2:9" x14ac:dyDescent="0.2">
      <c r="B34" s="21" t="s">
        <v>10</v>
      </c>
      <c r="C34" s="11">
        <v>182649</v>
      </c>
      <c r="D34" s="3">
        <v>36</v>
      </c>
      <c r="E34" s="3">
        <v>26780</v>
      </c>
      <c r="F34" s="65">
        <f t="shared" si="0"/>
        <v>0.14662001981943509</v>
      </c>
      <c r="G34" s="3">
        <v>121828.249</v>
      </c>
      <c r="H34" s="3">
        <v>333.77602465753421</v>
      </c>
      <c r="I34" s="65">
        <f t="shared" si="1"/>
        <v>0.66700747882550682</v>
      </c>
    </row>
    <row r="35" spans="2:9" x14ac:dyDescent="0.2">
      <c r="B35" s="21" t="s">
        <v>31</v>
      </c>
      <c r="C35" s="11">
        <v>336021</v>
      </c>
      <c r="D35" s="3">
        <v>23</v>
      </c>
      <c r="E35" s="3">
        <v>6134</v>
      </c>
      <c r="F35" s="65">
        <f t="shared" si="0"/>
        <v>1.8254811455236428E-2</v>
      </c>
      <c r="G35" s="3">
        <v>120421.92</v>
      </c>
      <c r="H35" s="3">
        <v>329.92306849315071</v>
      </c>
      <c r="I35" s="65">
        <f t="shared" si="1"/>
        <v>0.35837617291776408</v>
      </c>
    </row>
    <row r="36" spans="2:9" x14ac:dyDescent="0.2">
      <c r="B36" s="21" t="s">
        <v>7</v>
      </c>
      <c r="C36" s="11">
        <v>229239</v>
      </c>
      <c r="D36" s="3">
        <v>34</v>
      </c>
      <c r="E36" s="3">
        <v>17265</v>
      </c>
      <c r="F36" s="65">
        <f t="shared" si="0"/>
        <v>7.5314409851726799E-2</v>
      </c>
      <c r="G36" s="3">
        <v>120025.67</v>
      </c>
      <c r="H36" s="3">
        <v>328.83745205479454</v>
      </c>
      <c r="I36" s="65">
        <f t="shared" si="1"/>
        <v>0.52358311631092436</v>
      </c>
    </row>
    <row r="37" spans="2:9" x14ac:dyDescent="0.2">
      <c r="B37" s="21" t="s">
        <v>12</v>
      </c>
      <c r="C37" s="11">
        <v>352412</v>
      </c>
      <c r="D37" s="3">
        <v>21</v>
      </c>
      <c r="E37" s="3">
        <v>10992</v>
      </c>
      <c r="F37" s="65">
        <f t="shared" si="0"/>
        <v>3.1190765354187713E-2</v>
      </c>
      <c r="G37" s="3">
        <v>113052.9</v>
      </c>
      <c r="H37" s="3">
        <v>309.7339726027397</v>
      </c>
      <c r="I37" s="65">
        <f t="shared" si="1"/>
        <v>0.3207975324336288</v>
      </c>
    </row>
    <row r="38" spans="2:9" x14ac:dyDescent="0.2">
      <c r="B38" s="21" t="s">
        <v>21</v>
      </c>
      <c r="C38" s="11">
        <v>289441</v>
      </c>
      <c r="D38" s="3">
        <v>25</v>
      </c>
      <c r="E38" s="3">
        <v>13008</v>
      </c>
      <c r="F38" s="65">
        <f t="shared" si="0"/>
        <v>4.4941801610690953E-2</v>
      </c>
      <c r="G38" s="3">
        <v>108917.82</v>
      </c>
      <c r="H38" s="3">
        <v>298.40498630136989</v>
      </c>
      <c r="I38" s="65">
        <f t="shared" si="1"/>
        <v>0.37630404814798185</v>
      </c>
    </row>
    <row r="39" spans="2:9" x14ac:dyDescent="0.2">
      <c r="B39" s="21" t="s">
        <v>4</v>
      </c>
      <c r="C39" s="11">
        <v>254103</v>
      </c>
      <c r="D39" s="3">
        <v>31</v>
      </c>
      <c r="E39" s="3">
        <v>11046</v>
      </c>
      <c r="F39" s="65">
        <f t="shared" si="0"/>
        <v>4.3470561150399642E-2</v>
      </c>
      <c r="G39" s="3">
        <v>108521.60000000001</v>
      </c>
      <c r="H39" s="3">
        <v>297.31945205479451</v>
      </c>
      <c r="I39" s="65">
        <f t="shared" si="1"/>
        <v>0.42707720884838041</v>
      </c>
    </row>
    <row r="40" spans="2:9" x14ac:dyDescent="0.2">
      <c r="B40" s="21" t="s">
        <v>15</v>
      </c>
      <c r="C40" s="11">
        <v>264508</v>
      </c>
      <c r="D40" s="3">
        <v>30</v>
      </c>
      <c r="E40" s="3">
        <v>12905</v>
      </c>
      <c r="F40" s="65">
        <f t="shared" si="0"/>
        <v>4.8788694481830416E-2</v>
      </c>
      <c r="G40" s="3">
        <v>97670.64</v>
      </c>
      <c r="H40" s="3">
        <v>267.59079452054795</v>
      </c>
      <c r="I40" s="65">
        <f t="shared" si="1"/>
        <v>0.36925401122083262</v>
      </c>
    </row>
    <row r="41" spans="2:9" x14ac:dyDescent="0.2">
      <c r="B41" s="21" t="s">
        <v>1</v>
      </c>
      <c r="C41" s="11">
        <v>282488</v>
      </c>
      <c r="D41" s="3">
        <v>26</v>
      </c>
      <c r="E41" s="3">
        <v>9305</v>
      </c>
      <c r="F41" s="65">
        <f t="shared" si="0"/>
        <v>3.2939452295318736E-2</v>
      </c>
      <c r="G41" s="3">
        <v>93333.49</v>
      </c>
      <c r="H41" s="3">
        <v>255.70819178082192</v>
      </c>
      <c r="I41" s="65">
        <f t="shared" si="1"/>
        <v>0.33039807000651356</v>
      </c>
    </row>
    <row r="42" spans="2:9" x14ac:dyDescent="0.2">
      <c r="B42" s="21" t="s">
        <v>30</v>
      </c>
      <c r="C42" s="11">
        <v>193680</v>
      </c>
      <c r="D42" s="3">
        <v>35</v>
      </c>
      <c r="E42" s="3">
        <v>12682</v>
      </c>
      <c r="F42" s="65">
        <f t="shared" si="0"/>
        <v>6.547914085088806E-2</v>
      </c>
      <c r="G42" s="3">
        <v>86356.653999999995</v>
      </c>
      <c r="H42" s="3">
        <v>236.5935726027397</v>
      </c>
      <c r="I42" s="65">
        <f t="shared" si="1"/>
        <v>0.44587285212722011</v>
      </c>
    </row>
    <row r="43" spans="2:9" x14ac:dyDescent="0.2">
      <c r="B43" s="21" t="s">
        <v>14</v>
      </c>
      <c r="C43" s="11">
        <v>73718</v>
      </c>
      <c r="D43" s="3">
        <v>37</v>
      </c>
      <c r="E43" s="3">
        <v>4072</v>
      </c>
      <c r="F43" s="65">
        <f t="shared" si="0"/>
        <v>5.5237526791285713E-2</v>
      </c>
      <c r="G43" s="3">
        <v>29922.69</v>
      </c>
      <c r="H43" s="3">
        <v>81.979972602739721</v>
      </c>
      <c r="I43" s="65">
        <f t="shared" si="1"/>
        <v>0.40590751241216527</v>
      </c>
    </row>
    <row r="44" spans="2:9" x14ac:dyDescent="0.2">
      <c r="B44" s="21" t="s">
        <v>33</v>
      </c>
      <c r="C44" s="11">
        <v>37692</v>
      </c>
      <c r="D44" s="3">
        <v>38</v>
      </c>
      <c r="E44" s="3">
        <v>4975</v>
      </c>
      <c r="F44" s="65">
        <f t="shared" si="0"/>
        <v>0.13199087339488486</v>
      </c>
      <c r="G44" s="3">
        <v>27344.65</v>
      </c>
      <c r="H44" s="3">
        <v>74.916849315068504</v>
      </c>
      <c r="I44" s="65">
        <f t="shared" si="1"/>
        <v>0.72547622837737458</v>
      </c>
    </row>
    <row r="45" spans="2:9" x14ac:dyDescent="0.2">
      <c r="B45" s="21" t="s">
        <v>0</v>
      </c>
      <c r="C45" s="11">
        <v>15238</v>
      </c>
      <c r="D45" s="3">
        <v>39</v>
      </c>
      <c r="E45" s="3">
        <v>1968</v>
      </c>
      <c r="F45" s="65">
        <f t="shared" si="0"/>
        <v>0.12915080719254496</v>
      </c>
      <c r="G45" s="3">
        <v>12160.67</v>
      </c>
      <c r="H45" s="3">
        <v>33.316904109589039</v>
      </c>
      <c r="I45" s="65">
        <f t="shared" si="1"/>
        <v>0.79804895655597852</v>
      </c>
    </row>
    <row r="46" spans="2:9" ht="15" x14ac:dyDescent="0.2">
      <c r="B46" s="47" t="s">
        <v>137</v>
      </c>
      <c r="C46" s="63">
        <f>SUM(C7:C45)</f>
        <v>15519267</v>
      </c>
      <c r="D46" s="33" t="s">
        <v>140</v>
      </c>
      <c r="E46" s="33">
        <f>SUM(E7:E45)</f>
        <v>863701</v>
      </c>
      <c r="F46" s="33" t="s">
        <v>140</v>
      </c>
      <c r="G46" s="33">
        <f>SUM(G7:G45)</f>
        <v>6079495.7490000008</v>
      </c>
      <c r="H46" s="33">
        <f>SUM(H7:H45)</f>
        <v>16656.152736986307</v>
      </c>
      <c r="I46" s="33" t="s">
        <v>140</v>
      </c>
    </row>
  </sheetData>
  <hyperlinks>
    <hyperlink ref="B7" r:id="rId1" tooltip="Esenyurt Nüfusu" display="https://www.nufusu.com/ilce/esenyurt_istanbul-nufusu"/>
    <hyperlink ref="B8" r:id="rId2" tooltip="Küçükçekmece Nüfusu" display="https://www.nufusu.com/ilce/kucukcekmece_istanbul-nufusu"/>
    <hyperlink ref="B9" r:id="rId3" tooltip="Bağcılar Nüfusu" display="https://www.nufusu.com/ilce/bagcilar_istanbul-nufusu"/>
    <hyperlink ref="B12" r:id="rId4" tooltip="Pendik Nüfusu" display="https://www.nufusu.com/ilce/pendik_istanbul-nufusu"/>
    <hyperlink ref="B10" r:id="rId5" tooltip="Ümraniye Nüfusu" display="https://www.nufusu.com/ilce/umraniye_istanbul-nufusu"/>
    <hyperlink ref="B14" r:id="rId6" tooltip="Bahçelievler Nüfusu" display="https://www.nufusu.com/ilce/bahcelievler_istanbul-nufusu"/>
    <hyperlink ref="B17" r:id="rId7" tooltip="Sultangazi Nüfusu" display="https://www.nufusu.com/ilce/sultangazi_istanbul-nufusu"/>
    <hyperlink ref="B13" r:id="rId8" tooltip="Üsküdar Nüfusu" display="https://www.nufusu.com/ilce/uskudar_istanbul-nufusu"/>
    <hyperlink ref="B19" r:id="rId9" tooltip="Maltepe Nüfusu" display="https://www.nufusu.com/ilce/maltepe_istanbul-nufusu"/>
    <hyperlink ref="B23" r:id="rId10" tooltip="Gaziosmanpaşa Nüfusu" display="https://www.nufusu.com/ilce/gaziosmanpasa_istanbul-nufusu"/>
    <hyperlink ref="B15" r:id="rId11" tooltip="Kadıköy Nüfusu" display="https://www.nufusu.com/ilce/kadikoy_istanbul-nufusu"/>
    <hyperlink ref="B21" r:id="rId12" tooltip="Kartal Nüfusu" display="https://www.nufusu.com/ilce/kartal_istanbul-nufusu"/>
    <hyperlink ref="B16" r:id="rId13" tooltip="Başakşehir Nüfusu" display="https://www.nufusu.com/ilce/basaksehir_istanbul-nufusu"/>
    <hyperlink ref="B29" r:id="rId14" tooltip="Esenler Nüfusu" display="https://www.nufusu.com/ilce/esenler_istanbul-nufusu"/>
    <hyperlink ref="B24" r:id="rId15" tooltip="Avcılar Nüfusu" display="https://www.nufusu.com/ilce/avcilar_istanbul-nufusu"/>
    <hyperlink ref="B22" r:id="rId16" tooltip="Kağıthane Nüfusu" display="https://www.nufusu.com/ilce/kagithane_istanbul-nufusu"/>
    <hyperlink ref="B11" r:id="rId17" tooltip="Fatih Nüfusu" display="https://www.nufusu.com/ilce/fatih_istanbul-nufusu"/>
    <hyperlink ref="B27" r:id="rId18" tooltip="Sancaktepe Nüfusu" display="https://www.nufusu.com/ilce/sancaktepe_istanbul-nufusu"/>
    <hyperlink ref="B18" r:id="rId19" tooltip="Ataşehir Nüfusu" display="https://www.nufusu.com/ilce/atasehir_istanbul-nufusu"/>
    <hyperlink ref="B26" r:id="rId20" tooltip="Eyüpsultan Nüfusu" display="https://www.nufusu.com/ilce/eyupsultan_istanbul-nufusu"/>
    <hyperlink ref="B37" r:id="rId21" tooltip="Beylikdüzü Nüfusu" display="https://www.nufusu.com/ilce/beylikduzu_istanbul-nufusu"/>
    <hyperlink ref="B20" r:id="rId22" tooltip="Sarıyer Nüfusu" display="https://www.nufusu.com/ilce/sariyer_istanbul-nufusu"/>
    <hyperlink ref="B35" r:id="rId23" tooltip="Sultanbeyli Nüfusu" display="https://www.nufusu.com/ilce/sultanbeyli_istanbul-nufusu"/>
    <hyperlink ref="B28" r:id="rId24" tooltip="Zeytinburnu Nüfusu" display="https://www.nufusu.com/ilce/zeytinburnu_istanbul-nufusu"/>
    <hyperlink ref="B38" r:id="rId25" tooltip="Güngören Nüfusu" display="https://www.nufusu.com/ilce/gungoren_istanbul-nufusu"/>
    <hyperlink ref="B41" r:id="rId26" tooltip="Arnavutköy Nüfusu" display="https://www.nufusu.com/ilce/arnavutkoy_istanbul-nufusu"/>
    <hyperlink ref="B25" r:id="rId27" tooltip="Şişli Nüfusu" display="https://www.nufusu.com/ilce/sisli_istanbul-nufusu"/>
    <hyperlink ref="B32" r:id="rId28" tooltip="Bayrampaşa Nüfusu" display="https://www.nufusu.com/ilce/bayrampasa_istanbul-nufusu"/>
    <hyperlink ref="B33" r:id="rId29" tooltip="Tuzla Nüfusu" display="https://www.nufusu.com/ilce/tuzla_istanbul-nufusu"/>
    <hyperlink ref="B40" r:id="rId30" tooltip="Çekmeköy Nüfusu" display="https://www.nufusu.com/ilce/cekmekoy_istanbul-nufusu"/>
    <hyperlink ref="B39" r:id="rId31" tooltip="Büyükçekmece Nüfusu" display="https://www.nufusu.com/ilce/buyukcekmece_istanbul-nufusu"/>
    <hyperlink ref="B31" r:id="rId32" tooltip="Beykoz Nüfusu" display="https://www.nufusu.com/ilce/beykoz_istanbul-nufusu"/>
    <hyperlink ref="B30" r:id="rId33" tooltip="Beyoğlu Nüfusu" display="https://www.nufusu.com/ilce/beyoglu_istanbul-nufusu"/>
    <hyperlink ref="B36" r:id="rId34" tooltip="Bakırköy Nüfusu" display="https://www.nufusu.com/ilce/bakirkoy_istanbul-nufusu"/>
    <hyperlink ref="B42" r:id="rId35" tooltip="Silivri Nüfusu" display="https://www.nufusu.com/ilce/silivri_istanbul-nufusu"/>
    <hyperlink ref="B34" r:id="rId36" tooltip="Beşiktaş Nüfusu" display="https://www.nufusu.com/ilce/besiktas_istanbul-nufusu"/>
    <hyperlink ref="B43" r:id="rId37" tooltip="Çatalca Nüfusu" display="https://www.nufusu.com/ilce/catalca_istanbul-nufusu"/>
    <hyperlink ref="B44" r:id="rId38" tooltip="Şile Nüfusu" display="https://www.nufusu.com/ilce/sile_istanbul-nufusu"/>
    <hyperlink ref="B45" r:id="rId39" tooltip="Adalar Nüfusu" display="https://www.nufusu.com/ilce/adalar_istanbul-nufusu"/>
  </hyperlinks>
  <pageMargins left="0.7" right="0.7" top="0.75" bottom="0.75" header="0.3" footer="0.3"/>
  <pageSetup paperSize="9" orientation="portrait" r:id="rId40"/>
  <drawing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0" style="2" customWidth="1"/>
    <col min="3" max="3" width="38.28515625" style="2" bestFit="1" customWidth="1"/>
    <col min="4" max="7" width="15.5703125" style="2" customWidth="1"/>
    <col min="8" max="8" width="14.7109375" style="2" customWidth="1"/>
    <col min="9" max="16384" width="9.140625" style="2"/>
  </cols>
  <sheetData>
    <row r="1" spans="1:7" ht="15" x14ac:dyDescent="0.25">
      <c r="A1" s="1" t="s">
        <v>394</v>
      </c>
    </row>
    <row r="2" spans="1:7" ht="15" x14ac:dyDescent="0.25">
      <c r="A2" s="4"/>
      <c r="B2" s="4"/>
      <c r="C2" s="4"/>
    </row>
    <row r="5" spans="1:7" ht="15" x14ac:dyDescent="0.2">
      <c r="B5" s="149"/>
      <c r="C5" s="152"/>
      <c r="D5" s="151" t="s">
        <v>236</v>
      </c>
      <c r="E5" s="147" t="s">
        <v>239</v>
      </c>
      <c r="F5" s="147" t="s">
        <v>240</v>
      </c>
      <c r="G5" s="147" t="s">
        <v>39</v>
      </c>
    </row>
    <row r="6" spans="1:7" x14ac:dyDescent="0.2">
      <c r="B6" s="149"/>
      <c r="C6" s="21" t="s">
        <v>52</v>
      </c>
      <c r="D6" s="12">
        <v>572480</v>
      </c>
      <c r="E6" s="3">
        <v>494940</v>
      </c>
      <c r="F6" s="3">
        <v>692414.45</v>
      </c>
      <c r="G6" s="3">
        <v>1759834.45</v>
      </c>
    </row>
    <row r="7" spans="1:7" x14ac:dyDescent="0.2">
      <c r="B7" s="149"/>
      <c r="C7" s="21" t="s">
        <v>53</v>
      </c>
      <c r="D7" s="11">
        <v>6573489.3600000003</v>
      </c>
      <c r="E7" s="3">
        <v>6074303.46</v>
      </c>
      <c r="F7" s="3">
        <v>6951732.1799999997</v>
      </c>
      <c r="G7" s="3">
        <v>19599525</v>
      </c>
    </row>
    <row r="8" spans="1:7" ht="15" customHeight="1" x14ac:dyDescent="0.2">
      <c r="B8" s="149"/>
      <c r="C8" s="21" t="s">
        <v>365</v>
      </c>
      <c r="D8" s="11">
        <v>0</v>
      </c>
      <c r="E8" s="3">
        <v>0</v>
      </c>
      <c r="F8" s="3">
        <v>0</v>
      </c>
      <c r="G8" s="3">
        <v>0</v>
      </c>
    </row>
    <row r="9" spans="1:7" x14ac:dyDescent="0.2">
      <c r="B9" s="149"/>
      <c r="C9" s="21" t="s">
        <v>54</v>
      </c>
      <c r="D9" s="11">
        <v>14023613.15</v>
      </c>
      <c r="E9" s="3">
        <v>13004044.4</v>
      </c>
      <c r="F9" s="3">
        <v>13310377.449999999</v>
      </c>
      <c r="G9" s="3">
        <v>40338035</v>
      </c>
    </row>
    <row r="10" spans="1:7" x14ac:dyDescent="0.2">
      <c r="B10" s="149"/>
      <c r="C10" s="21" t="s">
        <v>55</v>
      </c>
      <c r="D10" s="11">
        <v>9662577.9199999999</v>
      </c>
      <c r="E10" s="3">
        <v>9672194.4800000004</v>
      </c>
      <c r="F10" s="3">
        <v>10614320.74</v>
      </c>
      <c r="G10" s="3">
        <v>29949093.140000001</v>
      </c>
    </row>
    <row r="11" spans="1:7" x14ac:dyDescent="0.2">
      <c r="B11" s="149"/>
      <c r="C11" s="21" t="s">
        <v>56</v>
      </c>
      <c r="D11" s="11">
        <v>19254118.949999999</v>
      </c>
      <c r="E11" s="3">
        <v>17806575.609999999</v>
      </c>
      <c r="F11" s="3">
        <v>19720237.93</v>
      </c>
      <c r="G11" s="3">
        <v>56780932.490000002</v>
      </c>
    </row>
    <row r="12" spans="1:7" x14ac:dyDescent="0.2">
      <c r="B12" s="149"/>
      <c r="C12" s="21" t="s">
        <v>57</v>
      </c>
      <c r="D12" s="11">
        <v>16125994.560000001</v>
      </c>
      <c r="E12" s="3">
        <v>15023855.99</v>
      </c>
      <c r="F12" s="3">
        <v>15989151.720000001</v>
      </c>
      <c r="G12" s="3">
        <v>47139002.270000003</v>
      </c>
    </row>
    <row r="13" spans="1:7" x14ac:dyDescent="0.2">
      <c r="B13" s="149"/>
      <c r="C13" s="21" t="s">
        <v>58</v>
      </c>
      <c r="D13" s="11">
        <v>8958433.2300000004</v>
      </c>
      <c r="E13" s="3">
        <v>8258704.7199999997</v>
      </c>
      <c r="F13" s="3">
        <v>8063719.4199999999</v>
      </c>
      <c r="G13" s="3">
        <v>25280857.369999997</v>
      </c>
    </row>
    <row r="14" spans="1:7" x14ac:dyDescent="0.2">
      <c r="B14" s="149"/>
      <c r="C14" s="21" t="s">
        <v>59</v>
      </c>
      <c r="D14" s="11">
        <v>10947165.640000001</v>
      </c>
      <c r="E14" s="3">
        <v>10085660.33</v>
      </c>
      <c r="F14" s="3">
        <v>10808856.859999999</v>
      </c>
      <c r="G14" s="3">
        <v>31841682.829999998</v>
      </c>
    </row>
    <row r="15" spans="1:7" x14ac:dyDescent="0.2">
      <c r="B15" s="149"/>
      <c r="C15" s="21" t="s">
        <v>60</v>
      </c>
      <c r="D15" s="11">
        <v>7259376.6500000004</v>
      </c>
      <c r="E15" s="3">
        <v>6647026.8600000003</v>
      </c>
      <c r="F15" s="3">
        <v>7197554.9900000002</v>
      </c>
      <c r="G15" s="3">
        <v>21103958.5</v>
      </c>
    </row>
    <row r="16" spans="1:7" x14ac:dyDescent="0.2">
      <c r="B16" s="149"/>
      <c r="C16" s="21" t="s">
        <v>61</v>
      </c>
      <c r="D16" s="11">
        <v>10347406.060000001</v>
      </c>
      <c r="E16" s="3">
        <v>9246045.0099999998</v>
      </c>
      <c r="F16" s="3">
        <v>8567535.3100000005</v>
      </c>
      <c r="G16" s="3">
        <v>28160986.380000003</v>
      </c>
    </row>
    <row r="17" spans="2:7" x14ac:dyDescent="0.2">
      <c r="B17" s="149"/>
      <c r="C17" s="21" t="s">
        <v>62</v>
      </c>
      <c r="D17" s="11">
        <v>7185964.7999999998</v>
      </c>
      <c r="E17" s="3">
        <v>6227595.2000000002</v>
      </c>
      <c r="F17" s="3">
        <v>6765703.3499999996</v>
      </c>
      <c r="G17" s="3">
        <v>20179263.350000001</v>
      </c>
    </row>
    <row r="18" spans="2:7" x14ac:dyDescent="0.2">
      <c r="B18" s="149"/>
      <c r="C18" s="21" t="s">
        <v>63</v>
      </c>
      <c r="D18" s="11">
        <v>8885221.6999999993</v>
      </c>
      <c r="E18" s="3">
        <v>8053886.8200000003</v>
      </c>
      <c r="F18" s="3">
        <v>8931806.5700000003</v>
      </c>
      <c r="G18" s="3">
        <v>25870915.09</v>
      </c>
    </row>
    <row r="19" spans="2:7" x14ac:dyDescent="0.2">
      <c r="B19" s="149"/>
      <c r="C19" s="21" t="s">
        <v>64</v>
      </c>
      <c r="D19" s="11">
        <v>11249557.640000001</v>
      </c>
      <c r="E19" s="3">
        <v>10303067.689999999</v>
      </c>
      <c r="F19" s="3">
        <v>9593429.9499999993</v>
      </c>
      <c r="G19" s="3">
        <v>31146055.279999997</v>
      </c>
    </row>
    <row r="20" spans="2:7" x14ac:dyDescent="0.2">
      <c r="B20" s="149"/>
      <c r="C20" s="21" t="s">
        <v>65</v>
      </c>
      <c r="D20" s="11">
        <v>8584000</v>
      </c>
      <c r="E20" s="3">
        <v>8009860</v>
      </c>
      <c r="F20" s="3">
        <v>8927740</v>
      </c>
      <c r="G20" s="3">
        <v>25521600</v>
      </c>
    </row>
    <row r="21" spans="2:7" x14ac:dyDescent="0.2">
      <c r="B21" s="149"/>
      <c r="C21" s="21" t="s">
        <v>66</v>
      </c>
      <c r="D21" s="11">
        <v>932520.73</v>
      </c>
      <c r="E21" s="3">
        <v>769858.03</v>
      </c>
      <c r="F21" s="3">
        <v>818837.58</v>
      </c>
      <c r="G21" s="3">
        <v>2521216.34</v>
      </c>
    </row>
    <row r="22" spans="2:7" x14ac:dyDescent="0.2">
      <c r="B22" s="149"/>
      <c r="C22" s="21" t="s">
        <v>67</v>
      </c>
      <c r="D22" s="11">
        <v>6431241.4500000002</v>
      </c>
      <c r="E22" s="3">
        <v>5898379.3499999996</v>
      </c>
      <c r="F22" s="3">
        <v>6523202.75</v>
      </c>
      <c r="G22" s="3">
        <v>18852823.550000001</v>
      </c>
    </row>
    <row r="23" spans="2:7" x14ac:dyDescent="0.2">
      <c r="B23" s="149"/>
      <c r="C23" s="21" t="s">
        <v>366</v>
      </c>
      <c r="D23" s="11">
        <v>318100</v>
      </c>
      <c r="E23" s="3">
        <v>475570</v>
      </c>
      <c r="F23" s="3">
        <v>315460</v>
      </c>
      <c r="G23" s="3">
        <v>1109130</v>
      </c>
    </row>
    <row r="24" spans="2:7" x14ac:dyDescent="0.2">
      <c r="B24" s="149"/>
      <c r="C24" s="21" t="s">
        <v>372</v>
      </c>
      <c r="D24" s="11">
        <v>9459005.3499999996</v>
      </c>
      <c r="E24" s="3">
        <v>8731503.6300000008</v>
      </c>
      <c r="F24" s="3">
        <v>9923677.9000000004</v>
      </c>
      <c r="G24" s="3">
        <v>28114186.880000003</v>
      </c>
    </row>
    <row r="25" spans="2:7" x14ac:dyDescent="0.2">
      <c r="B25" s="149"/>
      <c r="C25" s="21" t="s">
        <v>373</v>
      </c>
      <c r="D25" s="11">
        <v>15122591.52</v>
      </c>
      <c r="E25" s="3">
        <v>14239190.640000001</v>
      </c>
      <c r="F25" s="3">
        <v>15140746.710000001</v>
      </c>
      <c r="G25" s="3">
        <v>44502528.870000005</v>
      </c>
    </row>
    <row r="26" spans="2:7" x14ac:dyDescent="0.2">
      <c r="B26" s="149"/>
      <c r="C26" s="21" t="s">
        <v>70</v>
      </c>
      <c r="D26" s="11">
        <v>8850905.3499999996</v>
      </c>
      <c r="E26" s="3">
        <v>7837833.0899999999</v>
      </c>
      <c r="F26" s="3">
        <v>8874929.4800000004</v>
      </c>
      <c r="G26" s="3">
        <v>25563667.920000002</v>
      </c>
    </row>
    <row r="27" spans="2:7" x14ac:dyDescent="0.2">
      <c r="B27" s="149"/>
      <c r="C27" s="21" t="s">
        <v>374</v>
      </c>
      <c r="D27" s="11">
        <v>16635644.869999999</v>
      </c>
      <c r="E27" s="3">
        <v>15584872.34</v>
      </c>
      <c r="F27" s="3">
        <v>14698289.109999999</v>
      </c>
      <c r="G27" s="3">
        <v>46918806.32</v>
      </c>
    </row>
    <row r="28" spans="2:7" x14ac:dyDescent="0.2">
      <c r="B28" s="149"/>
      <c r="C28" s="21" t="s">
        <v>375</v>
      </c>
      <c r="D28" s="11">
        <v>11628663.560000001</v>
      </c>
      <c r="E28" s="3">
        <v>10407806.73</v>
      </c>
      <c r="F28" s="3">
        <v>10895252.84</v>
      </c>
      <c r="G28" s="3">
        <v>32931723.129999999</v>
      </c>
    </row>
    <row r="29" spans="2:7" x14ac:dyDescent="0.2">
      <c r="B29" s="149"/>
      <c r="C29" s="21" t="s">
        <v>73</v>
      </c>
      <c r="D29" s="11">
        <v>6736828.3200000003</v>
      </c>
      <c r="E29" s="3">
        <v>6641209.5700000003</v>
      </c>
      <c r="F29" s="3">
        <v>6990297.6600000001</v>
      </c>
      <c r="G29" s="3">
        <v>20368335.550000001</v>
      </c>
    </row>
    <row r="30" spans="2:7" x14ac:dyDescent="0.2">
      <c r="B30" s="149"/>
      <c r="C30" s="21" t="s">
        <v>367</v>
      </c>
      <c r="D30" s="11">
        <v>0</v>
      </c>
      <c r="E30" s="3">
        <v>0</v>
      </c>
      <c r="F30" s="3">
        <v>0</v>
      </c>
      <c r="G30" s="3">
        <v>0</v>
      </c>
    </row>
    <row r="31" spans="2:7" x14ac:dyDescent="0.2">
      <c r="B31" s="149"/>
      <c r="C31" s="21" t="s">
        <v>368</v>
      </c>
      <c r="D31" s="11">
        <v>155880</v>
      </c>
      <c r="E31" s="3">
        <v>181360</v>
      </c>
      <c r="F31" s="3">
        <v>328940</v>
      </c>
      <c r="G31" s="3">
        <v>666180</v>
      </c>
    </row>
    <row r="32" spans="2:7" x14ac:dyDescent="0.2">
      <c r="B32" s="149"/>
      <c r="C32" s="21" t="s">
        <v>369</v>
      </c>
      <c r="D32" s="11">
        <v>189080</v>
      </c>
      <c r="E32" s="3">
        <v>160100</v>
      </c>
      <c r="F32" s="3">
        <v>225980</v>
      </c>
      <c r="G32" s="3">
        <v>575160</v>
      </c>
    </row>
    <row r="33" spans="2:8" x14ac:dyDescent="0.2">
      <c r="B33" s="149"/>
      <c r="C33" s="21" t="s">
        <v>370</v>
      </c>
      <c r="D33" s="11">
        <v>524320</v>
      </c>
      <c r="E33" s="3">
        <v>1236040</v>
      </c>
      <c r="F33" s="3">
        <v>1839260</v>
      </c>
      <c r="G33" s="3">
        <v>3599620</v>
      </c>
    </row>
    <row r="34" spans="2:8" x14ac:dyDescent="0.2">
      <c r="B34" s="149"/>
      <c r="C34" s="21" t="s">
        <v>371</v>
      </c>
      <c r="D34" s="11">
        <v>700</v>
      </c>
      <c r="E34" s="3">
        <v>2160</v>
      </c>
      <c r="F34" s="3">
        <v>420</v>
      </c>
      <c r="G34" s="3">
        <v>3280</v>
      </c>
      <c r="H34" s="153"/>
    </row>
    <row r="35" spans="2:8" x14ac:dyDescent="0.2">
      <c r="B35" s="149"/>
      <c r="C35" s="21" t="s">
        <v>74</v>
      </c>
      <c r="D35" s="11">
        <v>17375595.600000001</v>
      </c>
      <c r="E35" s="3">
        <v>15527665.5</v>
      </c>
      <c r="F35" s="3">
        <v>16076984.4</v>
      </c>
      <c r="G35" s="3">
        <v>48980245.5</v>
      </c>
    </row>
    <row r="36" spans="2:8" x14ac:dyDescent="0.2">
      <c r="B36" s="149"/>
      <c r="C36" s="21" t="s">
        <v>75</v>
      </c>
      <c r="D36" s="11">
        <v>11813092.220000001</v>
      </c>
      <c r="E36" s="3">
        <v>10902147.24</v>
      </c>
      <c r="F36" s="3">
        <v>11975878.550000001</v>
      </c>
      <c r="G36" s="3">
        <v>34691118.010000005</v>
      </c>
    </row>
    <row r="37" spans="2:8" x14ac:dyDescent="0.2">
      <c r="B37" s="149"/>
      <c r="C37" s="21" t="s">
        <v>76</v>
      </c>
      <c r="D37" s="11">
        <v>12705742.199999999</v>
      </c>
      <c r="E37" s="3">
        <v>11192418.15</v>
      </c>
      <c r="F37" s="3">
        <v>12188449.199999999</v>
      </c>
      <c r="G37" s="3">
        <v>36086609.549999997</v>
      </c>
    </row>
    <row r="38" spans="2:8" x14ac:dyDescent="0.2">
      <c r="B38" s="149"/>
      <c r="C38" s="2" t="s">
        <v>77</v>
      </c>
      <c r="D38" s="11">
        <v>22051070.48</v>
      </c>
      <c r="E38" s="3">
        <v>19792901.859999999</v>
      </c>
      <c r="F38" s="3">
        <v>21206817</v>
      </c>
      <c r="G38" s="3">
        <v>63050789.340000004</v>
      </c>
    </row>
    <row r="39" spans="2:8" x14ac:dyDescent="0.2">
      <c r="B39" s="149"/>
      <c r="C39" s="21" t="s">
        <v>78</v>
      </c>
      <c r="D39" s="11">
        <v>14051782.199999999</v>
      </c>
      <c r="E39" s="3">
        <v>12653752.699999999</v>
      </c>
      <c r="F39" s="3">
        <v>13731625.35</v>
      </c>
      <c r="G39" s="3">
        <v>40437160.25</v>
      </c>
    </row>
    <row r="40" spans="2:8" x14ac:dyDescent="0.2">
      <c r="B40" s="149"/>
      <c r="C40" s="21" t="s">
        <v>79</v>
      </c>
      <c r="D40" s="11">
        <v>18512161.399999999</v>
      </c>
      <c r="E40" s="3">
        <v>17007570.949999999</v>
      </c>
      <c r="F40" s="3">
        <v>18824651.25</v>
      </c>
      <c r="G40" s="3">
        <v>54344383.599999994</v>
      </c>
    </row>
    <row r="41" spans="2:8" x14ac:dyDescent="0.2">
      <c r="B41" s="149"/>
      <c r="C41" s="21" t="s">
        <v>80</v>
      </c>
      <c r="D41" s="11">
        <v>10232363.449999999</v>
      </c>
      <c r="E41" s="3">
        <v>9257848.4000000004</v>
      </c>
      <c r="F41" s="3">
        <v>10578367.75</v>
      </c>
      <c r="G41" s="3">
        <v>30068579.600000001</v>
      </c>
    </row>
    <row r="42" spans="2:8" x14ac:dyDescent="0.2">
      <c r="B42" s="149"/>
      <c r="C42" s="2" t="s">
        <v>81</v>
      </c>
      <c r="D42" s="11">
        <v>8241531.2800000003</v>
      </c>
      <c r="E42" s="3">
        <v>7671932.7400000002</v>
      </c>
      <c r="F42" s="3">
        <v>8103445.0499999998</v>
      </c>
      <c r="G42" s="3">
        <v>24016909.07</v>
      </c>
    </row>
    <row r="43" spans="2:8" x14ac:dyDescent="0.2">
      <c r="B43" s="149"/>
      <c r="C43" s="2" t="s">
        <v>376</v>
      </c>
      <c r="D43" s="11">
        <v>3184242.1</v>
      </c>
      <c r="E43" s="3">
        <v>3213744.08</v>
      </c>
      <c r="F43" s="3">
        <v>3794814.77</v>
      </c>
      <c r="G43" s="3">
        <v>10192800.949999999</v>
      </c>
    </row>
    <row r="44" spans="2:8" x14ac:dyDescent="0.2">
      <c r="B44" s="149"/>
      <c r="C44" s="21" t="s">
        <v>83</v>
      </c>
      <c r="D44" s="11">
        <v>9990400</v>
      </c>
      <c r="E44" s="3">
        <v>9301400</v>
      </c>
      <c r="F44" s="3">
        <v>10924200</v>
      </c>
      <c r="G44" s="3">
        <v>30216000</v>
      </c>
    </row>
    <row r="45" spans="2:8" x14ac:dyDescent="0.2">
      <c r="B45" s="149"/>
      <c r="C45" s="2" t="s">
        <v>84</v>
      </c>
      <c r="D45" s="11">
        <v>8775991.7699999996</v>
      </c>
      <c r="E45" s="3">
        <v>8572412.25</v>
      </c>
      <c r="F45" s="3">
        <v>9415043.8000000007</v>
      </c>
      <c r="G45" s="3">
        <v>26763447.82</v>
      </c>
    </row>
    <row r="46" spans="2:8" x14ac:dyDescent="0.2">
      <c r="B46" s="149"/>
      <c r="C46" s="21" t="s">
        <v>85</v>
      </c>
      <c r="D46" s="11">
        <v>1288334.8500000001</v>
      </c>
      <c r="E46" s="3">
        <v>1120991.3999999999</v>
      </c>
      <c r="F46" s="3">
        <v>1409859.45</v>
      </c>
      <c r="G46" s="3">
        <v>3819185.7</v>
      </c>
    </row>
    <row r="47" spans="2:8" x14ac:dyDescent="0.2">
      <c r="B47" s="149"/>
      <c r="C47" s="2" t="s">
        <v>86</v>
      </c>
      <c r="D47" s="11">
        <v>13429050.699999999</v>
      </c>
      <c r="E47" s="3">
        <v>12584046.550000001</v>
      </c>
      <c r="F47" s="3">
        <v>11900858.050000001</v>
      </c>
      <c r="G47" s="3">
        <v>37913955.299999997</v>
      </c>
    </row>
    <row r="48" spans="2:8" x14ac:dyDescent="0.2">
      <c r="B48" s="149"/>
      <c r="C48" s="21" t="s">
        <v>87</v>
      </c>
      <c r="D48" s="11">
        <v>9452619.6500000004</v>
      </c>
      <c r="E48" s="3">
        <v>8648617.3000000007</v>
      </c>
      <c r="F48" s="3">
        <v>9315943.4000000004</v>
      </c>
      <c r="G48" s="3">
        <v>27417180.350000001</v>
      </c>
    </row>
    <row r="49" spans="2:7" x14ac:dyDescent="0.2">
      <c r="B49" s="149"/>
      <c r="C49" s="21" t="s">
        <v>88</v>
      </c>
      <c r="D49" s="11">
        <v>18723978.649999999</v>
      </c>
      <c r="E49" s="3">
        <v>17027538.550000001</v>
      </c>
      <c r="F49" s="3">
        <v>18562672.800000001</v>
      </c>
      <c r="G49" s="3">
        <v>54314190</v>
      </c>
    </row>
    <row r="50" spans="2:7" x14ac:dyDescent="0.2">
      <c r="B50" s="149"/>
      <c r="C50" s="21" t="s">
        <v>89</v>
      </c>
      <c r="D50" s="11">
        <v>13920165.75</v>
      </c>
      <c r="E50" s="3">
        <v>12641084.85</v>
      </c>
      <c r="F50" s="3">
        <v>13198359.5</v>
      </c>
      <c r="G50" s="3">
        <v>39759610.100000001</v>
      </c>
    </row>
    <row r="51" spans="2:7" ht="15" x14ac:dyDescent="0.2">
      <c r="B51" s="148"/>
      <c r="C51" s="2" t="s">
        <v>90</v>
      </c>
      <c r="D51" s="11">
        <v>7805390.29</v>
      </c>
      <c r="E51" s="3">
        <v>6774361.8799999999</v>
      </c>
      <c r="F51" s="3">
        <v>7404042.4699999997</v>
      </c>
      <c r="G51" s="3">
        <v>21983794.640000001</v>
      </c>
    </row>
    <row r="52" spans="2:7" ht="27.6" customHeight="1" x14ac:dyDescent="0.2">
      <c r="B52" s="150" t="s">
        <v>296</v>
      </c>
      <c r="C52" s="154"/>
      <c r="D52" s="63">
        <v>418168393.39999998</v>
      </c>
      <c r="E52" s="33">
        <v>384964078.35000002</v>
      </c>
      <c r="F52" s="33">
        <v>411321887.74000001</v>
      </c>
      <c r="G52" s="33">
        <v>1214454359.49</v>
      </c>
    </row>
  </sheetData>
  <sortState ref="B5:G52">
    <sortCondition ref="C7"/>
  </sortState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9" width="15.5703125" style="2" customWidth="1"/>
    <col min="10" max="10" width="14.7109375" style="2" customWidth="1"/>
    <col min="11" max="16384" width="9.140625" style="2"/>
  </cols>
  <sheetData>
    <row r="1" spans="1:9" ht="16.5" thickBot="1" x14ac:dyDescent="0.25">
      <c r="A1" s="66" t="s">
        <v>393</v>
      </c>
    </row>
    <row r="2" spans="1:9" ht="15" x14ac:dyDescent="0.25">
      <c r="A2" s="4"/>
      <c r="B2" s="4"/>
    </row>
    <row r="5" spans="1:9" x14ac:dyDescent="0.2">
      <c r="B5" s="64"/>
      <c r="C5" s="64"/>
      <c r="D5" s="64"/>
      <c r="E5" s="64"/>
      <c r="F5" s="64"/>
      <c r="G5" s="64"/>
      <c r="H5" s="64"/>
      <c r="I5" s="64"/>
    </row>
    <row r="6" spans="1:9" ht="45" x14ac:dyDescent="0.2">
      <c r="B6" s="62" t="s">
        <v>217</v>
      </c>
      <c r="C6" s="46" t="s">
        <v>218</v>
      </c>
      <c r="D6" s="62" t="s">
        <v>219</v>
      </c>
      <c r="E6" s="62" t="s">
        <v>220</v>
      </c>
      <c r="F6" s="62" t="s">
        <v>137</v>
      </c>
    </row>
    <row r="7" spans="1:9" x14ac:dyDescent="0.2">
      <c r="B7" s="21" t="s">
        <v>95</v>
      </c>
      <c r="C7" s="12">
        <v>28959.39</v>
      </c>
      <c r="D7" s="3">
        <v>4958.4399999999996</v>
      </c>
      <c r="E7" s="3">
        <v>6478.58</v>
      </c>
      <c r="F7" s="3">
        <f>SUM(C7:E7)</f>
        <v>40396.410000000003</v>
      </c>
    </row>
    <row r="8" spans="1:9" x14ac:dyDescent="0.2">
      <c r="B8" s="21" t="s">
        <v>96</v>
      </c>
      <c r="C8" s="11">
        <v>26908.58</v>
      </c>
      <c r="D8" s="3">
        <v>4647.75</v>
      </c>
      <c r="E8" s="3">
        <v>6047</v>
      </c>
      <c r="F8" s="3">
        <f t="shared" ref="F8:F19" si="0">SUM(C8:E8)</f>
        <v>37603.33</v>
      </c>
    </row>
    <row r="9" spans="1:9" x14ac:dyDescent="0.2">
      <c r="B9" s="21" t="s">
        <v>97</v>
      </c>
      <c r="C9" s="11">
        <v>30286.560000000001</v>
      </c>
      <c r="D9" s="3">
        <v>5194.7700000000004</v>
      </c>
      <c r="E9" s="3">
        <v>6730.12</v>
      </c>
      <c r="F9" s="3">
        <f t="shared" si="0"/>
        <v>42211.450000000004</v>
      </c>
    </row>
    <row r="10" spans="1:9" x14ac:dyDescent="0.2">
      <c r="B10" s="21" t="s">
        <v>98</v>
      </c>
      <c r="C10" s="11">
        <v>29934.42</v>
      </c>
      <c r="D10" s="3">
        <v>5012.05</v>
      </c>
      <c r="E10" s="3">
        <v>6462.1</v>
      </c>
      <c r="F10" s="3">
        <f t="shared" si="0"/>
        <v>41408.57</v>
      </c>
    </row>
    <row r="11" spans="1:9" x14ac:dyDescent="0.2">
      <c r="B11" s="21" t="s">
        <v>99</v>
      </c>
      <c r="C11" s="11">
        <v>29579.31</v>
      </c>
      <c r="D11" s="3">
        <v>5195.33</v>
      </c>
      <c r="E11" s="3">
        <v>6667.43</v>
      </c>
      <c r="F11" s="3">
        <f t="shared" si="0"/>
        <v>41442.07</v>
      </c>
    </row>
    <row r="12" spans="1:9" x14ac:dyDescent="0.2">
      <c r="B12" s="21" t="s">
        <v>100</v>
      </c>
      <c r="C12" s="11">
        <v>26344.1</v>
      </c>
      <c r="D12" s="3">
        <v>5014.26</v>
      </c>
      <c r="E12" s="3">
        <v>6411.73</v>
      </c>
      <c r="F12" s="3">
        <f t="shared" si="0"/>
        <v>37770.089999999997</v>
      </c>
    </row>
    <row r="13" spans="1:9" x14ac:dyDescent="0.2">
      <c r="B13" s="21" t="s">
        <v>101</v>
      </c>
      <c r="C13" s="11">
        <v>28028.54</v>
      </c>
      <c r="D13" s="3">
        <v>5425.9</v>
      </c>
      <c r="E13" s="3">
        <v>6918.35</v>
      </c>
      <c r="F13" s="3">
        <f t="shared" si="0"/>
        <v>40372.79</v>
      </c>
    </row>
    <row r="14" spans="1:9" x14ac:dyDescent="0.2">
      <c r="B14" s="21" t="s">
        <v>102</v>
      </c>
      <c r="C14" s="11">
        <v>28195.86</v>
      </c>
      <c r="D14" s="3">
        <v>5969.07</v>
      </c>
      <c r="E14" s="3">
        <v>7575.9</v>
      </c>
      <c r="F14" s="3">
        <f t="shared" si="0"/>
        <v>41740.83</v>
      </c>
    </row>
    <row r="15" spans="1:9" x14ac:dyDescent="0.2">
      <c r="B15" s="21" t="s">
        <v>103</v>
      </c>
      <c r="C15" s="11">
        <v>26151.24</v>
      </c>
      <c r="D15" s="3">
        <v>5852.04</v>
      </c>
      <c r="E15" s="3">
        <v>7380.51</v>
      </c>
      <c r="F15" s="3">
        <f t="shared" si="0"/>
        <v>39383.79</v>
      </c>
    </row>
    <row r="16" spans="1:9" x14ac:dyDescent="0.2">
      <c r="B16" s="21" t="s">
        <v>104</v>
      </c>
      <c r="C16" s="11">
        <v>26037.03</v>
      </c>
      <c r="D16" s="3">
        <v>6153.27</v>
      </c>
      <c r="E16" s="3">
        <v>7708.83</v>
      </c>
      <c r="F16" s="3">
        <f t="shared" si="0"/>
        <v>39899.129999999997</v>
      </c>
    </row>
    <row r="17" spans="2:6" x14ac:dyDescent="0.2">
      <c r="B17" s="21" t="s">
        <v>105</v>
      </c>
      <c r="C17" s="11">
        <v>23457.67</v>
      </c>
      <c r="D17" s="3">
        <v>6180.94</v>
      </c>
      <c r="E17" s="3">
        <v>7660.73</v>
      </c>
      <c r="F17" s="3">
        <f t="shared" si="0"/>
        <v>37299.339999999997</v>
      </c>
    </row>
    <row r="18" spans="2:6" x14ac:dyDescent="0.2">
      <c r="B18" s="21" t="s">
        <v>106</v>
      </c>
      <c r="C18" s="11">
        <v>23499.759999999998</v>
      </c>
      <c r="D18" s="3">
        <v>6469.3</v>
      </c>
      <c r="E18" s="3">
        <v>8096.32</v>
      </c>
      <c r="F18" s="3">
        <f t="shared" si="0"/>
        <v>38065.379999999997</v>
      </c>
    </row>
    <row r="19" spans="2:6" ht="15" x14ac:dyDescent="0.2">
      <c r="B19" s="47" t="s">
        <v>137</v>
      </c>
      <c r="C19" s="63">
        <v>327382.45</v>
      </c>
      <c r="D19" s="33">
        <v>66073.13</v>
      </c>
      <c r="E19" s="33">
        <v>84137.600000000006</v>
      </c>
      <c r="F19" s="33">
        <f t="shared" si="0"/>
        <v>477593.18000000005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5.5703125" style="2" customWidth="1"/>
    <col min="3" max="4" width="28.28515625" style="2" customWidth="1"/>
    <col min="5" max="7" width="15.5703125" style="2" customWidth="1"/>
    <col min="8" max="8" width="14.7109375" style="2" customWidth="1"/>
    <col min="9" max="16384" width="9.140625" style="2"/>
  </cols>
  <sheetData>
    <row r="1" spans="1:7" ht="16.5" thickBot="1" x14ac:dyDescent="0.25">
      <c r="A1" s="67" t="s">
        <v>395</v>
      </c>
    </row>
    <row r="2" spans="1:7" ht="15" x14ac:dyDescent="0.25">
      <c r="A2" s="4"/>
      <c r="B2" s="4"/>
    </row>
    <row r="5" spans="1:7" x14ac:dyDescent="0.2">
      <c r="B5" s="64"/>
      <c r="C5" s="64"/>
      <c r="D5" s="64"/>
      <c r="E5" s="64"/>
      <c r="F5" s="64"/>
      <c r="G5" s="64"/>
    </row>
    <row r="6" spans="1:7" ht="75" x14ac:dyDescent="0.2">
      <c r="B6" s="62" t="s">
        <v>221</v>
      </c>
      <c r="C6" s="46" t="s">
        <v>222</v>
      </c>
      <c r="D6" s="62" t="s">
        <v>223</v>
      </c>
    </row>
    <row r="7" spans="1:7" x14ac:dyDescent="0.2">
      <c r="B7" s="9">
        <v>2014</v>
      </c>
      <c r="C7" s="12">
        <v>336547</v>
      </c>
      <c r="D7" s="3">
        <v>6017</v>
      </c>
    </row>
    <row r="8" spans="1:7" x14ac:dyDescent="0.2">
      <c r="B8" s="9">
        <v>2015</v>
      </c>
      <c r="C8" s="11">
        <v>282225</v>
      </c>
      <c r="D8" s="3">
        <v>6120</v>
      </c>
    </row>
    <row r="9" spans="1:7" x14ac:dyDescent="0.2">
      <c r="B9" s="9">
        <v>2016</v>
      </c>
      <c r="C9" s="11">
        <v>404330</v>
      </c>
      <c r="D9" s="3">
        <v>6532</v>
      </c>
    </row>
    <row r="10" spans="1:7" x14ac:dyDescent="0.2">
      <c r="B10" s="9">
        <v>2017</v>
      </c>
      <c r="C10" s="11">
        <v>389299</v>
      </c>
      <c r="D10" s="3">
        <v>6753</v>
      </c>
    </row>
    <row r="11" spans="1:7" x14ac:dyDescent="0.2">
      <c r="B11" s="9">
        <v>2018</v>
      </c>
      <c r="C11" s="11">
        <v>376765</v>
      </c>
      <c r="D11" s="3">
        <v>6878</v>
      </c>
    </row>
    <row r="12" spans="1:7" x14ac:dyDescent="0.2">
      <c r="B12" s="9">
        <v>2019</v>
      </c>
      <c r="C12" s="11">
        <v>477593</v>
      </c>
      <c r="D12" s="3">
        <v>6079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9.42578125" style="2" bestFit="1" customWidth="1"/>
    <col min="3" max="3" width="16.140625" style="2" bestFit="1" customWidth="1"/>
    <col min="4" max="4" width="19.140625" style="2" bestFit="1" customWidth="1"/>
    <col min="5" max="5" width="19.42578125" style="2" bestFit="1" customWidth="1"/>
    <col min="6" max="6" width="11" style="2" bestFit="1" customWidth="1"/>
    <col min="7" max="7" width="14.140625" style="2" bestFit="1" customWidth="1"/>
    <col min="8" max="8" width="18.5703125" style="2" customWidth="1"/>
    <col min="9" max="9" width="16.85546875" style="2" customWidth="1"/>
    <col min="10" max="10" width="20.28515625" style="2" customWidth="1"/>
    <col min="11" max="16384" width="9.140625" style="2"/>
  </cols>
  <sheetData>
    <row r="1" spans="1:7" ht="15.75" x14ac:dyDescent="0.2">
      <c r="A1" s="68" t="s">
        <v>396</v>
      </c>
    </row>
    <row r="2" spans="1:7" ht="15" x14ac:dyDescent="0.25">
      <c r="A2" s="4"/>
      <c r="B2" s="4"/>
    </row>
    <row r="5" spans="1:7" x14ac:dyDescent="0.2">
      <c r="B5" s="64"/>
      <c r="C5" s="64"/>
      <c r="D5" s="64"/>
      <c r="E5" s="64"/>
      <c r="F5" s="64"/>
      <c r="G5" s="64"/>
    </row>
    <row r="6" spans="1:7" ht="46.9" customHeight="1" x14ac:dyDescent="0.2">
      <c r="B6" s="161" t="s">
        <v>224</v>
      </c>
      <c r="C6" s="161"/>
      <c r="D6" s="161"/>
      <c r="E6" s="172" t="s">
        <v>225</v>
      </c>
      <c r="F6" s="161"/>
      <c r="G6" s="161"/>
    </row>
    <row r="7" spans="1:7" ht="30" x14ac:dyDescent="0.2">
      <c r="B7" s="62" t="s">
        <v>226</v>
      </c>
      <c r="C7" s="62" t="s">
        <v>227</v>
      </c>
      <c r="D7" s="62" t="s">
        <v>228</v>
      </c>
      <c r="E7" s="46" t="s">
        <v>226</v>
      </c>
      <c r="F7" s="62" t="s">
        <v>229</v>
      </c>
      <c r="G7" s="62" t="s">
        <v>230</v>
      </c>
    </row>
    <row r="8" spans="1:7" x14ac:dyDescent="0.2">
      <c r="B8" s="21" t="s">
        <v>231</v>
      </c>
      <c r="C8" s="12">
        <v>3500000</v>
      </c>
      <c r="D8" s="3" t="s">
        <v>140</v>
      </c>
      <c r="E8" s="69" t="s">
        <v>140</v>
      </c>
      <c r="F8" s="12" t="s">
        <v>140</v>
      </c>
      <c r="G8" s="3" t="s">
        <v>140</v>
      </c>
    </row>
    <row r="9" spans="1:7" x14ac:dyDescent="0.2">
      <c r="B9" s="21" t="s">
        <v>95</v>
      </c>
      <c r="C9" s="11">
        <v>1991900</v>
      </c>
      <c r="D9" s="3">
        <v>406000</v>
      </c>
      <c r="E9" s="71" t="s">
        <v>95</v>
      </c>
      <c r="F9" s="11">
        <v>2619600</v>
      </c>
      <c r="G9" s="3">
        <v>356900.00000000006</v>
      </c>
    </row>
    <row r="10" spans="1:7" x14ac:dyDescent="0.2">
      <c r="B10" s="21" t="s">
        <v>96</v>
      </c>
      <c r="C10" s="11">
        <v>893250</v>
      </c>
      <c r="D10" s="3">
        <v>435000</v>
      </c>
      <c r="E10" s="71" t="s">
        <v>96</v>
      </c>
      <c r="F10" s="11">
        <v>2027950</v>
      </c>
      <c r="G10" s="3">
        <v>265750</v>
      </c>
    </row>
    <row r="11" spans="1:7" x14ac:dyDescent="0.2">
      <c r="B11" s="21" t="s">
        <v>97</v>
      </c>
      <c r="C11" s="11">
        <v>1515650</v>
      </c>
      <c r="D11" s="3">
        <v>469250</v>
      </c>
      <c r="E11" s="71" t="s">
        <v>97</v>
      </c>
      <c r="F11" s="11">
        <v>2247850</v>
      </c>
      <c r="G11" s="3">
        <v>321700</v>
      </c>
    </row>
    <row r="12" spans="1:7" x14ac:dyDescent="0.2">
      <c r="B12" s="21" t="s">
        <v>98</v>
      </c>
      <c r="C12" s="11">
        <v>1251550</v>
      </c>
      <c r="D12" s="3">
        <v>409650</v>
      </c>
      <c r="E12" s="71" t="s">
        <v>98</v>
      </c>
      <c r="F12" s="11">
        <v>2357850</v>
      </c>
      <c r="G12" s="3">
        <v>331549.99999999994</v>
      </c>
    </row>
    <row r="13" spans="1:7" x14ac:dyDescent="0.2">
      <c r="B13" s="21" t="s">
        <v>99</v>
      </c>
      <c r="C13" s="11">
        <v>1398450</v>
      </c>
      <c r="D13" s="3">
        <v>403600</v>
      </c>
      <c r="E13" s="71" t="s">
        <v>99</v>
      </c>
      <c r="F13" s="11">
        <v>2287550</v>
      </c>
      <c r="G13" s="3">
        <v>349850.00000000006</v>
      </c>
    </row>
    <row r="14" spans="1:7" x14ac:dyDescent="0.2">
      <c r="B14" s="21" t="s">
        <v>100</v>
      </c>
      <c r="C14" s="11">
        <v>980300</v>
      </c>
      <c r="D14" s="3">
        <v>241300</v>
      </c>
      <c r="E14" s="71" t="s">
        <v>100</v>
      </c>
      <c r="F14" s="11">
        <v>1832450</v>
      </c>
      <c r="G14" s="3">
        <v>351500</v>
      </c>
    </row>
    <row r="15" spans="1:7" x14ac:dyDescent="0.2">
      <c r="B15" s="21" t="s">
        <v>101</v>
      </c>
      <c r="C15" s="11">
        <v>897100</v>
      </c>
      <c r="D15" s="3">
        <v>385000</v>
      </c>
      <c r="E15" s="71" t="s">
        <v>101</v>
      </c>
      <c r="F15" s="11">
        <v>2405350</v>
      </c>
      <c r="G15" s="3">
        <v>312950.00000000006</v>
      </c>
    </row>
    <row r="16" spans="1:7" x14ac:dyDescent="0.2">
      <c r="B16" s="21" t="s">
        <v>102</v>
      </c>
      <c r="C16" s="11">
        <v>1262850</v>
      </c>
      <c r="D16" s="3">
        <v>353050</v>
      </c>
      <c r="E16" s="71" t="s">
        <v>102</v>
      </c>
      <c r="F16" s="11">
        <v>1852300.0000000002</v>
      </c>
      <c r="G16" s="3">
        <v>348600</v>
      </c>
    </row>
    <row r="17" spans="2:7" x14ac:dyDescent="0.2">
      <c r="B17" s="21" t="s">
        <v>103</v>
      </c>
      <c r="C17" s="11">
        <v>2144950</v>
      </c>
      <c r="D17" s="3">
        <v>377500</v>
      </c>
      <c r="E17" s="71" t="s">
        <v>103</v>
      </c>
      <c r="F17" s="11">
        <v>2424750</v>
      </c>
      <c r="G17" s="3">
        <v>440100.00000000006</v>
      </c>
    </row>
    <row r="18" spans="2:7" x14ac:dyDescent="0.2">
      <c r="B18" s="21" t="s">
        <v>104</v>
      </c>
      <c r="C18" s="11">
        <v>1193500</v>
      </c>
      <c r="D18" s="3">
        <v>399500</v>
      </c>
      <c r="E18" s="71" t="s">
        <v>104</v>
      </c>
      <c r="F18" s="11">
        <v>2489450</v>
      </c>
      <c r="G18" s="3">
        <v>377200.00000000012</v>
      </c>
    </row>
    <row r="19" spans="2:7" x14ac:dyDescent="0.2">
      <c r="B19" s="21" t="s">
        <v>105</v>
      </c>
      <c r="C19" s="11">
        <v>594450</v>
      </c>
      <c r="D19" s="3">
        <v>346700</v>
      </c>
      <c r="E19" s="71" t="s">
        <v>105</v>
      </c>
      <c r="F19" s="11">
        <v>2246450</v>
      </c>
      <c r="G19" s="3">
        <v>309800</v>
      </c>
    </row>
    <row r="20" spans="2:7" x14ac:dyDescent="0.2">
      <c r="B20" s="21" t="s">
        <v>106</v>
      </c>
      <c r="C20" s="11">
        <v>2379500</v>
      </c>
      <c r="D20" s="3">
        <v>383500</v>
      </c>
      <c r="E20" s="71" t="s">
        <v>106</v>
      </c>
      <c r="F20" s="11">
        <v>1625500</v>
      </c>
      <c r="G20" s="3">
        <v>446250</v>
      </c>
    </row>
    <row r="21" spans="2:7" x14ac:dyDescent="0.2">
      <c r="B21" s="21" t="s">
        <v>232</v>
      </c>
      <c r="C21" s="11">
        <v>4000000</v>
      </c>
      <c r="D21" s="3" t="s">
        <v>140</v>
      </c>
      <c r="E21" s="70" t="s">
        <v>140</v>
      </c>
      <c r="F21" s="11" t="s">
        <v>140</v>
      </c>
      <c r="G21" s="3" t="s">
        <v>140</v>
      </c>
    </row>
    <row r="22" spans="2:7" ht="15" x14ac:dyDescent="0.2">
      <c r="B22" s="47" t="s">
        <v>233</v>
      </c>
      <c r="C22" s="33">
        <v>17003450</v>
      </c>
      <c r="D22" s="33">
        <v>4610050</v>
      </c>
      <c r="E22" s="72" t="s">
        <v>233</v>
      </c>
      <c r="F22" s="33">
        <v>26417050</v>
      </c>
      <c r="G22" s="33">
        <v>4212150</v>
      </c>
    </row>
  </sheetData>
  <mergeCells count="2">
    <mergeCell ref="B6:D6"/>
    <mergeCell ref="E6:G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9.42578125" style="2" bestFit="1" customWidth="1"/>
    <col min="3" max="3" width="16.140625" style="2" bestFit="1" customWidth="1"/>
    <col min="4" max="4" width="19.140625" style="2" bestFit="1" customWidth="1"/>
    <col min="5" max="5" width="19.42578125" style="2" bestFit="1" customWidth="1"/>
    <col min="6" max="6" width="11" style="2" bestFit="1" customWidth="1"/>
    <col min="7" max="7" width="14.140625" style="2" bestFit="1" customWidth="1"/>
    <col min="8" max="8" width="18.5703125" style="2" customWidth="1"/>
    <col min="9" max="9" width="16.85546875" style="2" customWidth="1"/>
    <col min="10" max="10" width="20.28515625" style="2" customWidth="1"/>
    <col min="11" max="16384" width="9.140625" style="2"/>
  </cols>
  <sheetData>
    <row r="1" spans="1:10" ht="15.75" x14ac:dyDescent="0.2">
      <c r="A1" s="68" t="s">
        <v>397</v>
      </c>
    </row>
    <row r="2" spans="1:10" ht="15" x14ac:dyDescent="0.25">
      <c r="A2" s="4"/>
      <c r="B2" s="4"/>
    </row>
    <row r="5" spans="1:10" x14ac:dyDescent="0.2">
      <c r="B5" s="64"/>
      <c r="C5" s="64"/>
      <c r="D5" s="64"/>
      <c r="E5" s="64"/>
      <c r="F5" s="64"/>
      <c r="G5" s="64"/>
    </row>
    <row r="6" spans="1:10" ht="20.45" customHeight="1" x14ac:dyDescent="0.2">
      <c r="B6" s="62" t="s">
        <v>234</v>
      </c>
      <c r="C6" s="46" t="s">
        <v>235</v>
      </c>
      <c r="D6" s="46">
        <v>2015</v>
      </c>
      <c r="E6" s="62">
        <v>2016</v>
      </c>
      <c r="F6" s="62">
        <v>2017</v>
      </c>
      <c r="G6" s="62">
        <v>2018</v>
      </c>
      <c r="H6" s="62">
        <v>2019</v>
      </c>
      <c r="I6" s="62">
        <v>2020</v>
      </c>
      <c r="J6" s="62" t="s">
        <v>39</v>
      </c>
    </row>
    <row r="7" spans="1:10" x14ac:dyDescent="0.2">
      <c r="B7" s="173" t="s">
        <v>236</v>
      </c>
      <c r="C7" s="69" t="s">
        <v>237</v>
      </c>
      <c r="D7" s="12">
        <v>1815775.43</v>
      </c>
      <c r="E7" s="73">
        <v>1128551.99</v>
      </c>
      <c r="F7" s="73">
        <v>628250</v>
      </c>
      <c r="G7" s="73">
        <v>1619684</v>
      </c>
      <c r="H7" s="73">
        <v>467374.85</v>
      </c>
      <c r="I7" s="73">
        <v>388807.49200000003</v>
      </c>
      <c r="J7" s="73">
        <v>6048443.7619999992</v>
      </c>
    </row>
    <row r="8" spans="1:10" x14ac:dyDescent="0.2">
      <c r="B8" s="174"/>
      <c r="C8" s="71" t="s">
        <v>238</v>
      </c>
      <c r="D8" s="11">
        <v>2810457.2949999999</v>
      </c>
      <c r="E8" s="3">
        <v>1106802.1500000001</v>
      </c>
      <c r="F8" s="3">
        <v>990777.82499999984</v>
      </c>
      <c r="G8" s="3">
        <v>3438953.2719999999</v>
      </c>
      <c r="H8" s="3">
        <v>1402316.2690000001</v>
      </c>
      <c r="I8" s="3">
        <v>1966919.9080000001</v>
      </c>
      <c r="J8" s="3">
        <v>11716226.719000001</v>
      </c>
    </row>
    <row r="9" spans="1:10" ht="13.9" customHeight="1" x14ac:dyDescent="0.25">
      <c r="B9" s="175"/>
      <c r="C9" s="74" t="s">
        <v>39</v>
      </c>
      <c r="D9" s="75">
        <v>4626232.7249999996</v>
      </c>
      <c r="E9" s="76">
        <v>2235354.14</v>
      </c>
      <c r="F9" s="76">
        <v>1619027.8249999997</v>
      </c>
      <c r="G9" s="76">
        <v>5058637.2719999999</v>
      </c>
      <c r="H9" s="76">
        <v>1869691.1189999999</v>
      </c>
      <c r="I9" s="76">
        <v>2355727.4</v>
      </c>
      <c r="J9" s="76">
        <v>17764670.480999999</v>
      </c>
    </row>
    <row r="10" spans="1:10" x14ac:dyDescent="0.2">
      <c r="B10" s="173" t="s">
        <v>239</v>
      </c>
      <c r="C10" s="69" t="s">
        <v>237</v>
      </c>
      <c r="D10" s="12">
        <v>1149205.17</v>
      </c>
      <c r="E10" s="73">
        <v>1869123.25</v>
      </c>
      <c r="F10" s="73">
        <v>1901420</v>
      </c>
      <c r="G10" s="73">
        <v>1585130.2</v>
      </c>
      <c r="H10" s="73">
        <v>425679.962</v>
      </c>
      <c r="I10" s="73">
        <v>478116.09399999998</v>
      </c>
      <c r="J10" s="73">
        <v>7408674.676</v>
      </c>
    </row>
    <row r="11" spans="1:10" x14ac:dyDescent="0.2">
      <c r="B11" s="174"/>
      <c r="C11" s="71" t="s">
        <v>238</v>
      </c>
      <c r="D11" s="11">
        <v>1405410.08</v>
      </c>
      <c r="E11" s="3">
        <v>2753314.9279999994</v>
      </c>
      <c r="F11" s="3">
        <v>4001510.415</v>
      </c>
      <c r="G11" s="3">
        <v>3264221.429</v>
      </c>
      <c r="H11" s="3">
        <v>1335732.6339999998</v>
      </c>
      <c r="I11" s="3">
        <v>2163704.077</v>
      </c>
      <c r="J11" s="3">
        <v>14923893.562999999</v>
      </c>
    </row>
    <row r="12" spans="1:10" ht="13.9" customHeight="1" x14ac:dyDescent="0.25">
      <c r="B12" s="175"/>
      <c r="C12" s="74" t="s">
        <v>39</v>
      </c>
      <c r="D12" s="75">
        <v>2554615.25</v>
      </c>
      <c r="E12" s="76">
        <v>4622438.1779999994</v>
      </c>
      <c r="F12" s="76">
        <v>5902930.415</v>
      </c>
      <c r="G12" s="76">
        <v>4849351.6289999997</v>
      </c>
      <c r="H12" s="76">
        <v>1761412.5959999999</v>
      </c>
      <c r="I12" s="76">
        <v>2641820.1710000001</v>
      </c>
      <c r="J12" s="76">
        <v>22332568.239</v>
      </c>
    </row>
    <row r="13" spans="1:10" x14ac:dyDescent="0.2">
      <c r="B13" s="173" t="s">
        <v>240</v>
      </c>
      <c r="C13" s="69" t="s">
        <v>237</v>
      </c>
      <c r="D13" s="12">
        <v>2832051.69</v>
      </c>
      <c r="E13" s="73">
        <v>2329229.3199999998</v>
      </c>
      <c r="F13" s="73">
        <v>2250357</v>
      </c>
      <c r="G13" s="73">
        <v>1523962.6</v>
      </c>
      <c r="H13" s="73">
        <v>567132.98600000003</v>
      </c>
      <c r="I13" s="73">
        <v>0</v>
      </c>
      <c r="J13" s="73">
        <v>9502733.595999999</v>
      </c>
    </row>
    <row r="14" spans="1:10" x14ac:dyDescent="0.2">
      <c r="B14" s="174"/>
      <c r="C14" s="71" t="s">
        <v>238</v>
      </c>
      <c r="D14" s="11">
        <v>3481028.3450000002</v>
      </c>
      <c r="E14" s="3">
        <v>3503403.4580000001</v>
      </c>
      <c r="F14" s="3">
        <v>6245964.9960000003</v>
      </c>
      <c r="G14" s="3">
        <v>3019534.7980000004</v>
      </c>
      <c r="H14" s="3">
        <v>2834748.88</v>
      </c>
      <c r="I14" s="3">
        <v>0</v>
      </c>
      <c r="J14" s="3">
        <v>19084680.477000002</v>
      </c>
    </row>
    <row r="15" spans="1:10" ht="13.9" customHeight="1" x14ac:dyDescent="0.25">
      <c r="B15" s="175"/>
      <c r="C15" s="74" t="s">
        <v>39</v>
      </c>
      <c r="D15" s="75">
        <v>6313080.0350000001</v>
      </c>
      <c r="E15" s="76">
        <v>5832632.7779999999</v>
      </c>
      <c r="F15" s="76">
        <v>8496321.9959999993</v>
      </c>
      <c r="G15" s="76">
        <v>4543497.398</v>
      </c>
      <c r="H15" s="76">
        <v>3401881.8659999999</v>
      </c>
      <c r="I15" s="76">
        <v>0</v>
      </c>
      <c r="J15" s="76">
        <v>28587414.072999999</v>
      </c>
    </row>
    <row r="16" spans="1:10" x14ac:dyDescent="0.2">
      <c r="B16" s="173" t="s">
        <v>241</v>
      </c>
      <c r="C16" s="69" t="s">
        <v>237</v>
      </c>
      <c r="D16" s="12">
        <v>3304140.1839721752</v>
      </c>
      <c r="E16" s="73">
        <v>2701030.9</v>
      </c>
      <c r="F16" s="73">
        <v>2516699</v>
      </c>
      <c r="G16" s="73">
        <v>2208610</v>
      </c>
      <c r="H16" s="73">
        <v>374812.88800000004</v>
      </c>
      <c r="I16" s="73">
        <v>0</v>
      </c>
      <c r="J16" s="73">
        <v>11105292.971972175</v>
      </c>
    </row>
    <row r="17" spans="2:10" x14ac:dyDescent="0.2">
      <c r="B17" s="174"/>
      <c r="C17" s="71" t="s">
        <v>238</v>
      </c>
      <c r="D17" s="11">
        <v>4192755.85</v>
      </c>
      <c r="E17" s="3">
        <v>5885336.4960000003</v>
      </c>
      <c r="F17" s="3">
        <v>6648102.1400000006</v>
      </c>
      <c r="G17" s="3">
        <v>4833931.45</v>
      </c>
      <c r="H17" s="3">
        <v>2426063.3120000004</v>
      </c>
      <c r="I17" s="3">
        <v>0</v>
      </c>
      <c r="J17" s="3">
        <v>23986189.248</v>
      </c>
    </row>
    <row r="18" spans="2:10" ht="13.9" customHeight="1" x14ac:dyDescent="0.25">
      <c r="B18" s="175"/>
      <c r="C18" s="74" t="s">
        <v>39</v>
      </c>
      <c r="D18" s="75">
        <v>7496896.0339721758</v>
      </c>
      <c r="E18" s="76">
        <v>8586367.3959999997</v>
      </c>
      <c r="F18" s="76">
        <v>9164801.1400000006</v>
      </c>
      <c r="G18" s="76">
        <v>7042541.4500000002</v>
      </c>
      <c r="H18" s="76">
        <v>2800876.2</v>
      </c>
      <c r="I18" s="76">
        <v>0</v>
      </c>
      <c r="J18" s="76">
        <v>35091482.219972178</v>
      </c>
    </row>
    <row r="19" spans="2:10" x14ac:dyDescent="0.2">
      <c r="B19" s="173" t="s">
        <v>242</v>
      </c>
      <c r="C19" s="69" t="s">
        <v>237</v>
      </c>
      <c r="D19" s="12">
        <v>3156010.4699999997</v>
      </c>
      <c r="E19" s="73">
        <v>2112153.4299999997</v>
      </c>
      <c r="F19" s="73">
        <v>2964482</v>
      </c>
      <c r="G19" s="73">
        <v>1691341</v>
      </c>
      <c r="H19" s="73">
        <v>325369.60600000003</v>
      </c>
      <c r="I19" s="73">
        <v>0</v>
      </c>
      <c r="J19" s="73">
        <v>10249356.505999999</v>
      </c>
    </row>
    <row r="20" spans="2:10" x14ac:dyDescent="0.2">
      <c r="B20" s="174"/>
      <c r="C20" s="71" t="s">
        <v>238</v>
      </c>
      <c r="D20" s="11">
        <v>4966426.9270000001</v>
      </c>
      <c r="E20" s="3">
        <v>6034396.9580000006</v>
      </c>
      <c r="F20" s="3">
        <v>6604145.4040000001</v>
      </c>
      <c r="G20" s="3">
        <v>4542679.4360000007</v>
      </c>
      <c r="H20" s="3">
        <v>2484181.0960000004</v>
      </c>
      <c r="I20" s="3">
        <v>0</v>
      </c>
      <c r="J20" s="3">
        <v>24631829.821000002</v>
      </c>
    </row>
    <row r="21" spans="2:10" ht="13.9" customHeight="1" x14ac:dyDescent="0.25">
      <c r="B21" s="175"/>
      <c r="C21" s="74" t="s">
        <v>39</v>
      </c>
      <c r="D21" s="75">
        <v>8122437.3969999999</v>
      </c>
      <c r="E21" s="76">
        <v>8146550.3880000003</v>
      </c>
      <c r="F21" s="76">
        <v>9568627.4039999992</v>
      </c>
      <c r="G21" s="76">
        <v>6234020.4360000007</v>
      </c>
      <c r="H21" s="76">
        <v>2809550.7020000005</v>
      </c>
      <c r="I21" s="76">
        <v>0</v>
      </c>
      <c r="J21" s="76">
        <v>34881186.327</v>
      </c>
    </row>
    <row r="22" spans="2:10" x14ac:dyDescent="0.2">
      <c r="B22" s="173" t="s">
        <v>243</v>
      </c>
      <c r="C22" s="69" t="s">
        <v>237</v>
      </c>
      <c r="D22" s="12">
        <v>2324890.67</v>
      </c>
      <c r="E22" s="73">
        <v>2054522.4</v>
      </c>
      <c r="F22" s="73">
        <v>1950859</v>
      </c>
      <c r="G22" s="73">
        <v>1268372</v>
      </c>
      <c r="H22" s="73">
        <v>251565.35</v>
      </c>
      <c r="I22" s="73">
        <v>0</v>
      </c>
      <c r="J22" s="73">
        <v>7850209.4199999999</v>
      </c>
    </row>
    <row r="23" spans="2:10" x14ac:dyDescent="0.2">
      <c r="B23" s="174"/>
      <c r="C23" s="71" t="s">
        <v>238</v>
      </c>
      <c r="D23" s="11">
        <v>4341038.2439999999</v>
      </c>
      <c r="E23" s="3">
        <v>6011441.4050000003</v>
      </c>
      <c r="F23" s="3">
        <v>4700732.6409999998</v>
      </c>
      <c r="G23" s="3">
        <v>3284281.1379999998</v>
      </c>
      <c r="H23" s="3">
        <v>1872823.584</v>
      </c>
      <c r="I23" s="3">
        <v>0</v>
      </c>
      <c r="J23" s="3">
        <v>20210317.011999998</v>
      </c>
    </row>
    <row r="24" spans="2:10" ht="13.9" customHeight="1" x14ac:dyDescent="0.25">
      <c r="B24" s="175"/>
      <c r="C24" s="74" t="s">
        <v>39</v>
      </c>
      <c r="D24" s="75">
        <v>6665928.9139999999</v>
      </c>
      <c r="E24" s="76">
        <v>8065963.8049999997</v>
      </c>
      <c r="F24" s="76">
        <v>6651591.6409999998</v>
      </c>
      <c r="G24" s="76">
        <v>4552653.1380000003</v>
      </c>
      <c r="H24" s="76">
        <v>2124388.9339999999</v>
      </c>
      <c r="I24" s="76">
        <v>0</v>
      </c>
      <c r="J24" s="76">
        <v>28060526.431999996</v>
      </c>
    </row>
    <row r="25" spans="2:10" x14ac:dyDescent="0.2">
      <c r="B25" s="173" t="s">
        <v>244</v>
      </c>
      <c r="C25" s="69" t="s">
        <v>237</v>
      </c>
      <c r="D25" s="12">
        <v>2111243.0149999997</v>
      </c>
      <c r="E25" s="73">
        <v>1525866.42</v>
      </c>
      <c r="F25" s="73">
        <v>2409162.06</v>
      </c>
      <c r="G25" s="73">
        <v>1439662</v>
      </c>
      <c r="H25" s="73">
        <v>370290.81800000003</v>
      </c>
      <c r="I25" s="73">
        <v>0</v>
      </c>
      <c r="J25" s="73">
        <v>7856224.3129999992</v>
      </c>
    </row>
    <row r="26" spans="2:10" x14ac:dyDescent="0.2">
      <c r="B26" s="174"/>
      <c r="C26" s="71" t="s">
        <v>238</v>
      </c>
      <c r="D26" s="11">
        <v>3825248.8590000002</v>
      </c>
      <c r="E26" s="3">
        <v>3480452.37</v>
      </c>
      <c r="F26" s="3">
        <v>5713167.2200000007</v>
      </c>
      <c r="G26" s="3">
        <v>3539286.1919999998</v>
      </c>
      <c r="H26" s="3">
        <v>2181691.895</v>
      </c>
      <c r="I26" s="3">
        <v>0</v>
      </c>
      <c r="J26" s="3">
        <v>18739846.536000002</v>
      </c>
    </row>
    <row r="27" spans="2:10" ht="13.9" customHeight="1" x14ac:dyDescent="0.25">
      <c r="B27" s="175"/>
      <c r="C27" s="74" t="s">
        <v>39</v>
      </c>
      <c r="D27" s="75">
        <v>5936491.8739999998</v>
      </c>
      <c r="E27" s="76">
        <v>5006318.79</v>
      </c>
      <c r="F27" s="76">
        <v>8122329.2800000012</v>
      </c>
      <c r="G27" s="76">
        <v>4978948.1919999998</v>
      </c>
      <c r="H27" s="76">
        <v>2551982.713</v>
      </c>
      <c r="I27" s="76">
        <v>0</v>
      </c>
      <c r="J27" s="76">
        <v>26596070.848999999</v>
      </c>
    </row>
    <row r="28" spans="2:10" x14ac:dyDescent="0.2">
      <c r="B28" s="173" t="s">
        <v>245</v>
      </c>
      <c r="C28" s="69" t="s">
        <v>237</v>
      </c>
      <c r="D28" s="12">
        <v>2209784.7599999998</v>
      </c>
      <c r="E28" s="73">
        <v>1999156.93</v>
      </c>
      <c r="F28" s="73">
        <v>2517236</v>
      </c>
      <c r="G28" s="73">
        <v>1035978</v>
      </c>
      <c r="H28" s="73">
        <v>272477.88199999998</v>
      </c>
      <c r="I28" s="73">
        <v>0</v>
      </c>
      <c r="J28" s="73">
        <v>8034633.5719999997</v>
      </c>
    </row>
    <row r="29" spans="2:10" x14ac:dyDescent="0.2">
      <c r="B29" s="174"/>
      <c r="C29" s="71" t="s">
        <v>238</v>
      </c>
      <c r="D29" s="11">
        <v>4101917.7680000002</v>
      </c>
      <c r="E29" s="3">
        <v>5271448.7569999993</v>
      </c>
      <c r="F29" s="3">
        <v>4985166.5789999999</v>
      </c>
      <c r="G29" s="3">
        <v>2241780.2719999999</v>
      </c>
      <c r="H29" s="3">
        <v>1760619.7710000002</v>
      </c>
      <c r="I29" s="3">
        <v>0</v>
      </c>
      <c r="J29" s="3">
        <v>18360933.147</v>
      </c>
    </row>
    <row r="30" spans="2:10" ht="13.9" customHeight="1" x14ac:dyDescent="0.25">
      <c r="B30" s="175"/>
      <c r="C30" s="74" t="s">
        <v>39</v>
      </c>
      <c r="D30" s="75">
        <v>6311702.5279999999</v>
      </c>
      <c r="E30" s="76">
        <v>7270605.686999999</v>
      </c>
      <c r="F30" s="76">
        <v>7502402.5789999999</v>
      </c>
      <c r="G30" s="76">
        <v>3277758.2719999999</v>
      </c>
      <c r="H30" s="76">
        <v>2033097.6530000002</v>
      </c>
      <c r="I30" s="76">
        <v>0</v>
      </c>
      <c r="J30" s="76">
        <v>26395566.719000001</v>
      </c>
    </row>
    <row r="31" spans="2:10" x14ac:dyDescent="0.2">
      <c r="B31" s="173" t="s">
        <v>246</v>
      </c>
      <c r="C31" s="69" t="s">
        <v>237</v>
      </c>
      <c r="D31" s="12">
        <v>1642909.51</v>
      </c>
      <c r="E31" s="73">
        <v>1551303.85</v>
      </c>
      <c r="F31" s="73">
        <v>1870594</v>
      </c>
      <c r="G31" s="73">
        <v>760452</v>
      </c>
      <c r="H31" s="73">
        <v>362393.04800000001</v>
      </c>
      <c r="I31" s="73">
        <v>0</v>
      </c>
      <c r="J31" s="73">
        <v>6187652.4080000008</v>
      </c>
    </row>
    <row r="32" spans="2:10" x14ac:dyDescent="0.2">
      <c r="B32" s="174"/>
      <c r="C32" s="71" t="s">
        <v>238</v>
      </c>
      <c r="D32" s="11">
        <v>3110125.0049999999</v>
      </c>
      <c r="E32" s="3">
        <v>3412243.8130000001</v>
      </c>
      <c r="F32" s="3">
        <v>4071339.324</v>
      </c>
      <c r="G32" s="3">
        <v>2068090.2819999999</v>
      </c>
      <c r="H32" s="3">
        <v>2085521.8170000003</v>
      </c>
      <c r="I32" s="3">
        <v>0</v>
      </c>
      <c r="J32" s="3">
        <v>14747320.241</v>
      </c>
    </row>
    <row r="33" spans="2:10" ht="13.9" customHeight="1" x14ac:dyDescent="0.25">
      <c r="B33" s="175"/>
      <c r="C33" s="74" t="s">
        <v>39</v>
      </c>
      <c r="D33" s="75">
        <v>4753034.5149999997</v>
      </c>
      <c r="E33" s="76">
        <v>4963547.6630000006</v>
      </c>
      <c r="F33" s="76">
        <v>5941933.324</v>
      </c>
      <c r="G33" s="76">
        <v>2828542.2819999997</v>
      </c>
      <c r="H33" s="76">
        <v>2447914.8650000002</v>
      </c>
      <c r="I33" s="76">
        <v>0</v>
      </c>
      <c r="J33" s="76">
        <v>20934972.649</v>
      </c>
    </row>
    <row r="34" spans="2:10" x14ac:dyDescent="0.2">
      <c r="B34" s="173" t="s">
        <v>247</v>
      </c>
      <c r="C34" s="69" t="s">
        <v>237</v>
      </c>
      <c r="D34" s="12">
        <v>1799342.87</v>
      </c>
      <c r="E34" s="73">
        <v>2209805</v>
      </c>
      <c r="F34" s="73">
        <v>2166800</v>
      </c>
      <c r="G34" s="73">
        <v>866271</v>
      </c>
      <c r="H34" s="73">
        <v>436344.20899999997</v>
      </c>
      <c r="I34" s="73">
        <v>0</v>
      </c>
      <c r="J34" s="73">
        <v>7478563.0789999999</v>
      </c>
    </row>
    <row r="35" spans="2:10" x14ac:dyDescent="0.2">
      <c r="B35" s="174"/>
      <c r="C35" s="71" t="s">
        <v>238</v>
      </c>
      <c r="D35" s="11">
        <v>3206557.713</v>
      </c>
      <c r="E35" s="3">
        <v>4813997.91</v>
      </c>
      <c r="F35" s="3">
        <v>4975043.74</v>
      </c>
      <c r="G35" s="3">
        <v>2331924.8140000002</v>
      </c>
      <c r="H35" s="3">
        <v>2614510.7290000003</v>
      </c>
      <c r="I35" s="3">
        <v>0</v>
      </c>
      <c r="J35" s="3">
        <v>17942034.906000003</v>
      </c>
    </row>
    <row r="36" spans="2:10" ht="13.9" customHeight="1" x14ac:dyDescent="0.25">
      <c r="B36" s="175"/>
      <c r="C36" s="74" t="s">
        <v>39</v>
      </c>
      <c r="D36" s="75">
        <v>5005900.5830000006</v>
      </c>
      <c r="E36" s="76">
        <v>7023802.9100000001</v>
      </c>
      <c r="F36" s="76">
        <v>7141843.7400000002</v>
      </c>
      <c r="G36" s="76">
        <v>3198195.8140000002</v>
      </c>
      <c r="H36" s="76">
        <v>3050854.9380000001</v>
      </c>
      <c r="I36" s="76">
        <v>0</v>
      </c>
      <c r="J36" s="76">
        <v>25420597.985000003</v>
      </c>
    </row>
    <row r="37" spans="2:10" x14ac:dyDescent="0.2">
      <c r="B37" s="173" t="s">
        <v>248</v>
      </c>
      <c r="C37" s="69" t="s">
        <v>237</v>
      </c>
      <c r="D37" s="12">
        <v>2192412.8200000003</v>
      </c>
      <c r="E37" s="73">
        <v>2137523.3200000003</v>
      </c>
      <c r="F37" s="73">
        <v>1964423</v>
      </c>
      <c r="G37" s="73">
        <v>596807.75</v>
      </c>
      <c r="H37" s="73">
        <v>426000.15500000003</v>
      </c>
      <c r="I37" s="73">
        <v>0</v>
      </c>
      <c r="J37" s="73">
        <v>7317167.0450000009</v>
      </c>
    </row>
    <row r="38" spans="2:10" x14ac:dyDescent="0.2">
      <c r="B38" s="174"/>
      <c r="C38" s="71" t="s">
        <v>238</v>
      </c>
      <c r="D38" s="11">
        <v>4138854.6349999998</v>
      </c>
      <c r="E38" s="3">
        <v>4141291.3770000003</v>
      </c>
      <c r="F38" s="3">
        <v>5075771.2520000003</v>
      </c>
      <c r="G38" s="3">
        <v>1614362.7690000001</v>
      </c>
      <c r="H38" s="3">
        <v>2761572.142</v>
      </c>
      <c r="I38" s="3">
        <v>0</v>
      </c>
      <c r="J38" s="3">
        <v>17731852.175000001</v>
      </c>
    </row>
    <row r="39" spans="2:10" ht="13.9" customHeight="1" x14ac:dyDescent="0.25">
      <c r="B39" s="175"/>
      <c r="C39" s="74" t="s">
        <v>39</v>
      </c>
      <c r="D39" s="75">
        <v>6331267.4550000001</v>
      </c>
      <c r="E39" s="76">
        <v>6278814.6970000006</v>
      </c>
      <c r="F39" s="76">
        <v>7040194.2520000003</v>
      </c>
      <c r="G39" s="76">
        <v>2211170.5190000003</v>
      </c>
      <c r="H39" s="76">
        <v>3187572.2970000003</v>
      </c>
      <c r="I39" s="76">
        <v>0</v>
      </c>
      <c r="J39" s="76">
        <v>25049019.220000003</v>
      </c>
    </row>
    <row r="40" spans="2:10" x14ac:dyDescent="0.2">
      <c r="B40" s="173" t="s">
        <v>249</v>
      </c>
      <c r="C40" s="69" t="s">
        <v>237</v>
      </c>
      <c r="D40" s="12">
        <v>2304825.5260278252</v>
      </c>
      <c r="E40" s="73">
        <v>1145925</v>
      </c>
      <c r="F40" s="73">
        <v>2200500.2000000002</v>
      </c>
      <c r="G40" s="73">
        <v>490043.50099999999</v>
      </c>
      <c r="H40" s="73">
        <v>340156.85499999998</v>
      </c>
      <c r="I40" s="73">
        <v>0</v>
      </c>
      <c r="J40" s="73">
        <v>6481451.0820278265</v>
      </c>
    </row>
    <row r="41" spans="2:10" x14ac:dyDescent="0.2">
      <c r="B41" s="174"/>
      <c r="C41" s="71" t="s">
        <v>238</v>
      </c>
      <c r="D41" s="11">
        <v>3982808.6640000003</v>
      </c>
      <c r="E41" s="3">
        <v>2965192.3399999994</v>
      </c>
      <c r="F41" s="3">
        <v>4067680.8190000001</v>
      </c>
      <c r="G41" s="3">
        <v>1252063.1310000001</v>
      </c>
      <c r="H41" s="3">
        <v>2383400.415</v>
      </c>
      <c r="I41" s="3">
        <v>0</v>
      </c>
      <c r="J41" s="3">
        <v>14651145.368999999</v>
      </c>
    </row>
    <row r="42" spans="2:10" ht="13.9" customHeight="1" x14ac:dyDescent="0.25">
      <c r="B42" s="175"/>
      <c r="C42" s="74" t="s">
        <v>39</v>
      </c>
      <c r="D42" s="75">
        <v>6287634.1900278255</v>
      </c>
      <c r="E42" s="76">
        <v>4111117.3399999994</v>
      </c>
      <c r="F42" s="76">
        <v>6268181.0190000003</v>
      </c>
      <c r="G42" s="76">
        <v>1742106.632</v>
      </c>
      <c r="H42" s="76">
        <v>2723557.27</v>
      </c>
      <c r="I42" s="76">
        <v>0</v>
      </c>
      <c r="J42" s="76">
        <v>21132596.451027825</v>
      </c>
    </row>
    <row r="43" spans="2:10" x14ac:dyDescent="0.2">
      <c r="B43" s="173" t="s">
        <v>39</v>
      </c>
      <c r="C43" s="69" t="s">
        <v>237</v>
      </c>
      <c r="D43" s="12">
        <v>26842592.114999998</v>
      </c>
      <c r="E43" s="73">
        <v>22764191.810000002</v>
      </c>
      <c r="F43" s="73">
        <v>25340782.260000002</v>
      </c>
      <c r="G43" s="73">
        <v>15086314.051000001</v>
      </c>
      <c r="H43" s="73">
        <v>4619598.6089999992</v>
      </c>
      <c r="I43" s="73">
        <v>866923.58600000001</v>
      </c>
      <c r="J43" s="73">
        <v>95520402.430999994</v>
      </c>
    </row>
    <row r="44" spans="2:10" x14ac:dyDescent="0.2">
      <c r="B44" s="174"/>
      <c r="C44" s="71" t="s">
        <v>238</v>
      </c>
      <c r="D44" s="11">
        <v>43562629.384999998</v>
      </c>
      <c r="E44" s="3">
        <v>49379321.962000005</v>
      </c>
      <c r="F44" s="3">
        <v>58079402.354999997</v>
      </c>
      <c r="G44" s="3">
        <v>35431108.983000003</v>
      </c>
      <c r="H44" s="3">
        <v>26143182.544000003</v>
      </c>
      <c r="I44" s="3">
        <v>4130623.9850000003</v>
      </c>
      <c r="J44" s="3">
        <v>216726269.21400002</v>
      </c>
    </row>
    <row r="45" spans="2:10" ht="13.9" customHeight="1" x14ac:dyDescent="0.25">
      <c r="B45" s="175"/>
      <c r="C45" s="74" t="s">
        <v>39</v>
      </c>
      <c r="D45" s="75">
        <v>70405221.5</v>
      </c>
      <c r="E45" s="76">
        <v>72143513.772000015</v>
      </c>
      <c r="F45" s="76">
        <v>83420184.614999995</v>
      </c>
      <c r="G45" s="76">
        <v>50517423.034000002</v>
      </c>
      <c r="H45" s="76">
        <v>30762781.153000005</v>
      </c>
      <c r="I45" s="76">
        <v>4997547.5710000005</v>
      </c>
      <c r="J45" s="76">
        <v>312246671.64499998</v>
      </c>
    </row>
  </sheetData>
  <mergeCells count="13">
    <mergeCell ref="B7:B9"/>
    <mergeCell ref="B10:B12"/>
    <mergeCell ref="B13:B15"/>
    <mergeCell ref="B16:B18"/>
    <mergeCell ref="B37:B39"/>
    <mergeCell ref="B40:B42"/>
    <mergeCell ref="B43:B45"/>
    <mergeCell ref="B19:B21"/>
    <mergeCell ref="B22:B24"/>
    <mergeCell ref="B25:B27"/>
    <mergeCell ref="B28:B30"/>
    <mergeCell ref="B31:B33"/>
    <mergeCell ref="B34:B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4.28515625" style="41" customWidth="1"/>
    <col min="2" max="2" width="15.28515625" style="41" customWidth="1"/>
    <col min="3" max="7" width="14.140625" style="41" customWidth="1"/>
    <col min="8" max="8" width="8.42578125" style="41" bestFit="1" customWidth="1"/>
    <col min="9" max="16384" width="9.140625" style="41"/>
  </cols>
  <sheetData>
    <row r="1" spans="1:7" ht="15" x14ac:dyDescent="0.25">
      <c r="A1" s="40" t="s">
        <v>131</v>
      </c>
    </row>
    <row r="2" spans="1:7" s="2" customFormat="1" ht="15" x14ac:dyDescent="0.25">
      <c r="A2" s="4"/>
      <c r="B2" s="4"/>
    </row>
    <row r="3" spans="1:7" s="2" customFormat="1" x14ac:dyDescent="0.2"/>
    <row r="4" spans="1:7" s="2" customFormat="1" x14ac:dyDescent="0.2"/>
    <row r="7" spans="1:7" ht="30" x14ac:dyDescent="0.2">
      <c r="B7" s="6" t="s">
        <v>132</v>
      </c>
      <c r="C7" s="46" t="s">
        <v>200</v>
      </c>
      <c r="D7" s="6" t="s">
        <v>201</v>
      </c>
      <c r="E7" s="6" t="s">
        <v>202</v>
      </c>
      <c r="F7" s="6" t="s">
        <v>203</v>
      </c>
      <c r="G7" s="6" t="s">
        <v>39</v>
      </c>
    </row>
    <row r="8" spans="1:7" x14ac:dyDescent="0.2">
      <c r="B8" s="21" t="s">
        <v>138</v>
      </c>
      <c r="C8" s="12">
        <v>24.666666666666668</v>
      </c>
      <c r="D8" s="3">
        <v>36</v>
      </c>
      <c r="E8" s="43">
        <v>34</v>
      </c>
      <c r="F8" s="43">
        <v>23.5</v>
      </c>
      <c r="G8" s="43">
        <v>29.5</v>
      </c>
    </row>
    <row r="9" spans="1:7" x14ac:dyDescent="0.2">
      <c r="B9" s="21" t="s">
        <v>139</v>
      </c>
      <c r="C9" s="11">
        <v>28</v>
      </c>
      <c r="D9" s="3">
        <v>27</v>
      </c>
      <c r="E9" s="43">
        <v>32</v>
      </c>
      <c r="F9" s="43" t="s">
        <v>140</v>
      </c>
      <c r="G9" s="43">
        <v>29</v>
      </c>
    </row>
    <row r="10" spans="1:7" x14ac:dyDescent="0.2">
      <c r="B10" s="21" t="s">
        <v>141</v>
      </c>
      <c r="C10" s="11">
        <v>54.230769230769234</v>
      </c>
      <c r="D10" s="3">
        <v>50.769230769230766</v>
      </c>
      <c r="E10" s="43">
        <v>61.153846153846153</v>
      </c>
      <c r="F10" s="43">
        <v>44.111111111111114</v>
      </c>
      <c r="G10" s="43">
        <v>53.270833333333336</v>
      </c>
    </row>
    <row r="11" spans="1:7" x14ac:dyDescent="0.2">
      <c r="B11" s="21" t="s">
        <v>142</v>
      </c>
      <c r="C11" s="11">
        <v>55.25</v>
      </c>
      <c r="D11" s="3">
        <v>48.75</v>
      </c>
      <c r="E11" s="43">
        <v>58.75</v>
      </c>
      <c r="F11" s="43">
        <v>43</v>
      </c>
      <c r="G11" s="43">
        <v>52.642857142857146</v>
      </c>
    </row>
    <row r="12" spans="1:7" x14ac:dyDescent="0.2">
      <c r="B12" s="21" t="s">
        <v>143</v>
      </c>
      <c r="C12" s="11">
        <v>55</v>
      </c>
      <c r="D12" s="3">
        <v>42</v>
      </c>
      <c r="E12" s="43">
        <v>63</v>
      </c>
      <c r="F12" s="43" t="s">
        <v>140</v>
      </c>
      <c r="G12" s="43">
        <v>53.333333333333336</v>
      </c>
    </row>
    <row r="13" spans="1:7" x14ac:dyDescent="0.2">
      <c r="B13" s="21" t="s">
        <v>144</v>
      </c>
      <c r="C13" s="11">
        <v>89</v>
      </c>
      <c r="D13" s="3" t="s">
        <v>140</v>
      </c>
      <c r="E13" s="43">
        <v>58</v>
      </c>
      <c r="F13" s="43" t="s">
        <v>140</v>
      </c>
      <c r="G13" s="43">
        <v>73.5</v>
      </c>
    </row>
    <row r="14" spans="1:7" x14ac:dyDescent="0.2">
      <c r="B14" s="21" t="s">
        <v>145</v>
      </c>
      <c r="C14" s="11">
        <v>39</v>
      </c>
      <c r="D14" s="3">
        <v>43</v>
      </c>
      <c r="E14" s="43">
        <v>47</v>
      </c>
      <c r="F14" s="43" t="s">
        <v>140</v>
      </c>
      <c r="G14" s="43">
        <v>43</v>
      </c>
    </row>
    <row r="15" spans="1:7" x14ac:dyDescent="0.2">
      <c r="B15" s="21" t="s">
        <v>146</v>
      </c>
      <c r="C15" s="11">
        <v>64</v>
      </c>
      <c r="D15" s="3">
        <v>39.25</v>
      </c>
      <c r="E15" s="43">
        <v>46.25</v>
      </c>
      <c r="F15" s="43">
        <v>35.25</v>
      </c>
      <c r="G15" s="43">
        <v>46.1875</v>
      </c>
    </row>
    <row r="16" spans="1:7" x14ac:dyDescent="0.2">
      <c r="B16" s="21" t="s">
        <v>147</v>
      </c>
      <c r="C16" s="11">
        <v>43.5</v>
      </c>
      <c r="D16" s="3">
        <v>44</v>
      </c>
      <c r="E16" s="43">
        <v>63</v>
      </c>
      <c r="F16" s="43">
        <v>56</v>
      </c>
      <c r="G16" s="43">
        <v>51</v>
      </c>
    </row>
    <row r="17" spans="2:7" x14ac:dyDescent="0.2">
      <c r="B17" s="21" t="s">
        <v>148</v>
      </c>
      <c r="C17" s="11">
        <v>55.111111111111114</v>
      </c>
      <c r="D17" s="3">
        <v>54.111111111111114</v>
      </c>
      <c r="E17" s="43">
        <v>53.666666666666664</v>
      </c>
      <c r="F17" s="43">
        <v>33.6</v>
      </c>
      <c r="G17" s="43">
        <v>51.0625</v>
      </c>
    </row>
    <row r="18" spans="2:7" ht="15" x14ac:dyDescent="0.2">
      <c r="B18" s="6" t="s">
        <v>39</v>
      </c>
      <c r="C18" s="48">
        <v>52.564102564102562</v>
      </c>
      <c r="D18" s="49">
        <v>47.864864864864863</v>
      </c>
      <c r="E18" s="49">
        <v>54.512820512820511</v>
      </c>
      <c r="F18" s="49">
        <v>38.913043478260867</v>
      </c>
      <c r="G18" s="49">
        <v>49.579710144927539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9.42578125" style="2" bestFit="1" customWidth="1"/>
    <col min="3" max="3" width="16.140625" style="2" bestFit="1" customWidth="1"/>
    <col min="4" max="4" width="19.140625" style="2" bestFit="1" customWidth="1"/>
    <col min="5" max="16384" width="9.140625" style="2"/>
  </cols>
  <sheetData>
    <row r="1" spans="1:4" ht="15.75" x14ac:dyDescent="0.2">
      <c r="A1" s="68" t="s">
        <v>398</v>
      </c>
    </row>
    <row r="2" spans="1:4" ht="15" x14ac:dyDescent="0.25">
      <c r="A2" s="4"/>
      <c r="B2" s="4"/>
    </row>
    <row r="5" spans="1:4" x14ac:dyDescent="0.2">
      <c r="B5" s="64"/>
      <c r="C5" s="64"/>
      <c r="D5" s="64"/>
    </row>
    <row r="6" spans="1:4" ht="20.45" customHeight="1" x14ac:dyDescent="0.2">
      <c r="B6" s="62" t="s">
        <v>49</v>
      </c>
      <c r="C6" s="46" t="s">
        <v>250</v>
      </c>
      <c r="D6" s="62" t="s">
        <v>251</v>
      </c>
    </row>
    <row r="7" spans="1:4" x14ac:dyDescent="0.2">
      <c r="B7" s="9">
        <v>2010</v>
      </c>
      <c r="C7" s="12">
        <v>1081081</v>
      </c>
      <c r="D7" s="73">
        <v>23388353.628000002</v>
      </c>
    </row>
    <row r="8" spans="1:4" x14ac:dyDescent="0.2">
      <c r="B8" s="9">
        <v>2011</v>
      </c>
      <c r="C8" s="11">
        <v>1309496</v>
      </c>
      <c r="D8" s="3">
        <v>28774392.262000002</v>
      </c>
    </row>
    <row r="9" spans="1:4" x14ac:dyDescent="0.2">
      <c r="B9" s="9">
        <v>2012</v>
      </c>
      <c r="C9" s="11">
        <v>1919112</v>
      </c>
      <c r="D9" s="3">
        <v>45469418.466999993</v>
      </c>
    </row>
    <row r="10" spans="1:4" x14ac:dyDescent="0.2">
      <c r="B10" s="9">
        <v>2013</v>
      </c>
      <c r="C10" s="11">
        <v>2826468</v>
      </c>
      <c r="D10" s="3">
        <v>67108659.523000002</v>
      </c>
    </row>
    <row r="11" spans="1:4" x14ac:dyDescent="0.2">
      <c r="B11" s="9">
        <v>2014</v>
      </c>
      <c r="C11" s="11">
        <v>2476699</v>
      </c>
      <c r="D11" s="3">
        <v>60356384.501000002</v>
      </c>
    </row>
    <row r="12" spans="1:4" x14ac:dyDescent="0.2">
      <c r="B12" s="9">
        <v>2015</v>
      </c>
      <c r="C12" s="11">
        <v>2758216.0107142855</v>
      </c>
      <c r="D12" s="3">
        <v>70405221.5</v>
      </c>
    </row>
    <row r="13" spans="1:4" x14ac:dyDescent="0.2">
      <c r="B13" s="9">
        <v>2016</v>
      </c>
      <c r="C13" s="11">
        <v>2827261.2642857144</v>
      </c>
      <c r="D13" s="3">
        <v>72143513.772000015</v>
      </c>
    </row>
    <row r="14" spans="1:4" x14ac:dyDescent="0.2">
      <c r="B14" s="9">
        <v>2017</v>
      </c>
      <c r="C14" s="11">
        <v>3231814.9133928572</v>
      </c>
      <c r="D14" s="3">
        <v>83420184.614999995</v>
      </c>
    </row>
    <row r="15" spans="1:4" x14ac:dyDescent="0.2">
      <c r="B15" s="9">
        <v>2018</v>
      </c>
      <c r="C15" s="11">
        <v>1953146</v>
      </c>
      <c r="D15" s="3">
        <v>50517423.034000002</v>
      </c>
    </row>
    <row r="16" spans="1:4" x14ac:dyDescent="0.2">
      <c r="B16" s="9">
        <v>2019</v>
      </c>
      <c r="C16" s="11">
        <v>1183388</v>
      </c>
      <c r="D16" s="3">
        <v>30762781.153000005</v>
      </c>
    </row>
    <row r="17" spans="2:4" ht="15" x14ac:dyDescent="0.2">
      <c r="B17" s="62" t="s">
        <v>39</v>
      </c>
      <c r="C17" s="63">
        <v>21566682.188392855</v>
      </c>
      <c r="D17" s="33">
        <v>532346332.45499998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3" width="23.5703125" style="2" customWidth="1"/>
    <col min="4" max="16384" width="9.140625" style="2"/>
  </cols>
  <sheetData>
    <row r="1" spans="1:3" ht="15.75" x14ac:dyDescent="0.2">
      <c r="A1" s="68" t="s">
        <v>399</v>
      </c>
    </row>
    <row r="2" spans="1:3" ht="15" x14ac:dyDescent="0.25">
      <c r="A2" s="4"/>
      <c r="B2" s="4"/>
    </row>
    <row r="5" spans="1:3" x14ac:dyDescent="0.2">
      <c r="B5" s="64"/>
      <c r="C5" s="64"/>
    </row>
    <row r="6" spans="1:3" ht="15" x14ac:dyDescent="0.2">
      <c r="B6" s="161" t="s">
        <v>252</v>
      </c>
      <c r="C6" s="161"/>
    </row>
    <row r="7" spans="1:3" x14ac:dyDescent="0.2">
      <c r="B7" s="21" t="s">
        <v>237</v>
      </c>
      <c r="C7" s="12">
        <v>3005</v>
      </c>
    </row>
    <row r="8" spans="1:3" x14ac:dyDescent="0.2">
      <c r="B8" s="21" t="s">
        <v>238</v>
      </c>
      <c r="C8" s="11">
        <v>5810</v>
      </c>
    </row>
    <row r="9" spans="1:3" ht="15" x14ac:dyDescent="0.2">
      <c r="B9" s="78" t="s">
        <v>39</v>
      </c>
      <c r="C9" s="77">
        <v>8815</v>
      </c>
    </row>
    <row r="10" spans="1:3" ht="15" x14ac:dyDescent="0.2">
      <c r="B10" s="161" t="s">
        <v>253</v>
      </c>
      <c r="C10" s="161"/>
    </row>
    <row r="11" spans="1:3" x14ac:dyDescent="0.2">
      <c r="B11" s="21" t="s">
        <v>237</v>
      </c>
      <c r="C11" s="11">
        <v>10169</v>
      </c>
    </row>
    <row r="12" spans="1:3" x14ac:dyDescent="0.2">
      <c r="B12" s="21" t="s">
        <v>238</v>
      </c>
      <c r="C12" s="11">
        <v>17602</v>
      </c>
    </row>
    <row r="13" spans="1:3" ht="15" x14ac:dyDescent="0.2">
      <c r="B13" s="78" t="s">
        <v>39</v>
      </c>
      <c r="C13" s="77">
        <v>27771</v>
      </c>
    </row>
    <row r="14" spans="1:3" ht="15" x14ac:dyDescent="0.2">
      <c r="B14" s="161" t="s">
        <v>254</v>
      </c>
      <c r="C14" s="161"/>
    </row>
    <row r="15" spans="1:3" x14ac:dyDescent="0.2">
      <c r="B15" s="21" t="s">
        <v>255</v>
      </c>
      <c r="C15" s="11">
        <v>24030</v>
      </c>
    </row>
    <row r="16" spans="1:3" x14ac:dyDescent="0.2">
      <c r="B16" s="21" t="s">
        <v>256</v>
      </c>
      <c r="C16" s="11">
        <v>3741</v>
      </c>
    </row>
    <row r="17" spans="2:3" ht="15" x14ac:dyDescent="0.2">
      <c r="B17" s="78" t="s">
        <v>39</v>
      </c>
      <c r="C17" s="77">
        <v>27771</v>
      </c>
    </row>
  </sheetData>
  <mergeCells count="3">
    <mergeCell ref="B6:C6"/>
    <mergeCell ref="B10:C10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5" width="23.5703125" style="2" customWidth="1"/>
    <col min="6" max="16384" width="9.140625" style="2"/>
  </cols>
  <sheetData>
    <row r="1" spans="1:5" ht="15.75" x14ac:dyDescent="0.2">
      <c r="A1" s="68" t="s">
        <v>400</v>
      </c>
    </row>
    <row r="2" spans="1:5" ht="15" x14ac:dyDescent="0.25">
      <c r="A2" s="4"/>
      <c r="B2" s="4"/>
    </row>
    <row r="5" spans="1:5" x14ac:dyDescent="0.2">
      <c r="B5" s="64"/>
      <c r="C5" s="64"/>
    </row>
    <row r="6" spans="1:5" ht="24.6" customHeight="1" x14ac:dyDescent="0.2">
      <c r="B6" s="161" t="s">
        <v>408</v>
      </c>
      <c r="C6" s="161"/>
      <c r="D6" s="172" t="s">
        <v>409</v>
      </c>
      <c r="E6" s="161"/>
    </row>
    <row r="7" spans="1:5" x14ac:dyDescent="0.2">
      <c r="B7" s="21" t="s">
        <v>95</v>
      </c>
      <c r="C7" s="12">
        <v>209404297</v>
      </c>
      <c r="D7" s="79" t="s">
        <v>95</v>
      </c>
      <c r="E7" s="12">
        <v>5930000</v>
      </c>
    </row>
    <row r="8" spans="1:5" x14ac:dyDescent="0.2">
      <c r="B8" s="21" t="s">
        <v>96</v>
      </c>
      <c r="C8" s="11">
        <v>196681490</v>
      </c>
      <c r="D8" s="79" t="s">
        <v>96</v>
      </c>
      <c r="E8" s="11">
        <v>5680000</v>
      </c>
    </row>
    <row r="9" spans="1:5" x14ac:dyDescent="0.2">
      <c r="B9" s="21" t="s">
        <v>97</v>
      </c>
      <c r="C9" s="11">
        <v>242956777</v>
      </c>
      <c r="D9" s="79" t="s">
        <v>97</v>
      </c>
      <c r="E9" s="11">
        <v>7180000</v>
      </c>
    </row>
    <row r="10" spans="1:5" x14ac:dyDescent="0.2">
      <c r="B10" s="21" t="s">
        <v>98</v>
      </c>
      <c r="C10" s="11">
        <v>185932885</v>
      </c>
      <c r="D10" s="79" t="s">
        <v>98</v>
      </c>
      <c r="E10" s="11">
        <v>4710000</v>
      </c>
    </row>
    <row r="11" spans="1:5" x14ac:dyDescent="0.2">
      <c r="B11" s="21" t="s">
        <v>99</v>
      </c>
      <c r="C11" s="11">
        <v>242301360.5</v>
      </c>
      <c r="D11" s="79" t="s">
        <v>99</v>
      </c>
      <c r="E11" s="11">
        <v>7010000</v>
      </c>
    </row>
    <row r="12" spans="1:5" x14ac:dyDescent="0.2">
      <c r="B12" s="21" t="s">
        <v>100</v>
      </c>
      <c r="C12" s="11">
        <v>232910160</v>
      </c>
      <c r="D12" s="79" t="s">
        <v>100</v>
      </c>
      <c r="E12" s="11">
        <v>5670000</v>
      </c>
    </row>
    <row r="13" spans="1:5" x14ac:dyDescent="0.2">
      <c r="B13" s="21" t="s">
        <v>101</v>
      </c>
      <c r="C13" s="11">
        <v>241711197</v>
      </c>
      <c r="D13" s="79" t="s">
        <v>101</v>
      </c>
      <c r="E13" s="11">
        <v>6130000</v>
      </c>
    </row>
    <row r="14" spans="1:5" x14ac:dyDescent="0.2">
      <c r="B14" s="21" t="s">
        <v>102</v>
      </c>
      <c r="C14" s="11">
        <v>246245686</v>
      </c>
      <c r="D14" s="79" t="s">
        <v>102</v>
      </c>
      <c r="E14" s="11">
        <v>6850000</v>
      </c>
    </row>
    <row r="15" spans="1:5" x14ac:dyDescent="0.2">
      <c r="B15" s="21" t="s">
        <v>103</v>
      </c>
      <c r="C15" s="11">
        <v>237147733</v>
      </c>
      <c r="D15" s="79" t="s">
        <v>103</v>
      </c>
      <c r="E15" s="11">
        <v>6990000</v>
      </c>
    </row>
    <row r="16" spans="1:5" x14ac:dyDescent="0.2">
      <c r="B16" s="21" t="s">
        <v>104</v>
      </c>
      <c r="C16" s="11">
        <v>242085479</v>
      </c>
      <c r="D16" s="79" t="s">
        <v>104</v>
      </c>
      <c r="E16" s="11">
        <v>7070000</v>
      </c>
    </row>
    <row r="17" spans="2:5" x14ac:dyDescent="0.2">
      <c r="B17" s="21" t="s">
        <v>105</v>
      </c>
      <c r="C17" s="11">
        <v>231839900</v>
      </c>
      <c r="D17" s="79" t="s">
        <v>105</v>
      </c>
      <c r="E17" s="11">
        <v>6300000</v>
      </c>
    </row>
    <row r="18" spans="2:5" x14ac:dyDescent="0.2">
      <c r="B18" s="21" t="s">
        <v>106</v>
      </c>
      <c r="C18" s="11">
        <v>237529317</v>
      </c>
      <c r="D18" s="79" t="s">
        <v>106</v>
      </c>
      <c r="E18" s="11">
        <v>5830000</v>
      </c>
    </row>
    <row r="19" spans="2:5" ht="45" x14ac:dyDescent="0.2">
      <c r="B19" s="47" t="s">
        <v>410</v>
      </c>
      <c r="C19" s="63">
        <v>2746746281.5</v>
      </c>
      <c r="D19" s="72" t="s">
        <v>412</v>
      </c>
      <c r="E19" s="63">
        <v>75350000</v>
      </c>
    </row>
    <row r="20" spans="2:5" ht="45" x14ac:dyDescent="0.2">
      <c r="B20" s="78" t="s">
        <v>411</v>
      </c>
      <c r="C20" s="77">
        <v>7525332.2780821919</v>
      </c>
      <c r="D20" s="80" t="s">
        <v>413</v>
      </c>
      <c r="E20" s="77">
        <v>206438.35616438356</v>
      </c>
    </row>
  </sheetData>
  <mergeCells count="2">
    <mergeCell ref="B6:C6"/>
    <mergeCell ref="D6:E6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0.28515625" style="2" customWidth="1"/>
    <col min="3" max="3" width="13.7109375" style="2" bestFit="1" customWidth="1"/>
    <col min="4" max="29" width="11.140625" style="2" customWidth="1"/>
    <col min="30" max="16384" width="9.140625" style="2"/>
  </cols>
  <sheetData>
    <row r="1" spans="1:29" ht="15.75" x14ac:dyDescent="0.2">
      <c r="A1" s="68" t="s">
        <v>401</v>
      </c>
    </row>
    <row r="2" spans="1:29" ht="15" x14ac:dyDescent="0.25">
      <c r="A2" s="4"/>
      <c r="B2" s="4"/>
    </row>
    <row r="5" spans="1:29" x14ac:dyDescent="0.2">
      <c r="B5" s="64"/>
      <c r="C5" s="64"/>
    </row>
    <row r="6" spans="1:29" ht="66" customHeight="1" x14ac:dyDescent="0.2">
      <c r="B6" s="62" t="s">
        <v>257</v>
      </c>
      <c r="C6" s="62" t="s">
        <v>258</v>
      </c>
      <c r="D6" s="46" t="s">
        <v>259</v>
      </c>
      <c r="E6" s="62" t="s">
        <v>260</v>
      </c>
      <c r="F6" s="46" t="s">
        <v>261</v>
      </c>
      <c r="G6" s="62" t="s">
        <v>262</v>
      </c>
      <c r="H6" s="46" t="s">
        <v>263</v>
      </c>
      <c r="I6" s="62" t="s">
        <v>264</v>
      </c>
      <c r="J6" s="46" t="s">
        <v>265</v>
      </c>
      <c r="K6" s="62" t="s">
        <v>266</v>
      </c>
      <c r="L6" s="46" t="s">
        <v>267</v>
      </c>
      <c r="M6" s="62" t="s">
        <v>268</v>
      </c>
      <c r="N6" s="46" t="s">
        <v>269</v>
      </c>
      <c r="O6" s="62" t="s">
        <v>270</v>
      </c>
      <c r="P6" s="46" t="s">
        <v>271</v>
      </c>
      <c r="Q6" s="62" t="s">
        <v>272</v>
      </c>
      <c r="R6" s="46" t="s">
        <v>273</v>
      </c>
      <c r="S6" s="62" t="s">
        <v>274</v>
      </c>
      <c r="T6" s="46" t="s">
        <v>275</v>
      </c>
      <c r="U6" s="62" t="s">
        <v>276</v>
      </c>
      <c r="V6" s="46" t="s">
        <v>277</v>
      </c>
      <c r="W6" s="62" t="s">
        <v>278</v>
      </c>
      <c r="X6" s="46" t="s">
        <v>279</v>
      </c>
      <c r="Y6" s="62" t="s">
        <v>280</v>
      </c>
      <c r="Z6" s="46" t="s">
        <v>281</v>
      </c>
      <c r="AA6" s="62" t="s">
        <v>282</v>
      </c>
      <c r="AB6" s="46" t="s">
        <v>283</v>
      </c>
      <c r="AC6" s="62" t="s">
        <v>284</v>
      </c>
    </row>
    <row r="7" spans="1:29" x14ac:dyDescent="0.2">
      <c r="B7" s="9">
        <v>1</v>
      </c>
      <c r="C7" s="9" t="s">
        <v>0</v>
      </c>
      <c r="D7" s="12">
        <v>0</v>
      </c>
      <c r="E7" s="81">
        <v>0</v>
      </c>
      <c r="F7" s="12">
        <v>0</v>
      </c>
      <c r="G7" s="81">
        <v>0</v>
      </c>
      <c r="H7" s="12">
        <v>0</v>
      </c>
      <c r="I7" s="81">
        <v>0</v>
      </c>
      <c r="J7" s="12">
        <v>0</v>
      </c>
      <c r="K7" s="81">
        <v>0</v>
      </c>
      <c r="L7" s="12">
        <v>0</v>
      </c>
      <c r="M7" s="81">
        <v>0</v>
      </c>
      <c r="N7" s="12">
        <v>2</v>
      </c>
      <c r="O7" s="81">
        <v>3.766478342749529E-3</v>
      </c>
      <c r="P7" s="12">
        <v>15</v>
      </c>
      <c r="Q7" s="81">
        <v>2.6132404181184669E-2</v>
      </c>
      <c r="R7" s="12">
        <v>16</v>
      </c>
      <c r="S7" s="81">
        <v>2.4205748865355523E-2</v>
      </c>
      <c r="T7" s="12">
        <v>16</v>
      </c>
      <c r="U7" s="81">
        <v>2.3529411764705882E-2</v>
      </c>
      <c r="V7" s="12">
        <v>20</v>
      </c>
      <c r="W7" s="81">
        <v>2.8530670470756064E-2</v>
      </c>
      <c r="X7" s="12">
        <v>12</v>
      </c>
      <c r="Y7" s="81">
        <v>1.9169329073482427E-2</v>
      </c>
      <c r="Z7" s="12">
        <v>23</v>
      </c>
      <c r="AA7" s="81">
        <v>4.0350877192982457E-2</v>
      </c>
      <c r="AB7" s="12">
        <v>104</v>
      </c>
      <c r="AC7" s="83">
        <v>1.4525139664804469</v>
      </c>
    </row>
    <row r="8" spans="1:29" x14ac:dyDescent="0.2">
      <c r="B8" s="9">
        <v>2</v>
      </c>
      <c r="C8" s="9" t="s">
        <v>2</v>
      </c>
      <c r="D8" s="11">
        <v>5</v>
      </c>
      <c r="E8" s="82">
        <v>8.9445438282647581E-3</v>
      </c>
      <c r="F8" s="11">
        <v>8</v>
      </c>
      <c r="G8" s="82">
        <v>1.5065913370998116E-2</v>
      </c>
      <c r="H8" s="11">
        <v>11</v>
      </c>
      <c r="I8" s="82">
        <v>1.6034985422740525E-2</v>
      </c>
      <c r="J8" s="11">
        <v>9</v>
      </c>
      <c r="K8" s="82">
        <v>2.0454545454545454E-2</v>
      </c>
      <c r="L8" s="11">
        <v>4</v>
      </c>
      <c r="M8" s="82">
        <v>6.6555740432612314E-3</v>
      </c>
      <c r="N8" s="11">
        <v>4</v>
      </c>
      <c r="O8" s="82">
        <v>7.5329566854990581E-3</v>
      </c>
      <c r="P8" s="11">
        <v>11</v>
      </c>
      <c r="Q8" s="82">
        <v>1.9163763066202089E-2</v>
      </c>
      <c r="R8" s="11">
        <v>25</v>
      </c>
      <c r="S8" s="82">
        <v>3.7821482602118005E-2</v>
      </c>
      <c r="T8" s="11">
        <v>20</v>
      </c>
      <c r="U8" s="82">
        <v>2.9411764705882353E-2</v>
      </c>
      <c r="V8" s="11">
        <v>9</v>
      </c>
      <c r="W8" s="82">
        <v>1.2838801711840228E-2</v>
      </c>
      <c r="X8" s="11">
        <v>19</v>
      </c>
      <c r="Y8" s="82">
        <v>3.035143769968051E-2</v>
      </c>
      <c r="Z8" s="11">
        <v>8</v>
      </c>
      <c r="AA8" s="82">
        <v>1.4035087719298246E-2</v>
      </c>
      <c r="AB8" s="11">
        <v>133</v>
      </c>
      <c r="AC8" s="84">
        <v>1.8575418994413408</v>
      </c>
    </row>
    <row r="9" spans="1:29" x14ac:dyDescent="0.2">
      <c r="B9" s="9">
        <v>3</v>
      </c>
      <c r="C9" s="9" t="s">
        <v>1</v>
      </c>
      <c r="D9" s="11">
        <v>4</v>
      </c>
      <c r="E9" s="82">
        <v>7.1556350626118068E-3</v>
      </c>
      <c r="F9" s="11">
        <v>2</v>
      </c>
      <c r="G9" s="82">
        <v>3.766478342749529E-3</v>
      </c>
      <c r="H9" s="11">
        <v>21</v>
      </c>
      <c r="I9" s="82">
        <v>3.0612244897959183E-2</v>
      </c>
      <c r="J9" s="11">
        <v>19</v>
      </c>
      <c r="K9" s="82">
        <v>4.3181818181818182E-2</v>
      </c>
      <c r="L9" s="11">
        <v>6</v>
      </c>
      <c r="M9" s="82">
        <v>9.9833610648918467E-3</v>
      </c>
      <c r="N9" s="11">
        <v>2</v>
      </c>
      <c r="O9" s="82">
        <v>3.766478342749529E-3</v>
      </c>
      <c r="P9" s="11">
        <v>4</v>
      </c>
      <c r="Q9" s="82">
        <v>6.9686411149825784E-3</v>
      </c>
      <c r="R9" s="11">
        <v>12</v>
      </c>
      <c r="S9" s="82">
        <v>1.8154311649016642E-2</v>
      </c>
      <c r="T9" s="11">
        <v>0</v>
      </c>
      <c r="U9" s="82">
        <v>0</v>
      </c>
      <c r="V9" s="11">
        <v>2</v>
      </c>
      <c r="W9" s="82">
        <v>2.8530670470756064E-3</v>
      </c>
      <c r="X9" s="11">
        <v>0</v>
      </c>
      <c r="Y9" s="82">
        <v>0</v>
      </c>
      <c r="Z9" s="11">
        <v>1</v>
      </c>
      <c r="AA9" s="82">
        <v>1.7543859649122807E-3</v>
      </c>
      <c r="AB9" s="11">
        <v>73</v>
      </c>
      <c r="AC9" s="84">
        <v>1.0195530726256983</v>
      </c>
    </row>
    <row r="10" spans="1:29" x14ac:dyDescent="0.2">
      <c r="B10" s="9">
        <v>4</v>
      </c>
      <c r="C10" s="9" t="s">
        <v>3</v>
      </c>
      <c r="D10" s="11">
        <v>6</v>
      </c>
      <c r="E10" s="82">
        <v>1.0733452593917709E-2</v>
      </c>
      <c r="F10" s="11">
        <v>2</v>
      </c>
      <c r="G10" s="82">
        <v>3.766478342749529E-3</v>
      </c>
      <c r="H10" s="11">
        <v>8</v>
      </c>
      <c r="I10" s="82">
        <v>1.1661807580174927E-2</v>
      </c>
      <c r="J10" s="11">
        <v>5</v>
      </c>
      <c r="K10" s="82">
        <v>1.1363636363636364E-2</v>
      </c>
      <c r="L10" s="11">
        <v>11</v>
      </c>
      <c r="M10" s="82">
        <v>1.8302828618968387E-2</v>
      </c>
      <c r="N10" s="11">
        <v>8</v>
      </c>
      <c r="O10" s="82">
        <v>1.5065913370998116E-2</v>
      </c>
      <c r="P10" s="11">
        <v>27</v>
      </c>
      <c r="Q10" s="82">
        <v>4.7038327526132406E-2</v>
      </c>
      <c r="R10" s="11">
        <v>6</v>
      </c>
      <c r="S10" s="82">
        <v>9.0771558245083209E-3</v>
      </c>
      <c r="T10" s="11">
        <v>10</v>
      </c>
      <c r="U10" s="82">
        <v>1.4705882352941176E-2</v>
      </c>
      <c r="V10" s="11">
        <v>13</v>
      </c>
      <c r="W10" s="82">
        <v>1.8544935805991442E-2</v>
      </c>
      <c r="X10" s="11">
        <v>13</v>
      </c>
      <c r="Y10" s="82">
        <v>2.0766773162939296E-2</v>
      </c>
      <c r="Z10" s="11">
        <v>4</v>
      </c>
      <c r="AA10" s="82">
        <v>7.0175438596491229E-3</v>
      </c>
      <c r="AB10" s="11">
        <v>113</v>
      </c>
      <c r="AC10" s="84">
        <v>1.5782122905027933</v>
      </c>
    </row>
    <row r="11" spans="1:29" x14ac:dyDescent="0.2">
      <c r="B11" s="9">
        <v>5</v>
      </c>
      <c r="C11" s="9" t="s">
        <v>5</v>
      </c>
      <c r="D11" s="11">
        <v>4</v>
      </c>
      <c r="E11" s="82">
        <v>7.1556350626118068E-3</v>
      </c>
      <c r="F11" s="11">
        <v>0</v>
      </c>
      <c r="G11" s="82">
        <v>0</v>
      </c>
      <c r="H11" s="11">
        <v>1</v>
      </c>
      <c r="I11" s="82">
        <v>1.4577259475218659E-3</v>
      </c>
      <c r="J11" s="11">
        <v>0</v>
      </c>
      <c r="K11" s="82">
        <v>0</v>
      </c>
      <c r="L11" s="11">
        <v>1</v>
      </c>
      <c r="M11" s="82">
        <v>1.6638935108153079E-3</v>
      </c>
      <c r="N11" s="11">
        <v>0</v>
      </c>
      <c r="O11" s="82">
        <v>0</v>
      </c>
      <c r="P11" s="11">
        <v>0</v>
      </c>
      <c r="Q11" s="82">
        <v>0</v>
      </c>
      <c r="R11" s="11">
        <v>10</v>
      </c>
      <c r="S11" s="82">
        <v>1.5128593040847202E-2</v>
      </c>
      <c r="T11" s="11">
        <v>0</v>
      </c>
      <c r="U11" s="82">
        <v>0</v>
      </c>
      <c r="V11" s="11">
        <v>0</v>
      </c>
      <c r="W11" s="82">
        <v>0</v>
      </c>
      <c r="X11" s="11">
        <v>9</v>
      </c>
      <c r="Y11" s="82">
        <v>1.437699680511182E-2</v>
      </c>
      <c r="Z11" s="11">
        <v>3</v>
      </c>
      <c r="AA11" s="82">
        <v>5.263157894736842E-3</v>
      </c>
      <c r="AB11" s="11">
        <v>28</v>
      </c>
      <c r="AC11" s="84">
        <v>0.39106145251396646</v>
      </c>
    </row>
    <row r="12" spans="1:29" x14ac:dyDescent="0.2">
      <c r="B12" s="9">
        <v>6</v>
      </c>
      <c r="C12" s="9" t="s">
        <v>6</v>
      </c>
      <c r="D12" s="11">
        <v>10</v>
      </c>
      <c r="E12" s="82">
        <v>1.7889087656529516E-2</v>
      </c>
      <c r="F12" s="11">
        <v>0</v>
      </c>
      <c r="G12" s="82">
        <v>0</v>
      </c>
      <c r="H12" s="11">
        <v>6</v>
      </c>
      <c r="I12" s="82">
        <v>8.7463556851311956E-3</v>
      </c>
      <c r="J12" s="11">
        <v>8</v>
      </c>
      <c r="K12" s="82">
        <v>1.8181818181818181E-2</v>
      </c>
      <c r="L12" s="11">
        <v>0</v>
      </c>
      <c r="M12" s="82">
        <v>0</v>
      </c>
      <c r="N12" s="11">
        <v>7</v>
      </c>
      <c r="O12" s="82">
        <v>1.3182674199623353E-2</v>
      </c>
      <c r="P12" s="11">
        <v>1</v>
      </c>
      <c r="Q12" s="82">
        <v>1.7421602787456446E-3</v>
      </c>
      <c r="R12" s="11">
        <v>7</v>
      </c>
      <c r="S12" s="82">
        <v>1.059001512859304E-2</v>
      </c>
      <c r="T12" s="11">
        <v>6</v>
      </c>
      <c r="U12" s="82">
        <v>8.8235294117647058E-3</v>
      </c>
      <c r="V12" s="11">
        <v>8</v>
      </c>
      <c r="W12" s="82">
        <v>1.1412268188302425E-2</v>
      </c>
      <c r="X12" s="11">
        <v>1</v>
      </c>
      <c r="Y12" s="82">
        <v>1.5974440894568689E-3</v>
      </c>
      <c r="Z12" s="11">
        <v>6</v>
      </c>
      <c r="AA12" s="82">
        <v>1.0526315789473684E-2</v>
      </c>
      <c r="AB12" s="11">
        <v>60</v>
      </c>
      <c r="AC12" s="84">
        <v>0.83798882681564246</v>
      </c>
    </row>
    <row r="13" spans="1:29" x14ac:dyDescent="0.2">
      <c r="B13" s="9">
        <v>7</v>
      </c>
      <c r="C13" s="9" t="s">
        <v>7</v>
      </c>
      <c r="D13" s="11">
        <v>15</v>
      </c>
      <c r="E13" s="82">
        <v>2.6833631484794274E-2</v>
      </c>
      <c r="F13" s="11">
        <v>23</v>
      </c>
      <c r="G13" s="82">
        <v>4.3314500941619587E-2</v>
      </c>
      <c r="H13" s="11">
        <v>24</v>
      </c>
      <c r="I13" s="82">
        <v>3.4985422740524783E-2</v>
      </c>
      <c r="J13" s="11">
        <v>16</v>
      </c>
      <c r="K13" s="82">
        <v>3.6363636363636362E-2</v>
      </c>
      <c r="L13" s="11">
        <v>39</v>
      </c>
      <c r="M13" s="82">
        <v>6.4891846921797003E-2</v>
      </c>
      <c r="N13" s="11">
        <v>18</v>
      </c>
      <c r="O13" s="82">
        <v>3.3898305084745763E-2</v>
      </c>
      <c r="P13" s="11">
        <v>28</v>
      </c>
      <c r="Q13" s="82">
        <v>4.878048780487805E-2</v>
      </c>
      <c r="R13" s="11">
        <v>15</v>
      </c>
      <c r="S13" s="82">
        <v>2.2692889561270801E-2</v>
      </c>
      <c r="T13" s="11">
        <v>38</v>
      </c>
      <c r="U13" s="82">
        <v>5.5882352941176473E-2</v>
      </c>
      <c r="V13" s="11">
        <v>37</v>
      </c>
      <c r="W13" s="82">
        <v>5.2781740370898715E-2</v>
      </c>
      <c r="X13" s="11">
        <v>27</v>
      </c>
      <c r="Y13" s="82">
        <v>4.3130990415335461E-2</v>
      </c>
      <c r="Z13" s="11">
        <v>16</v>
      </c>
      <c r="AA13" s="82">
        <v>2.8070175438596492E-2</v>
      </c>
      <c r="AB13" s="11">
        <v>296</v>
      </c>
      <c r="AC13" s="84">
        <v>4.1340782122905031</v>
      </c>
    </row>
    <row r="14" spans="1:29" x14ac:dyDescent="0.2">
      <c r="B14" s="9">
        <v>8</v>
      </c>
      <c r="C14" s="9" t="s">
        <v>8</v>
      </c>
      <c r="D14" s="11">
        <v>3</v>
      </c>
      <c r="E14" s="82">
        <v>5.3667262969588547E-3</v>
      </c>
      <c r="F14" s="11">
        <v>0</v>
      </c>
      <c r="G14" s="82">
        <v>0</v>
      </c>
      <c r="H14" s="11">
        <v>1</v>
      </c>
      <c r="I14" s="82">
        <v>1.4577259475218659E-3</v>
      </c>
      <c r="J14" s="11">
        <v>3</v>
      </c>
      <c r="K14" s="82">
        <v>6.8181818181818179E-3</v>
      </c>
      <c r="L14" s="11">
        <v>4</v>
      </c>
      <c r="M14" s="82">
        <v>6.6555740432612314E-3</v>
      </c>
      <c r="N14" s="11">
        <v>0</v>
      </c>
      <c r="O14" s="82">
        <v>0</v>
      </c>
      <c r="P14" s="11">
        <v>11</v>
      </c>
      <c r="Q14" s="82">
        <v>1.9163763066202089E-2</v>
      </c>
      <c r="R14" s="11">
        <v>39</v>
      </c>
      <c r="S14" s="82">
        <v>5.9001512859304085E-2</v>
      </c>
      <c r="T14" s="11">
        <v>0</v>
      </c>
      <c r="U14" s="82">
        <v>0</v>
      </c>
      <c r="V14" s="11">
        <v>10</v>
      </c>
      <c r="W14" s="82">
        <v>1.4265335235378032E-2</v>
      </c>
      <c r="X14" s="11">
        <v>10</v>
      </c>
      <c r="Y14" s="82">
        <v>1.5974440894568689E-2</v>
      </c>
      <c r="Z14" s="11">
        <v>8</v>
      </c>
      <c r="AA14" s="82">
        <v>1.4035087719298246E-2</v>
      </c>
      <c r="AB14" s="11">
        <v>89</v>
      </c>
      <c r="AC14" s="84">
        <v>1.2430167597765363</v>
      </c>
    </row>
    <row r="15" spans="1:29" x14ac:dyDescent="0.2">
      <c r="B15" s="9">
        <v>9</v>
      </c>
      <c r="C15" s="9" t="s">
        <v>9</v>
      </c>
      <c r="D15" s="11">
        <v>2</v>
      </c>
      <c r="E15" s="82">
        <v>3.5778175313059034E-3</v>
      </c>
      <c r="F15" s="11">
        <v>0</v>
      </c>
      <c r="G15" s="82">
        <v>0</v>
      </c>
      <c r="H15" s="11">
        <v>6</v>
      </c>
      <c r="I15" s="82">
        <v>8.7463556851311956E-3</v>
      </c>
      <c r="J15" s="11">
        <v>5</v>
      </c>
      <c r="K15" s="82">
        <v>1.1363636363636364E-2</v>
      </c>
      <c r="L15" s="11">
        <v>1</v>
      </c>
      <c r="M15" s="82">
        <v>1.6638935108153079E-3</v>
      </c>
      <c r="N15" s="11">
        <v>2</v>
      </c>
      <c r="O15" s="82">
        <v>3.766478342749529E-3</v>
      </c>
      <c r="P15" s="11">
        <v>1</v>
      </c>
      <c r="Q15" s="82">
        <v>1.7421602787456446E-3</v>
      </c>
      <c r="R15" s="11">
        <v>2</v>
      </c>
      <c r="S15" s="82">
        <v>3.0257186081694403E-3</v>
      </c>
      <c r="T15" s="11">
        <v>1</v>
      </c>
      <c r="U15" s="82">
        <v>1.4705882352941176E-3</v>
      </c>
      <c r="V15" s="11">
        <v>0</v>
      </c>
      <c r="W15" s="82">
        <v>0</v>
      </c>
      <c r="X15" s="11">
        <v>2</v>
      </c>
      <c r="Y15" s="82">
        <v>3.1948881789137379E-3</v>
      </c>
      <c r="Z15" s="11">
        <v>2</v>
      </c>
      <c r="AA15" s="82">
        <v>3.5087719298245615E-3</v>
      </c>
      <c r="AB15" s="11">
        <v>24</v>
      </c>
      <c r="AC15" s="84">
        <v>0.33519553072625696</v>
      </c>
    </row>
    <row r="16" spans="1:29" x14ac:dyDescent="0.2">
      <c r="B16" s="9">
        <v>10</v>
      </c>
      <c r="C16" s="9" t="s">
        <v>10</v>
      </c>
      <c r="D16" s="11">
        <v>10</v>
      </c>
      <c r="E16" s="82">
        <v>1.7889087656529516E-2</v>
      </c>
      <c r="F16" s="11">
        <v>17</v>
      </c>
      <c r="G16" s="82">
        <v>3.2015065913370999E-2</v>
      </c>
      <c r="H16" s="11">
        <v>9</v>
      </c>
      <c r="I16" s="82">
        <v>1.3119533527696793E-2</v>
      </c>
      <c r="J16" s="11">
        <v>8</v>
      </c>
      <c r="K16" s="82">
        <v>1.8181818181818181E-2</v>
      </c>
      <c r="L16" s="11">
        <v>8</v>
      </c>
      <c r="M16" s="82">
        <v>1.3311148086522463E-2</v>
      </c>
      <c r="N16" s="11">
        <v>16</v>
      </c>
      <c r="O16" s="82">
        <v>3.0131826741996232E-2</v>
      </c>
      <c r="P16" s="11">
        <v>14</v>
      </c>
      <c r="Q16" s="82">
        <v>2.4390243902439025E-2</v>
      </c>
      <c r="R16" s="11">
        <v>27</v>
      </c>
      <c r="S16" s="82">
        <v>4.084720121028744E-2</v>
      </c>
      <c r="T16" s="11">
        <v>16</v>
      </c>
      <c r="U16" s="82">
        <v>2.3529411764705882E-2</v>
      </c>
      <c r="V16" s="11">
        <v>30</v>
      </c>
      <c r="W16" s="82">
        <v>4.2796005706134094E-2</v>
      </c>
      <c r="X16" s="11">
        <v>20</v>
      </c>
      <c r="Y16" s="82">
        <v>3.1948881789137379E-2</v>
      </c>
      <c r="Z16" s="11">
        <v>37</v>
      </c>
      <c r="AA16" s="82">
        <v>6.491228070175438E-2</v>
      </c>
      <c r="AB16" s="11">
        <v>212</v>
      </c>
      <c r="AC16" s="84">
        <v>2.9608938547486034</v>
      </c>
    </row>
    <row r="17" spans="2:29" x14ac:dyDescent="0.2">
      <c r="B17" s="9">
        <v>11</v>
      </c>
      <c r="C17" s="9" t="s">
        <v>11</v>
      </c>
      <c r="D17" s="11">
        <v>11</v>
      </c>
      <c r="E17" s="82">
        <v>1.9677996422182469E-2</v>
      </c>
      <c r="F17" s="11">
        <v>15</v>
      </c>
      <c r="G17" s="82">
        <v>2.8248587570621469E-2</v>
      </c>
      <c r="H17" s="11">
        <v>15</v>
      </c>
      <c r="I17" s="82">
        <v>2.1865889212827987E-2</v>
      </c>
      <c r="J17" s="11">
        <v>16</v>
      </c>
      <c r="K17" s="82">
        <v>3.6363636363636362E-2</v>
      </c>
      <c r="L17" s="11">
        <v>12</v>
      </c>
      <c r="M17" s="82">
        <v>1.9966722129783693E-2</v>
      </c>
      <c r="N17" s="11">
        <v>7</v>
      </c>
      <c r="O17" s="82">
        <v>1.3182674199623353E-2</v>
      </c>
      <c r="P17" s="11">
        <v>12</v>
      </c>
      <c r="Q17" s="82">
        <v>2.0905923344947737E-2</v>
      </c>
      <c r="R17" s="11">
        <v>10</v>
      </c>
      <c r="S17" s="82">
        <v>1.5128593040847202E-2</v>
      </c>
      <c r="T17" s="11">
        <v>19</v>
      </c>
      <c r="U17" s="82">
        <v>2.7941176470588237E-2</v>
      </c>
      <c r="V17" s="11">
        <v>23</v>
      </c>
      <c r="W17" s="82">
        <v>3.2810271041369472E-2</v>
      </c>
      <c r="X17" s="11">
        <v>15</v>
      </c>
      <c r="Y17" s="82">
        <v>2.3961661341853034E-2</v>
      </c>
      <c r="Z17" s="11">
        <v>10</v>
      </c>
      <c r="AA17" s="82">
        <v>1.7543859649122806E-2</v>
      </c>
      <c r="AB17" s="11">
        <v>165</v>
      </c>
      <c r="AC17" s="84">
        <v>2.3044692737430168</v>
      </c>
    </row>
    <row r="18" spans="2:29" x14ac:dyDescent="0.2">
      <c r="B18" s="9">
        <v>12</v>
      </c>
      <c r="C18" s="9" t="s">
        <v>12</v>
      </c>
      <c r="D18" s="11">
        <v>6</v>
      </c>
      <c r="E18" s="82">
        <v>1.0733452593917709E-2</v>
      </c>
      <c r="F18" s="11">
        <v>0</v>
      </c>
      <c r="G18" s="82">
        <v>0</v>
      </c>
      <c r="H18" s="11">
        <v>4</v>
      </c>
      <c r="I18" s="82">
        <v>5.8309037900874635E-3</v>
      </c>
      <c r="J18" s="11">
        <v>5</v>
      </c>
      <c r="K18" s="82">
        <v>1.1363636363636364E-2</v>
      </c>
      <c r="L18" s="11">
        <v>1</v>
      </c>
      <c r="M18" s="82">
        <v>1.6638935108153079E-3</v>
      </c>
      <c r="N18" s="11">
        <v>1</v>
      </c>
      <c r="O18" s="82">
        <v>1.8832391713747645E-3</v>
      </c>
      <c r="P18" s="11">
        <v>2</v>
      </c>
      <c r="Q18" s="82">
        <v>3.4843205574912892E-3</v>
      </c>
      <c r="R18" s="11">
        <v>5</v>
      </c>
      <c r="S18" s="82">
        <v>7.5642965204236008E-3</v>
      </c>
      <c r="T18" s="11">
        <v>3</v>
      </c>
      <c r="U18" s="82">
        <v>4.4117647058823529E-3</v>
      </c>
      <c r="V18" s="11">
        <v>14</v>
      </c>
      <c r="W18" s="82">
        <v>1.9971469329529243E-2</v>
      </c>
      <c r="X18" s="11">
        <v>1</v>
      </c>
      <c r="Y18" s="82">
        <v>1.5974440894568689E-3</v>
      </c>
      <c r="Z18" s="11">
        <v>7</v>
      </c>
      <c r="AA18" s="82">
        <v>1.2280701754385965E-2</v>
      </c>
      <c r="AB18" s="11">
        <v>49</v>
      </c>
      <c r="AC18" s="84">
        <v>0.68435754189944131</v>
      </c>
    </row>
    <row r="19" spans="2:29" x14ac:dyDescent="0.2">
      <c r="B19" s="9">
        <v>13</v>
      </c>
      <c r="C19" s="9" t="s">
        <v>13</v>
      </c>
      <c r="D19" s="11">
        <v>15</v>
      </c>
      <c r="E19" s="82">
        <v>2.6833631484794274E-2</v>
      </c>
      <c r="F19" s="11">
        <v>29</v>
      </c>
      <c r="G19" s="82">
        <v>5.4613935969868174E-2</v>
      </c>
      <c r="H19" s="11">
        <v>12</v>
      </c>
      <c r="I19" s="82">
        <v>1.7492711370262391E-2</v>
      </c>
      <c r="J19" s="11">
        <v>6</v>
      </c>
      <c r="K19" s="82">
        <v>1.3636363636363636E-2</v>
      </c>
      <c r="L19" s="11">
        <v>13</v>
      </c>
      <c r="M19" s="82">
        <v>2.1630615640599003E-2</v>
      </c>
      <c r="N19" s="11">
        <v>5</v>
      </c>
      <c r="O19" s="82">
        <v>9.4161958568738224E-3</v>
      </c>
      <c r="P19" s="11">
        <v>23</v>
      </c>
      <c r="Q19" s="82">
        <v>4.0069686411149823E-2</v>
      </c>
      <c r="R19" s="11">
        <v>7</v>
      </c>
      <c r="S19" s="82">
        <v>1.059001512859304E-2</v>
      </c>
      <c r="T19" s="11">
        <v>16</v>
      </c>
      <c r="U19" s="82">
        <v>2.3529411764705882E-2</v>
      </c>
      <c r="V19" s="11">
        <v>37</v>
      </c>
      <c r="W19" s="82">
        <v>5.2781740370898715E-2</v>
      </c>
      <c r="X19" s="11">
        <v>20</v>
      </c>
      <c r="Y19" s="82">
        <v>3.1948881789137379E-2</v>
      </c>
      <c r="Z19" s="11">
        <v>10</v>
      </c>
      <c r="AA19" s="82">
        <v>1.7543859649122806E-2</v>
      </c>
      <c r="AB19" s="11">
        <v>193</v>
      </c>
      <c r="AC19" s="84">
        <v>2.6955307262569832</v>
      </c>
    </row>
    <row r="20" spans="2:29" x14ac:dyDescent="0.2">
      <c r="B20" s="9">
        <v>14</v>
      </c>
      <c r="C20" s="9" t="s">
        <v>4</v>
      </c>
      <c r="D20" s="11">
        <v>7</v>
      </c>
      <c r="E20" s="82">
        <v>1.2522361359570662E-2</v>
      </c>
      <c r="F20" s="11">
        <v>2</v>
      </c>
      <c r="G20" s="82">
        <v>3.766478342749529E-3</v>
      </c>
      <c r="H20" s="11">
        <v>1</v>
      </c>
      <c r="I20" s="82">
        <v>1.4577259475218659E-3</v>
      </c>
      <c r="J20" s="11">
        <v>2</v>
      </c>
      <c r="K20" s="82">
        <v>4.5454545454545452E-3</v>
      </c>
      <c r="L20" s="11">
        <v>1</v>
      </c>
      <c r="M20" s="82">
        <v>1.6638935108153079E-3</v>
      </c>
      <c r="N20" s="11">
        <v>5</v>
      </c>
      <c r="O20" s="82">
        <v>9.4161958568738224E-3</v>
      </c>
      <c r="P20" s="11">
        <v>1</v>
      </c>
      <c r="Q20" s="82">
        <v>1.7421602787456446E-3</v>
      </c>
      <c r="R20" s="11">
        <v>7</v>
      </c>
      <c r="S20" s="82">
        <v>1.059001512859304E-2</v>
      </c>
      <c r="T20" s="11">
        <v>6</v>
      </c>
      <c r="U20" s="82">
        <v>8.8235294117647058E-3</v>
      </c>
      <c r="V20" s="11">
        <v>8</v>
      </c>
      <c r="W20" s="82">
        <v>1.1412268188302425E-2</v>
      </c>
      <c r="X20" s="11">
        <v>4</v>
      </c>
      <c r="Y20" s="82">
        <v>6.3897763578274758E-3</v>
      </c>
      <c r="Z20" s="11">
        <v>4</v>
      </c>
      <c r="AA20" s="82">
        <v>7.0175438596491229E-3</v>
      </c>
      <c r="AB20" s="11">
        <v>48</v>
      </c>
      <c r="AC20" s="84">
        <v>0.67039106145251393</v>
      </c>
    </row>
    <row r="21" spans="2:29" x14ac:dyDescent="0.2">
      <c r="B21" s="9">
        <v>15</v>
      </c>
      <c r="C21" s="9" t="s">
        <v>14</v>
      </c>
      <c r="D21" s="11">
        <v>8</v>
      </c>
      <c r="E21" s="82">
        <v>1.4311270125223614E-2</v>
      </c>
      <c r="F21" s="11">
        <v>8</v>
      </c>
      <c r="G21" s="82">
        <v>1.5065913370998116E-2</v>
      </c>
      <c r="H21" s="11">
        <v>20</v>
      </c>
      <c r="I21" s="82">
        <v>2.9154518950437316E-2</v>
      </c>
      <c r="J21" s="11">
        <v>4</v>
      </c>
      <c r="K21" s="82">
        <v>9.0909090909090905E-3</v>
      </c>
      <c r="L21" s="11">
        <v>22</v>
      </c>
      <c r="M21" s="82">
        <v>3.6605657237936774E-2</v>
      </c>
      <c r="N21" s="11">
        <v>24</v>
      </c>
      <c r="O21" s="82">
        <v>4.519774011299435E-2</v>
      </c>
      <c r="P21" s="11">
        <v>1</v>
      </c>
      <c r="Q21" s="82">
        <v>1.7421602787456446E-3</v>
      </c>
      <c r="R21" s="11">
        <v>1</v>
      </c>
      <c r="S21" s="82">
        <v>1.5128593040847202E-3</v>
      </c>
      <c r="T21" s="11">
        <v>1</v>
      </c>
      <c r="U21" s="82">
        <v>1.4705882352941176E-3</v>
      </c>
      <c r="V21" s="11">
        <v>2</v>
      </c>
      <c r="W21" s="82">
        <v>2.8530670470756064E-3</v>
      </c>
      <c r="X21" s="11">
        <v>0</v>
      </c>
      <c r="Y21" s="82">
        <v>0</v>
      </c>
      <c r="Z21" s="11">
        <v>0</v>
      </c>
      <c r="AA21" s="82">
        <v>0</v>
      </c>
      <c r="AB21" s="11">
        <v>91</v>
      </c>
      <c r="AC21" s="84">
        <v>1.270949720670391</v>
      </c>
    </row>
    <row r="22" spans="2:29" x14ac:dyDescent="0.2">
      <c r="B22" s="9">
        <v>16</v>
      </c>
      <c r="C22" s="9" t="s">
        <v>15</v>
      </c>
      <c r="D22" s="11">
        <v>0</v>
      </c>
      <c r="E22" s="82">
        <v>0</v>
      </c>
      <c r="F22" s="11">
        <v>4</v>
      </c>
      <c r="G22" s="82">
        <v>7.5329566854990581E-3</v>
      </c>
      <c r="H22" s="11">
        <v>8</v>
      </c>
      <c r="I22" s="82">
        <v>1.1661807580174927E-2</v>
      </c>
      <c r="J22" s="11">
        <v>1</v>
      </c>
      <c r="K22" s="82">
        <v>2.2727272727272726E-3</v>
      </c>
      <c r="L22" s="11">
        <v>6</v>
      </c>
      <c r="M22" s="82">
        <v>9.9833610648918467E-3</v>
      </c>
      <c r="N22" s="11">
        <v>8</v>
      </c>
      <c r="O22" s="82">
        <v>1.5065913370998116E-2</v>
      </c>
      <c r="P22" s="11">
        <v>1</v>
      </c>
      <c r="Q22" s="82">
        <v>1.7421602787456446E-3</v>
      </c>
      <c r="R22" s="11">
        <v>2</v>
      </c>
      <c r="S22" s="82">
        <v>3.0257186081694403E-3</v>
      </c>
      <c r="T22" s="11">
        <v>1</v>
      </c>
      <c r="U22" s="82">
        <v>1.4705882352941176E-3</v>
      </c>
      <c r="V22" s="11">
        <v>10</v>
      </c>
      <c r="W22" s="82">
        <v>1.4265335235378032E-2</v>
      </c>
      <c r="X22" s="11">
        <v>3</v>
      </c>
      <c r="Y22" s="82">
        <v>4.7923322683706068E-3</v>
      </c>
      <c r="Z22" s="11">
        <v>5</v>
      </c>
      <c r="AA22" s="82">
        <v>8.771929824561403E-3</v>
      </c>
      <c r="AB22" s="11">
        <v>49</v>
      </c>
      <c r="AC22" s="84">
        <v>0.68435754189944131</v>
      </c>
    </row>
    <row r="23" spans="2:29" x14ac:dyDescent="0.2">
      <c r="B23" s="9">
        <v>17</v>
      </c>
      <c r="C23" s="9" t="s">
        <v>16</v>
      </c>
      <c r="D23" s="11">
        <v>1</v>
      </c>
      <c r="E23" s="82">
        <v>1.7889087656529517E-3</v>
      </c>
      <c r="F23" s="11">
        <v>2</v>
      </c>
      <c r="G23" s="82">
        <v>3.766478342749529E-3</v>
      </c>
      <c r="H23" s="11">
        <v>14</v>
      </c>
      <c r="I23" s="82">
        <v>2.0408163265306121E-2</v>
      </c>
      <c r="J23" s="11">
        <v>3</v>
      </c>
      <c r="K23" s="82">
        <v>6.8181818181818179E-3</v>
      </c>
      <c r="L23" s="11">
        <v>0</v>
      </c>
      <c r="M23" s="82">
        <v>0</v>
      </c>
      <c r="N23" s="11">
        <v>0</v>
      </c>
      <c r="O23" s="82">
        <v>0</v>
      </c>
      <c r="P23" s="11">
        <v>5</v>
      </c>
      <c r="Q23" s="82">
        <v>8.7108013937282226E-3</v>
      </c>
      <c r="R23" s="11">
        <v>76</v>
      </c>
      <c r="S23" s="82">
        <v>0.11497730711043873</v>
      </c>
      <c r="T23" s="11">
        <v>64</v>
      </c>
      <c r="U23" s="82">
        <v>9.4117647058823528E-2</v>
      </c>
      <c r="V23" s="11">
        <v>54</v>
      </c>
      <c r="W23" s="82">
        <v>7.7032810271041363E-2</v>
      </c>
      <c r="X23" s="11">
        <v>57</v>
      </c>
      <c r="Y23" s="82">
        <v>9.1054313099041537E-2</v>
      </c>
      <c r="Z23" s="11">
        <v>57</v>
      </c>
      <c r="AA23" s="82">
        <v>0.1</v>
      </c>
      <c r="AB23" s="11">
        <v>333</v>
      </c>
      <c r="AC23" s="84">
        <v>4.6508379888268152</v>
      </c>
    </row>
    <row r="24" spans="2:29" x14ac:dyDescent="0.2">
      <c r="B24" s="9">
        <v>18</v>
      </c>
      <c r="C24" s="9" t="s">
        <v>17</v>
      </c>
      <c r="D24" s="11">
        <v>5</v>
      </c>
      <c r="E24" s="82">
        <v>8.9445438282647581E-3</v>
      </c>
      <c r="F24" s="11">
        <v>0</v>
      </c>
      <c r="G24" s="82">
        <v>0</v>
      </c>
      <c r="H24" s="11">
        <v>5</v>
      </c>
      <c r="I24" s="82">
        <v>7.2886297376093291E-3</v>
      </c>
      <c r="J24" s="11">
        <v>3</v>
      </c>
      <c r="K24" s="82">
        <v>6.8181818181818179E-3</v>
      </c>
      <c r="L24" s="11">
        <v>6</v>
      </c>
      <c r="M24" s="82">
        <v>9.9833610648918467E-3</v>
      </c>
      <c r="N24" s="11">
        <v>0</v>
      </c>
      <c r="O24" s="82">
        <v>0</v>
      </c>
      <c r="P24" s="11">
        <v>1</v>
      </c>
      <c r="Q24" s="82">
        <v>1.7421602787456446E-3</v>
      </c>
      <c r="R24" s="11">
        <v>5</v>
      </c>
      <c r="S24" s="82">
        <v>7.5642965204236008E-3</v>
      </c>
      <c r="T24" s="11">
        <v>7</v>
      </c>
      <c r="U24" s="82">
        <v>1.0294117647058823E-2</v>
      </c>
      <c r="V24" s="11">
        <v>5</v>
      </c>
      <c r="W24" s="82">
        <v>7.1326676176890159E-3</v>
      </c>
      <c r="X24" s="11">
        <v>9</v>
      </c>
      <c r="Y24" s="82">
        <v>1.437699680511182E-2</v>
      </c>
      <c r="Z24" s="11">
        <v>1</v>
      </c>
      <c r="AA24" s="82">
        <v>1.7543859649122807E-3</v>
      </c>
      <c r="AB24" s="11">
        <v>47</v>
      </c>
      <c r="AC24" s="84">
        <v>0.65642458100558654</v>
      </c>
    </row>
    <row r="25" spans="2:29" x14ac:dyDescent="0.2">
      <c r="B25" s="9">
        <v>19</v>
      </c>
      <c r="C25" s="9" t="s">
        <v>285</v>
      </c>
      <c r="D25" s="11">
        <v>62</v>
      </c>
      <c r="E25" s="82">
        <v>0.11091234347048301</v>
      </c>
      <c r="F25" s="11">
        <v>63</v>
      </c>
      <c r="G25" s="82">
        <v>0.11864406779661017</v>
      </c>
      <c r="H25" s="11">
        <v>69</v>
      </c>
      <c r="I25" s="82">
        <v>0.10058309037900874</v>
      </c>
      <c r="J25" s="11">
        <v>30</v>
      </c>
      <c r="K25" s="82">
        <v>6.8181818181818177E-2</v>
      </c>
      <c r="L25" s="11">
        <v>58</v>
      </c>
      <c r="M25" s="82">
        <v>9.6505823627287851E-2</v>
      </c>
      <c r="N25" s="11">
        <v>42</v>
      </c>
      <c r="O25" s="82">
        <v>7.909604519774012E-2</v>
      </c>
      <c r="P25" s="11">
        <v>50</v>
      </c>
      <c r="Q25" s="82">
        <v>8.7108013937282236E-2</v>
      </c>
      <c r="R25" s="11">
        <v>50</v>
      </c>
      <c r="S25" s="82">
        <v>7.564296520423601E-2</v>
      </c>
      <c r="T25" s="11">
        <v>22</v>
      </c>
      <c r="U25" s="82">
        <v>3.2352941176470591E-2</v>
      </c>
      <c r="V25" s="11">
        <v>35</v>
      </c>
      <c r="W25" s="82">
        <v>4.9928673323823107E-2</v>
      </c>
      <c r="X25" s="11">
        <v>46</v>
      </c>
      <c r="Y25" s="82">
        <v>7.3482428115015971E-2</v>
      </c>
      <c r="Z25" s="11">
        <v>28</v>
      </c>
      <c r="AA25" s="82">
        <v>4.912280701754386E-2</v>
      </c>
      <c r="AB25" s="11">
        <v>555</v>
      </c>
      <c r="AC25" s="84">
        <v>7.7513966480446923</v>
      </c>
    </row>
    <row r="26" spans="2:29" x14ac:dyDescent="0.2">
      <c r="B26" s="9">
        <v>20</v>
      </c>
      <c r="C26" s="9" t="s">
        <v>19</v>
      </c>
      <c r="D26" s="11">
        <v>52</v>
      </c>
      <c r="E26" s="82">
        <v>9.3023255813953487E-2</v>
      </c>
      <c r="F26" s="11">
        <v>56</v>
      </c>
      <c r="G26" s="82">
        <v>0.10546139359698682</v>
      </c>
      <c r="H26" s="11">
        <v>83</v>
      </c>
      <c r="I26" s="82">
        <v>0.12099125364431487</v>
      </c>
      <c r="J26" s="11">
        <v>34</v>
      </c>
      <c r="K26" s="82">
        <v>7.7272727272727271E-2</v>
      </c>
      <c r="L26" s="11">
        <v>99</v>
      </c>
      <c r="M26" s="82">
        <v>0.16472545757071547</v>
      </c>
      <c r="N26" s="11">
        <v>68</v>
      </c>
      <c r="O26" s="82">
        <v>0.128060263653484</v>
      </c>
      <c r="P26" s="11">
        <v>75</v>
      </c>
      <c r="Q26" s="82">
        <v>0.13066202090592335</v>
      </c>
      <c r="R26" s="11">
        <v>71</v>
      </c>
      <c r="S26" s="82">
        <v>0.10741301059001512</v>
      </c>
      <c r="T26" s="11">
        <v>62</v>
      </c>
      <c r="U26" s="82">
        <v>9.1176470588235289E-2</v>
      </c>
      <c r="V26" s="11">
        <v>61</v>
      </c>
      <c r="W26" s="82">
        <v>8.7018544935805991E-2</v>
      </c>
      <c r="X26" s="11">
        <v>81</v>
      </c>
      <c r="Y26" s="82">
        <v>0.12939297124600638</v>
      </c>
      <c r="Z26" s="11">
        <v>92</v>
      </c>
      <c r="AA26" s="82">
        <v>0.16140350877192983</v>
      </c>
      <c r="AB26" s="11">
        <v>834</v>
      </c>
      <c r="AC26" s="84">
        <v>11.648044692737431</v>
      </c>
    </row>
    <row r="27" spans="2:29" x14ac:dyDescent="0.2">
      <c r="B27" s="9">
        <v>21</v>
      </c>
      <c r="C27" s="9" t="s">
        <v>20</v>
      </c>
      <c r="D27" s="11">
        <v>8</v>
      </c>
      <c r="E27" s="82">
        <v>1.4311270125223614E-2</v>
      </c>
      <c r="F27" s="11">
        <v>9</v>
      </c>
      <c r="G27" s="82">
        <v>1.6949152542372881E-2</v>
      </c>
      <c r="H27" s="11">
        <v>17</v>
      </c>
      <c r="I27" s="82">
        <v>2.478134110787172E-2</v>
      </c>
      <c r="J27" s="11">
        <v>5</v>
      </c>
      <c r="K27" s="82">
        <v>1.1363636363636364E-2</v>
      </c>
      <c r="L27" s="11">
        <v>11</v>
      </c>
      <c r="M27" s="82">
        <v>1.8302828618968387E-2</v>
      </c>
      <c r="N27" s="11">
        <v>3</v>
      </c>
      <c r="O27" s="82">
        <v>5.6497175141242938E-3</v>
      </c>
      <c r="P27" s="11">
        <v>4</v>
      </c>
      <c r="Q27" s="82">
        <v>6.9686411149825784E-3</v>
      </c>
      <c r="R27" s="11">
        <v>0</v>
      </c>
      <c r="S27" s="82">
        <v>0</v>
      </c>
      <c r="T27" s="11">
        <v>13</v>
      </c>
      <c r="U27" s="82">
        <v>1.9117647058823531E-2</v>
      </c>
      <c r="V27" s="11">
        <v>2</v>
      </c>
      <c r="W27" s="82">
        <v>2.8530670470756064E-3</v>
      </c>
      <c r="X27" s="11">
        <v>2</v>
      </c>
      <c r="Y27" s="82">
        <v>3.1948881789137379E-3</v>
      </c>
      <c r="Z27" s="11">
        <v>3</v>
      </c>
      <c r="AA27" s="82">
        <v>5.263157894736842E-3</v>
      </c>
      <c r="AB27" s="11">
        <v>77</v>
      </c>
      <c r="AC27" s="84">
        <v>1.0754189944134078</v>
      </c>
    </row>
    <row r="28" spans="2:29" x14ac:dyDescent="0.2">
      <c r="B28" s="9">
        <v>22</v>
      </c>
      <c r="C28" s="9" t="s">
        <v>21</v>
      </c>
      <c r="D28" s="11">
        <v>0</v>
      </c>
      <c r="E28" s="82">
        <v>0</v>
      </c>
      <c r="F28" s="11">
        <v>9</v>
      </c>
      <c r="G28" s="82">
        <v>1.6949152542372881E-2</v>
      </c>
      <c r="H28" s="11">
        <v>18</v>
      </c>
      <c r="I28" s="82">
        <v>2.6239067055393587E-2</v>
      </c>
      <c r="J28" s="11">
        <v>3</v>
      </c>
      <c r="K28" s="82">
        <v>6.8181818181818179E-3</v>
      </c>
      <c r="L28" s="11">
        <v>0</v>
      </c>
      <c r="M28" s="82">
        <v>0</v>
      </c>
      <c r="N28" s="11">
        <v>5</v>
      </c>
      <c r="O28" s="82">
        <v>9.4161958568738224E-3</v>
      </c>
      <c r="P28" s="11">
        <v>5</v>
      </c>
      <c r="Q28" s="82">
        <v>8.7108013937282226E-3</v>
      </c>
      <c r="R28" s="11">
        <v>5</v>
      </c>
      <c r="S28" s="82">
        <v>7.5642965204236008E-3</v>
      </c>
      <c r="T28" s="11">
        <v>0</v>
      </c>
      <c r="U28" s="82">
        <v>0</v>
      </c>
      <c r="V28" s="11">
        <v>5</v>
      </c>
      <c r="W28" s="82">
        <v>7.1326676176890159E-3</v>
      </c>
      <c r="X28" s="11">
        <v>3</v>
      </c>
      <c r="Y28" s="82">
        <v>4.7923322683706068E-3</v>
      </c>
      <c r="Z28" s="11">
        <v>0</v>
      </c>
      <c r="AA28" s="82">
        <v>0</v>
      </c>
      <c r="AB28" s="11">
        <v>53</v>
      </c>
      <c r="AC28" s="84">
        <v>0.74022346368715086</v>
      </c>
    </row>
    <row r="29" spans="2:29" x14ac:dyDescent="0.2">
      <c r="B29" s="9">
        <v>23</v>
      </c>
      <c r="C29" s="9" t="s">
        <v>23</v>
      </c>
      <c r="D29" s="11">
        <v>30</v>
      </c>
      <c r="E29" s="82">
        <v>5.3667262969588549E-2</v>
      </c>
      <c r="F29" s="11">
        <v>22</v>
      </c>
      <c r="G29" s="82">
        <v>4.1431261770244823E-2</v>
      </c>
      <c r="H29" s="11">
        <v>16</v>
      </c>
      <c r="I29" s="82">
        <v>2.3323615160349854E-2</v>
      </c>
      <c r="J29" s="11">
        <v>12</v>
      </c>
      <c r="K29" s="82">
        <v>2.7272727272727271E-2</v>
      </c>
      <c r="L29" s="11">
        <v>26</v>
      </c>
      <c r="M29" s="82">
        <v>4.3261231281198007E-2</v>
      </c>
      <c r="N29" s="11">
        <v>29</v>
      </c>
      <c r="O29" s="82">
        <v>5.4613935969868174E-2</v>
      </c>
      <c r="P29" s="11">
        <v>31</v>
      </c>
      <c r="Q29" s="82">
        <v>5.4006968641114983E-2</v>
      </c>
      <c r="R29" s="11">
        <v>23</v>
      </c>
      <c r="S29" s="82">
        <v>3.4795763993948563E-2</v>
      </c>
      <c r="T29" s="11">
        <v>40</v>
      </c>
      <c r="U29" s="82">
        <v>5.8823529411764705E-2</v>
      </c>
      <c r="V29" s="11">
        <v>32</v>
      </c>
      <c r="W29" s="82">
        <v>4.5649072753209702E-2</v>
      </c>
      <c r="X29" s="11">
        <v>29</v>
      </c>
      <c r="Y29" s="82">
        <v>4.6325878594249199E-2</v>
      </c>
      <c r="Z29" s="11">
        <v>40</v>
      </c>
      <c r="AA29" s="82">
        <v>7.0175438596491224E-2</v>
      </c>
      <c r="AB29" s="11">
        <v>330</v>
      </c>
      <c r="AC29" s="84">
        <v>4.6089385474860336</v>
      </c>
    </row>
    <row r="30" spans="2:29" x14ac:dyDescent="0.2">
      <c r="B30" s="9">
        <v>24</v>
      </c>
      <c r="C30" s="9" t="s">
        <v>286</v>
      </c>
      <c r="D30" s="11">
        <v>12</v>
      </c>
      <c r="E30" s="82">
        <v>2.1466905187835419E-2</v>
      </c>
      <c r="F30" s="11">
        <v>14</v>
      </c>
      <c r="G30" s="82">
        <v>2.6365348399246705E-2</v>
      </c>
      <c r="H30" s="11">
        <v>5</v>
      </c>
      <c r="I30" s="82">
        <v>7.2886297376093291E-3</v>
      </c>
      <c r="J30" s="11">
        <v>4</v>
      </c>
      <c r="K30" s="82">
        <v>9.0909090909090905E-3</v>
      </c>
      <c r="L30" s="11">
        <v>5</v>
      </c>
      <c r="M30" s="82">
        <v>8.3194675540765387E-3</v>
      </c>
      <c r="N30" s="11">
        <v>9</v>
      </c>
      <c r="O30" s="82">
        <v>1.6949152542372881E-2</v>
      </c>
      <c r="P30" s="11">
        <v>1</v>
      </c>
      <c r="Q30" s="82">
        <v>1.7421602787456446E-3</v>
      </c>
      <c r="R30" s="11">
        <v>0</v>
      </c>
      <c r="S30" s="82">
        <v>0</v>
      </c>
      <c r="T30" s="11">
        <v>12</v>
      </c>
      <c r="U30" s="82">
        <v>1.7647058823529412E-2</v>
      </c>
      <c r="V30" s="11">
        <v>5</v>
      </c>
      <c r="W30" s="82">
        <v>7.1326676176890159E-3</v>
      </c>
      <c r="X30" s="11">
        <v>6</v>
      </c>
      <c r="Y30" s="82">
        <v>9.5846645367412137E-3</v>
      </c>
      <c r="Z30" s="11">
        <v>11</v>
      </c>
      <c r="AA30" s="82">
        <v>1.9298245614035089E-2</v>
      </c>
      <c r="AB30" s="11">
        <v>84</v>
      </c>
      <c r="AC30" s="84">
        <v>1.1731843575418994</v>
      </c>
    </row>
    <row r="31" spans="2:29" x14ac:dyDescent="0.2">
      <c r="B31" s="9">
        <v>25</v>
      </c>
      <c r="C31" s="9" t="s">
        <v>25</v>
      </c>
      <c r="D31" s="11">
        <v>21</v>
      </c>
      <c r="E31" s="82">
        <v>3.7567084078711989E-2</v>
      </c>
      <c r="F31" s="11">
        <v>18</v>
      </c>
      <c r="G31" s="82">
        <v>3.3898305084745763E-2</v>
      </c>
      <c r="H31" s="11">
        <v>28</v>
      </c>
      <c r="I31" s="82">
        <v>4.0816326530612242E-2</v>
      </c>
      <c r="J31" s="11">
        <v>25</v>
      </c>
      <c r="K31" s="82">
        <v>5.6818181818181816E-2</v>
      </c>
      <c r="L31" s="11">
        <v>29</v>
      </c>
      <c r="M31" s="82">
        <v>4.8252911813643926E-2</v>
      </c>
      <c r="N31" s="11">
        <v>28</v>
      </c>
      <c r="O31" s="82">
        <v>5.2730696798493411E-2</v>
      </c>
      <c r="P31" s="11">
        <v>29</v>
      </c>
      <c r="Q31" s="82">
        <v>5.0522648083623695E-2</v>
      </c>
      <c r="R31" s="11">
        <v>32</v>
      </c>
      <c r="S31" s="82">
        <v>4.8411497730711045E-2</v>
      </c>
      <c r="T31" s="11">
        <v>22</v>
      </c>
      <c r="U31" s="82">
        <v>3.2352941176470591E-2</v>
      </c>
      <c r="V31" s="11">
        <v>25</v>
      </c>
      <c r="W31" s="82">
        <v>3.566333808844508E-2</v>
      </c>
      <c r="X31" s="11">
        <v>15</v>
      </c>
      <c r="Y31" s="82">
        <v>2.3961661341853034E-2</v>
      </c>
      <c r="Z31" s="11">
        <v>16</v>
      </c>
      <c r="AA31" s="82">
        <v>2.8070175438596492E-2</v>
      </c>
      <c r="AB31" s="11">
        <v>288</v>
      </c>
      <c r="AC31" s="84">
        <v>4.022346368715084</v>
      </c>
    </row>
    <row r="32" spans="2:29" x14ac:dyDescent="0.2">
      <c r="B32" s="9">
        <v>26</v>
      </c>
      <c r="C32" s="9" t="s">
        <v>22</v>
      </c>
      <c r="D32" s="11">
        <v>10</v>
      </c>
      <c r="E32" s="82">
        <v>1.7889087656529516E-2</v>
      </c>
      <c r="F32" s="11">
        <v>19</v>
      </c>
      <c r="G32" s="82">
        <v>3.5781544256120526E-2</v>
      </c>
      <c r="H32" s="11">
        <v>1</v>
      </c>
      <c r="I32" s="82">
        <v>1.4577259475218659E-3</v>
      </c>
      <c r="J32" s="11">
        <v>5</v>
      </c>
      <c r="K32" s="82">
        <v>1.1363636363636364E-2</v>
      </c>
      <c r="L32" s="11">
        <v>0</v>
      </c>
      <c r="M32" s="82">
        <v>0</v>
      </c>
      <c r="N32" s="11">
        <v>0</v>
      </c>
      <c r="O32" s="82">
        <v>0</v>
      </c>
      <c r="P32" s="11">
        <v>5</v>
      </c>
      <c r="Q32" s="82">
        <v>8.7108013937282226E-3</v>
      </c>
      <c r="R32" s="11">
        <v>10</v>
      </c>
      <c r="S32" s="82">
        <v>1.5128593040847202E-2</v>
      </c>
      <c r="T32" s="11">
        <v>8</v>
      </c>
      <c r="U32" s="82">
        <v>1.1764705882352941E-2</v>
      </c>
      <c r="V32" s="11">
        <v>16</v>
      </c>
      <c r="W32" s="82">
        <v>2.2824536376604851E-2</v>
      </c>
      <c r="X32" s="11">
        <v>20</v>
      </c>
      <c r="Y32" s="82">
        <v>3.1948881789137379E-2</v>
      </c>
      <c r="Z32" s="11">
        <v>13</v>
      </c>
      <c r="AA32" s="82">
        <v>2.2807017543859651E-2</v>
      </c>
      <c r="AB32" s="11">
        <v>107</v>
      </c>
      <c r="AC32" s="84">
        <v>1.494413407821229</v>
      </c>
    </row>
    <row r="33" spans="2:29" x14ac:dyDescent="0.2">
      <c r="B33" s="9">
        <v>27</v>
      </c>
      <c r="C33" s="9" t="s">
        <v>26</v>
      </c>
      <c r="D33" s="11">
        <v>44</v>
      </c>
      <c r="E33" s="82">
        <v>7.8711985688729877E-2</v>
      </c>
      <c r="F33" s="11">
        <v>40</v>
      </c>
      <c r="G33" s="82">
        <v>7.5329566854990579E-2</v>
      </c>
      <c r="H33" s="11">
        <v>42</v>
      </c>
      <c r="I33" s="82">
        <v>6.1224489795918366E-2</v>
      </c>
      <c r="J33" s="11">
        <v>47</v>
      </c>
      <c r="K33" s="82">
        <v>0.10681818181818181</v>
      </c>
      <c r="L33" s="11">
        <v>42</v>
      </c>
      <c r="M33" s="82">
        <v>6.9883527454242922E-2</v>
      </c>
      <c r="N33" s="11">
        <v>52</v>
      </c>
      <c r="O33" s="82">
        <v>9.7928436911487754E-2</v>
      </c>
      <c r="P33" s="11">
        <v>47</v>
      </c>
      <c r="Q33" s="82">
        <v>8.188153310104529E-2</v>
      </c>
      <c r="R33" s="11">
        <v>23</v>
      </c>
      <c r="S33" s="82">
        <v>3.4795763993948563E-2</v>
      </c>
      <c r="T33" s="11">
        <v>80</v>
      </c>
      <c r="U33" s="82">
        <v>0.11764705882352941</v>
      </c>
      <c r="V33" s="11">
        <v>52</v>
      </c>
      <c r="W33" s="82">
        <v>7.4179743223965769E-2</v>
      </c>
      <c r="X33" s="11">
        <v>44</v>
      </c>
      <c r="Y33" s="82">
        <v>7.0287539936102233E-2</v>
      </c>
      <c r="Z33" s="11">
        <v>34</v>
      </c>
      <c r="AA33" s="82">
        <v>5.9649122807017542E-2</v>
      </c>
      <c r="AB33" s="11">
        <v>547</v>
      </c>
      <c r="AC33" s="84">
        <v>7.6396648044692741</v>
      </c>
    </row>
    <row r="34" spans="2:29" x14ac:dyDescent="0.2">
      <c r="B34" s="9">
        <v>28</v>
      </c>
      <c r="C34" s="9" t="s">
        <v>27</v>
      </c>
      <c r="D34" s="11">
        <v>31</v>
      </c>
      <c r="E34" s="82">
        <v>5.5456171735241505E-2</v>
      </c>
      <c r="F34" s="11">
        <v>28</v>
      </c>
      <c r="G34" s="82">
        <v>5.2730696798493411E-2</v>
      </c>
      <c r="H34" s="11">
        <v>22</v>
      </c>
      <c r="I34" s="82">
        <v>3.2069970845481049E-2</v>
      </c>
      <c r="J34" s="11">
        <v>15</v>
      </c>
      <c r="K34" s="82">
        <v>3.4090909090909088E-2</v>
      </c>
      <c r="L34" s="11">
        <v>21</v>
      </c>
      <c r="M34" s="82">
        <v>3.4941763727121461E-2</v>
      </c>
      <c r="N34" s="11">
        <v>29</v>
      </c>
      <c r="O34" s="82">
        <v>5.4613935969868174E-2</v>
      </c>
      <c r="P34" s="11">
        <v>25</v>
      </c>
      <c r="Q34" s="82">
        <v>4.3554006968641118E-2</v>
      </c>
      <c r="R34" s="11">
        <v>33</v>
      </c>
      <c r="S34" s="82">
        <v>4.9924357034795766E-2</v>
      </c>
      <c r="T34" s="11">
        <v>19</v>
      </c>
      <c r="U34" s="82">
        <v>2.7941176470588237E-2</v>
      </c>
      <c r="V34" s="11">
        <v>22</v>
      </c>
      <c r="W34" s="82">
        <v>3.1383737517831668E-2</v>
      </c>
      <c r="X34" s="11">
        <v>18</v>
      </c>
      <c r="Y34" s="82">
        <v>2.8753993610223641E-2</v>
      </c>
      <c r="Z34" s="11">
        <v>22</v>
      </c>
      <c r="AA34" s="82">
        <v>3.8596491228070177E-2</v>
      </c>
      <c r="AB34" s="11">
        <v>285</v>
      </c>
      <c r="AC34" s="84">
        <v>3.9804469273743015</v>
      </c>
    </row>
    <row r="35" spans="2:29" x14ac:dyDescent="0.2">
      <c r="B35" s="9">
        <v>29</v>
      </c>
      <c r="C35" s="9" t="s">
        <v>28</v>
      </c>
      <c r="D35" s="11">
        <v>13</v>
      </c>
      <c r="E35" s="82">
        <v>2.3255813953488372E-2</v>
      </c>
      <c r="F35" s="11">
        <v>8</v>
      </c>
      <c r="G35" s="82">
        <v>1.5065913370998116E-2</v>
      </c>
      <c r="H35" s="11">
        <v>10</v>
      </c>
      <c r="I35" s="82">
        <v>1.4577259475218658E-2</v>
      </c>
      <c r="J35" s="11">
        <v>8</v>
      </c>
      <c r="K35" s="82">
        <v>1.8181818181818181E-2</v>
      </c>
      <c r="L35" s="11">
        <v>9</v>
      </c>
      <c r="M35" s="82">
        <v>1.4975041597337771E-2</v>
      </c>
      <c r="N35" s="11">
        <v>6</v>
      </c>
      <c r="O35" s="82">
        <v>1.1299435028248588E-2</v>
      </c>
      <c r="P35" s="11">
        <v>10</v>
      </c>
      <c r="Q35" s="82">
        <v>1.7421602787456445E-2</v>
      </c>
      <c r="R35" s="11">
        <v>32</v>
      </c>
      <c r="S35" s="82">
        <v>4.8411497730711045E-2</v>
      </c>
      <c r="T35" s="11">
        <v>3</v>
      </c>
      <c r="U35" s="82">
        <v>4.4117647058823529E-3</v>
      </c>
      <c r="V35" s="11">
        <v>6</v>
      </c>
      <c r="W35" s="82">
        <v>8.5592011412268191E-3</v>
      </c>
      <c r="X35" s="11">
        <v>11</v>
      </c>
      <c r="Y35" s="82">
        <v>1.7571884984025558E-2</v>
      </c>
      <c r="Z35" s="11">
        <v>5</v>
      </c>
      <c r="AA35" s="82">
        <v>8.771929824561403E-3</v>
      </c>
      <c r="AB35" s="11">
        <v>121</v>
      </c>
      <c r="AC35" s="84">
        <v>1.6899441340782122</v>
      </c>
    </row>
    <row r="36" spans="2:29" x14ac:dyDescent="0.2">
      <c r="B36" s="9">
        <v>30</v>
      </c>
      <c r="C36" s="9" t="s">
        <v>29</v>
      </c>
      <c r="D36" s="11">
        <v>5</v>
      </c>
      <c r="E36" s="82">
        <v>8.9445438282647581E-3</v>
      </c>
      <c r="F36" s="11">
        <v>4</v>
      </c>
      <c r="G36" s="82">
        <v>7.5329566854990581E-3</v>
      </c>
      <c r="H36" s="11">
        <v>5</v>
      </c>
      <c r="I36" s="82">
        <v>7.2886297376093291E-3</v>
      </c>
      <c r="J36" s="11">
        <v>0</v>
      </c>
      <c r="K36" s="82">
        <v>0</v>
      </c>
      <c r="L36" s="11">
        <v>2</v>
      </c>
      <c r="M36" s="82">
        <v>3.3277870216306157E-3</v>
      </c>
      <c r="N36" s="11">
        <v>0</v>
      </c>
      <c r="O36" s="82">
        <v>0</v>
      </c>
      <c r="P36" s="11">
        <v>6</v>
      </c>
      <c r="Q36" s="82">
        <v>1.0452961672473868E-2</v>
      </c>
      <c r="R36" s="11">
        <v>0</v>
      </c>
      <c r="S36" s="82">
        <v>0</v>
      </c>
      <c r="T36" s="11">
        <v>6</v>
      </c>
      <c r="U36" s="82">
        <v>8.8235294117647058E-3</v>
      </c>
      <c r="V36" s="11">
        <v>9</v>
      </c>
      <c r="W36" s="82">
        <v>1.2838801711840228E-2</v>
      </c>
      <c r="X36" s="11">
        <v>0</v>
      </c>
      <c r="Y36" s="82">
        <v>0</v>
      </c>
      <c r="Z36" s="11">
        <v>4</v>
      </c>
      <c r="AA36" s="82">
        <v>7.0175438596491229E-3</v>
      </c>
      <c r="AB36" s="11">
        <v>41</v>
      </c>
      <c r="AC36" s="84">
        <v>0.57262569832402233</v>
      </c>
    </row>
    <row r="37" spans="2:29" x14ac:dyDescent="0.2">
      <c r="B37" s="9">
        <v>31</v>
      </c>
      <c r="C37" s="9" t="s">
        <v>30</v>
      </c>
      <c r="D37" s="11">
        <v>7</v>
      </c>
      <c r="E37" s="82">
        <v>1.2522361359570662E-2</v>
      </c>
      <c r="F37" s="11">
        <v>5</v>
      </c>
      <c r="G37" s="82">
        <v>9.4161958568738224E-3</v>
      </c>
      <c r="H37" s="11">
        <v>4</v>
      </c>
      <c r="I37" s="82">
        <v>5.8309037900874635E-3</v>
      </c>
      <c r="J37" s="11">
        <v>0</v>
      </c>
      <c r="K37" s="82">
        <v>0</v>
      </c>
      <c r="L37" s="11">
        <v>5</v>
      </c>
      <c r="M37" s="82">
        <v>8.3194675540765387E-3</v>
      </c>
      <c r="N37" s="11">
        <v>6</v>
      </c>
      <c r="O37" s="82">
        <v>1.1299435028248588E-2</v>
      </c>
      <c r="P37" s="11">
        <v>0</v>
      </c>
      <c r="Q37" s="82">
        <v>0</v>
      </c>
      <c r="R37" s="11">
        <v>2</v>
      </c>
      <c r="S37" s="82">
        <v>3.0257186081694403E-3</v>
      </c>
      <c r="T37" s="11">
        <v>0</v>
      </c>
      <c r="U37" s="82">
        <v>0</v>
      </c>
      <c r="V37" s="11">
        <v>0</v>
      </c>
      <c r="W37" s="82">
        <v>0</v>
      </c>
      <c r="X37" s="11">
        <v>0</v>
      </c>
      <c r="Y37" s="82">
        <v>0</v>
      </c>
      <c r="Z37" s="11">
        <v>2</v>
      </c>
      <c r="AA37" s="82">
        <v>3.5087719298245615E-3</v>
      </c>
      <c r="AB37" s="11">
        <v>31</v>
      </c>
      <c r="AC37" s="84">
        <v>0.43296089385474862</v>
      </c>
    </row>
    <row r="38" spans="2:29" x14ac:dyDescent="0.2">
      <c r="B38" s="9">
        <v>32</v>
      </c>
      <c r="C38" s="9" t="s">
        <v>31</v>
      </c>
      <c r="D38" s="11">
        <v>4</v>
      </c>
      <c r="E38" s="82">
        <v>7.1556350626118068E-3</v>
      </c>
      <c r="F38" s="11">
        <v>4</v>
      </c>
      <c r="G38" s="82">
        <v>7.5329566854990581E-3</v>
      </c>
      <c r="H38" s="11">
        <v>4</v>
      </c>
      <c r="I38" s="82">
        <v>5.8309037900874635E-3</v>
      </c>
      <c r="J38" s="11">
        <v>2</v>
      </c>
      <c r="K38" s="82">
        <v>4.5454545454545452E-3</v>
      </c>
      <c r="L38" s="11">
        <v>14</v>
      </c>
      <c r="M38" s="82">
        <v>2.329450915141431E-2</v>
      </c>
      <c r="N38" s="11">
        <v>11</v>
      </c>
      <c r="O38" s="82">
        <v>2.0715630885122412E-2</v>
      </c>
      <c r="P38" s="11">
        <v>6</v>
      </c>
      <c r="Q38" s="82">
        <v>1.0452961672473868E-2</v>
      </c>
      <c r="R38" s="11">
        <v>3</v>
      </c>
      <c r="S38" s="82">
        <v>4.5385779122541605E-3</v>
      </c>
      <c r="T38" s="11">
        <v>17</v>
      </c>
      <c r="U38" s="82">
        <v>2.5000000000000001E-2</v>
      </c>
      <c r="V38" s="11">
        <v>18</v>
      </c>
      <c r="W38" s="82">
        <v>2.5677603423680456E-2</v>
      </c>
      <c r="X38" s="11">
        <v>13</v>
      </c>
      <c r="Y38" s="82">
        <v>2.0766773162939296E-2</v>
      </c>
      <c r="Z38" s="11">
        <v>4</v>
      </c>
      <c r="AA38" s="82">
        <v>7.0175438596491229E-3</v>
      </c>
      <c r="AB38" s="11">
        <v>100</v>
      </c>
      <c r="AC38" s="84">
        <v>1.3966480446927374</v>
      </c>
    </row>
    <row r="39" spans="2:29" x14ac:dyDescent="0.2">
      <c r="B39" s="9">
        <v>33</v>
      </c>
      <c r="C39" s="9" t="s">
        <v>32</v>
      </c>
      <c r="D39" s="11">
        <v>29</v>
      </c>
      <c r="E39" s="82">
        <v>5.1878354203935599E-2</v>
      </c>
      <c r="F39" s="11">
        <v>27</v>
      </c>
      <c r="G39" s="82">
        <v>5.0847457627118647E-2</v>
      </c>
      <c r="H39" s="11">
        <v>52</v>
      </c>
      <c r="I39" s="82">
        <v>7.5801749271137031E-2</v>
      </c>
      <c r="J39" s="11">
        <v>29</v>
      </c>
      <c r="K39" s="82">
        <v>6.5909090909090903E-2</v>
      </c>
      <c r="L39" s="11">
        <v>15</v>
      </c>
      <c r="M39" s="82">
        <v>2.4958402662229616E-2</v>
      </c>
      <c r="N39" s="11">
        <v>24</v>
      </c>
      <c r="O39" s="82">
        <v>4.519774011299435E-2</v>
      </c>
      <c r="P39" s="11">
        <v>18</v>
      </c>
      <c r="Q39" s="82">
        <v>3.1358885017421602E-2</v>
      </c>
      <c r="R39" s="11">
        <v>12</v>
      </c>
      <c r="S39" s="82">
        <v>1.8154311649016642E-2</v>
      </c>
      <c r="T39" s="11">
        <v>16</v>
      </c>
      <c r="U39" s="82">
        <v>2.3529411764705882E-2</v>
      </c>
      <c r="V39" s="11">
        <v>4</v>
      </c>
      <c r="W39" s="82">
        <v>5.7061340941512127E-3</v>
      </c>
      <c r="X39" s="11">
        <v>24</v>
      </c>
      <c r="Y39" s="82">
        <v>3.8338658146964855E-2</v>
      </c>
      <c r="Z39" s="11">
        <v>14</v>
      </c>
      <c r="AA39" s="82">
        <v>2.456140350877193E-2</v>
      </c>
      <c r="AB39" s="11">
        <v>264</v>
      </c>
      <c r="AC39" s="84">
        <v>3.6871508379888267</v>
      </c>
    </row>
    <row r="40" spans="2:29" x14ac:dyDescent="0.2">
      <c r="B40" s="9">
        <v>34</v>
      </c>
      <c r="C40" s="9" t="s">
        <v>33</v>
      </c>
      <c r="D40" s="11">
        <v>4</v>
      </c>
      <c r="E40" s="82">
        <v>7.1556350626118068E-3</v>
      </c>
      <c r="F40" s="11">
        <v>4</v>
      </c>
      <c r="G40" s="82">
        <v>7.5329566854990581E-3</v>
      </c>
      <c r="H40" s="11">
        <v>2</v>
      </c>
      <c r="I40" s="82">
        <v>2.9154518950437317E-3</v>
      </c>
      <c r="J40" s="11">
        <v>5</v>
      </c>
      <c r="K40" s="82">
        <v>1.1363636363636364E-2</v>
      </c>
      <c r="L40" s="11">
        <v>7</v>
      </c>
      <c r="M40" s="82">
        <v>1.1647254575707155E-2</v>
      </c>
      <c r="N40" s="11">
        <v>14</v>
      </c>
      <c r="O40" s="82">
        <v>2.6365348399246705E-2</v>
      </c>
      <c r="P40" s="11">
        <v>6</v>
      </c>
      <c r="Q40" s="82">
        <v>1.0452961672473868E-2</v>
      </c>
      <c r="R40" s="11">
        <v>5</v>
      </c>
      <c r="S40" s="82">
        <v>7.5642965204236008E-3</v>
      </c>
      <c r="T40" s="11">
        <v>7</v>
      </c>
      <c r="U40" s="82">
        <v>1.0294117647058823E-2</v>
      </c>
      <c r="V40" s="11">
        <v>5</v>
      </c>
      <c r="W40" s="82">
        <v>7.1326676176890159E-3</v>
      </c>
      <c r="X40" s="11">
        <v>3</v>
      </c>
      <c r="Y40" s="82">
        <v>4.7923322683706068E-3</v>
      </c>
      <c r="Z40" s="11">
        <v>3</v>
      </c>
      <c r="AA40" s="82">
        <v>5.263157894736842E-3</v>
      </c>
      <c r="AB40" s="11">
        <v>65</v>
      </c>
      <c r="AC40" s="84">
        <v>0.90782122905027929</v>
      </c>
    </row>
    <row r="41" spans="2:29" x14ac:dyDescent="0.2">
      <c r="B41" s="9">
        <v>35</v>
      </c>
      <c r="C41" s="9" t="s">
        <v>34</v>
      </c>
      <c r="D41" s="11">
        <v>16</v>
      </c>
      <c r="E41" s="82">
        <v>2.8622540250447227E-2</v>
      </c>
      <c r="F41" s="11">
        <v>12</v>
      </c>
      <c r="G41" s="82">
        <v>2.2598870056497175E-2</v>
      </c>
      <c r="H41" s="11">
        <v>17</v>
      </c>
      <c r="I41" s="82">
        <v>2.478134110787172E-2</v>
      </c>
      <c r="J41" s="11">
        <v>2</v>
      </c>
      <c r="K41" s="82">
        <v>4.5454545454545452E-3</v>
      </c>
      <c r="L41" s="11">
        <v>26</v>
      </c>
      <c r="M41" s="82">
        <v>4.3261231281198007E-2</v>
      </c>
      <c r="N41" s="11">
        <v>4</v>
      </c>
      <c r="O41" s="82">
        <v>7.5329566854990581E-3</v>
      </c>
      <c r="P41" s="11">
        <v>19</v>
      </c>
      <c r="Q41" s="82">
        <v>3.3101045296167246E-2</v>
      </c>
      <c r="R41" s="11">
        <v>7</v>
      </c>
      <c r="S41" s="82">
        <v>1.059001512859304E-2</v>
      </c>
      <c r="T41" s="11">
        <v>8</v>
      </c>
      <c r="U41" s="82">
        <v>1.1764705882352941E-2</v>
      </c>
      <c r="V41" s="11">
        <v>9</v>
      </c>
      <c r="W41" s="82">
        <v>1.2838801711840228E-2</v>
      </c>
      <c r="X41" s="11">
        <v>18</v>
      </c>
      <c r="Y41" s="82">
        <v>2.8753993610223641E-2</v>
      </c>
      <c r="Z41" s="11">
        <v>4</v>
      </c>
      <c r="AA41" s="82">
        <v>7.0175438596491229E-3</v>
      </c>
      <c r="AB41" s="11">
        <v>142</v>
      </c>
      <c r="AC41" s="84">
        <v>1.9832402234636872</v>
      </c>
    </row>
    <row r="42" spans="2:29" x14ac:dyDescent="0.2">
      <c r="B42" s="9">
        <v>36</v>
      </c>
      <c r="C42" s="9" t="s">
        <v>35</v>
      </c>
      <c r="D42" s="11">
        <v>19</v>
      </c>
      <c r="E42" s="82">
        <v>3.3989266547406083E-2</v>
      </c>
      <c r="F42" s="11">
        <v>16</v>
      </c>
      <c r="G42" s="82">
        <v>3.0131826741996232E-2</v>
      </c>
      <c r="H42" s="11">
        <v>17</v>
      </c>
      <c r="I42" s="82">
        <v>2.478134110787172E-2</v>
      </c>
      <c r="J42" s="11">
        <v>28</v>
      </c>
      <c r="K42" s="82">
        <v>6.363636363636363E-2</v>
      </c>
      <c r="L42" s="11">
        <v>21</v>
      </c>
      <c r="M42" s="82">
        <v>3.4941763727121461E-2</v>
      </c>
      <c r="N42" s="11">
        <v>28</v>
      </c>
      <c r="O42" s="82">
        <v>5.2730696798493411E-2</v>
      </c>
      <c r="P42" s="11">
        <v>7</v>
      </c>
      <c r="Q42" s="82">
        <v>1.2195121951219513E-2</v>
      </c>
      <c r="R42" s="11">
        <v>17</v>
      </c>
      <c r="S42" s="82">
        <v>2.5718608169440244E-2</v>
      </c>
      <c r="T42" s="11">
        <v>27</v>
      </c>
      <c r="U42" s="82">
        <v>3.9705882352941174E-2</v>
      </c>
      <c r="V42" s="11">
        <v>21</v>
      </c>
      <c r="W42" s="82">
        <v>2.9957203994293864E-2</v>
      </c>
      <c r="X42" s="11">
        <v>11</v>
      </c>
      <c r="Y42" s="82">
        <v>1.7571884984025558E-2</v>
      </c>
      <c r="Z42" s="11">
        <v>16</v>
      </c>
      <c r="AA42" s="82">
        <v>2.8070175438596492E-2</v>
      </c>
      <c r="AB42" s="11">
        <v>228</v>
      </c>
      <c r="AC42" s="84">
        <v>3.1843575418994412</v>
      </c>
    </row>
    <row r="43" spans="2:29" x14ac:dyDescent="0.2">
      <c r="B43" s="9">
        <v>37</v>
      </c>
      <c r="C43" s="9" t="s">
        <v>36</v>
      </c>
      <c r="D43" s="11">
        <v>29</v>
      </c>
      <c r="E43" s="82">
        <v>5.1878354203935599E-2</v>
      </c>
      <c r="F43" s="11">
        <v>19</v>
      </c>
      <c r="G43" s="82">
        <v>3.5781544256120526E-2</v>
      </c>
      <c r="H43" s="11">
        <v>39</v>
      </c>
      <c r="I43" s="82">
        <v>5.6851311953352766E-2</v>
      </c>
      <c r="J43" s="11">
        <v>34</v>
      </c>
      <c r="K43" s="82">
        <v>7.7272727272727271E-2</v>
      </c>
      <c r="L43" s="11">
        <v>40</v>
      </c>
      <c r="M43" s="82">
        <v>6.6555740432612309E-2</v>
      </c>
      <c r="N43" s="11">
        <v>27</v>
      </c>
      <c r="O43" s="82">
        <v>5.0847457627118647E-2</v>
      </c>
      <c r="P43" s="11">
        <v>25</v>
      </c>
      <c r="Q43" s="82">
        <v>4.3554006968641118E-2</v>
      </c>
      <c r="R43" s="11">
        <v>27</v>
      </c>
      <c r="S43" s="82">
        <v>4.084720121028744E-2</v>
      </c>
      <c r="T43" s="11">
        <v>42</v>
      </c>
      <c r="U43" s="82">
        <v>6.1764705882352944E-2</v>
      </c>
      <c r="V43" s="11">
        <v>42</v>
      </c>
      <c r="W43" s="82">
        <v>5.9914407988587728E-2</v>
      </c>
      <c r="X43" s="11">
        <v>23</v>
      </c>
      <c r="Y43" s="82">
        <v>3.6741214057507986E-2</v>
      </c>
      <c r="Z43" s="11">
        <v>19</v>
      </c>
      <c r="AA43" s="82">
        <v>3.3333333333333333E-2</v>
      </c>
      <c r="AB43" s="11">
        <v>366</v>
      </c>
      <c r="AC43" s="84">
        <v>5.1117318435754191</v>
      </c>
    </row>
    <row r="44" spans="2:29" x14ac:dyDescent="0.2">
      <c r="B44" s="9">
        <v>38</v>
      </c>
      <c r="C44" s="9" t="s">
        <v>37</v>
      </c>
      <c r="D44" s="11">
        <v>35</v>
      </c>
      <c r="E44" s="82">
        <v>6.2611806797853303E-2</v>
      </c>
      <c r="F44" s="11">
        <v>31</v>
      </c>
      <c r="G44" s="82">
        <v>5.8380414312617701E-2</v>
      </c>
      <c r="H44" s="11">
        <v>48</v>
      </c>
      <c r="I44" s="82">
        <v>6.9970845481049565E-2</v>
      </c>
      <c r="J44" s="11">
        <v>29</v>
      </c>
      <c r="K44" s="82">
        <v>6.5909090909090903E-2</v>
      </c>
      <c r="L44" s="11">
        <v>25</v>
      </c>
      <c r="M44" s="82">
        <v>4.1597337770382693E-2</v>
      </c>
      <c r="N44" s="11">
        <v>16</v>
      </c>
      <c r="O44" s="82">
        <v>3.0131826741996232E-2</v>
      </c>
      <c r="P44" s="11">
        <v>33</v>
      </c>
      <c r="Q44" s="82">
        <v>5.7491289198606271E-2</v>
      </c>
      <c r="R44" s="11">
        <v>27</v>
      </c>
      <c r="S44" s="82">
        <v>4.084720121028744E-2</v>
      </c>
      <c r="T44" s="11">
        <v>35</v>
      </c>
      <c r="U44" s="82">
        <v>5.1470588235294115E-2</v>
      </c>
      <c r="V44" s="11">
        <v>36</v>
      </c>
      <c r="W44" s="82">
        <v>5.1355206847360911E-2</v>
      </c>
      <c r="X44" s="11">
        <v>27</v>
      </c>
      <c r="Y44" s="82">
        <v>4.3130990415335461E-2</v>
      </c>
      <c r="Z44" s="11">
        <v>28</v>
      </c>
      <c r="AA44" s="82">
        <v>4.912280701754386E-2</v>
      </c>
      <c r="AB44" s="11">
        <v>370</v>
      </c>
      <c r="AC44" s="84">
        <v>5.1675977653631282</v>
      </c>
    </row>
    <row r="45" spans="2:29" x14ac:dyDescent="0.2">
      <c r="B45" s="9">
        <v>39</v>
      </c>
      <c r="C45" s="9" t="s">
        <v>38</v>
      </c>
      <c r="D45" s="11">
        <v>16</v>
      </c>
      <c r="E45" s="82">
        <v>2.8622540250447227E-2</v>
      </c>
      <c r="F45" s="11">
        <v>11</v>
      </c>
      <c r="G45" s="82">
        <v>2.0715630885122412E-2</v>
      </c>
      <c r="H45" s="11">
        <v>21</v>
      </c>
      <c r="I45" s="82">
        <v>3.0612244897959183E-2</v>
      </c>
      <c r="J45" s="11">
        <v>10</v>
      </c>
      <c r="K45" s="82">
        <v>2.2727272727272728E-2</v>
      </c>
      <c r="L45" s="11">
        <v>11</v>
      </c>
      <c r="M45" s="82">
        <v>1.8302828618968387E-2</v>
      </c>
      <c r="N45" s="11">
        <v>21</v>
      </c>
      <c r="O45" s="82">
        <v>3.954802259887006E-2</v>
      </c>
      <c r="P45" s="11">
        <v>14</v>
      </c>
      <c r="Q45" s="82">
        <v>2.4390243902439025E-2</v>
      </c>
      <c r="R45" s="11">
        <v>10</v>
      </c>
      <c r="S45" s="82">
        <v>1.5128593040847202E-2</v>
      </c>
      <c r="T45" s="11">
        <v>17</v>
      </c>
      <c r="U45" s="82">
        <v>2.5000000000000001E-2</v>
      </c>
      <c r="V45" s="11">
        <v>14</v>
      </c>
      <c r="W45" s="82">
        <v>1.9971469329529243E-2</v>
      </c>
      <c r="X45" s="11">
        <v>10</v>
      </c>
      <c r="Y45" s="82">
        <v>1.5974440894568689E-2</v>
      </c>
      <c r="Z45" s="11">
        <v>10</v>
      </c>
      <c r="AA45" s="82">
        <v>1.7543859649122806E-2</v>
      </c>
      <c r="AB45" s="11">
        <v>165</v>
      </c>
      <c r="AC45" s="84">
        <v>2.3044692737430168</v>
      </c>
    </row>
    <row r="46" spans="2:29" ht="15" x14ac:dyDescent="0.2">
      <c r="B46" s="161" t="s">
        <v>39</v>
      </c>
      <c r="C46" s="162"/>
      <c r="D46" s="46">
        <v>559</v>
      </c>
      <c r="E46" s="62"/>
      <c r="F46" s="46">
        <v>531</v>
      </c>
      <c r="G46" s="62"/>
      <c r="H46" s="46">
        <v>686</v>
      </c>
      <c r="I46" s="62"/>
      <c r="J46" s="46">
        <v>440</v>
      </c>
      <c r="K46" s="62"/>
      <c r="L46" s="46">
        <v>601</v>
      </c>
      <c r="M46" s="62"/>
      <c r="N46" s="46">
        <v>531</v>
      </c>
      <c r="O46" s="62"/>
      <c r="P46" s="46">
        <v>574</v>
      </c>
      <c r="Q46" s="62"/>
      <c r="R46" s="46">
        <v>661</v>
      </c>
      <c r="S46" s="62"/>
      <c r="T46" s="46">
        <v>680</v>
      </c>
      <c r="U46" s="62"/>
      <c r="V46" s="46">
        <v>701</v>
      </c>
      <c r="W46" s="62"/>
      <c r="X46" s="46">
        <v>626</v>
      </c>
      <c r="Y46" s="62"/>
      <c r="Z46" s="46">
        <v>570</v>
      </c>
      <c r="AA46" s="62"/>
      <c r="AB46" s="46">
        <v>7160</v>
      </c>
      <c r="AC46" s="62">
        <v>100</v>
      </c>
    </row>
  </sheetData>
  <mergeCells count="1">
    <mergeCell ref="B46:C46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0.28515625" style="2" customWidth="1"/>
    <col min="3" max="3" width="13.7109375" style="2" bestFit="1" customWidth="1"/>
    <col min="4" max="41" width="11.140625" style="2" customWidth="1"/>
    <col min="42" max="16384" width="9.140625" style="2"/>
  </cols>
  <sheetData>
    <row r="1" spans="1:41" ht="15.75" x14ac:dyDescent="0.2">
      <c r="A1" s="68" t="s">
        <v>402</v>
      </c>
    </row>
    <row r="2" spans="1:41" ht="15" x14ac:dyDescent="0.25">
      <c r="A2" s="4"/>
      <c r="B2" s="4"/>
    </row>
    <row r="5" spans="1:41" x14ac:dyDescent="0.2">
      <c r="B5" s="64"/>
      <c r="C5" s="64"/>
    </row>
    <row r="6" spans="1:41" ht="13.9" customHeight="1" x14ac:dyDescent="0.2">
      <c r="B6" s="176" t="s">
        <v>257</v>
      </c>
      <c r="C6" s="173" t="s">
        <v>258</v>
      </c>
      <c r="D6" s="172" t="s">
        <v>236</v>
      </c>
      <c r="E6" s="161"/>
      <c r="F6" s="162"/>
      <c r="G6" s="172" t="s">
        <v>239</v>
      </c>
      <c r="H6" s="161"/>
      <c r="I6" s="162"/>
      <c r="J6" s="172" t="s">
        <v>240</v>
      </c>
      <c r="K6" s="161"/>
      <c r="L6" s="162"/>
      <c r="M6" s="172" t="s">
        <v>241</v>
      </c>
      <c r="N6" s="161"/>
      <c r="O6" s="162"/>
      <c r="P6" s="172" t="s">
        <v>242</v>
      </c>
      <c r="Q6" s="161"/>
      <c r="R6" s="162"/>
      <c r="S6" s="172" t="s">
        <v>243</v>
      </c>
      <c r="T6" s="161"/>
      <c r="U6" s="162"/>
      <c r="V6" s="172" t="s">
        <v>244</v>
      </c>
      <c r="W6" s="161"/>
      <c r="X6" s="162"/>
      <c r="Y6" s="172" t="s">
        <v>245</v>
      </c>
      <c r="Z6" s="161"/>
      <c r="AA6" s="162"/>
      <c r="AB6" s="172" t="s">
        <v>246</v>
      </c>
      <c r="AC6" s="161"/>
      <c r="AD6" s="162"/>
      <c r="AE6" s="172" t="s">
        <v>247</v>
      </c>
      <c r="AF6" s="161"/>
      <c r="AG6" s="162"/>
      <c r="AH6" s="172" t="s">
        <v>248</v>
      </c>
      <c r="AI6" s="161"/>
      <c r="AJ6" s="162"/>
      <c r="AK6" s="172" t="s">
        <v>249</v>
      </c>
      <c r="AL6" s="161"/>
      <c r="AM6" s="162"/>
      <c r="AN6" s="172" t="s">
        <v>287</v>
      </c>
      <c r="AO6" s="161"/>
    </row>
    <row r="7" spans="1:41" ht="60" x14ac:dyDescent="0.2">
      <c r="B7" s="177"/>
      <c r="C7" s="175"/>
      <c r="D7" s="46" t="s">
        <v>288</v>
      </c>
      <c r="E7" s="62" t="s">
        <v>289</v>
      </c>
      <c r="F7" s="62" t="s">
        <v>290</v>
      </c>
      <c r="G7" s="46" t="s">
        <v>288</v>
      </c>
      <c r="H7" s="62" t="s">
        <v>289</v>
      </c>
      <c r="I7" s="62" t="s">
        <v>290</v>
      </c>
      <c r="J7" s="46" t="s">
        <v>288</v>
      </c>
      <c r="K7" s="62" t="s">
        <v>289</v>
      </c>
      <c r="L7" s="62" t="s">
        <v>290</v>
      </c>
      <c r="M7" s="46" t="s">
        <v>288</v>
      </c>
      <c r="N7" s="62" t="s">
        <v>289</v>
      </c>
      <c r="O7" s="62" t="s">
        <v>290</v>
      </c>
      <c r="P7" s="46" t="s">
        <v>288</v>
      </c>
      <c r="Q7" s="62" t="s">
        <v>289</v>
      </c>
      <c r="R7" s="62" t="s">
        <v>290</v>
      </c>
      <c r="S7" s="46" t="s">
        <v>288</v>
      </c>
      <c r="T7" s="62" t="s">
        <v>289</v>
      </c>
      <c r="U7" s="62" t="s">
        <v>290</v>
      </c>
      <c r="V7" s="46" t="s">
        <v>288</v>
      </c>
      <c r="W7" s="62" t="s">
        <v>289</v>
      </c>
      <c r="X7" s="62" t="s">
        <v>290</v>
      </c>
      <c r="Y7" s="46" t="s">
        <v>288</v>
      </c>
      <c r="Z7" s="62" t="s">
        <v>289</v>
      </c>
      <c r="AA7" s="62" t="s">
        <v>290</v>
      </c>
      <c r="AB7" s="46" t="s">
        <v>288</v>
      </c>
      <c r="AC7" s="62" t="s">
        <v>289</v>
      </c>
      <c r="AD7" s="62" t="s">
        <v>290</v>
      </c>
      <c r="AE7" s="46" t="s">
        <v>288</v>
      </c>
      <c r="AF7" s="62" t="s">
        <v>289</v>
      </c>
      <c r="AG7" s="62" t="s">
        <v>290</v>
      </c>
      <c r="AH7" s="46" t="s">
        <v>288</v>
      </c>
      <c r="AI7" s="62" t="s">
        <v>289</v>
      </c>
      <c r="AJ7" s="62" t="s">
        <v>290</v>
      </c>
      <c r="AK7" s="46" t="s">
        <v>288</v>
      </c>
      <c r="AL7" s="62" t="s">
        <v>289</v>
      </c>
      <c r="AM7" s="62" t="s">
        <v>290</v>
      </c>
      <c r="AN7" s="46" t="s">
        <v>291</v>
      </c>
      <c r="AO7" s="62" t="s">
        <v>292</v>
      </c>
    </row>
    <row r="8" spans="1:41" x14ac:dyDescent="0.2">
      <c r="B8" s="9">
        <v>1</v>
      </c>
      <c r="C8" s="9" t="s">
        <v>0</v>
      </c>
      <c r="D8" s="12">
        <f>D47*F8</f>
        <v>0</v>
      </c>
      <c r="E8" s="85">
        <v>0</v>
      </c>
      <c r="F8" s="82">
        <f>E8/E47</f>
        <v>0</v>
      </c>
      <c r="G8" s="12">
        <f>G47*I8</f>
        <v>0</v>
      </c>
      <c r="H8" s="85">
        <v>0</v>
      </c>
      <c r="I8" s="82">
        <f>H8/H47</f>
        <v>0</v>
      </c>
      <c r="J8" s="12">
        <f>J47*L8</f>
        <v>0</v>
      </c>
      <c r="K8" s="85">
        <v>0</v>
      </c>
      <c r="L8" s="82">
        <f>K8/K47</f>
        <v>0</v>
      </c>
      <c r="M8" s="12">
        <f>M47*O8</f>
        <v>0</v>
      </c>
      <c r="N8" s="85">
        <v>0</v>
      </c>
      <c r="O8" s="82">
        <f>N8/N47</f>
        <v>0</v>
      </c>
      <c r="P8" s="12">
        <f>P47*R8</f>
        <v>0</v>
      </c>
      <c r="Q8" s="85">
        <v>0</v>
      </c>
      <c r="R8" s="82">
        <f>Q8/Q47</f>
        <v>0</v>
      </c>
      <c r="S8" s="12">
        <f>S47*U8</f>
        <v>109.78540195089136</v>
      </c>
      <c r="T8" s="85">
        <v>2</v>
      </c>
      <c r="U8" s="82">
        <f>T8/T47</f>
        <v>6.7272115708039018E-4</v>
      </c>
      <c r="V8" s="12">
        <f>V47*X8</f>
        <v>405.30405405405406</v>
      </c>
      <c r="W8" s="85">
        <v>7</v>
      </c>
      <c r="X8" s="82">
        <f>W8/W47</f>
        <v>2.2522522522522522E-3</v>
      </c>
      <c r="Y8" s="12">
        <f>Y47*AA8</f>
        <v>604.1296358169061</v>
      </c>
      <c r="Z8" s="85">
        <v>10</v>
      </c>
      <c r="AA8" s="82">
        <f>Z8/Z47</f>
        <v>3.341129301703976E-3</v>
      </c>
      <c r="AB8" s="12">
        <f>AB47*AD8</f>
        <v>685.30258302583024</v>
      </c>
      <c r="AC8" s="85">
        <v>7</v>
      </c>
      <c r="AD8" s="82">
        <f>AC8/AC47</f>
        <v>3.6900369003690036E-3</v>
      </c>
      <c r="AE8" s="12">
        <f>AE47*AG8</f>
        <v>1149.560621242485</v>
      </c>
      <c r="AF8" s="85">
        <v>11</v>
      </c>
      <c r="AG8" s="82">
        <f>AF8/AF47</f>
        <v>5.5110220440881767E-3</v>
      </c>
      <c r="AH8" s="12">
        <f>AH47*AJ8</f>
        <v>682.19182389937112</v>
      </c>
      <c r="AI8" s="85">
        <v>7</v>
      </c>
      <c r="AJ8" s="82">
        <f>AI8/AI47</f>
        <v>3.6687631027253671E-3</v>
      </c>
      <c r="AK8" s="12">
        <f>AK47*AM8</f>
        <v>1319.0162601626018</v>
      </c>
      <c r="AL8" s="85">
        <v>15</v>
      </c>
      <c r="AM8" s="82">
        <f>AL8/AL47</f>
        <v>8.130081300813009E-3</v>
      </c>
      <c r="AN8" s="12">
        <f>D8+G8+J8+M8+P8+S8+V8+Y8+AB8+AE8+AH8+AK8</f>
        <v>4955.2903801521397</v>
      </c>
      <c r="AO8" s="85">
        <f>E8+H8+K8+N8+Q8+T8+W8+Z8+AC8+AF8+AI8+AL8</f>
        <v>59</v>
      </c>
    </row>
    <row r="9" spans="1:41" x14ac:dyDescent="0.2">
      <c r="B9" s="9">
        <v>2</v>
      </c>
      <c r="C9" s="9" t="s">
        <v>2</v>
      </c>
      <c r="D9" s="11">
        <f>D47*F9</f>
        <v>0</v>
      </c>
      <c r="E9" s="86">
        <v>0</v>
      </c>
      <c r="F9" s="82">
        <f>E9/E47</f>
        <v>0</v>
      </c>
      <c r="G9" s="11">
        <f>G47*I9</f>
        <v>0</v>
      </c>
      <c r="H9" s="86">
        <v>0</v>
      </c>
      <c r="I9" s="82">
        <f>H9/H47</f>
        <v>0</v>
      </c>
      <c r="J9" s="11">
        <f>J47*L9</f>
        <v>0</v>
      </c>
      <c r="K9" s="86">
        <v>0</v>
      </c>
      <c r="L9" s="82">
        <f>K9/K47</f>
        <v>0</v>
      </c>
      <c r="M9" s="11">
        <f>M47*O9</f>
        <v>0</v>
      </c>
      <c r="N9" s="86">
        <v>0</v>
      </c>
      <c r="O9" s="82">
        <f>N9/N47</f>
        <v>0</v>
      </c>
      <c r="P9" s="11">
        <f>P47*R9</f>
        <v>0</v>
      </c>
      <c r="Q9" s="86">
        <v>0</v>
      </c>
      <c r="R9" s="82">
        <f>Q9/Q47</f>
        <v>0</v>
      </c>
      <c r="S9" s="11">
        <f>S47*U9</f>
        <v>0</v>
      </c>
      <c r="T9" s="86">
        <v>0</v>
      </c>
      <c r="U9" s="82">
        <f>T9/T47</f>
        <v>0</v>
      </c>
      <c r="V9" s="11">
        <f>V47*X9</f>
        <v>0</v>
      </c>
      <c r="W9" s="86">
        <v>0</v>
      </c>
      <c r="X9" s="82">
        <f>W9/W47</f>
        <v>0</v>
      </c>
      <c r="Y9" s="11">
        <f>Y47*AA9</f>
        <v>0</v>
      </c>
      <c r="Z9" s="86">
        <v>0</v>
      </c>
      <c r="AA9" s="82">
        <f>Z9/Z47</f>
        <v>0</v>
      </c>
      <c r="AB9" s="11">
        <f>AB47*AD9</f>
        <v>0</v>
      </c>
      <c r="AC9" s="86">
        <v>0</v>
      </c>
      <c r="AD9" s="82">
        <f>AC9/AC47</f>
        <v>0</v>
      </c>
      <c r="AE9" s="11">
        <f>AE47*AG9</f>
        <v>0</v>
      </c>
      <c r="AF9" s="86">
        <v>0</v>
      </c>
      <c r="AG9" s="82">
        <f>AF9/AF47</f>
        <v>0</v>
      </c>
      <c r="AH9" s="11">
        <f>AH47*AJ9</f>
        <v>0</v>
      </c>
      <c r="AI9" s="86">
        <v>0</v>
      </c>
      <c r="AJ9" s="82">
        <f>AI9/AI47</f>
        <v>0</v>
      </c>
      <c r="AK9" s="11">
        <f>AK47*AM9</f>
        <v>0</v>
      </c>
      <c r="AL9" s="86">
        <v>0</v>
      </c>
      <c r="AM9" s="82">
        <f>AL9/AL47</f>
        <v>0</v>
      </c>
      <c r="AN9" s="11">
        <v>0</v>
      </c>
      <c r="AO9" s="86">
        <v>0</v>
      </c>
    </row>
    <row r="10" spans="1:41" x14ac:dyDescent="0.2">
      <c r="B10" s="9">
        <v>3</v>
      </c>
      <c r="C10" s="9" t="s">
        <v>1</v>
      </c>
      <c r="D10" s="11">
        <f>D47*F10</f>
        <v>1688.5899903753609</v>
      </c>
      <c r="E10" s="86">
        <v>31</v>
      </c>
      <c r="F10" s="82">
        <f>E10/E47</f>
        <v>9.9454603785691376E-3</v>
      </c>
      <c r="G10" s="11">
        <f>G47*I10</f>
        <v>1462.9404714342788</v>
      </c>
      <c r="H10" s="86">
        <v>27</v>
      </c>
      <c r="I10" s="82">
        <f>H10/H47</f>
        <v>1.0787055533359968E-2</v>
      </c>
      <c r="J10" s="11">
        <f>J47*L10</f>
        <v>1474.3660685154975</v>
      </c>
      <c r="K10" s="86">
        <v>31</v>
      </c>
      <c r="L10" s="82">
        <f>K10/K47</f>
        <v>1.0114192495921697E-2</v>
      </c>
      <c r="M10" s="11">
        <f>M47*O10</f>
        <v>1468.487619676461</v>
      </c>
      <c r="N10" s="86">
        <v>29</v>
      </c>
      <c r="O10" s="82">
        <f>N10/N47</f>
        <v>9.5741168702542095E-3</v>
      </c>
      <c r="P10" s="11">
        <f>P47*R10</f>
        <v>1533.6410828025478</v>
      </c>
      <c r="Q10" s="86">
        <v>31</v>
      </c>
      <c r="R10" s="82">
        <f>Q10/Q47</f>
        <v>9.8726114649681524E-3</v>
      </c>
      <c r="S10" s="11">
        <f>S47*U10</f>
        <v>1646.7810292633703</v>
      </c>
      <c r="T10" s="86">
        <v>30</v>
      </c>
      <c r="U10" s="82">
        <f>T10/T47</f>
        <v>1.0090817356205853E-2</v>
      </c>
      <c r="V10" s="11">
        <f>V47*X10</f>
        <v>1794.9179536679537</v>
      </c>
      <c r="W10" s="86">
        <v>31</v>
      </c>
      <c r="X10" s="82">
        <f>W10/W47</f>
        <v>9.974259974259974E-3</v>
      </c>
      <c r="Y10" s="11">
        <f>Y47*AA10</f>
        <v>1751.9759438690276</v>
      </c>
      <c r="Z10" s="86">
        <v>29</v>
      </c>
      <c r="AA10" s="82">
        <f>Z10/Z47</f>
        <v>9.6892749749415297E-3</v>
      </c>
      <c r="AB10" s="11">
        <f>AB47*AD10</f>
        <v>0</v>
      </c>
      <c r="AC10" s="86">
        <v>0</v>
      </c>
      <c r="AD10" s="82">
        <f>AC10/AC47</f>
        <v>0</v>
      </c>
      <c r="AE10" s="11">
        <f>AE47*AG10</f>
        <v>0</v>
      </c>
      <c r="AF10" s="86">
        <v>0</v>
      </c>
      <c r="AG10" s="82">
        <f>AF10/AF47</f>
        <v>0</v>
      </c>
      <c r="AH10" s="11">
        <f>AH47*AJ10</f>
        <v>0</v>
      </c>
      <c r="AI10" s="86">
        <v>0</v>
      </c>
      <c r="AJ10" s="82">
        <f>AI10/AI47</f>
        <v>0</v>
      </c>
      <c r="AK10" s="11">
        <f>AK47*AM10</f>
        <v>0</v>
      </c>
      <c r="AL10" s="86">
        <v>0</v>
      </c>
      <c r="AM10" s="82">
        <f>AL10/AL47</f>
        <v>0</v>
      </c>
      <c r="AN10" s="11">
        <f>D9+G10+J10+M10+P10+S10+V10+Y10+AB10+AE10+AH10+AK10</f>
        <v>11133.110169229136</v>
      </c>
      <c r="AO10" s="86">
        <f t="shared" ref="AO10:AO46" si="0">E10+H10+K10+N10+Q10+T10+W10+Z10+AC10+AF10+AI10+AL10</f>
        <v>239</v>
      </c>
    </row>
    <row r="11" spans="1:41" x14ac:dyDescent="0.2">
      <c r="B11" s="9">
        <v>4</v>
      </c>
      <c r="C11" s="9" t="s">
        <v>3</v>
      </c>
      <c r="D11" s="11">
        <f>D47*F11</f>
        <v>5065.769971126083</v>
      </c>
      <c r="E11" s="86">
        <v>93</v>
      </c>
      <c r="F11" s="82">
        <f>E11/E47</f>
        <v>2.9836381135707413E-2</v>
      </c>
      <c r="G11" s="11">
        <f>G47*I11</f>
        <v>3413.5277666799843</v>
      </c>
      <c r="H11" s="86">
        <v>63</v>
      </c>
      <c r="I11" s="82">
        <f>H11/H47</f>
        <v>2.5169796244506593E-2</v>
      </c>
      <c r="J11" s="11">
        <f>J47*L11</f>
        <v>4185.2972267536707</v>
      </c>
      <c r="K11" s="86">
        <v>88</v>
      </c>
      <c r="L11" s="82">
        <f>K11/K47</f>
        <v>2.871125611745514E-2</v>
      </c>
      <c r="M11" s="11">
        <f>M47*O11</f>
        <v>4557.3753714097065</v>
      </c>
      <c r="N11" s="86">
        <v>90</v>
      </c>
      <c r="O11" s="82">
        <f>N11/N47</f>
        <v>2.9712776493892375E-2</v>
      </c>
      <c r="P11" s="11">
        <f>P47*R11</f>
        <v>4600.9232484076438</v>
      </c>
      <c r="Q11" s="86">
        <v>93</v>
      </c>
      <c r="R11" s="82">
        <f>Q11/Q47</f>
        <v>2.9617834394904459E-2</v>
      </c>
      <c r="S11" s="11">
        <f>S47*U11</f>
        <v>4940.343087790111</v>
      </c>
      <c r="T11" s="86">
        <v>90</v>
      </c>
      <c r="U11" s="82">
        <f>T11/T47</f>
        <v>3.0272452068617558E-2</v>
      </c>
      <c r="V11" s="11">
        <f>V47*X11</f>
        <v>5384.7538610038609</v>
      </c>
      <c r="W11" s="86">
        <v>93</v>
      </c>
      <c r="X11" s="82">
        <f>W11/W47</f>
        <v>2.9922779922779922E-2</v>
      </c>
      <c r="Y11" s="11">
        <f>Y47*AA11</f>
        <v>5618.4056130972267</v>
      </c>
      <c r="Z11" s="86">
        <v>93</v>
      </c>
      <c r="AA11" s="82">
        <f>Z11/Z47</f>
        <v>3.1072502505846977E-2</v>
      </c>
      <c r="AB11" s="11">
        <f>AB47*AD11</f>
        <v>8811.0332103321034</v>
      </c>
      <c r="AC11" s="86">
        <v>90</v>
      </c>
      <c r="AD11" s="82">
        <f>AC11/AC47</f>
        <v>4.7443331576172906E-2</v>
      </c>
      <c r="AE11" s="11">
        <f>AE47*AG11</f>
        <v>9719.0125250501005</v>
      </c>
      <c r="AF11" s="86">
        <v>93</v>
      </c>
      <c r="AG11" s="82">
        <f>AF11/AF47</f>
        <v>4.6593186372745489E-2</v>
      </c>
      <c r="AH11" s="11">
        <f>AH47*AJ11</f>
        <v>8771.0377358490568</v>
      </c>
      <c r="AI11" s="86">
        <v>90</v>
      </c>
      <c r="AJ11" s="82">
        <f>AI11/AI47</f>
        <v>4.716981132075472E-2</v>
      </c>
      <c r="AK11" s="11">
        <f>AK47*AM11</f>
        <v>8177.9008130081302</v>
      </c>
      <c r="AL11" s="86">
        <v>93</v>
      </c>
      <c r="AM11" s="82">
        <f>AL11/AL47</f>
        <v>5.0406504065040651E-2</v>
      </c>
      <c r="AN11" s="11">
        <f t="shared" ref="AN11:AN46" si="1">D11+G11+J11+M11+P11+S11+V11+Y11+AB11+AE11+AH11+AK11</f>
        <v>73245.380430507677</v>
      </c>
      <c r="AO11" s="86">
        <f t="shared" si="0"/>
        <v>1069</v>
      </c>
    </row>
    <row r="12" spans="1:41" x14ac:dyDescent="0.2">
      <c r="B12" s="9">
        <v>5</v>
      </c>
      <c r="C12" s="9" t="s">
        <v>5</v>
      </c>
      <c r="D12" s="11">
        <f>D47*F12</f>
        <v>0</v>
      </c>
      <c r="E12" s="86">
        <v>0</v>
      </c>
      <c r="F12" s="82">
        <f>E12/E47</f>
        <v>0</v>
      </c>
      <c r="G12" s="11">
        <f>G47*I12</f>
        <v>0</v>
      </c>
      <c r="H12" s="86">
        <v>0</v>
      </c>
      <c r="I12" s="82">
        <f>H12/H47</f>
        <v>0</v>
      </c>
      <c r="J12" s="11">
        <f>J47*L12</f>
        <v>0</v>
      </c>
      <c r="K12" s="86">
        <v>0</v>
      </c>
      <c r="L12" s="82">
        <f>K12/K47</f>
        <v>0</v>
      </c>
      <c r="M12" s="11">
        <f>M47*O12</f>
        <v>0</v>
      </c>
      <c r="N12" s="86">
        <v>0</v>
      </c>
      <c r="O12" s="82">
        <f>N12/N47</f>
        <v>0</v>
      </c>
      <c r="P12" s="11">
        <f>P47*R12</f>
        <v>0</v>
      </c>
      <c r="Q12" s="86">
        <v>0</v>
      </c>
      <c r="R12" s="82">
        <f>Q12/Q47</f>
        <v>0</v>
      </c>
      <c r="S12" s="11">
        <f>S47*U12</f>
        <v>0</v>
      </c>
      <c r="T12" s="86">
        <v>0</v>
      </c>
      <c r="U12" s="82">
        <f>T12/T47</f>
        <v>0</v>
      </c>
      <c r="V12" s="11">
        <f>V47*X12</f>
        <v>0</v>
      </c>
      <c r="W12" s="86">
        <v>0</v>
      </c>
      <c r="X12" s="82">
        <f>W12/W47</f>
        <v>0</v>
      </c>
      <c r="Y12" s="11">
        <f>Y47*AA12</f>
        <v>0</v>
      </c>
      <c r="Z12" s="86">
        <v>0</v>
      </c>
      <c r="AA12" s="82">
        <f>Z12/Z47</f>
        <v>0</v>
      </c>
      <c r="AB12" s="11">
        <f>AB47*AD12</f>
        <v>0</v>
      </c>
      <c r="AC12" s="86">
        <v>0</v>
      </c>
      <c r="AD12" s="82">
        <f>AC12/AC47</f>
        <v>0</v>
      </c>
      <c r="AE12" s="11">
        <f>AE47*AG12</f>
        <v>0</v>
      </c>
      <c r="AF12" s="86">
        <v>0</v>
      </c>
      <c r="AG12" s="82">
        <f>AF12/AF47</f>
        <v>0</v>
      </c>
      <c r="AH12" s="11">
        <f>AH47*AJ12</f>
        <v>0</v>
      </c>
      <c r="AI12" s="86">
        <v>0</v>
      </c>
      <c r="AJ12" s="82">
        <f>AI12/AI47</f>
        <v>0</v>
      </c>
      <c r="AK12" s="11">
        <f>AK47*AM12</f>
        <v>0</v>
      </c>
      <c r="AL12" s="86">
        <v>0</v>
      </c>
      <c r="AM12" s="82">
        <f>AL12/AL47</f>
        <v>0</v>
      </c>
      <c r="AN12" s="11">
        <f t="shared" si="1"/>
        <v>0</v>
      </c>
      <c r="AO12" s="86">
        <f t="shared" si="0"/>
        <v>0</v>
      </c>
    </row>
    <row r="13" spans="1:41" x14ac:dyDescent="0.2">
      <c r="B13" s="9">
        <v>6</v>
      </c>
      <c r="C13" s="9" t="s">
        <v>6</v>
      </c>
      <c r="D13" s="11">
        <f>D47*F13</f>
        <v>8442.9499518768043</v>
      </c>
      <c r="E13" s="86">
        <v>155</v>
      </c>
      <c r="F13" s="82">
        <f>E13/E47</f>
        <v>4.9727301892845688E-2</v>
      </c>
      <c r="G13" s="11">
        <f>G47*I13</f>
        <v>1896.4043148222133</v>
      </c>
      <c r="H13" s="86">
        <v>35</v>
      </c>
      <c r="I13" s="82">
        <f>H13/H47</f>
        <v>1.3983220135836995E-2</v>
      </c>
      <c r="J13" s="11">
        <f>J47*L13</f>
        <v>6135.2652528548124</v>
      </c>
      <c r="K13" s="86">
        <v>129</v>
      </c>
      <c r="L13" s="82">
        <f>K13/K47</f>
        <v>4.2088091353996736E-2</v>
      </c>
      <c r="M13" s="11">
        <f>M47*O13</f>
        <v>7595.6256190161766</v>
      </c>
      <c r="N13" s="86">
        <v>150</v>
      </c>
      <c r="O13" s="82">
        <f>N13/N47</f>
        <v>4.9521294156487289E-2</v>
      </c>
      <c r="P13" s="11">
        <f>P47*R13</f>
        <v>7668.2054140127393</v>
      </c>
      <c r="Q13" s="86">
        <v>155</v>
      </c>
      <c r="R13" s="82">
        <f>Q13/Q47</f>
        <v>4.9363057324840767E-2</v>
      </c>
      <c r="S13" s="11">
        <f>S47*U13</f>
        <v>8233.9051463168526</v>
      </c>
      <c r="T13" s="86">
        <v>150</v>
      </c>
      <c r="U13" s="82">
        <f>T13/T47</f>
        <v>5.0454086781029264E-2</v>
      </c>
      <c r="V13" s="11">
        <f>V47*X13</f>
        <v>8974.5897683397689</v>
      </c>
      <c r="W13" s="86">
        <v>155</v>
      </c>
      <c r="X13" s="82">
        <f>W13/W47</f>
        <v>4.9871299871299873E-2</v>
      </c>
      <c r="Y13" s="11">
        <f>Y47*AA13</f>
        <v>9364.0093551620448</v>
      </c>
      <c r="Z13" s="86">
        <v>155</v>
      </c>
      <c r="AA13" s="82">
        <f>Z13/Z47</f>
        <v>5.1787504176411626E-2</v>
      </c>
      <c r="AB13" s="11">
        <f>AB47*AD13</f>
        <v>14685.055350553504</v>
      </c>
      <c r="AC13" s="86">
        <v>150</v>
      </c>
      <c r="AD13" s="82">
        <f>AC13/AC47</f>
        <v>7.9072219293621501E-2</v>
      </c>
      <c r="AE13" s="11">
        <f>AE47*AG13</f>
        <v>16198.354208416833</v>
      </c>
      <c r="AF13" s="86">
        <v>155</v>
      </c>
      <c r="AG13" s="82">
        <f>AF13/AF47</f>
        <v>7.7655310621242479E-2</v>
      </c>
      <c r="AH13" s="11">
        <f>AH47*AJ13</f>
        <v>15203.132075471698</v>
      </c>
      <c r="AI13" s="86">
        <v>156</v>
      </c>
      <c r="AJ13" s="82">
        <f>AI13/AI47</f>
        <v>8.1761006289308172E-2</v>
      </c>
      <c r="AK13" s="11">
        <f>AK47*AM13</f>
        <v>13629.834688346884</v>
      </c>
      <c r="AL13" s="86">
        <v>155</v>
      </c>
      <c r="AM13" s="82">
        <f>AL13/AL47</f>
        <v>8.4010840108401083E-2</v>
      </c>
      <c r="AN13" s="11">
        <f t="shared" si="1"/>
        <v>118027.33114519034</v>
      </c>
      <c r="AO13" s="86">
        <f t="shared" si="0"/>
        <v>1700</v>
      </c>
    </row>
    <row r="14" spans="1:41" x14ac:dyDescent="0.2">
      <c r="B14" s="9">
        <v>7</v>
      </c>
      <c r="C14" s="9" t="s">
        <v>7</v>
      </c>
      <c r="D14" s="11">
        <f>D47*F14</f>
        <v>11874.600577478344</v>
      </c>
      <c r="E14" s="86">
        <v>218</v>
      </c>
      <c r="F14" s="82">
        <f>E14/E47</f>
        <v>6.9939043952518445E-2</v>
      </c>
      <c r="G14" s="11">
        <f>G47*I14</f>
        <v>6068.4938074310821</v>
      </c>
      <c r="H14" s="86">
        <v>112</v>
      </c>
      <c r="I14" s="82">
        <f>H14/H47</f>
        <v>4.4746304434678384E-2</v>
      </c>
      <c r="J14" s="11">
        <f>J47*L14</f>
        <v>9369.3585644371942</v>
      </c>
      <c r="K14" s="86">
        <v>197</v>
      </c>
      <c r="L14" s="82">
        <f>K14/K47</f>
        <v>6.4274061990212072E-2</v>
      </c>
      <c r="M14" s="11">
        <f>M47*O14</f>
        <v>10633.875866622648</v>
      </c>
      <c r="N14" s="86">
        <v>210</v>
      </c>
      <c r="O14" s="82">
        <f>N14/N47</f>
        <v>6.932981181908221E-2</v>
      </c>
      <c r="P14" s="11">
        <f>P47*R14</f>
        <v>10735.487579617835</v>
      </c>
      <c r="Q14" s="86">
        <v>217</v>
      </c>
      <c r="R14" s="82">
        <f>Q14/Q47</f>
        <v>6.9108280254777069E-2</v>
      </c>
      <c r="S14" s="11">
        <f>S47*U14</f>
        <v>11527.467204843591</v>
      </c>
      <c r="T14" s="86">
        <v>210</v>
      </c>
      <c r="U14" s="82">
        <f>T14/T47</f>
        <v>7.0635721493440967E-2</v>
      </c>
      <c r="V14" s="11">
        <f>V47*X14</f>
        <v>12564.425675675675</v>
      </c>
      <c r="W14" s="86">
        <v>217</v>
      </c>
      <c r="X14" s="82">
        <f>W14/W47</f>
        <v>6.9819819819819814E-2</v>
      </c>
      <c r="Y14" s="11">
        <f>Y47*AA14</f>
        <v>13109.613097226862</v>
      </c>
      <c r="Z14" s="86">
        <v>217</v>
      </c>
      <c r="AA14" s="82">
        <f>Z14/Z47</f>
        <v>7.2502505846976276E-2</v>
      </c>
      <c r="AB14" s="11">
        <f>AB47*AD14</f>
        <v>20559.077490774907</v>
      </c>
      <c r="AC14" s="86">
        <v>210</v>
      </c>
      <c r="AD14" s="82">
        <f>AC14/AC47</f>
        <v>0.11070110701107011</v>
      </c>
      <c r="AE14" s="11">
        <f>AE47*AG14</f>
        <v>22782.201402805611</v>
      </c>
      <c r="AF14" s="86">
        <v>218</v>
      </c>
      <c r="AG14" s="82">
        <f>AF14/AF47</f>
        <v>0.10921843687374749</v>
      </c>
      <c r="AH14" s="11">
        <f>AH47*AJ14</f>
        <v>20465.754716981133</v>
      </c>
      <c r="AI14" s="86">
        <v>210</v>
      </c>
      <c r="AJ14" s="82">
        <f>AI14/AI47</f>
        <v>0.11006289308176101</v>
      </c>
      <c r="AK14" s="11">
        <f>AK47*AM14</f>
        <v>19081.768563685637</v>
      </c>
      <c r="AL14" s="86">
        <v>217</v>
      </c>
      <c r="AM14" s="82">
        <f>AL14/AL47</f>
        <v>0.11761517615176152</v>
      </c>
      <c r="AN14" s="11">
        <f t="shared" si="1"/>
        <v>168772.12454758052</v>
      </c>
      <c r="AO14" s="86">
        <f t="shared" si="0"/>
        <v>2453</v>
      </c>
    </row>
    <row r="15" spans="1:41" x14ac:dyDescent="0.2">
      <c r="B15" s="9">
        <v>8</v>
      </c>
      <c r="C15" s="9" t="s">
        <v>8</v>
      </c>
      <c r="D15" s="11">
        <f>D47*F15</f>
        <v>6754.3599615014436</v>
      </c>
      <c r="E15" s="86">
        <v>124</v>
      </c>
      <c r="F15" s="82">
        <f>E15/E47</f>
        <v>3.978184151427655E-2</v>
      </c>
      <c r="G15" s="11">
        <f>G47*I15</f>
        <v>2654.9660407510987</v>
      </c>
      <c r="H15" s="86">
        <v>49</v>
      </c>
      <c r="I15" s="82">
        <f>H15/H47</f>
        <v>1.9576508190171794E-2</v>
      </c>
      <c r="J15" s="11">
        <f>J47*L15</f>
        <v>5184.0613376835236</v>
      </c>
      <c r="K15" s="86">
        <v>109</v>
      </c>
      <c r="L15" s="82">
        <f>K15/K47</f>
        <v>3.5562805872756932E-2</v>
      </c>
      <c r="M15" s="11">
        <f>M47*O15</f>
        <v>6076.5004952129411</v>
      </c>
      <c r="N15" s="86">
        <v>120</v>
      </c>
      <c r="O15" s="82">
        <f>N15/N47</f>
        <v>3.9617035325189828E-2</v>
      </c>
      <c r="P15" s="11">
        <f>P47*R15</f>
        <v>6134.5643312101911</v>
      </c>
      <c r="Q15" s="86">
        <v>124</v>
      </c>
      <c r="R15" s="82">
        <f>Q15/Q47</f>
        <v>3.949044585987261E-2</v>
      </c>
      <c r="S15" s="11">
        <f>S47*U15</f>
        <v>6587.1241170534813</v>
      </c>
      <c r="T15" s="86">
        <v>120</v>
      </c>
      <c r="U15" s="82">
        <f>T15/T47</f>
        <v>4.0363269424823413E-2</v>
      </c>
      <c r="V15" s="11">
        <f>V47*X15</f>
        <v>7179.6718146718149</v>
      </c>
      <c r="W15" s="86">
        <v>124</v>
      </c>
      <c r="X15" s="82">
        <f>W15/W47</f>
        <v>3.9897039897039896E-2</v>
      </c>
      <c r="Y15" s="11">
        <f>Y47*AA15</f>
        <v>7491.2074841296353</v>
      </c>
      <c r="Z15" s="86">
        <v>124</v>
      </c>
      <c r="AA15" s="82">
        <f>Z15/Z47</f>
        <v>4.1430003341129298E-2</v>
      </c>
      <c r="AB15" s="11">
        <f>AB47*AD15</f>
        <v>11748.044280442804</v>
      </c>
      <c r="AC15" s="86">
        <v>120</v>
      </c>
      <c r="AD15" s="82">
        <f>AC15/AC47</f>
        <v>6.3257775434897204E-2</v>
      </c>
      <c r="AE15" s="11">
        <f>AE47*AG15</f>
        <v>13063.18887775551</v>
      </c>
      <c r="AF15" s="86">
        <v>125</v>
      </c>
      <c r="AG15" s="82">
        <f>AF15/AF47</f>
        <v>6.2625250501001997E-2</v>
      </c>
      <c r="AH15" s="11">
        <f>AH47*AJ15</f>
        <v>11694.716981132075</v>
      </c>
      <c r="AI15" s="86">
        <v>120</v>
      </c>
      <c r="AJ15" s="82">
        <f>AI15/AI47</f>
        <v>6.2893081761006289E-2</v>
      </c>
      <c r="AK15" s="11">
        <f>AK47*AM15</f>
        <v>10903.867750677506</v>
      </c>
      <c r="AL15" s="86">
        <v>124</v>
      </c>
      <c r="AM15" s="82">
        <f>AL15/AL47</f>
        <v>6.7208672086720864E-2</v>
      </c>
      <c r="AN15" s="11">
        <f t="shared" si="1"/>
        <v>95472.273472222034</v>
      </c>
      <c r="AO15" s="86">
        <f t="shared" si="0"/>
        <v>1383</v>
      </c>
    </row>
    <row r="16" spans="1:41" x14ac:dyDescent="0.2">
      <c r="B16" s="9">
        <v>9</v>
      </c>
      <c r="C16" s="9" t="s">
        <v>9</v>
      </c>
      <c r="D16" s="11">
        <f>D47*F16</f>
        <v>0</v>
      </c>
      <c r="E16" s="86">
        <v>0</v>
      </c>
      <c r="F16" s="82">
        <f>E16/E47</f>
        <v>0</v>
      </c>
      <c r="G16" s="11">
        <f>G47*I16</f>
        <v>0</v>
      </c>
      <c r="H16" s="86">
        <v>0</v>
      </c>
      <c r="I16" s="82">
        <f>H16/H47</f>
        <v>0</v>
      </c>
      <c r="J16" s="11">
        <f>J47*L16</f>
        <v>0</v>
      </c>
      <c r="K16" s="86">
        <v>0</v>
      </c>
      <c r="L16" s="82">
        <f>K16/K47</f>
        <v>0</v>
      </c>
      <c r="M16" s="11">
        <f>M47*O16</f>
        <v>0</v>
      </c>
      <c r="N16" s="86">
        <v>0</v>
      </c>
      <c r="O16" s="82">
        <f>N16/N47</f>
        <v>0</v>
      </c>
      <c r="P16" s="11">
        <f>P47*R16</f>
        <v>0</v>
      </c>
      <c r="Q16" s="86">
        <v>0</v>
      </c>
      <c r="R16" s="82">
        <f>Q16/Q47</f>
        <v>0</v>
      </c>
      <c r="S16" s="11">
        <f>S47*U16</f>
        <v>0</v>
      </c>
      <c r="T16" s="86">
        <v>0</v>
      </c>
      <c r="U16" s="82">
        <f>T16/T47</f>
        <v>0</v>
      </c>
      <c r="V16" s="11">
        <f>V47*X16</f>
        <v>0</v>
      </c>
      <c r="W16" s="86">
        <v>0</v>
      </c>
      <c r="X16" s="82">
        <f>W16/W47</f>
        <v>0</v>
      </c>
      <c r="Y16" s="11">
        <f>Y47*AA16</f>
        <v>0</v>
      </c>
      <c r="Z16" s="86">
        <v>0</v>
      </c>
      <c r="AA16" s="82">
        <f>Z16/Z47</f>
        <v>0</v>
      </c>
      <c r="AB16" s="11">
        <f>AB47*AD16</f>
        <v>0</v>
      </c>
      <c r="AC16" s="86">
        <v>0</v>
      </c>
      <c r="AD16" s="82">
        <f>AC16/AC47</f>
        <v>0</v>
      </c>
      <c r="AE16" s="11">
        <f>AE47*AG16</f>
        <v>0</v>
      </c>
      <c r="AF16" s="86">
        <v>0</v>
      </c>
      <c r="AG16" s="82">
        <f>AF16/AF47</f>
        <v>0</v>
      </c>
      <c r="AH16" s="11">
        <f>AH47*AJ16</f>
        <v>0</v>
      </c>
      <c r="AI16" s="86">
        <v>0</v>
      </c>
      <c r="AJ16" s="82">
        <f>AI16/AI47</f>
        <v>0</v>
      </c>
      <c r="AK16" s="11">
        <f>AK47*AM16</f>
        <v>0</v>
      </c>
      <c r="AL16" s="86">
        <v>0</v>
      </c>
      <c r="AM16" s="82">
        <f>AL16/AL47</f>
        <v>0</v>
      </c>
      <c r="AN16" s="11">
        <f t="shared" si="1"/>
        <v>0</v>
      </c>
      <c r="AO16" s="86">
        <f t="shared" si="0"/>
        <v>0</v>
      </c>
    </row>
    <row r="17" spans="2:41" x14ac:dyDescent="0.2">
      <c r="B17" s="9">
        <v>10</v>
      </c>
      <c r="C17" s="9" t="s">
        <v>10</v>
      </c>
      <c r="D17" s="11">
        <f>D47*F17</f>
        <v>5065.769971126083</v>
      </c>
      <c r="E17" s="86">
        <v>93</v>
      </c>
      <c r="F17" s="82">
        <f>E17/E47</f>
        <v>2.9836381135707413E-2</v>
      </c>
      <c r="G17" s="11">
        <f>G47*I17</f>
        <v>4551.3703555733118</v>
      </c>
      <c r="H17" s="86">
        <v>84</v>
      </c>
      <c r="I17" s="82">
        <f>H17/H47</f>
        <v>3.3559728326008786E-2</v>
      </c>
      <c r="J17" s="11">
        <f>J47*L17</f>
        <v>4423.0982055464929</v>
      </c>
      <c r="K17" s="86">
        <v>93</v>
      </c>
      <c r="L17" s="82">
        <f>K17/K47</f>
        <v>3.0342577487765091E-2</v>
      </c>
      <c r="M17" s="11">
        <f>M47*O17</f>
        <v>4608.0128755364804</v>
      </c>
      <c r="N17" s="86">
        <v>91</v>
      </c>
      <c r="O17" s="82">
        <f>N17/N47</f>
        <v>3.0042918454935622E-2</v>
      </c>
      <c r="P17" s="11">
        <f>P47*R17</f>
        <v>4600.9232484076438</v>
      </c>
      <c r="Q17" s="86">
        <v>93</v>
      </c>
      <c r="R17" s="82">
        <f>Q17/Q47</f>
        <v>2.9617834394904459E-2</v>
      </c>
      <c r="S17" s="11">
        <f>S47*U17</f>
        <v>4940.343087790111</v>
      </c>
      <c r="T17" s="86">
        <v>90</v>
      </c>
      <c r="U17" s="82">
        <f>T17/T47</f>
        <v>3.0272452068617558E-2</v>
      </c>
      <c r="V17" s="11">
        <f>V47*X17</f>
        <v>5384.7538610038609</v>
      </c>
      <c r="W17" s="86">
        <v>93</v>
      </c>
      <c r="X17" s="82">
        <f>W17/W47</f>
        <v>2.9922779922779922E-2</v>
      </c>
      <c r="Y17" s="11">
        <f>Y47*AA17</f>
        <v>5678.8185766789175</v>
      </c>
      <c r="Z17" s="86">
        <v>94</v>
      </c>
      <c r="AA17" s="82">
        <f>Z17/Z47</f>
        <v>3.1406615436017374E-2</v>
      </c>
      <c r="AB17" s="11">
        <f>AB47*AD17</f>
        <v>8811.0332103321034</v>
      </c>
      <c r="AC17" s="86">
        <v>90</v>
      </c>
      <c r="AD17" s="82">
        <f>AC17/AC47</f>
        <v>4.7443331576172906E-2</v>
      </c>
      <c r="AE17" s="11">
        <f>AE47*AG17</f>
        <v>9823.5180360721442</v>
      </c>
      <c r="AF17" s="86">
        <v>94</v>
      </c>
      <c r="AG17" s="82">
        <f>AF17/AF47</f>
        <v>4.7094188376753505E-2</v>
      </c>
      <c r="AH17" s="11">
        <f>AH47*AJ17</f>
        <v>8868.4937106918242</v>
      </c>
      <c r="AI17" s="86">
        <v>91</v>
      </c>
      <c r="AJ17" s="82">
        <f>AI17/AI47</f>
        <v>4.7693920335429768E-2</v>
      </c>
      <c r="AK17" s="11">
        <f>AK47*AM17</f>
        <v>5451.9338753387528</v>
      </c>
      <c r="AL17" s="86">
        <v>62</v>
      </c>
      <c r="AM17" s="82">
        <f>AL17/AL47</f>
        <v>3.3604336043360432E-2</v>
      </c>
      <c r="AN17" s="11">
        <f t="shared" si="1"/>
        <v>72208.069014097724</v>
      </c>
      <c r="AO17" s="86">
        <f t="shared" si="0"/>
        <v>1068</v>
      </c>
    </row>
    <row r="18" spans="2:41" x14ac:dyDescent="0.2">
      <c r="B18" s="9">
        <v>11</v>
      </c>
      <c r="C18" s="9" t="s">
        <v>11</v>
      </c>
      <c r="D18" s="11">
        <f>D47*F18</f>
        <v>3377.1799807507218</v>
      </c>
      <c r="E18" s="86">
        <v>62</v>
      </c>
      <c r="F18" s="82">
        <f>E18/E47</f>
        <v>1.9890920757138275E-2</v>
      </c>
      <c r="G18" s="11">
        <f>G47*I18</f>
        <v>3034.2469037155411</v>
      </c>
      <c r="H18" s="86">
        <v>56</v>
      </c>
      <c r="I18" s="82">
        <f>H18/H47</f>
        <v>2.2373152217339192E-2</v>
      </c>
      <c r="J18" s="11">
        <f>J47*L18</f>
        <v>2948.7321370309951</v>
      </c>
      <c r="K18" s="86">
        <v>62</v>
      </c>
      <c r="L18" s="82">
        <f>K18/K47</f>
        <v>2.0228384991843394E-2</v>
      </c>
      <c r="M18" s="11">
        <f>M47*O18</f>
        <v>3038.2502476064706</v>
      </c>
      <c r="N18" s="86">
        <v>60</v>
      </c>
      <c r="O18" s="82">
        <f>N18/N47</f>
        <v>1.9808517662594914E-2</v>
      </c>
      <c r="P18" s="11">
        <f>P47*R18</f>
        <v>3017.8098726114649</v>
      </c>
      <c r="Q18" s="86">
        <v>61</v>
      </c>
      <c r="R18" s="82">
        <f>Q18/Q47</f>
        <v>1.9426751592356687E-2</v>
      </c>
      <c r="S18" s="11">
        <f>S47*U18</f>
        <v>2964.2058526740666</v>
      </c>
      <c r="T18" s="86">
        <v>54</v>
      </c>
      <c r="U18" s="82">
        <f>T18/T47</f>
        <v>1.8163471241170535E-2</v>
      </c>
      <c r="V18" s="11">
        <f>V47*X18</f>
        <v>2779.2277992277991</v>
      </c>
      <c r="W18" s="86">
        <v>48</v>
      </c>
      <c r="X18" s="82">
        <f>W18/W47</f>
        <v>1.5444015444015444E-2</v>
      </c>
      <c r="Y18" s="11">
        <f>Y47*AA18</f>
        <v>1751.9759438690276</v>
      </c>
      <c r="Z18" s="86">
        <v>29</v>
      </c>
      <c r="AA18" s="82">
        <f>Z18/Z47</f>
        <v>9.6892749749415297E-3</v>
      </c>
      <c r="AB18" s="11">
        <f>AB47*AD18</f>
        <v>0</v>
      </c>
      <c r="AC18" s="86">
        <v>0</v>
      </c>
      <c r="AD18" s="82">
        <f>AC18/AC47</f>
        <v>0</v>
      </c>
      <c r="AE18" s="11">
        <f>AE47*AG18</f>
        <v>0</v>
      </c>
      <c r="AF18" s="86">
        <v>0</v>
      </c>
      <c r="AG18" s="82">
        <f>AF18/AF47</f>
        <v>0</v>
      </c>
      <c r="AH18" s="11">
        <f>AH47*AJ18</f>
        <v>0</v>
      </c>
      <c r="AI18" s="86">
        <v>0</v>
      </c>
      <c r="AJ18" s="82">
        <f>AI18/AI47</f>
        <v>0</v>
      </c>
      <c r="AK18" s="11">
        <f>AK47*AM18</f>
        <v>0</v>
      </c>
      <c r="AL18" s="86">
        <v>0</v>
      </c>
      <c r="AM18" s="82">
        <f>AL18/AL47</f>
        <v>0</v>
      </c>
      <c r="AN18" s="11">
        <f t="shared" si="1"/>
        <v>22911.628737486088</v>
      </c>
      <c r="AO18" s="86">
        <f t="shared" si="0"/>
        <v>432</v>
      </c>
    </row>
    <row r="19" spans="2:41" x14ac:dyDescent="0.2">
      <c r="B19" s="9">
        <v>12</v>
      </c>
      <c r="C19" s="9" t="s">
        <v>12</v>
      </c>
      <c r="D19" s="11">
        <f>D47*F19</f>
        <v>0</v>
      </c>
      <c r="E19" s="86">
        <v>0</v>
      </c>
      <c r="F19" s="82">
        <f>E19/E47</f>
        <v>0</v>
      </c>
      <c r="G19" s="11">
        <f>G47*I19</f>
        <v>0</v>
      </c>
      <c r="H19" s="86">
        <v>0</v>
      </c>
      <c r="I19" s="82">
        <f>H19/H47</f>
        <v>0</v>
      </c>
      <c r="J19" s="11">
        <f>J47*L19</f>
        <v>0</v>
      </c>
      <c r="K19" s="86">
        <v>0</v>
      </c>
      <c r="L19" s="82">
        <f>K19/K47</f>
        <v>0</v>
      </c>
      <c r="M19" s="11">
        <f>M47*O19</f>
        <v>0</v>
      </c>
      <c r="N19" s="86">
        <v>0</v>
      </c>
      <c r="O19" s="82">
        <f>N19/N47</f>
        <v>0</v>
      </c>
      <c r="P19" s="11">
        <f>P47*R19</f>
        <v>0</v>
      </c>
      <c r="Q19" s="86">
        <v>0</v>
      </c>
      <c r="R19" s="82">
        <f>Q19/Q47</f>
        <v>0</v>
      </c>
      <c r="S19" s="11">
        <f>S47*U19</f>
        <v>0</v>
      </c>
      <c r="T19" s="86">
        <v>0</v>
      </c>
      <c r="U19" s="82">
        <f>T19/T47</f>
        <v>0</v>
      </c>
      <c r="V19" s="11">
        <f>V47*X19</f>
        <v>0</v>
      </c>
      <c r="W19" s="86">
        <v>0</v>
      </c>
      <c r="X19" s="82">
        <f>W19/W47</f>
        <v>0</v>
      </c>
      <c r="Y19" s="11">
        <f>Y47*AA19</f>
        <v>0</v>
      </c>
      <c r="Z19" s="86">
        <v>0</v>
      </c>
      <c r="AA19" s="82">
        <f>Z19/Z47</f>
        <v>0</v>
      </c>
      <c r="AB19" s="11">
        <f>AB47*AD19</f>
        <v>0</v>
      </c>
      <c r="AC19" s="86">
        <v>0</v>
      </c>
      <c r="AD19" s="82">
        <f>AC19/AC47</f>
        <v>0</v>
      </c>
      <c r="AE19" s="11">
        <f>AE47*AG19</f>
        <v>0</v>
      </c>
      <c r="AF19" s="86">
        <v>0</v>
      </c>
      <c r="AG19" s="82">
        <f>AF19/AF47</f>
        <v>0</v>
      </c>
      <c r="AH19" s="11">
        <f>AH47*AJ19</f>
        <v>0</v>
      </c>
      <c r="AI19" s="86">
        <v>0</v>
      </c>
      <c r="AJ19" s="82">
        <f>AI19/AI47</f>
        <v>0</v>
      </c>
      <c r="AK19" s="11">
        <f>AK47*AM19</f>
        <v>0</v>
      </c>
      <c r="AL19" s="86">
        <v>0</v>
      </c>
      <c r="AM19" s="82">
        <f>AL19/AL47</f>
        <v>0</v>
      </c>
      <c r="AN19" s="11">
        <f t="shared" si="1"/>
        <v>0</v>
      </c>
      <c r="AO19" s="86">
        <f t="shared" si="0"/>
        <v>0</v>
      </c>
    </row>
    <row r="20" spans="2:41" x14ac:dyDescent="0.2">
      <c r="B20" s="9">
        <v>13</v>
      </c>
      <c r="C20" s="9" t="s">
        <v>13</v>
      </c>
      <c r="D20" s="11">
        <f>D47*F20</f>
        <v>11820.129932627528</v>
      </c>
      <c r="E20" s="86">
        <v>217</v>
      </c>
      <c r="F20" s="82">
        <f>E20/E47</f>
        <v>6.9618222649983963E-2</v>
      </c>
      <c r="G20" s="11">
        <f>G47*I20</f>
        <v>10619.864163004395</v>
      </c>
      <c r="H20" s="86">
        <v>196</v>
      </c>
      <c r="I20" s="82">
        <f>H20/H47</f>
        <v>7.8306032760687178E-2</v>
      </c>
      <c r="J20" s="11">
        <f>J47*L20</f>
        <v>10320.562479608483</v>
      </c>
      <c r="K20" s="86">
        <v>217</v>
      </c>
      <c r="L20" s="82">
        <f>K20/K47</f>
        <v>7.0799347471451876E-2</v>
      </c>
      <c r="M20" s="11">
        <f>M47*O20</f>
        <v>10633.875866622648</v>
      </c>
      <c r="N20" s="86">
        <v>210</v>
      </c>
      <c r="O20" s="82">
        <f>N20/N47</f>
        <v>6.932981181908221E-2</v>
      </c>
      <c r="P20" s="11">
        <f>P47*R20</f>
        <v>10735.487579617835</v>
      </c>
      <c r="Q20" s="86">
        <v>217</v>
      </c>
      <c r="R20" s="82">
        <f>Q20/Q47</f>
        <v>6.9108280254777069E-2</v>
      </c>
      <c r="S20" s="11">
        <f>S47*U20</f>
        <v>11527.467204843591</v>
      </c>
      <c r="T20" s="86">
        <v>210</v>
      </c>
      <c r="U20" s="82">
        <f>T20/T47</f>
        <v>7.0635721493440967E-2</v>
      </c>
      <c r="V20" s="11">
        <f>V47*X20</f>
        <v>12506.525096525096</v>
      </c>
      <c r="W20" s="86">
        <v>216</v>
      </c>
      <c r="X20" s="82">
        <f>W20/W47</f>
        <v>6.9498069498069498E-2</v>
      </c>
      <c r="Y20" s="11">
        <f>Y47*AA20</f>
        <v>13109.613097226862</v>
      </c>
      <c r="Z20" s="86">
        <v>217</v>
      </c>
      <c r="AA20" s="82">
        <f>Z20/Z47</f>
        <v>7.2502505846976276E-2</v>
      </c>
      <c r="AB20" s="11">
        <f>AB47*AD20</f>
        <v>20559.077490774907</v>
      </c>
      <c r="AC20" s="86">
        <v>210</v>
      </c>
      <c r="AD20" s="82">
        <f>AC20/AC47</f>
        <v>0.11070110701107011</v>
      </c>
      <c r="AE20" s="11">
        <f>AE47*AG20</f>
        <v>23200.223446893786</v>
      </c>
      <c r="AF20" s="86">
        <v>222</v>
      </c>
      <c r="AG20" s="82">
        <f>AF20/AF47</f>
        <v>0.11122244488977956</v>
      </c>
      <c r="AH20" s="11">
        <f>AH47*AJ20</f>
        <v>20758.122641509435</v>
      </c>
      <c r="AI20" s="86">
        <v>213</v>
      </c>
      <c r="AJ20" s="82">
        <f>AI20/AI47</f>
        <v>0.11163522012578617</v>
      </c>
      <c r="AK20" s="11">
        <f>AK47*AM20</f>
        <v>19081.768563685637</v>
      </c>
      <c r="AL20" s="86">
        <v>217</v>
      </c>
      <c r="AM20" s="82">
        <f>AL20/AL47</f>
        <v>0.11761517615176152</v>
      </c>
      <c r="AN20" s="11">
        <f t="shared" si="1"/>
        <v>174872.71756294023</v>
      </c>
      <c r="AO20" s="86">
        <f t="shared" si="0"/>
        <v>2562</v>
      </c>
    </row>
    <row r="21" spans="2:41" x14ac:dyDescent="0.2">
      <c r="B21" s="9">
        <v>14</v>
      </c>
      <c r="C21" s="9" t="s">
        <v>4</v>
      </c>
      <c r="D21" s="11">
        <f>D47*F21</f>
        <v>0</v>
      </c>
      <c r="E21" s="86">
        <v>0</v>
      </c>
      <c r="F21" s="82">
        <f>E21/E47</f>
        <v>0</v>
      </c>
      <c r="G21" s="11">
        <f>G47*I21</f>
        <v>0</v>
      </c>
      <c r="H21" s="86">
        <v>0</v>
      </c>
      <c r="I21" s="82">
        <f>H21/H47</f>
        <v>0</v>
      </c>
      <c r="J21" s="11">
        <f>J47*L21</f>
        <v>0</v>
      </c>
      <c r="K21" s="86">
        <v>0</v>
      </c>
      <c r="L21" s="82">
        <f>K21/K47</f>
        <v>0</v>
      </c>
      <c r="M21" s="11">
        <f>M47*O21</f>
        <v>0</v>
      </c>
      <c r="N21" s="86">
        <v>0</v>
      </c>
      <c r="O21" s="82">
        <f>N21/N47</f>
        <v>0</v>
      </c>
      <c r="P21" s="11">
        <f>P47*R21</f>
        <v>0</v>
      </c>
      <c r="Q21" s="86">
        <v>0</v>
      </c>
      <c r="R21" s="82">
        <f>Q21/Q47</f>
        <v>0</v>
      </c>
      <c r="S21" s="11">
        <f>S47*U21</f>
        <v>0</v>
      </c>
      <c r="T21" s="86">
        <v>0</v>
      </c>
      <c r="U21" s="82">
        <f>T21/T47</f>
        <v>0</v>
      </c>
      <c r="V21" s="11">
        <f>V47*X21</f>
        <v>0</v>
      </c>
      <c r="W21" s="86">
        <v>0</v>
      </c>
      <c r="X21" s="82">
        <f>W21/W47</f>
        <v>0</v>
      </c>
      <c r="Y21" s="11">
        <f>Y47*AA21</f>
        <v>0</v>
      </c>
      <c r="Z21" s="86">
        <v>0</v>
      </c>
      <c r="AA21" s="82">
        <f>Z21/Z47</f>
        <v>0</v>
      </c>
      <c r="AB21" s="11">
        <f>AB47*AD21</f>
        <v>0</v>
      </c>
      <c r="AC21" s="86">
        <v>0</v>
      </c>
      <c r="AD21" s="82">
        <f>AC21/AC47</f>
        <v>0</v>
      </c>
      <c r="AE21" s="11">
        <f>AE47*AG21</f>
        <v>0</v>
      </c>
      <c r="AF21" s="86">
        <v>0</v>
      </c>
      <c r="AG21" s="82">
        <f>AF21/AF47</f>
        <v>0</v>
      </c>
      <c r="AH21" s="11">
        <f>AH47*AJ21</f>
        <v>0</v>
      </c>
      <c r="AI21" s="86">
        <v>0</v>
      </c>
      <c r="AJ21" s="82">
        <f>AI21/AI47</f>
        <v>0</v>
      </c>
      <c r="AK21" s="11">
        <f>AK47*AM21</f>
        <v>0</v>
      </c>
      <c r="AL21" s="86">
        <v>0</v>
      </c>
      <c r="AM21" s="82">
        <f>AL21/AL47</f>
        <v>0</v>
      </c>
      <c r="AN21" s="11">
        <f t="shared" si="1"/>
        <v>0</v>
      </c>
      <c r="AO21" s="86">
        <f t="shared" si="0"/>
        <v>0</v>
      </c>
    </row>
    <row r="22" spans="2:41" x14ac:dyDescent="0.2">
      <c r="B22" s="9">
        <v>15</v>
      </c>
      <c r="C22" s="9" t="s">
        <v>14</v>
      </c>
      <c r="D22" s="11">
        <f>D47*F22</f>
        <v>0</v>
      </c>
      <c r="E22" s="86">
        <v>0</v>
      </c>
      <c r="F22" s="82">
        <f>E22/E47</f>
        <v>0</v>
      </c>
      <c r="G22" s="11">
        <f>G47*I22</f>
        <v>0</v>
      </c>
      <c r="H22" s="86">
        <v>0</v>
      </c>
      <c r="I22" s="82">
        <f>H22/H47</f>
        <v>0</v>
      </c>
      <c r="J22" s="11">
        <f>J47*L22</f>
        <v>0</v>
      </c>
      <c r="K22" s="86">
        <v>0</v>
      </c>
      <c r="L22" s="82">
        <f>K22/K47</f>
        <v>0</v>
      </c>
      <c r="M22" s="11">
        <f>M47*O22</f>
        <v>0</v>
      </c>
      <c r="N22" s="86">
        <v>0</v>
      </c>
      <c r="O22" s="82">
        <f>N22/N47</f>
        <v>0</v>
      </c>
      <c r="P22" s="11">
        <f>P47*R22</f>
        <v>0</v>
      </c>
      <c r="Q22" s="86">
        <v>0</v>
      </c>
      <c r="R22" s="82">
        <f>Q22/Q47</f>
        <v>0</v>
      </c>
      <c r="S22" s="11">
        <f>S47*U22</f>
        <v>0</v>
      </c>
      <c r="T22" s="86">
        <v>0</v>
      </c>
      <c r="U22" s="82">
        <f>T22/T47</f>
        <v>0</v>
      </c>
      <c r="V22" s="11">
        <f>V47*X22</f>
        <v>0</v>
      </c>
      <c r="W22" s="86">
        <v>0</v>
      </c>
      <c r="X22" s="82">
        <f>W22/W47</f>
        <v>0</v>
      </c>
      <c r="Y22" s="11">
        <f>Y47*AA22</f>
        <v>0</v>
      </c>
      <c r="Z22" s="86">
        <v>0</v>
      </c>
      <c r="AA22" s="82">
        <f>Z22/Z47</f>
        <v>0</v>
      </c>
      <c r="AB22" s="11">
        <f>AB47*AD22</f>
        <v>0</v>
      </c>
      <c r="AC22" s="86">
        <v>0</v>
      </c>
      <c r="AD22" s="82">
        <f>AC22/AC47</f>
        <v>0</v>
      </c>
      <c r="AE22" s="11">
        <f>AE47*AG22</f>
        <v>0</v>
      </c>
      <c r="AF22" s="86">
        <v>0</v>
      </c>
      <c r="AG22" s="82">
        <f>AF22/AF47</f>
        <v>0</v>
      </c>
      <c r="AH22" s="11">
        <f>AH47*AJ22</f>
        <v>0</v>
      </c>
      <c r="AI22" s="86">
        <v>0</v>
      </c>
      <c r="AJ22" s="82">
        <f>AI22/AI47</f>
        <v>0</v>
      </c>
      <c r="AK22" s="11">
        <f>AK47*AM22</f>
        <v>0</v>
      </c>
      <c r="AL22" s="86">
        <v>0</v>
      </c>
      <c r="AM22" s="82">
        <f>AL22/AL47</f>
        <v>0</v>
      </c>
      <c r="AN22" s="11">
        <f t="shared" si="1"/>
        <v>0</v>
      </c>
      <c r="AO22" s="86">
        <f t="shared" si="0"/>
        <v>0</v>
      </c>
    </row>
    <row r="23" spans="2:41" x14ac:dyDescent="0.2">
      <c r="B23" s="9">
        <v>16</v>
      </c>
      <c r="C23" s="9" t="s">
        <v>15</v>
      </c>
      <c r="D23" s="11">
        <f>D47*F23</f>
        <v>0</v>
      </c>
      <c r="E23" s="86">
        <v>0</v>
      </c>
      <c r="F23" s="82">
        <f>E23/E47</f>
        <v>0</v>
      </c>
      <c r="G23" s="11">
        <f>G47*I23</f>
        <v>0</v>
      </c>
      <c r="H23" s="86">
        <v>0</v>
      </c>
      <c r="I23" s="82">
        <f>H23/H47</f>
        <v>0</v>
      </c>
      <c r="J23" s="11">
        <f>J47*L23</f>
        <v>0</v>
      </c>
      <c r="K23" s="86">
        <v>0</v>
      </c>
      <c r="L23" s="82">
        <f>K23/K47</f>
        <v>0</v>
      </c>
      <c r="M23" s="11">
        <f>M47*O23</f>
        <v>0</v>
      </c>
      <c r="N23" s="86">
        <v>0</v>
      </c>
      <c r="O23" s="82">
        <f>N23/N47</f>
        <v>0</v>
      </c>
      <c r="P23" s="11">
        <f>P47*R23</f>
        <v>0</v>
      </c>
      <c r="Q23" s="86">
        <v>0</v>
      </c>
      <c r="R23" s="82">
        <f>Q23/Q47</f>
        <v>0</v>
      </c>
      <c r="S23" s="11">
        <f>S47*U23</f>
        <v>0</v>
      </c>
      <c r="T23" s="86">
        <v>0</v>
      </c>
      <c r="U23" s="82">
        <f>T23/T47</f>
        <v>0</v>
      </c>
      <c r="V23" s="11">
        <f>V47*X23</f>
        <v>0</v>
      </c>
      <c r="W23" s="86">
        <v>0</v>
      </c>
      <c r="X23" s="82">
        <f>W23/W47</f>
        <v>0</v>
      </c>
      <c r="Y23" s="11">
        <f>Y47*AA23</f>
        <v>0</v>
      </c>
      <c r="Z23" s="86">
        <v>0</v>
      </c>
      <c r="AA23" s="82">
        <f>Z23/Z47</f>
        <v>0</v>
      </c>
      <c r="AB23" s="11">
        <f>AB47*AD23</f>
        <v>0</v>
      </c>
      <c r="AC23" s="86">
        <v>0</v>
      </c>
      <c r="AD23" s="82">
        <f>AC23/AC47</f>
        <v>0</v>
      </c>
      <c r="AE23" s="11">
        <f>AE47*AG23</f>
        <v>0</v>
      </c>
      <c r="AF23" s="86">
        <v>0</v>
      </c>
      <c r="AG23" s="82">
        <f>AF23/AF47</f>
        <v>0</v>
      </c>
      <c r="AH23" s="11">
        <f>AH47*AJ23</f>
        <v>0</v>
      </c>
      <c r="AI23" s="86">
        <v>0</v>
      </c>
      <c r="AJ23" s="82">
        <f>AI23/AI47</f>
        <v>0</v>
      </c>
      <c r="AK23" s="11">
        <f>AK47*AM23</f>
        <v>0</v>
      </c>
      <c r="AL23" s="86">
        <v>0</v>
      </c>
      <c r="AM23" s="82">
        <f>AL23/AL47</f>
        <v>0</v>
      </c>
      <c r="AN23" s="11">
        <f t="shared" si="1"/>
        <v>0</v>
      </c>
      <c r="AO23" s="86">
        <f t="shared" si="0"/>
        <v>0</v>
      </c>
    </row>
    <row r="24" spans="2:41" x14ac:dyDescent="0.2">
      <c r="B24" s="9">
        <v>17</v>
      </c>
      <c r="C24" s="9" t="s">
        <v>16</v>
      </c>
      <c r="D24" s="11">
        <f>D47*F24</f>
        <v>3377.1799807507218</v>
      </c>
      <c r="E24" s="86">
        <v>62</v>
      </c>
      <c r="F24" s="82">
        <f>E24/E47</f>
        <v>1.9890920757138275E-2</v>
      </c>
      <c r="G24" s="11">
        <f>G47*I24</f>
        <v>3034.2469037155411</v>
      </c>
      <c r="H24" s="86">
        <v>56</v>
      </c>
      <c r="I24" s="82">
        <f>H24/H47</f>
        <v>2.2373152217339192E-2</v>
      </c>
      <c r="J24" s="11">
        <f>J47*L24</f>
        <v>2948.7321370309951</v>
      </c>
      <c r="K24" s="86">
        <v>62</v>
      </c>
      <c r="L24" s="82">
        <f>K24/K47</f>
        <v>2.0228384991843394E-2</v>
      </c>
      <c r="M24" s="11">
        <f>M47*O24</f>
        <v>3038.2502476064706</v>
      </c>
      <c r="N24" s="86">
        <v>60</v>
      </c>
      <c r="O24" s="82">
        <f>N24/N47</f>
        <v>1.9808517662594914E-2</v>
      </c>
      <c r="P24" s="11">
        <f>P47*R24</f>
        <v>3067.2821656050955</v>
      </c>
      <c r="Q24" s="86">
        <v>62</v>
      </c>
      <c r="R24" s="82">
        <f>Q24/Q47</f>
        <v>1.9745222929936305E-2</v>
      </c>
      <c r="S24" s="11">
        <f>S47*U24</f>
        <v>3293.5620585267407</v>
      </c>
      <c r="T24" s="86">
        <v>60</v>
      </c>
      <c r="U24" s="82">
        <f>T24/T47</f>
        <v>2.0181634712411706E-2</v>
      </c>
      <c r="V24" s="11">
        <f>V47*X24</f>
        <v>3589.8359073359075</v>
      </c>
      <c r="W24" s="86">
        <v>62</v>
      </c>
      <c r="X24" s="82">
        <f>W24/W47</f>
        <v>1.9948519948519948E-2</v>
      </c>
      <c r="Y24" s="11">
        <f>Y47*AA24</f>
        <v>3745.6037420648177</v>
      </c>
      <c r="Z24" s="86">
        <v>62</v>
      </c>
      <c r="AA24" s="82">
        <f>Z24/Z47</f>
        <v>2.0715001670564649E-2</v>
      </c>
      <c r="AB24" s="11">
        <f>AB47*AD24</f>
        <v>5874.022140221402</v>
      </c>
      <c r="AC24" s="86">
        <v>60</v>
      </c>
      <c r="AD24" s="82">
        <f>AC24/AC47</f>
        <v>3.1628887717448602E-2</v>
      </c>
      <c r="AE24" s="11">
        <f>AE47*AG24</f>
        <v>6688.3527054108208</v>
      </c>
      <c r="AF24" s="86">
        <v>64</v>
      </c>
      <c r="AG24" s="82">
        <f>AF24/AF47</f>
        <v>3.2064128256513023E-2</v>
      </c>
      <c r="AH24" s="11">
        <f>AH47*AJ24</f>
        <v>5847.3584905660373</v>
      </c>
      <c r="AI24" s="86">
        <v>60</v>
      </c>
      <c r="AJ24" s="82">
        <f>AI24/AI47</f>
        <v>3.1446540880503145E-2</v>
      </c>
      <c r="AK24" s="11">
        <f>AK47*AM24</f>
        <v>0</v>
      </c>
      <c r="AL24" s="86">
        <v>0</v>
      </c>
      <c r="AM24" s="82">
        <f>AL24/AL47</f>
        <v>0</v>
      </c>
      <c r="AN24" s="11">
        <f t="shared" si="1"/>
        <v>44504.426478834546</v>
      </c>
      <c r="AO24" s="86">
        <f t="shared" si="0"/>
        <v>670</v>
      </c>
    </row>
    <row r="25" spans="2:41" x14ac:dyDescent="0.2">
      <c r="B25" s="9">
        <v>18</v>
      </c>
      <c r="C25" s="9" t="s">
        <v>17</v>
      </c>
      <c r="D25" s="11">
        <f>D47*F25</f>
        <v>3377.1799807507218</v>
      </c>
      <c r="E25" s="86">
        <v>62</v>
      </c>
      <c r="F25" s="82">
        <f>E25/E47</f>
        <v>1.9890920757138275E-2</v>
      </c>
      <c r="G25" s="11">
        <f>G47*I25</f>
        <v>3034.2469037155411</v>
      </c>
      <c r="H25" s="86">
        <v>56</v>
      </c>
      <c r="I25" s="82">
        <f>H25/H47</f>
        <v>2.2373152217339192E-2</v>
      </c>
      <c r="J25" s="11">
        <f>J47*L25</f>
        <v>2948.7321370309951</v>
      </c>
      <c r="K25" s="86">
        <v>62</v>
      </c>
      <c r="L25" s="82">
        <f>K25/K47</f>
        <v>2.0228384991843394E-2</v>
      </c>
      <c r="M25" s="11">
        <f>M47*O25</f>
        <v>3038.2502476064706</v>
      </c>
      <c r="N25" s="86">
        <v>60</v>
      </c>
      <c r="O25" s="82">
        <f>N25/N47</f>
        <v>1.9808517662594914E-2</v>
      </c>
      <c r="P25" s="11">
        <f>P47*R25</f>
        <v>3067.2821656050955</v>
      </c>
      <c r="Q25" s="86">
        <v>62</v>
      </c>
      <c r="R25" s="82">
        <f>Q25/Q47</f>
        <v>1.9745222929936305E-2</v>
      </c>
      <c r="S25" s="11">
        <f>S47*U25</f>
        <v>3293.5620585267407</v>
      </c>
      <c r="T25" s="86">
        <v>60</v>
      </c>
      <c r="U25" s="82">
        <f>T25/T47</f>
        <v>2.0181634712411706E-2</v>
      </c>
      <c r="V25" s="11">
        <f>V47*X25</f>
        <v>3589.8359073359075</v>
      </c>
      <c r="W25" s="86">
        <v>62</v>
      </c>
      <c r="X25" s="82">
        <f>W25/W47</f>
        <v>1.9948519948519948E-2</v>
      </c>
      <c r="Y25" s="11">
        <f>Y47*AA25</f>
        <v>3745.6037420648177</v>
      </c>
      <c r="Z25" s="86">
        <v>62</v>
      </c>
      <c r="AA25" s="82">
        <f>Z25/Z47</f>
        <v>2.0715001670564649E-2</v>
      </c>
      <c r="AB25" s="11">
        <f>AB47*AD25</f>
        <v>5874.022140221402</v>
      </c>
      <c r="AC25" s="86">
        <v>60</v>
      </c>
      <c r="AD25" s="82">
        <f>AC25/AC47</f>
        <v>3.1628887717448602E-2</v>
      </c>
      <c r="AE25" s="11">
        <f>AE47*AG25</f>
        <v>6479.3416833667334</v>
      </c>
      <c r="AF25" s="86">
        <v>62</v>
      </c>
      <c r="AG25" s="82">
        <f>AF25/AF47</f>
        <v>3.1062124248496994E-2</v>
      </c>
      <c r="AH25" s="11">
        <f>AH47*AJ25</f>
        <v>5847.3584905660373</v>
      </c>
      <c r="AI25" s="86">
        <v>60</v>
      </c>
      <c r="AJ25" s="82">
        <f>AI25/AI47</f>
        <v>3.1446540880503145E-2</v>
      </c>
      <c r="AK25" s="11">
        <f>AK47*AM25</f>
        <v>5451.9338753387528</v>
      </c>
      <c r="AL25" s="86">
        <v>62</v>
      </c>
      <c r="AM25" s="82">
        <f>AL25/AL47</f>
        <v>3.3604336043360432E-2</v>
      </c>
      <c r="AN25" s="11">
        <f t="shared" si="1"/>
        <v>49747.349332129219</v>
      </c>
      <c r="AO25" s="86">
        <f t="shared" si="0"/>
        <v>730</v>
      </c>
    </row>
    <row r="26" spans="2:41" x14ac:dyDescent="0.2">
      <c r="B26" s="9">
        <v>19</v>
      </c>
      <c r="C26" s="9" t="s">
        <v>285</v>
      </c>
      <c r="D26" s="11">
        <f>D47*F26</f>
        <v>10131.539942252166</v>
      </c>
      <c r="E26" s="86">
        <v>186</v>
      </c>
      <c r="F26" s="82">
        <f>E26/E47</f>
        <v>5.9672762271414825E-2</v>
      </c>
      <c r="G26" s="11">
        <f>G47*I26</f>
        <v>7964.8981222532966</v>
      </c>
      <c r="H26" s="86">
        <v>147</v>
      </c>
      <c r="I26" s="82">
        <f>H26/H47</f>
        <v>5.8729524570515383E-2</v>
      </c>
      <c r="J26" s="11">
        <f>J47*L26</f>
        <v>8608.3954323001635</v>
      </c>
      <c r="K26" s="86">
        <v>181</v>
      </c>
      <c r="L26" s="82">
        <f>K26/K47</f>
        <v>5.9053833605220228E-2</v>
      </c>
      <c r="M26" s="11">
        <f>M47*O26</f>
        <v>9064.1132386926383</v>
      </c>
      <c r="N26" s="86">
        <v>179</v>
      </c>
      <c r="O26" s="82">
        <f>N26/N47</f>
        <v>5.9095411026741498E-2</v>
      </c>
      <c r="P26" s="11">
        <f>P47*R26</f>
        <v>9201.8464968152875</v>
      </c>
      <c r="Q26" s="86">
        <v>186</v>
      </c>
      <c r="R26" s="82">
        <f>Q26/Q47</f>
        <v>5.9235668789808918E-2</v>
      </c>
      <c r="S26" s="11">
        <f>S47*U26</f>
        <v>9880.686175580222</v>
      </c>
      <c r="T26" s="86">
        <v>180</v>
      </c>
      <c r="U26" s="82">
        <f>T26/T47</f>
        <v>6.0544904137235116E-2</v>
      </c>
      <c r="V26" s="11">
        <f>V47*X26</f>
        <v>10769.507722007722</v>
      </c>
      <c r="W26" s="86">
        <v>186</v>
      </c>
      <c r="X26" s="82">
        <f>W26/W47</f>
        <v>5.9845559845559844E-2</v>
      </c>
      <c r="Y26" s="11">
        <f>Y47*AA26</f>
        <v>11236.811226194453</v>
      </c>
      <c r="Z26" s="86">
        <v>186</v>
      </c>
      <c r="AA26" s="82">
        <f>Z26/Z47</f>
        <v>6.2145005011693955E-2</v>
      </c>
      <c r="AB26" s="11">
        <f>AB47*AD26</f>
        <v>17622.066420664207</v>
      </c>
      <c r="AC26" s="86">
        <v>180</v>
      </c>
      <c r="AD26" s="82">
        <f>AC26/AC47</f>
        <v>9.4886663152345813E-2</v>
      </c>
      <c r="AE26" s="11">
        <f>AE47*AG26</f>
        <v>20169.563627254509</v>
      </c>
      <c r="AF26" s="86">
        <v>193</v>
      </c>
      <c r="AG26" s="82">
        <f>AF26/AF47</f>
        <v>9.6693386773547094E-2</v>
      </c>
      <c r="AH26" s="11">
        <f>AH47*AJ26</f>
        <v>17542.075471698114</v>
      </c>
      <c r="AI26" s="86">
        <v>180</v>
      </c>
      <c r="AJ26" s="82">
        <f>AI26/AI47</f>
        <v>9.4339622641509441E-2</v>
      </c>
      <c r="AK26" s="11">
        <f>AK47*AM26</f>
        <v>21807.735501355011</v>
      </c>
      <c r="AL26" s="86">
        <v>248</v>
      </c>
      <c r="AM26" s="82">
        <f>AL26/AL47</f>
        <v>0.13441734417344173</v>
      </c>
      <c r="AN26" s="11">
        <f t="shared" si="1"/>
        <v>153999.23937706777</v>
      </c>
      <c r="AO26" s="86">
        <f t="shared" si="0"/>
        <v>2232</v>
      </c>
    </row>
    <row r="27" spans="2:41" x14ac:dyDescent="0.2">
      <c r="B27" s="9">
        <v>20</v>
      </c>
      <c r="C27" s="9" t="s">
        <v>19</v>
      </c>
      <c r="D27" s="11">
        <f>D47*F27</f>
        <v>20263.079884504332</v>
      </c>
      <c r="E27" s="86">
        <v>372</v>
      </c>
      <c r="F27" s="82">
        <f>E27/E47</f>
        <v>0.11934552454282965</v>
      </c>
      <c r="G27" s="11">
        <f>G47*I27</f>
        <v>18205.481422293247</v>
      </c>
      <c r="H27" s="86">
        <v>336</v>
      </c>
      <c r="I27" s="82">
        <f>H27/H47</f>
        <v>0.13423891330403515</v>
      </c>
      <c r="J27" s="11">
        <f>J47*L27</f>
        <v>17692.392822185971</v>
      </c>
      <c r="K27" s="86">
        <v>372</v>
      </c>
      <c r="L27" s="82">
        <f>K27/K47</f>
        <v>0.12137030995106037</v>
      </c>
      <c r="M27" s="11">
        <f>M47*O27</f>
        <v>18330.776493892372</v>
      </c>
      <c r="N27" s="86">
        <v>362</v>
      </c>
      <c r="O27" s="82">
        <f>N27/N47</f>
        <v>0.11951138989765599</v>
      </c>
      <c r="P27" s="11">
        <f>P47*R27</f>
        <v>18403.692993630575</v>
      </c>
      <c r="Q27" s="86">
        <v>372</v>
      </c>
      <c r="R27" s="82">
        <f>Q27/Q47</f>
        <v>0.11847133757961784</v>
      </c>
      <c r="S27" s="11">
        <f>S47*U27</f>
        <v>19761.372351160444</v>
      </c>
      <c r="T27" s="86">
        <v>360</v>
      </c>
      <c r="U27" s="82">
        <f>T27/T47</f>
        <v>0.12108980827447023</v>
      </c>
      <c r="V27" s="11">
        <f>V47*X27</f>
        <v>21539.015444015444</v>
      </c>
      <c r="W27" s="86">
        <v>372</v>
      </c>
      <c r="X27" s="82">
        <f>W27/W47</f>
        <v>0.11969111969111969</v>
      </c>
      <c r="Y27" s="11">
        <f>Y47*AA27</f>
        <v>22473.622452388907</v>
      </c>
      <c r="Z27" s="86">
        <v>372</v>
      </c>
      <c r="AA27" s="82">
        <f>Z27/Z47</f>
        <v>0.12429001002338791</v>
      </c>
      <c r="AB27" s="11">
        <f>AB47*AD27</f>
        <v>35244.132841328414</v>
      </c>
      <c r="AC27" s="86">
        <v>360</v>
      </c>
      <c r="AD27" s="82">
        <f>AC27/AC47</f>
        <v>0.18977332630469163</v>
      </c>
      <c r="AE27" s="11">
        <f>AE47*AG27</f>
        <v>39921.105210420843</v>
      </c>
      <c r="AF27" s="86">
        <v>382</v>
      </c>
      <c r="AG27" s="82">
        <f>AF27/AF47</f>
        <v>0.19138276553106212</v>
      </c>
      <c r="AH27" s="11">
        <f>AH47*AJ27</f>
        <v>35181.606918238991</v>
      </c>
      <c r="AI27" s="86">
        <v>361</v>
      </c>
      <c r="AJ27" s="82">
        <f>AI27/AI47</f>
        <v>0.18920335429769392</v>
      </c>
      <c r="AK27" s="11">
        <f>AK47*AM27</f>
        <v>32711.603252032521</v>
      </c>
      <c r="AL27" s="86">
        <v>372</v>
      </c>
      <c r="AM27" s="82">
        <f>AL27/AL47</f>
        <v>0.2016260162601626</v>
      </c>
      <c r="AN27" s="11">
        <f t="shared" si="1"/>
        <v>299727.88208609208</v>
      </c>
      <c r="AO27" s="86">
        <f t="shared" si="0"/>
        <v>4393</v>
      </c>
    </row>
    <row r="28" spans="2:41" x14ac:dyDescent="0.2">
      <c r="B28" s="9">
        <v>21</v>
      </c>
      <c r="C28" s="9" t="s">
        <v>20</v>
      </c>
      <c r="D28" s="11">
        <f>D47*F28</f>
        <v>0</v>
      </c>
      <c r="E28" s="86">
        <v>0</v>
      </c>
      <c r="F28" s="82">
        <f>E28/E47</f>
        <v>0</v>
      </c>
      <c r="G28" s="11">
        <f>G47*I28</f>
        <v>0</v>
      </c>
      <c r="H28" s="86">
        <v>0</v>
      </c>
      <c r="I28" s="82">
        <f>H28/H47</f>
        <v>0</v>
      </c>
      <c r="J28" s="11">
        <f>J47*L28</f>
        <v>0</v>
      </c>
      <c r="K28" s="86">
        <v>0</v>
      </c>
      <c r="L28" s="82">
        <f>K28/K47</f>
        <v>0</v>
      </c>
      <c r="M28" s="11">
        <f>M47*O28</f>
        <v>0</v>
      </c>
      <c r="N28" s="86">
        <v>0</v>
      </c>
      <c r="O28" s="82">
        <f>N28/N47</f>
        <v>0</v>
      </c>
      <c r="P28" s="11">
        <f>P47*R28</f>
        <v>0</v>
      </c>
      <c r="Q28" s="86">
        <v>0</v>
      </c>
      <c r="R28" s="82">
        <f>Q28/Q47</f>
        <v>0</v>
      </c>
      <c r="S28" s="11">
        <f>S47*U28</f>
        <v>0</v>
      </c>
      <c r="T28" s="86">
        <v>0</v>
      </c>
      <c r="U28" s="82">
        <f>T28/T47</f>
        <v>0</v>
      </c>
      <c r="V28" s="11">
        <f>V47*X28</f>
        <v>0</v>
      </c>
      <c r="W28" s="86">
        <v>0</v>
      </c>
      <c r="X28" s="82">
        <f>W28/W47</f>
        <v>0</v>
      </c>
      <c r="Y28" s="11">
        <f>Y47*AA28</f>
        <v>0</v>
      </c>
      <c r="Z28" s="86">
        <v>0</v>
      </c>
      <c r="AA28" s="82">
        <f>Z28/Z47</f>
        <v>0</v>
      </c>
      <c r="AB28" s="11">
        <f>AB47*AD28</f>
        <v>0</v>
      </c>
      <c r="AC28" s="86">
        <v>0</v>
      </c>
      <c r="AD28" s="82">
        <f>AC28/AC47</f>
        <v>0</v>
      </c>
      <c r="AE28" s="11">
        <f>AE47*AG28</f>
        <v>0</v>
      </c>
      <c r="AF28" s="86">
        <v>0</v>
      </c>
      <c r="AG28" s="82">
        <f>AF28/AF47</f>
        <v>0</v>
      </c>
      <c r="AH28" s="11">
        <f>AH47*AJ28</f>
        <v>0</v>
      </c>
      <c r="AI28" s="86">
        <v>0</v>
      </c>
      <c r="AJ28" s="82">
        <f>AI28/AI47</f>
        <v>0</v>
      </c>
      <c r="AK28" s="11">
        <f>AK47*AM28</f>
        <v>0</v>
      </c>
      <c r="AL28" s="86">
        <v>0</v>
      </c>
      <c r="AM28" s="82">
        <f>AL28/AL47</f>
        <v>0</v>
      </c>
      <c r="AN28" s="11">
        <f t="shared" si="1"/>
        <v>0</v>
      </c>
      <c r="AO28" s="86">
        <f t="shared" si="0"/>
        <v>0</v>
      </c>
    </row>
    <row r="29" spans="2:41" x14ac:dyDescent="0.2">
      <c r="B29" s="9">
        <v>22</v>
      </c>
      <c r="C29" s="9" t="s">
        <v>21</v>
      </c>
      <c r="D29" s="11">
        <f>D47*F29</f>
        <v>0</v>
      </c>
      <c r="E29" s="86">
        <v>0</v>
      </c>
      <c r="F29" s="82">
        <f>E29/E47</f>
        <v>0</v>
      </c>
      <c r="G29" s="11">
        <f>G47*I29</f>
        <v>0</v>
      </c>
      <c r="H29" s="86">
        <v>0</v>
      </c>
      <c r="I29" s="82">
        <f>H29/H47</f>
        <v>0</v>
      </c>
      <c r="J29" s="11">
        <f>J47*L29</f>
        <v>0</v>
      </c>
      <c r="K29" s="86">
        <v>0</v>
      </c>
      <c r="L29" s="82">
        <f>K29/K47</f>
        <v>0</v>
      </c>
      <c r="M29" s="11">
        <f>M47*O29</f>
        <v>0</v>
      </c>
      <c r="N29" s="86">
        <v>0</v>
      </c>
      <c r="O29" s="82">
        <f>N29/N47</f>
        <v>0</v>
      </c>
      <c r="P29" s="11">
        <f>P47*R29</f>
        <v>0</v>
      </c>
      <c r="Q29" s="86">
        <v>0</v>
      </c>
      <c r="R29" s="82">
        <f>Q29/Q47</f>
        <v>0</v>
      </c>
      <c r="S29" s="11">
        <f>S47*U29</f>
        <v>0</v>
      </c>
      <c r="T29" s="86">
        <v>0</v>
      </c>
      <c r="U29" s="82">
        <f>T29/T47</f>
        <v>0</v>
      </c>
      <c r="V29" s="11">
        <f>V47*X29</f>
        <v>0</v>
      </c>
      <c r="W29" s="86">
        <v>0</v>
      </c>
      <c r="X29" s="82">
        <f>W29/W47</f>
        <v>0</v>
      </c>
      <c r="Y29" s="11">
        <f>Y47*AA29</f>
        <v>0</v>
      </c>
      <c r="Z29" s="86">
        <v>0</v>
      </c>
      <c r="AA29" s="82">
        <f>Z29/Z47</f>
        <v>0</v>
      </c>
      <c r="AB29" s="11">
        <f>AB47*AD29</f>
        <v>0</v>
      </c>
      <c r="AC29" s="86">
        <v>0</v>
      </c>
      <c r="AD29" s="82">
        <f>AC29/AC47</f>
        <v>0</v>
      </c>
      <c r="AE29" s="11">
        <f>AE47*AG29</f>
        <v>0</v>
      </c>
      <c r="AF29" s="86">
        <v>0</v>
      </c>
      <c r="AG29" s="82">
        <f>AF29/AF47</f>
        <v>0</v>
      </c>
      <c r="AH29" s="11">
        <f>AH47*AJ29</f>
        <v>0</v>
      </c>
      <c r="AI29" s="86">
        <v>0</v>
      </c>
      <c r="AJ29" s="82">
        <f>AI29/AI47</f>
        <v>0</v>
      </c>
      <c r="AK29" s="11">
        <f>AK47*AM29</f>
        <v>0</v>
      </c>
      <c r="AL29" s="86">
        <v>0</v>
      </c>
      <c r="AM29" s="82">
        <f>AL29/AL47</f>
        <v>0</v>
      </c>
      <c r="AN29" s="11">
        <f t="shared" si="1"/>
        <v>0</v>
      </c>
      <c r="AO29" s="86">
        <f t="shared" si="0"/>
        <v>0</v>
      </c>
    </row>
    <row r="30" spans="2:41" x14ac:dyDescent="0.2">
      <c r="B30" s="9">
        <v>23</v>
      </c>
      <c r="C30" s="9" t="s">
        <v>23</v>
      </c>
      <c r="D30" s="11">
        <f>D47*F30</f>
        <v>3377.1799807507218</v>
      </c>
      <c r="E30" s="86">
        <v>62</v>
      </c>
      <c r="F30" s="82">
        <f>E30/E47</f>
        <v>1.9890920757138275E-2</v>
      </c>
      <c r="G30" s="11">
        <f>G47*I30</f>
        <v>3034.2469037155411</v>
      </c>
      <c r="H30" s="86">
        <v>56</v>
      </c>
      <c r="I30" s="82">
        <f>H30/H47</f>
        <v>2.2373152217339192E-2</v>
      </c>
      <c r="J30" s="11">
        <f>J47*L30</f>
        <v>2806.0515497553019</v>
      </c>
      <c r="K30" s="86">
        <v>59</v>
      </c>
      <c r="L30" s="82">
        <f>K30/K47</f>
        <v>1.9249592169657423E-2</v>
      </c>
      <c r="M30" s="11">
        <f>M47*O30</f>
        <v>2936.975239352922</v>
      </c>
      <c r="N30" s="86">
        <v>58</v>
      </c>
      <c r="O30" s="82">
        <f>N30/N47</f>
        <v>1.9148233740508419E-2</v>
      </c>
      <c r="P30" s="11">
        <f>P47*R30</f>
        <v>3017.8098726114649</v>
      </c>
      <c r="Q30" s="86">
        <v>61</v>
      </c>
      <c r="R30" s="82">
        <f>Q30/Q47</f>
        <v>1.9426751592356687E-2</v>
      </c>
      <c r="S30" s="11">
        <f>S47*U30</f>
        <v>3293.5620585267407</v>
      </c>
      <c r="T30" s="86">
        <v>60</v>
      </c>
      <c r="U30" s="82">
        <f>T30/T47</f>
        <v>2.0181634712411706E-2</v>
      </c>
      <c r="V30" s="11">
        <f>V47*X30</f>
        <v>3589.8359073359075</v>
      </c>
      <c r="W30" s="86">
        <v>62</v>
      </c>
      <c r="X30" s="82">
        <f>W30/W47</f>
        <v>1.9948519948519948E-2</v>
      </c>
      <c r="Y30" s="11">
        <f>Y47*AA30</f>
        <v>3624.7778149014366</v>
      </c>
      <c r="Z30" s="86">
        <v>60</v>
      </c>
      <c r="AA30" s="82">
        <f>Z30/Z47</f>
        <v>2.0046775810223856E-2</v>
      </c>
      <c r="AB30" s="11">
        <f>AB47*AD30</f>
        <v>0</v>
      </c>
      <c r="AC30" s="86">
        <v>0</v>
      </c>
      <c r="AD30" s="82">
        <f>AC30/AC47</f>
        <v>0</v>
      </c>
      <c r="AE30" s="11">
        <f>AE47*AG30</f>
        <v>0</v>
      </c>
      <c r="AF30" s="86">
        <v>0</v>
      </c>
      <c r="AG30" s="82">
        <f>AF30/AF47</f>
        <v>0</v>
      </c>
      <c r="AH30" s="11">
        <f>AH47*AJ30</f>
        <v>0</v>
      </c>
      <c r="AI30" s="86">
        <v>0</v>
      </c>
      <c r="AJ30" s="82">
        <f>AI30/AI47</f>
        <v>0</v>
      </c>
      <c r="AK30" s="11">
        <f>AK47*AM30</f>
        <v>0</v>
      </c>
      <c r="AL30" s="86">
        <v>0</v>
      </c>
      <c r="AM30" s="82">
        <f>AL30/AL47</f>
        <v>0</v>
      </c>
      <c r="AN30" s="11">
        <f t="shared" si="1"/>
        <v>25680.439326950036</v>
      </c>
      <c r="AO30" s="86">
        <f t="shared" si="0"/>
        <v>478</v>
      </c>
    </row>
    <row r="31" spans="2:41" x14ac:dyDescent="0.2">
      <c r="B31" s="9">
        <v>24</v>
      </c>
      <c r="C31" s="9" t="s">
        <v>286</v>
      </c>
      <c r="D31" s="11">
        <f>D47*F31</f>
        <v>1688.5899903753609</v>
      </c>
      <c r="E31" s="86">
        <v>31</v>
      </c>
      <c r="F31" s="82">
        <f>E31/E47</f>
        <v>9.9454603785691376E-3</v>
      </c>
      <c r="G31" s="11">
        <f>G47*I31</f>
        <v>1517.1234518577705</v>
      </c>
      <c r="H31" s="86">
        <v>28</v>
      </c>
      <c r="I31" s="82">
        <f>H31/H47</f>
        <v>1.1186576108669596E-2</v>
      </c>
      <c r="J31" s="11">
        <f>J47*L31</f>
        <v>1474.3660685154975</v>
      </c>
      <c r="K31" s="86">
        <v>31</v>
      </c>
      <c r="L31" s="82">
        <f>K31/K47</f>
        <v>1.0114192495921697E-2</v>
      </c>
      <c r="M31" s="11">
        <f>M47*O31</f>
        <v>1519.1251238032353</v>
      </c>
      <c r="N31" s="86">
        <v>30</v>
      </c>
      <c r="O31" s="82">
        <f>N31/N47</f>
        <v>9.9042588312974571E-3</v>
      </c>
      <c r="P31" s="11">
        <f>P47*R31</f>
        <v>1533.6410828025478</v>
      </c>
      <c r="Q31" s="86">
        <v>31</v>
      </c>
      <c r="R31" s="82">
        <f>Q31/Q47</f>
        <v>9.8726114649681524E-3</v>
      </c>
      <c r="S31" s="11">
        <f>S47*U31</f>
        <v>1646.7810292633703</v>
      </c>
      <c r="T31" s="86">
        <v>30</v>
      </c>
      <c r="U31" s="82">
        <f>T31/T47</f>
        <v>1.0090817356205853E-2</v>
      </c>
      <c r="V31" s="11">
        <f>V47*X31</f>
        <v>1794.9179536679537</v>
      </c>
      <c r="W31" s="86">
        <v>31</v>
      </c>
      <c r="X31" s="82">
        <f>W31/W47</f>
        <v>9.974259974259974E-3</v>
      </c>
      <c r="Y31" s="11">
        <f>Y47*AA31</f>
        <v>1872.8018710324088</v>
      </c>
      <c r="Z31" s="86">
        <v>31</v>
      </c>
      <c r="AA31" s="82">
        <f>Z31/Z47</f>
        <v>1.0357500835282325E-2</v>
      </c>
      <c r="AB31" s="11">
        <f>AB47*AD31</f>
        <v>2937.011070110701</v>
      </c>
      <c r="AC31" s="86">
        <v>30</v>
      </c>
      <c r="AD31" s="82">
        <f>AC31/AC47</f>
        <v>1.5814443858724301E-2</v>
      </c>
      <c r="AE31" s="11">
        <f>AE47*AG31</f>
        <v>3239.6708416833667</v>
      </c>
      <c r="AF31" s="86">
        <v>31</v>
      </c>
      <c r="AG31" s="82">
        <f>AF31/AF47</f>
        <v>1.5531062124248497E-2</v>
      </c>
      <c r="AH31" s="11">
        <f>AH47*AJ31</f>
        <v>2923.6792452830186</v>
      </c>
      <c r="AI31" s="86">
        <v>30</v>
      </c>
      <c r="AJ31" s="82">
        <f>AI31/AI47</f>
        <v>1.5723270440251572E-2</v>
      </c>
      <c r="AK31" s="11">
        <f>AK47*AM31</f>
        <v>5451.9338753387528</v>
      </c>
      <c r="AL31" s="86">
        <v>62</v>
      </c>
      <c r="AM31" s="82">
        <f>AL31/AL47</f>
        <v>3.3604336043360432E-2</v>
      </c>
      <c r="AN31" s="11">
        <f t="shared" si="1"/>
        <v>27599.641603733984</v>
      </c>
      <c r="AO31" s="86">
        <f t="shared" si="0"/>
        <v>396</v>
      </c>
    </row>
    <row r="32" spans="2:41" x14ac:dyDescent="0.2">
      <c r="B32" s="9">
        <v>25</v>
      </c>
      <c r="C32" s="9" t="s">
        <v>25</v>
      </c>
      <c r="D32" s="11">
        <f>D47*F32</f>
        <v>1688.5899903753609</v>
      </c>
      <c r="E32" s="86">
        <v>31</v>
      </c>
      <c r="F32" s="82">
        <f>E32/E47</f>
        <v>9.9454603785691376E-3</v>
      </c>
      <c r="G32" s="11">
        <f>G47*I32</f>
        <v>1517.1234518577705</v>
      </c>
      <c r="H32" s="86">
        <v>28</v>
      </c>
      <c r="I32" s="82">
        <f>H32/H47</f>
        <v>1.1186576108669596E-2</v>
      </c>
      <c r="J32" s="11">
        <f>J47*L32</f>
        <v>1426.805872756933</v>
      </c>
      <c r="K32" s="86">
        <v>30</v>
      </c>
      <c r="L32" s="82">
        <f>K32/K47</f>
        <v>9.7879282218597055E-3</v>
      </c>
      <c r="M32" s="11">
        <f>M47*O32</f>
        <v>1468.487619676461</v>
      </c>
      <c r="N32" s="86">
        <v>29</v>
      </c>
      <c r="O32" s="82">
        <f>N32/N47</f>
        <v>9.5741168702542095E-3</v>
      </c>
      <c r="P32" s="11">
        <f>P47*R32</f>
        <v>1533.6410828025478</v>
      </c>
      <c r="Q32" s="86">
        <v>31</v>
      </c>
      <c r="R32" s="82">
        <f>Q32/Q47</f>
        <v>9.8726114649681524E-3</v>
      </c>
      <c r="S32" s="11">
        <f>S47*U32</f>
        <v>1482.1029263370333</v>
      </c>
      <c r="T32" s="86">
        <v>27</v>
      </c>
      <c r="U32" s="82">
        <f>T32/T47</f>
        <v>9.0817356205852677E-3</v>
      </c>
      <c r="V32" s="11">
        <f>V47*X32</f>
        <v>1794.9179536679537</v>
      </c>
      <c r="W32" s="86">
        <v>31</v>
      </c>
      <c r="X32" s="82">
        <f>W32/W47</f>
        <v>9.974259974259974E-3</v>
      </c>
      <c r="Y32" s="11">
        <f>Y47*AA32</f>
        <v>1872.8018710324088</v>
      </c>
      <c r="Z32" s="86">
        <v>31</v>
      </c>
      <c r="AA32" s="82">
        <f>Z32/Z47</f>
        <v>1.0357500835282325E-2</v>
      </c>
      <c r="AB32" s="11">
        <f>AB47*AD32</f>
        <v>0</v>
      </c>
      <c r="AC32" s="86">
        <v>0</v>
      </c>
      <c r="AD32" s="82">
        <f>AC32/AC47</f>
        <v>0</v>
      </c>
      <c r="AE32" s="11">
        <f>AE47*AG32</f>
        <v>0</v>
      </c>
      <c r="AF32" s="86">
        <v>0</v>
      </c>
      <c r="AG32" s="82">
        <f>AF32/AF47</f>
        <v>0</v>
      </c>
      <c r="AH32" s="11">
        <f>AH47*AJ32</f>
        <v>0</v>
      </c>
      <c r="AI32" s="86">
        <v>0</v>
      </c>
      <c r="AJ32" s="82">
        <f>AI32/AI47</f>
        <v>0</v>
      </c>
      <c r="AK32" s="11">
        <f>AK47*AM32</f>
        <v>0</v>
      </c>
      <c r="AL32" s="86">
        <v>0</v>
      </c>
      <c r="AM32" s="82">
        <f>AL32/AL47</f>
        <v>0</v>
      </c>
      <c r="AN32" s="11">
        <f t="shared" si="1"/>
        <v>12784.470768506468</v>
      </c>
      <c r="AO32" s="86">
        <f t="shared" si="0"/>
        <v>238</v>
      </c>
    </row>
    <row r="33" spans="2:41" x14ac:dyDescent="0.2">
      <c r="B33" s="9">
        <v>26</v>
      </c>
      <c r="C33" s="9" t="s">
        <v>22</v>
      </c>
      <c r="D33" s="11">
        <f>D47*F33</f>
        <v>5065.769971126083</v>
      </c>
      <c r="E33" s="86">
        <v>93</v>
      </c>
      <c r="F33" s="82">
        <f>E33/E47</f>
        <v>2.9836381135707413E-2</v>
      </c>
      <c r="G33" s="11">
        <f>G47*I33</f>
        <v>3413.5277666799843</v>
      </c>
      <c r="H33" s="86">
        <v>63</v>
      </c>
      <c r="I33" s="82">
        <f>H33/H47</f>
        <v>2.5169796244506593E-2</v>
      </c>
      <c r="J33" s="11">
        <f>J47*L33</f>
        <v>4185.2972267536707</v>
      </c>
      <c r="K33" s="86">
        <v>88</v>
      </c>
      <c r="L33" s="82">
        <f>K33/K47</f>
        <v>2.871125611745514E-2</v>
      </c>
      <c r="M33" s="11">
        <f>M47*O33</f>
        <v>4557.3753714097065</v>
      </c>
      <c r="N33" s="86">
        <v>90</v>
      </c>
      <c r="O33" s="82">
        <f>N33/N47</f>
        <v>2.9712776493892375E-2</v>
      </c>
      <c r="P33" s="11">
        <f>P47*R33</f>
        <v>4600.9232484076438</v>
      </c>
      <c r="Q33" s="86">
        <v>93</v>
      </c>
      <c r="R33" s="82">
        <f>Q33/Q47</f>
        <v>2.9617834394904459E-2</v>
      </c>
      <c r="S33" s="11">
        <f>S47*U33</f>
        <v>4940.343087790111</v>
      </c>
      <c r="T33" s="86">
        <v>90</v>
      </c>
      <c r="U33" s="82">
        <f>T33/T47</f>
        <v>3.0272452068617558E-2</v>
      </c>
      <c r="V33" s="11">
        <f>V47*X33</f>
        <v>5384.7538610038609</v>
      </c>
      <c r="W33" s="86">
        <v>93</v>
      </c>
      <c r="X33" s="82">
        <f>W33/W47</f>
        <v>2.9922779922779922E-2</v>
      </c>
      <c r="Y33" s="11">
        <f>Y47*AA33</f>
        <v>5618.4056130972267</v>
      </c>
      <c r="Z33" s="86">
        <v>93</v>
      </c>
      <c r="AA33" s="82">
        <f>Z33/Z47</f>
        <v>3.1072502505846977E-2</v>
      </c>
      <c r="AB33" s="11">
        <f>AB47*AD33</f>
        <v>8811.0332103321034</v>
      </c>
      <c r="AC33" s="86">
        <v>90</v>
      </c>
      <c r="AD33" s="82">
        <f>AC33/AC47</f>
        <v>4.7443331576172906E-2</v>
      </c>
      <c r="AE33" s="11">
        <f>AE47*AG33</f>
        <v>9719.0125250501005</v>
      </c>
      <c r="AF33" s="86">
        <v>93</v>
      </c>
      <c r="AG33" s="82">
        <f>AF33/AF47</f>
        <v>4.6593186372745489E-2</v>
      </c>
      <c r="AH33" s="11">
        <f>AH47*AJ33</f>
        <v>8771.0377358490568</v>
      </c>
      <c r="AI33" s="86">
        <v>90</v>
      </c>
      <c r="AJ33" s="82">
        <f>AI33/AI47</f>
        <v>4.716981132075472E-2</v>
      </c>
      <c r="AK33" s="11">
        <f>AK47*AM33</f>
        <v>8177.9008130081302</v>
      </c>
      <c r="AL33" s="86">
        <v>93</v>
      </c>
      <c r="AM33" s="82">
        <f>AL33/AL47</f>
        <v>5.0406504065040651E-2</v>
      </c>
      <c r="AN33" s="11">
        <f t="shared" si="1"/>
        <v>73245.380430507677</v>
      </c>
      <c r="AO33" s="86">
        <f t="shared" si="0"/>
        <v>1069</v>
      </c>
    </row>
    <row r="34" spans="2:41" x14ac:dyDescent="0.2">
      <c r="B34" s="9">
        <v>27</v>
      </c>
      <c r="C34" s="9" t="s">
        <v>26</v>
      </c>
      <c r="D34" s="11">
        <f>D47*F34</f>
        <v>8116.1260827718961</v>
      </c>
      <c r="E34" s="86">
        <v>149</v>
      </c>
      <c r="F34" s="82">
        <f>E34/E47</f>
        <v>4.7802374077638758E-2</v>
      </c>
      <c r="G34" s="11">
        <f>G47*I34</f>
        <v>7693.9832201358377</v>
      </c>
      <c r="H34" s="86">
        <v>142</v>
      </c>
      <c r="I34" s="82">
        <f>H34/H47</f>
        <v>5.6731921693967242E-2</v>
      </c>
      <c r="J34" s="11">
        <f>J47*L34</f>
        <v>10368.122675367047</v>
      </c>
      <c r="K34" s="86">
        <v>218</v>
      </c>
      <c r="L34" s="82">
        <f>K34/K47</f>
        <v>7.1125611745513864E-2</v>
      </c>
      <c r="M34" s="11">
        <f>M47*O34</f>
        <v>10836.425883129747</v>
      </c>
      <c r="N34" s="86">
        <v>214</v>
      </c>
      <c r="O34" s="82">
        <f>N34/N47</f>
        <v>7.06503796632552E-2</v>
      </c>
      <c r="P34" s="11">
        <f>P47*R34</f>
        <v>11823.878025477707</v>
      </c>
      <c r="Q34" s="86">
        <v>239</v>
      </c>
      <c r="R34" s="82">
        <f>Q34/Q47</f>
        <v>7.6114649681528659E-2</v>
      </c>
      <c r="S34" s="11">
        <f>S47*U34</f>
        <v>10155.149680457451</v>
      </c>
      <c r="T34" s="86">
        <v>185</v>
      </c>
      <c r="U34" s="82">
        <f>T34/T47</f>
        <v>6.2226707029936094E-2</v>
      </c>
      <c r="V34" s="11">
        <f>V47*X34</f>
        <v>12274.922779922779</v>
      </c>
      <c r="W34" s="86">
        <v>212</v>
      </c>
      <c r="X34" s="82">
        <f>W34/W47</f>
        <v>6.8211068211068204E-2</v>
      </c>
      <c r="Y34" s="11">
        <f>Y47*AA34</f>
        <v>14257.459405278985</v>
      </c>
      <c r="Z34" s="86">
        <v>236</v>
      </c>
      <c r="AA34" s="82">
        <f>Z34/Z47</f>
        <v>7.8850651520213838E-2</v>
      </c>
      <c r="AB34" s="11">
        <f>AB47*AD34</f>
        <v>0</v>
      </c>
      <c r="AC34" s="86">
        <v>0</v>
      </c>
      <c r="AD34" s="82">
        <f>AC34/AC47</f>
        <v>0</v>
      </c>
      <c r="AE34" s="11">
        <f>AE47*AG34</f>
        <v>0</v>
      </c>
      <c r="AF34" s="86">
        <v>0</v>
      </c>
      <c r="AG34" s="82">
        <f>AF34/AF47</f>
        <v>0</v>
      </c>
      <c r="AH34" s="11">
        <f>AH47*AJ34</f>
        <v>0</v>
      </c>
      <c r="AI34" s="86">
        <v>0</v>
      </c>
      <c r="AJ34" s="82">
        <f>AI34/AI47</f>
        <v>0</v>
      </c>
      <c r="AK34" s="11">
        <f>AK47*AM34</f>
        <v>0</v>
      </c>
      <c r="AL34" s="86">
        <v>0</v>
      </c>
      <c r="AM34" s="82">
        <f>AL34/AL47</f>
        <v>0</v>
      </c>
      <c r="AN34" s="11">
        <f t="shared" si="1"/>
        <v>85526.06775254145</v>
      </c>
      <c r="AO34" s="86">
        <f t="shared" si="0"/>
        <v>1595</v>
      </c>
    </row>
    <row r="35" spans="2:41" x14ac:dyDescent="0.2">
      <c r="B35" s="9">
        <v>28</v>
      </c>
      <c r="C35" s="9" t="s">
        <v>27</v>
      </c>
      <c r="D35" s="11">
        <f>D47*F35</f>
        <v>3377.1799807507218</v>
      </c>
      <c r="E35" s="86">
        <v>62</v>
      </c>
      <c r="F35" s="82">
        <f>E35/E47</f>
        <v>1.9890920757138275E-2</v>
      </c>
      <c r="G35" s="11">
        <f>G47*I35</f>
        <v>3467.7107471034756</v>
      </c>
      <c r="H35" s="86">
        <v>64</v>
      </c>
      <c r="I35" s="82">
        <f>H35/H47</f>
        <v>2.556931681981622E-2</v>
      </c>
      <c r="J35" s="11">
        <f>J47*L35</f>
        <v>4375.5380097879279</v>
      </c>
      <c r="K35" s="86">
        <v>92</v>
      </c>
      <c r="L35" s="82">
        <f>K35/K47</f>
        <v>3.00163132137031E-2</v>
      </c>
      <c r="M35" s="11">
        <f>M47*O35</f>
        <v>4253.5503466490591</v>
      </c>
      <c r="N35" s="86">
        <v>84</v>
      </c>
      <c r="O35" s="82">
        <f>N35/N47</f>
        <v>2.7731924727632883E-2</v>
      </c>
      <c r="P35" s="11">
        <f>P47*R35</f>
        <v>4600.9232484076438</v>
      </c>
      <c r="Q35" s="86">
        <v>93</v>
      </c>
      <c r="R35" s="82">
        <f>Q35/Q47</f>
        <v>2.9617834394904459E-2</v>
      </c>
      <c r="S35" s="11">
        <f>S47*U35</f>
        <v>4940.343087790111</v>
      </c>
      <c r="T35" s="86">
        <v>90</v>
      </c>
      <c r="U35" s="82">
        <f>T35/T47</f>
        <v>3.0272452068617558E-2</v>
      </c>
      <c r="V35" s="11">
        <f>V47*X35</f>
        <v>5500.5550193050194</v>
      </c>
      <c r="W35" s="86">
        <v>95</v>
      </c>
      <c r="X35" s="82">
        <f>W35/W47</f>
        <v>3.0566280566280565E-2</v>
      </c>
      <c r="Y35" s="11">
        <f>Y47*AA35</f>
        <v>5618.4056130972267</v>
      </c>
      <c r="Z35" s="86">
        <v>93</v>
      </c>
      <c r="AA35" s="82">
        <f>Z35/Z47</f>
        <v>3.1072502505846977E-2</v>
      </c>
      <c r="AB35" s="11">
        <f>AB47*AD35</f>
        <v>0</v>
      </c>
      <c r="AC35" s="86">
        <v>0</v>
      </c>
      <c r="AD35" s="82">
        <f>AC35/AC47</f>
        <v>0</v>
      </c>
      <c r="AE35" s="11">
        <f>AE47*AG35</f>
        <v>0</v>
      </c>
      <c r="AF35" s="86">
        <v>0</v>
      </c>
      <c r="AG35" s="82">
        <f>AF35/AF47</f>
        <v>0</v>
      </c>
      <c r="AH35" s="11">
        <f>AH47*AJ35</f>
        <v>0</v>
      </c>
      <c r="AI35" s="86">
        <v>0</v>
      </c>
      <c r="AJ35" s="82">
        <f>AI35/AI47</f>
        <v>0</v>
      </c>
      <c r="AK35" s="11">
        <f>AK47*AM35</f>
        <v>0</v>
      </c>
      <c r="AL35" s="86">
        <v>0</v>
      </c>
      <c r="AM35" s="82">
        <f>AL35/AL47</f>
        <v>0</v>
      </c>
      <c r="AN35" s="11">
        <f t="shared" si="1"/>
        <v>36134.206052891182</v>
      </c>
      <c r="AO35" s="86">
        <f t="shared" si="0"/>
        <v>673</v>
      </c>
    </row>
    <row r="36" spans="2:41" x14ac:dyDescent="0.2">
      <c r="B36" s="9">
        <v>29</v>
      </c>
      <c r="C36" s="9" t="s">
        <v>28</v>
      </c>
      <c r="D36" s="11">
        <f>D47*F36</f>
        <v>0</v>
      </c>
      <c r="E36" s="86">
        <v>0</v>
      </c>
      <c r="F36" s="82">
        <f>E36/E47</f>
        <v>0</v>
      </c>
      <c r="G36" s="11">
        <f>G47*I36</f>
        <v>0</v>
      </c>
      <c r="H36" s="86">
        <v>0</v>
      </c>
      <c r="I36" s="82">
        <f>H36/H47</f>
        <v>0</v>
      </c>
      <c r="J36" s="11">
        <f>J47*L36</f>
        <v>0</v>
      </c>
      <c r="K36" s="86">
        <v>0</v>
      </c>
      <c r="L36" s="82">
        <f>K36/K47</f>
        <v>0</v>
      </c>
      <c r="M36" s="11">
        <f>M47*O36</f>
        <v>0</v>
      </c>
      <c r="N36" s="86">
        <v>0</v>
      </c>
      <c r="O36" s="82">
        <f>N36/N47</f>
        <v>0</v>
      </c>
      <c r="P36" s="11">
        <f>P47*R36</f>
        <v>0</v>
      </c>
      <c r="Q36" s="86">
        <v>0</v>
      </c>
      <c r="R36" s="82">
        <f>Q36/Q47</f>
        <v>0</v>
      </c>
      <c r="S36" s="11">
        <f>S47*U36</f>
        <v>0</v>
      </c>
      <c r="T36" s="86">
        <v>0</v>
      </c>
      <c r="U36" s="82">
        <f>T36/T47</f>
        <v>0</v>
      </c>
      <c r="V36" s="11">
        <f>V47*X36</f>
        <v>0</v>
      </c>
      <c r="W36" s="86">
        <v>0</v>
      </c>
      <c r="X36" s="82">
        <f>W36/W47</f>
        <v>0</v>
      </c>
      <c r="Y36" s="11">
        <f>Y47*AA36</f>
        <v>0</v>
      </c>
      <c r="Z36" s="86">
        <v>0</v>
      </c>
      <c r="AA36" s="82">
        <f>Z36/Z47</f>
        <v>0</v>
      </c>
      <c r="AB36" s="11">
        <f>AB47*AD36</f>
        <v>0</v>
      </c>
      <c r="AC36" s="86">
        <v>0</v>
      </c>
      <c r="AD36" s="82">
        <f>AC36/AC47</f>
        <v>0</v>
      </c>
      <c r="AE36" s="11">
        <f>AE47*AG36</f>
        <v>0</v>
      </c>
      <c r="AF36" s="86">
        <v>0</v>
      </c>
      <c r="AG36" s="82">
        <f>AF36/AF47</f>
        <v>0</v>
      </c>
      <c r="AH36" s="11">
        <f>AH47*AJ36</f>
        <v>0</v>
      </c>
      <c r="AI36" s="86">
        <v>0</v>
      </c>
      <c r="AJ36" s="82">
        <f>AI36/AI47</f>
        <v>0</v>
      </c>
      <c r="AK36" s="11">
        <f>AK47*AM36</f>
        <v>0</v>
      </c>
      <c r="AL36" s="86">
        <v>0</v>
      </c>
      <c r="AM36" s="82">
        <f>AL36/AL47</f>
        <v>0</v>
      </c>
      <c r="AN36" s="11">
        <f t="shared" si="1"/>
        <v>0</v>
      </c>
      <c r="AO36" s="86">
        <f t="shared" si="0"/>
        <v>0</v>
      </c>
    </row>
    <row r="37" spans="2:41" x14ac:dyDescent="0.2">
      <c r="B37" s="9">
        <v>30</v>
      </c>
      <c r="C37" s="9" t="s">
        <v>29</v>
      </c>
      <c r="D37" s="11">
        <f>D47*F37</f>
        <v>3377.1799807507218</v>
      </c>
      <c r="E37" s="86">
        <v>62</v>
      </c>
      <c r="F37" s="82">
        <f>E37/E47</f>
        <v>1.9890920757138275E-2</v>
      </c>
      <c r="G37" s="11">
        <f>G47*I37</f>
        <v>3034.2469037155411</v>
      </c>
      <c r="H37" s="86">
        <v>56</v>
      </c>
      <c r="I37" s="82">
        <f>H37/H47</f>
        <v>2.2373152217339192E-2</v>
      </c>
      <c r="J37" s="11">
        <f>J47*L37</f>
        <v>2948.7321370309951</v>
      </c>
      <c r="K37" s="86">
        <v>62</v>
      </c>
      <c r="L37" s="82">
        <f>K37/K47</f>
        <v>2.0228384991843394E-2</v>
      </c>
      <c r="M37" s="11">
        <f>M47*O37</f>
        <v>3038.2502476064706</v>
      </c>
      <c r="N37" s="86">
        <v>60</v>
      </c>
      <c r="O37" s="82">
        <f>N37/N47</f>
        <v>1.9808517662594914E-2</v>
      </c>
      <c r="P37" s="11">
        <f>P47*R37</f>
        <v>3067.2821656050955</v>
      </c>
      <c r="Q37" s="86">
        <v>62</v>
      </c>
      <c r="R37" s="82">
        <f>Q37/Q47</f>
        <v>1.9745222929936305E-2</v>
      </c>
      <c r="S37" s="11">
        <f>S47*U37</f>
        <v>3293.5620585267407</v>
      </c>
      <c r="T37" s="86">
        <v>60</v>
      </c>
      <c r="U37" s="82">
        <f>T37/T47</f>
        <v>2.0181634712411706E-2</v>
      </c>
      <c r="V37" s="11">
        <f>V47*X37</f>
        <v>3589.8359073359075</v>
      </c>
      <c r="W37" s="86">
        <v>62</v>
      </c>
      <c r="X37" s="82">
        <f>W37/W47</f>
        <v>1.9948519948519948E-2</v>
      </c>
      <c r="Y37" s="11">
        <f>Y47*AA37</f>
        <v>3745.6037420648177</v>
      </c>
      <c r="Z37" s="86">
        <v>62</v>
      </c>
      <c r="AA37" s="82">
        <f>Z37/Z47</f>
        <v>2.0715001670564649E-2</v>
      </c>
      <c r="AB37" s="11">
        <f>AB47*AD37</f>
        <v>5874.022140221402</v>
      </c>
      <c r="AC37" s="86">
        <v>60</v>
      </c>
      <c r="AD37" s="82">
        <f>AC37/AC47</f>
        <v>3.1628887717448602E-2</v>
      </c>
      <c r="AE37" s="11">
        <f>AE47*AG37</f>
        <v>6583.8471943887771</v>
      </c>
      <c r="AF37" s="86">
        <v>63</v>
      </c>
      <c r="AG37" s="82">
        <f>AF37/AF47</f>
        <v>3.1563126252505007E-2</v>
      </c>
      <c r="AH37" s="11">
        <f>AH47*AJ37</f>
        <v>5847.3584905660373</v>
      </c>
      <c r="AI37" s="86">
        <v>60</v>
      </c>
      <c r="AJ37" s="82">
        <f>AI37/AI47</f>
        <v>3.1446540880503145E-2</v>
      </c>
      <c r="AK37" s="11">
        <f>AK47*AM37</f>
        <v>2813.9013550135501</v>
      </c>
      <c r="AL37" s="86">
        <v>32</v>
      </c>
      <c r="AM37" s="82">
        <f>AL37/AL47</f>
        <v>1.7344173441734417E-2</v>
      </c>
      <c r="AN37" s="11">
        <f t="shared" si="1"/>
        <v>47213.822322826054</v>
      </c>
      <c r="AO37" s="86">
        <f t="shared" si="0"/>
        <v>701</v>
      </c>
    </row>
    <row r="38" spans="2:41" x14ac:dyDescent="0.2">
      <c r="B38" s="9">
        <v>31</v>
      </c>
      <c r="C38" s="9" t="s">
        <v>30</v>
      </c>
      <c r="D38" s="11">
        <f>D47*F38</f>
        <v>0</v>
      </c>
      <c r="E38" s="86">
        <v>0</v>
      </c>
      <c r="F38" s="82">
        <f>E38/E47</f>
        <v>0</v>
      </c>
      <c r="G38" s="11">
        <f>G47*I38</f>
        <v>0</v>
      </c>
      <c r="H38" s="86">
        <v>0</v>
      </c>
      <c r="I38" s="82">
        <f>H38/H47</f>
        <v>0</v>
      </c>
      <c r="J38" s="11">
        <f>J47*L38</f>
        <v>0</v>
      </c>
      <c r="K38" s="86">
        <v>0</v>
      </c>
      <c r="L38" s="82">
        <f>K38/K47</f>
        <v>0</v>
      </c>
      <c r="M38" s="11">
        <f>M47*O38</f>
        <v>0</v>
      </c>
      <c r="N38" s="86">
        <v>0</v>
      </c>
      <c r="O38" s="82">
        <f>N38/N47</f>
        <v>0</v>
      </c>
      <c r="P38" s="11">
        <f>P47*R38</f>
        <v>0</v>
      </c>
      <c r="Q38" s="86">
        <v>0</v>
      </c>
      <c r="R38" s="82">
        <f>Q38/Q47</f>
        <v>0</v>
      </c>
      <c r="S38" s="11">
        <f>S47*U38</f>
        <v>0</v>
      </c>
      <c r="T38" s="86">
        <v>0</v>
      </c>
      <c r="U38" s="82">
        <f>T38/T47</f>
        <v>0</v>
      </c>
      <c r="V38" s="11">
        <f>V47*X38</f>
        <v>0</v>
      </c>
      <c r="W38" s="86">
        <v>0</v>
      </c>
      <c r="X38" s="82">
        <f>W38/W47</f>
        <v>0</v>
      </c>
      <c r="Y38" s="11">
        <f>Y47*AA38</f>
        <v>0</v>
      </c>
      <c r="Z38" s="86">
        <v>0</v>
      </c>
      <c r="AA38" s="82">
        <f>Z38/Z47</f>
        <v>0</v>
      </c>
      <c r="AB38" s="11">
        <f>AB47*AD38</f>
        <v>0</v>
      </c>
      <c r="AC38" s="86">
        <v>0</v>
      </c>
      <c r="AD38" s="82">
        <f>AC38/AC47</f>
        <v>0</v>
      </c>
      <c r="AE38" s="11">
        <f>AE47*AG38</f>
        <v>0</v>
      </c>
      <c r="AF38" s="86">
        <v>0</v>
      </c>
      <c r="AG38" s="82">
        <f>AF38/AF47</f>
        <v>0</v>
      </c>
      <c r="AH38" s="11">
        <f>AH47*AJ38</f>
        <v>0</v>
      </c>
      <c r="AI38" s="86">
        <v>0</v>
      </c>
      <c r="AJ38" s="82">
        <f>AI38/AI47</f>
        <v>0</v>
      </c>
      <c r="AK38" s="11">
        <f>AK47*AM38</f>
        <v>0</v>
      </c>
      <c r="AL38" s="86">
        <v>0</v>
      </c>
      <c r="AM38" s="82">
        <f>AL38/AL47</f>
        <v>0</v>
      </c>
      <c r="AN38" s="11">
        <f t="shared" si="1"/>
        <v>0</v>
      </c>
      <c r="AO38" s="86">
        <f t="shared" si="0"/>
        <v>0</v>
      </c>
    </row>
    <row r="39" spans="2:41" x14ac:dyDescent="0.2">
      <c r="B39" s="9">
        <v>32</v>
      </c>
      <c r="C39" s="9" t="s">
        <v>31</v>
      </c>
      <c r="D39" s="11">
        <f>D47*F39</f>
        <v>0</v>
      </c>
      <c r="E39" s="86">
        <v>0</v>
      </c>
      <c r="F39" s="82">
        <f>E39/E47</f>
        <v>0</v>
      </c>
      <c r="G39" s="11">
        <f>G47*I39</f>
        <v>0</v>
      </c>
      <c r="H39" s="86">
        <v>0</v>
      </c>
      <c r="I39" s="82">
        <f>H39/H47</f>
        <v>0</v>
      </c>
      <c r="J39" s="11">
        <f>J47*L39</f>
        <v>0</v>
      </c>
      <c r="K39" s="86">
        <v>0</v>
      </c>
      <c r="L39" s="82">
        <f>K39/K47</f>
        <v>0</v>
      </c>
      <c r="M39" s="11">
        <f>M47*O39</f>
        <v>0</v>
      </c>
      <c r="N39" s="86">
        <v>0</v>
      </c>
      <c r="O39" s="82">
        <f>N39/N47</f>
        <v>0</v>
      </c>
      <c r="P39" s="11">
        <f>P47*R39</f>
        <v>0</v>
      </c>
      <c r="Q39" s="86">
        <v>0</v>
      </c>
      <c r="R39" s="82">
        <f>Q39/Q47</f>
        <v>0</v>
      </c>
      <c r="S39" s="11">
        <f>S47*U39</f>
        <v>0</v>
      </c>
      <c r="T39" s="86">
        <v>0</v>
      </c>
      <c r="U39" s="82">
        <f>T39/T47</f>
        <v>0</v>
      </c>
      <c r="V39" s="11">
        <f>V47*X39</f>
        <v>0</v>
      </c>
      <c r="W39" s="86">
        <v>0</v>
      </c>
      <c r="X39" s="82">
        <f>W39/W47</f>
        <v>0</v>
      </c>
      <c r="Y39" s="11">
        <f>Y47*AA39</f>
        <v>0</v>
      </c>
      <c r="Z39" s="86">
        <v>0</v>
      </c>
      <c r="AA39" s="82">
        <f>Z39/Z47</f>
        <v>0</v>
      </c>
      <c r="AB39" s="11">
        <f>AB47*AD39</f>
        <v>0</v>
      </c>
      <c r="AC39" s="86">
        <v>0</v>
      </c>
      <c r="AD39" s="82">
        <f>AC39/AC47</f>
        <v>0</v>
      </c>
      <c r="AE39" s="11">
        <f>AE47*AG39</f>
        <v>0</v>
      </c>
      <c r="AF39" s="86">
        <v>0</v>
      </c>
      <c r="AG39" s="82">
        <f>AF39/AF47</f>
        <v>0</v>
      </c>
      <c r="AH39" s="11">
        <f>AH47*AJ39</f>
        <v>0</v>
      </c>
      <c r="AI39" s="86">
        <v>0</v>
      </c>
      <c r="AJ39" s="82">
        <f>AI39/AI47</f>
        <v>0</v>
      </c>
      <c r="AK39" s="11">
        <f>AK47*AM39</f>
        <v>0</v>
      </c>
      <c r="AL39" s="86">
        <v>0</v>
      </c>
      <c r="AM39" s="82">
        <f>AL39/AL47</f>
        <v>0</v>
      </c>
      <c r="AN39" s="11">
        <f t="shared" si="1"/>
        <v>0</v>
      </c>
      <c r="AO39" s="86">
        <f t="shared" si="0"/>
        <v>0</v>
      </c>
    </row>
    <row r="40" spans="2:41" x14ac:dyDescent="0.2">
      <c r="B40" s="9">
        <v>33</v>
      </c>
      <c r="C40" s="9" t="s">
        <v>32</v>
      </c>
      <c r="D40" s="11">
        <f>D47*F40</f>
        <v>0</v>
      </c>
      <c r="E40" s="86">
        <v>0</v>
      </c>
      <c r="F40" s="82">
        <f>E40/E47</f>
        <v>0</v>
      </c>
      <c r="G40" s="11">
        <f>G47*I40</f>
        <v>0</v>
      </c>
      <c r="H40" s="86">
        <v>0</v>
      </c>
      <c r="I40" s="82">
        <f>H40/H47</f>
        <v>0</v>
      </c>
      <c r="J40" s="11">
        <f>J47*L40</f>
        <v>0</v>
      </c>
      <c r="K40" s="86">
        <v>0</v>
      </c>
      <c r="L40" s="82">
        <f>K40/K47</f>
        <v>0</v>
      </c>
      <c r="M40" s="11">
        <f>M47*O40</f>
        <v>0</v>
      </c>
      <c r="N40" s="86">
        <v>0</v>
      </c>
      <c r="O40" s="82">
        <f>N40/N47</f>
        <v>0</v>
      </c>
      <c r="P40" s="11">
        <f>P47*R40</f>
        <v>0</v>
      </c>
      <c r="Q40" s="86">
        <v>0</v>
      </c>
      <c r="R40" s="82">
        <f>Q40/Q47</f>
        <v>0</v>
      </c>
      <c r="S40" s="11">
        <f>S47*U40</f>
        <v>0</v>
      </c>
      <c r="T40" s="86">
        <v>0</v>
      </c>
      <c r="U40" s="82">
        <f>T40/T47</f>
        <v>0</v>
      </c>
      <c r="V40" s="11">
        <f>V47*X40</f>
        <v>0</v>
      </c>
      <c r="W40" s="86">
        <v>0</v>
      </c>
      <c r="X40" s="82">
        <f>W40/W47</f>
        <v>0</v>
      </c>
      <c r="Y40" s="11">
        <f>Y47*AA40</f>
        <v>0</v>
      </c>
      <c r="Z40" s="86">
        <v>0</v>
      </c>
      <c r="AA40" s="82">
        <f>Z40/Z47</f>
        <v>0</v>
      </c>
      <c r="AB40" s="11">
        <f>AB47*AD40</f>
        <v>0</v>
      </c>
      <c r="AC40" s="86">
        <v>0</v>
      </c>
      <c r="AD40" s="82">
        <f>AC40/AC47</f>
        <v>0</v>
      </c>
      <c r="AE40" s="11">
        <f>AE47*AG40</f>
        <v>0</v>
      </c>
      <c r="AF40" s="86">
        <v>0</v>
      </c>
      <c r="AG40" s="82">
        <f>AF40/AF47</f>
        <v>0</v>
      </c>
      <c r="AH40" s="11">
        <f>AH47*AJ40</f>
        <v>0</v>
      </c>
      <c r="AI40" s="86">
        <v>0</v>
      </c>
      <c r="AJ40" s="82">
        <f>AI40/AI47</f>
        <v>0</v>
      </c>
      <c r="AK40" s="11">
        <f>AK47*AM40</f>
        <v>0</v>
      </c>
      <c r="AL40" s="86">
        <v>0</v>
      </c>
      <c r="AM40" s="82">
        <f>AL40/AL47</f>
        <v>0</v>
      </c>
      <c r="AN40" s="11">
        <f t="shared" si="1"/>
        <v>0</v>
      </c>
      <c r="AO40" s="86">
        <f t="shared" si="0"/>
        <v>0</v>
      </c>
    </row>
    <row r="41" spans="2:41" x14ac:dyDescent="0.2">
      <c r="B41" s="9">
        <v>34</v>
      </c>
      <c r="C41" s="9" t="s">
        <v>33</v>
      </c>
      <c r="D41" s="11">
        <f>D47*F41</f>
        <v>3377.1799807507218</v>
      </c>
      <c r="E41" s="86">
        <v>62</v>
      </c>
      <c r="F41" s="82">
        <f>E41/E47</f>
        <v>1.9890920757138275E-2</v>
      </c>
      <c r="G41" s="11">
        <f>G47*I41</f>
        <v>3088.4298841390332</v>
      </c>
      <c r="H41" s="86">
        <v>57</v>
      </c>
      <c r="I41" s="82">
        <f>H41/H47</f>
        <v>2.2772672792648822E-2</v>
      </c>
      <c r="J41" s="11">
        <f>J47*L41</f>
        <v>2948.7321370309951</v>
      </c>
      <c r="K41" s="86">
        <v>62</v>
      </c>
      <c r="L41" s="82">
        <f>K41/K47</f>
        <v>2.0228384991843394E-2</v>
      </c>
      <c r="M41" s="11">
        <f>M47*O41</f>
        <v>3038.2502476064706</v>
      </c>
      <c r="N41" s="86">
        <v>60</v>
      </c>
      <c r="O41" s="82">
        <f>N41/N47</f>
        <v>1.9808517662594914E-2</v>
      </c>
      <c r="P41" s="11">
        <f>P47*R41</f>
        <v>3067.2821656050955</v>
      </c>
      <c r="Q41" s="86">
        <v>62</v>
      </c>
      <c r="R41" s="82">
        <f>Q41/Q47</f>
        <v>1.9745222929936305E-2</v>
      </c>
      <c r="S41" s="11">
        <f>S47*U41</f>
        <v>3293.5620585267407</v>
      </c>
      <c r="T41" s="86">
        <v>60</v>
      </c>
      <c r="U41" s="82">
        <f>T41/T47</f>
        <v>2.0181634712411706E-2</v>
      </c>
      <c r="V41" s="11">
        <f>V47*X41</f>
        <v>3589.8359073359075</v>
      </c>
      <c r="W41" s="86">
        <v>62</v>
      </c>
      <c r="X41" s="82">
        <f>W41/W47</f>
        <v>1.9948519948519948E-2</v>
      </c>
      <c r="Y41" s="11">
        <f>Y47*AA41</f>
        <v>3443.5389241563648</v>
      </c>
      <c r="Z41" s="86">
        <v>57</v>
      </c>
      <c r="AA41" s="82">
        <f>Z41/Z47</f>
        <v>1.9044437019712663E-2</v>
      </c>
      <c r="AB41" s="11">
        <f>AB47*AD41</f>
        <v>0</v>
      </c>
      <c r="AC41" s="86">
        <v>0</v>
      </c>
      <c r="AD41" s="82">
        <f>AC41/AC47</f>
        <v>0</v>
      </c>
      <c r="AE41" s="11">
        <f>AE47*AG41</f>
        <v>0</v>
      </c>
      <c r="AF41" s="86">
        <v>0</v>
      </c>
      <c r="AG41" s="82">
        <f>AF41/AF47</f>
        <v>0</v>
      </c>
      <c r="AH41" s="11">
        <f>AH47*AJ41</f>
        <v>0</v>
      </c>
      <c r="AI41" s="86">
        <v>0</v>
      </c>
      <c r="AJ41" s="82">
        <f>AI41/AI47</f>
        <v>0</v>
      </c>
      <c r="AK41" s="11">
        <f>AK47*AM41</f>
        <v>0</v>
      </c>
      <c r="AL41" s="86">
        <v>0</v>
      </c>
      <c r="AM41" s="82">
        <f>AL41/AL47</f>
        <v>0</v>
      </c>
      <c r="AN41" s="11">
        <f t="shared" si="1"/>
        <v>25846.811305151328</v>
      </c>
      <c r="AO41" s="86">
        <f t="shared" si="0"/>
        <v>482</v>
      </c>
    </row>
    <row r="42" spans="2:41" x14ac:dyDescent="0.2">
      <c r="B42" s="9">
        <v>35</v>
      </c>
      <c r="C42" s="9" t="s">
        <v>34</v>
      </c>
      <c r="D42" s="11">
        <f>D47*F42</f>
        <v>8442.9499518768043</v>
      </c>
      <c r="E42" s="86">
        <v>155</v>
      </c>
      <c r="F42" s="82">
        <f>E42/E47</f>
        <v>4.9727301892845688E-2</v>
      </c>
      <c r="G42" s="11">
        <f>G47*I42</f>
        <v>7585.6172592888533</v>
      </c>
      <c r="H42" s="86">
        <v>140</v>
      </c>
      <c r="I42" s="82">
        <f>H42/H47</f>
        <v>5.5932880543347982E-2</v>
      </c>
      <c r="J42" s="11">
        <f>J47*L42</f>
        <v>7371.8303425774875</v>
      </c>
      <c r="K42" s="86">
        <v>155</v>
      </c>
      <c r="L42" s="82">
        <f>K42/K47</f>
        <v>5.0570962479608482E-2</v>
      </c>
      <c r="M42" s="11">
        <f>M47*O42</f>
        <v>7595.6256190161766</v>
      </c>
      <c r="N42" s="86">
        <v>150</v>
      </c>
      <c r="O42" s="82">
        <f>N42/N47</f>
        <v>4.9521294156487289E-2</v>
      </c>
      <c r="P42" s="11">
        <f>P47*R42</f>
        <v>7668.2054140127393</v>
      </c>
      <c r="Q42" s="86">
        <v>155</v>
      </c>
      <c r="R42" s="82">
        <f>Q42/Q47</f>
        <v>4.9363057324840767E-2</v>
      </c>
      <c r="S42" s="11">
        <f>S47*U42</f>
        <v>8233.9051463168526</v>
      </c>
      <c r="T42" s="86">
        <v>150</v>
      </c>
      <c r="U42" s="82">
        <f>T42/T47</f>
        <v>5.0454086781029264E-2</v>
      </c>
      <c r="V42" s="11">
        <f>V47*X42</f>
        <v>8974.5897683397689</v>
      </c>
      <c r="W42" s="86">
        <v>155</v>
      </c>
      <c r="X42" s="82">
        <f>W42/W47</f>
        <v>4.9871299871299873E-2</v>
      </c>
      <c r="Y42" s="11">
        <f>Y47*AA42</f>
        <v>9364.0093551620448</v>
      </c>
      <c r="Z42" s="86">
        <v>155</v>
      </c>
      <c r="AA42" s="82">
        <f>Z42/Z47</f>
        <v>5.1787504176411626E-2</v>
      </c>
      <c r="AB42" s="11">
        <f>AB47*AD42</f>
        <v>14685.055350553504</v>
      </c>
      <c r="AC42" s="86">
        <v>150</v>
      </c>
      <c r="AD42" s="82">
        <f>AC42/AC47</f>
        <v>7.9072219293621501E-2</v>
      </c>
      <c r="AE42" s="11">
        <f>AE47*AG42</f>
        <v>16616.376252505008</v>
      </c>
      <c r="AF42" s="86">
        <v>159</v>
      </c>
      <c r="AG42" s="82">
        <f>AF42/AF47</f>
        <v>7.9659318637274545E-2</v>
      </c>
      <c r="AH42" s="11">
        <f>AH47*AJ42</f>
        <v>14618.396226415094</v>
      </c>
      <c r="AI42" s="86">
        <v>150</v>
      </c>
      <c r="AJ42" s="82">
        <f>AI42/AI47</f>
        <v>7.8616352201257858E-2</v>
      </c>
      <c r="AK42" s="11">
        <f>AK47*AM42</f>
        <v>8177.9008130081302</v>
      </c>
      <c r="AL42" s="86">
        <v>93</v>
      </c>
      <c r="AM42" s="82">
        <f>AL42/AL47</f>
        <v>5.0406504065040651E-2</v>
      </c>
      <c r="AN42" s="11">
        <f t="shared" si="1"/>
        <v>119334.46149907247</v>
      </c>
      <c r="AO42" s="86">
        <f t="shared" si="0"/>
        <v>1767</v>
      </c>
    </row>
    <row r="43" spans="2:41" x14ac:dyDescent="0.2">
      <c r="B43" s="9">
        <v>36</v>
      </c>
      <c r="C43" s="9" t="s">
        <v>35</v>
      </c>
      <c r="D43" s="11">
        <f>D47*F43</f>
        <v>1688.5899903753609</v>
      </c>
      <c r="E43" s="86">
        <v>31</v>
      </c>
      <c r="F43" s="82">
        <f>E43/E47</f>
        <v>9.9454603785691376E-3</v>
      </c>
      <c r="G43" s="11">
        <f>G47*I43</f>
        <v>1517.1234518577705</v>
      </c>
      <c r="H43" s="86">
        <v>28</v>
      </c>
      <c r="I43" s="82">
        <f>H43/H47</f>
        <v>1.1186576108669596E-2</v>
      </c>
      <c r="J43" s="11">
        <f>J47*L43</f>
        <v>1426.805872756933</v>
      </c>
      <c r="K43" s="86">
        <v>30</v>
      </c>
      <c r="L43" s="82">
        <f>K43/K47</f>
        <v>9.7879282218597055E-3</v>
      </c>
      <c r="M43" s="11">
        <f>M47*O43</f>
        <v>1417.8501155496863</v>
      </c>
      <c r="N43" s="86">
        <v>28</v>
      </c>
      <c r="O43" s="82">
        <f>N43/N47</f>
        <v>9.2439749092109603E-3</v>
      </c>
      <c r="P43" s="11">
        <f>P47*R43</f>
        <v>1533.6410828025478</v>
      </c>
      <c r="Q43" s="86">
        <v>31</v>
      </c>
      <c r="R43" s="82">
        <f>Q43/Q47</f>
        <v>9.8726114649681524E-3</v>
      </c>
      <c r="S43" s="11">
        <f>S47*U43</f>
        <v>1646.7810292633703</v>
      </c>
      <c r="T43" s="86">
        <v>30</v>
      </c>
      <c r="U43" s="82">
        <f>T43/T47</f>
        <v>1.0090817356205853E-2</v>
      </c>
      <c r="V43" s="11">
        <f>V47*X43</f>
        <v>1737.0173745173745</v>
      </c>
      <c r="W43" s="86">
        <v>30</v>
      </c>
      <c r="X43" s="82">
        <f>W43/W47</f>
        <v>9.6525096525096523E-3</v>
      </c>
      <c r="Y43" s="11">
        <f>Y47*AA43</f>
        <v>1933.2148346140996</v>
      </c>
      <c r="Z43" s="86">
        <v>32</v>
      </c>
      <c r="AA43" s="82">
        <f>Z43/Z47</f>
        <v>1.0691613765452723E-2</v>
      </c>
      <c r="AB43" s="11">
        <f>AB47*AD43</f>
        <v>0</v>
      </c>
      <c r="AC43" s="86">
        <v>0</v>
      </c>
      <c r="AD43" s="82">
        <f>AC43/AC47</f>
        <v>0</v>
      </c>
      <c r="AE43" s="11">
        <f>AE47*AG43</f>
        <v>0</v>
      </c>
      <c r="AF43" s="86">
        <v>0</v>
      </c>
      <c r="AG43" s="82">
        <f>AF43/AF47</f>
        <v>0</v>
      </c>
      <c r="AH43" s="11">
        <f>AH47*AJ43</f>
        <v>0</v>
      </c>
      <c r="AI43" s="86">
        <v>0</v>
      </c>
      <c r="AJ43" s="82">
        <f>AI43/AI47</f>
        <v>0</v>
      </c>
      <c r="AK43" s="11">
        <f>AK47*AM43</f>
        <v>0</v>
      </c>
      <c r="AL43" s="86">
        <v>0</v>
      </c>
      <c r="AM43" s="82">
        <f>AL43/AL47</f>
        <v>0</v>
      </c>
      <c r="AN43" s="11">
        <f t="shared" si="1"/>
        <v>12901.023751737142</v>
      </c>
      <c r="AO43" s="86">
        <f t="shared" si="0"/>
        <v>240</v>
      </c>
    </row>
    <row r="44" spans="2:41" x14ac:dyDescent="0.2">
      <c r="B44" s="9">
        <v>37</v>
      </c>
      <c r="C44" s="9" t="s">
        <v>36</v>
      </c>
      <c r="D44" s="11">
        <f>D47*F44</f>
        <v>28215.79403272377</v>
      </c>
      <c r="E44" s="86">
        <v>518</v>
      </c>
      <c r="F44" s="82">
        <f>E44/E47</f>
        <v>0.16618543471286493</v>
      </c>
      <c r="G44" s="11">
        <f>G47*I44</f>
        <v>24653.256092688771</v>
      </c>
      <c r="H44" s="86">
        <v>455</v>
      </c>
      <c r="I44" s="82">
        <f>H44/H47</f>
        <v>0.18178186176588093</v>
      </c>
      <c r="J44" s="11">
        <f>J47*L44</f>
        <v>21354.527895595431</v>
      </c>
      <c r="K44" s="86">
        <v>449</v>
      </c>
      <c r="L44" s="82">
        <f>K44/K47</f>
        <v>0.1464926590538336</v>
      </c>
      <c r="M44" s="11">
        <f>M47*O44</f>
        <v>21571.576758005944</v>
      </c>
      <c r="N44" s="86">
        <v>426</v>
      </c>
      <c r="O44" s="82">
        <f>N44/N47</f>
        <v>0.1406404754044239</v>
      </c>
      <c r="P44" s="11">
        <f>P47*R44</f>
        <v>20976.252229299364</v>
      </c>
      <c r="Q44" s="86">
        <v>424</v>
      </c>
      <c r="R44" s="82">
        <f>Q44/Q47</f>
        <v>0.13503184713375796</v>
      </c>
      <c r="S44" s="11">
        <f>S47*U44</f>
        <v>21847.294988227382</v>
      </c>
      <c r="T44" s="86">
        <v>398</v>
      </c>
      <c r="U44" s="82">
        <f>T44/T47</f>
        <v>0.13387151025899766</v>
      </c>
      <c r="V44" s="11">
        <f>V47*X44</f>
        <v>24434.044401544401</v>
      </c>
      <c r="W44" s="86">
        <v>422</v>
      </c>
      <c r="X44" s="82">
        <f>W44/W47</f>
        <v>0.13577863577863578</v>
      </c>
      <c r="Y44" s="11">
        <f>Y47*AA44</f>
        <v>18788.431673905779</v>
      </c>
      <c r="Z44" s="86">
        <v>311</v>
      </c>
      <c r="AA44" s="82">
        <f>Z44/Z47</f>
        <v>0.10390912128299365</v>
      </c>
      <c r="AB44" s="11">
        <f>AB47*AD44</f>
        <v>0</v>
      </c>
      <c r="AC44" s="86">
        <v>0</v>
      </c>
      <c r="AD44" s="82">
        <f>AC44/AC47</f>
        <v>0</v>
      </c>
      <c r="AE44" s="11">
        <f>AE47*AG44</f>
        <v>0</v>
      </c>
      <c r="AF44" s="86">
        <v>0</v>
      </c>
      <c r="AG44" s="82">
        <f>AF44/AF47</f>
        <v>0</v>
      </c>
      <c r="AH44" s="11">
        <f>AH47*AJ44</f>
        <v>0</v>
      </c>
      <c r="AI44" s="86">
        <v>0</v>
      </c>
      <c r="AJ44" s="82">
        <f>AI44/AI47</f>
        <v>0</v>
      </c>
      <c r="AK44" s="11">
        <f>AK47*AM44</f>
        <v>0</v>
      </c>
      <c r="AL44" s="86">
        <v>0</v>
      </c>
      <c r="AM44" s="82">
        <f>AL44/AL47</f>
        <v>0</v>
      </c>
      <c r="AN44" s="11">
        <f t="shared" si="1"/>
        <v>181841.17807199084</v>
      </c>
      <c r="AO44" s="86">
        <f t="shared" si="0"/>
        <v>3403</v>
      </c>
    </row>
    <row r="45" spans="2:41" x14ac:dyDescent="0.2">
      <c r="B45" s="9">
        <v>38</v>
      </c>
      <c r="C45" s="9" t="s">
        <v>37</v>
      </c>
      <c r="D45" s="11">
        <f>D47*F45</f>
        <v>8442.9499518768043</v>
      </c>
      <c r="E45" s="86">
        <v>155</v>
      </c>
      <c r="F45" s="82">
        <f>E45/E47</f>
        <v>4.9727301892845688E-2</v>
      </c>
      <c r="G45" s="11">
        <f>G47*I45</f>
        <v>7639.8002397123446</v>
      </c>
      <c r="H45" s="86">
        <v>141</v>
      </c>
      <c r="I45" s="82">
        <f>H45/H47</f>
        <v>5.6332401118657609E-2</v>
      </c>
      <c r="J45" s="11">
        <f>J47*L45</f>
        <v>7371.8303425774875</v>
      </c>
      <c r="K45" s="86">
        <v>155</v>
      </c>
      <c r="L45" s="82">
        <f>K45/K47</f>
        <v>5.0570962479608482E-2</v>
      </c>
      <c r="M45" s="11">
        <f>M47*O45</f>
        <v>7544.9881148894019</v>
      </c>
      <c r="N45" s="86">
        <v>149</v>
      </c>
      <c r="O45" s="82">
        <f>N45/N47</f>
        <v>4.9191152195444038E-2</v>
      </c>
      <c r="P45" s="11">
        <f>P47*R45</f>
        <v>7618.7331210191087</v>
      </c>
      <c r="Q45" s="86">
        <v>154</v>
      </c>
      <c r="R45" s="82">
        <f>Q45/Q47</f>
        <v>4.9044585987261149E-2</v>
      </c>
      <c r="S45" s="11">
        <f>S47*U45</f>
        <v>8069.2270433905142</v>
      </c>
      <c r="T45" s="86">
        <v>147</v>
      </c>
      <c r="U45" s="82">
        <f>T45/T47</f>
        <v>4.9445005045408677E-2</v>
      </c>
      <c r="V45" s="11">
        <f>V47*X45</f>
        <v>9032.4903474903476</v>
      </c>
      <c r="W45" s="86">
        <v>156</v>
      </c>
      <c r="X45" s="82">
        <f>W45/W47</f>
        <v>5.019305019305019E-2</v>
      </c>
      <c r="Y45" s="11">
        <f>Y47*AA45</f>
        <v>9122.3575008352836</v>
      </c>
      <c r="Z45" s="86">
        <v>151</v>
      </c>
      <c r="AA45" s="82">
        <f>Z45/Z47</f>
        <v>5.045105245573004E-2</v>
      </c>
      <c r="AB45" s="11">
        <f>AB47*AD45</f>
        <v>0</v>
      </c>
      <c r="AC45" s="86">
        <v>0</v>
      </c>
      <c r="AD45" s="82">
        <f>AC45/AC47</f>
        <v>0</v>
      </c>
      <c r="AE45" s="11">
        <f>AE47*AG45</f>
        <v>0</v>
      </c>
      <c r="AF45" s="86">
        <v>0</v>
      </c>
      <c r="AG45" s="82">
        <f>AF45/AF47</f>
        <v>0</v>
      </c>
      <c r="AH45" s="11">
        <f>AH47*AJ45</f>
        <v>0</v>
      </c>
      <c r="AI45" s="86">
        <v>0</v>
      </c>
      <c r="AJ45" s="82">
        <f>AI45/AI47</f>
        <v>0</v>
      </c>
      <c r="AK45" s="11">
        <f>AK47*AM45</f>
        <v>0</v>
      </c>
      <c r="AL45" s="86">
        <v>0</v>
      </c>
      <c r="AM45" s="82">
        <f>AL45/AL47</f>
        <v>0</v>
      </c>
      <c r="AN45" s="11">
        <f t="shared" si="1"/>
        <v>64842.376661791292</v>
      </c>
      <c r="AO45" s="86">
        <f t="shared" si="0"/>
        <v>1208</v>
      </c>
    </row>
    <row r="46" spans="2:41" x14ac:dyDescent="0.2">
      <c r="B46" s="9">
        <v>39</v>
      </c>
      <c r="C46" s="9" t="s">
        <v>38</v>
      </c>
      <c r="D46" s="11">
        <f>D47*F46</f>
        <v>1688.5899903753609</v>
      </c>
      <c r="E46" s="86">
        <v>31</v>
      </c>
      <c r="F46" s="82">
        <f>E46/E47</f>
        <v>9.9454603785691376E-3</v>
      </c>
      <c r="G46" s="11">
        <f>G47*I46</f>
        <v>1517.1234518577705</v>
      </c>
      <c r="H46" s="86">
        <v>28</v>
      </c>
      <c r="I46" s="82">
        <f>H46/H47</f>
        <v>1.1186576108669596E-2</v>
      </c>
      <c r="J46" s="11">
        <f>J47*L46</f>
        <v>1474.3660685154975</v>
      </c>
      <c r="K46" s="86">
        <v>31</v>
      </c>
      <c r="L46" s="82">
        <f>K46/K47</f>
        <v>1.0114192495921697E-2</v>
      </c>
      <c r="M46" s="11">
        <f>M47*O46</f>
        <v>1519.1251238032353</v>
      </c>
      <c r="N46" s="86">
        <v>30</v>
      </c>
      <c r="O46" s="82">
        <f>N46/N47</f>
        <v>9.9042588312974571E-3</v>
      </c>
      <c r="P46" s="11">
        <f>P47*R46</f>
        <v>1533.6410828025478</v>
      </c>
      <c r="Q46" s="86">
        <v>31</v>
      </c>
      <c r="R46" s="82">
        <f>Q46/Q47</f>
        <v>9.8726114649681524E-3</v>
      </c>
      <c r="S46" s="11">
        <f>S47*U46</f>
        <v>1646.7810292633703</v>
      </c>
      <c r="T46" s="86">
        <v>30</v>
      </c>
      <c r="U46" s="82">
        <f>T46/T47</f>
        <v>1.0090817356205853E-2</v>
      </c>
      <c r="V46" s="11">
        <f>V47*X46</f>
        <v>1794.9179536679537</v>
      </c>
      <c r="W46" s="86">
        <v>31</v>
      </c>
      <c r="X46" s="82">
        <f>W46/W47</f>
        <v>9.974259974259974E-3</v>
      </c>
      <c r="Y46" s="11">
        <f>Y47*AA46</f>
        <v>1872.8018710324088</v>
      </c>
      <c r="Z46" s="86">
        <v>31</v>
      </c>
      <c r="AA46" s="82">
        <f>Z46/Z47</f>
        <v>1.0357500835282325E-2</v>
      </c>
      <c r="AB46" s="11">
        <f>AB47*AD46</f>
        <v>2937.011070110701</v>
      </c>
      <c r="AC46" s="86">
        <v>30</v>
      </c>
      <c r="AD46" s="82">
        <f>AC46/AC47</f>
        <v>1.5814443858724301E-2</v>
      </c>
      <c r="AE46" s="11">
        <f>AE47*AG46</f>
        <v>3239.6708416833667</v>
      </c>
      <c r="AF46" s="86">
        <v>31</v>
      </c>
      <c r="AG46" s="82">
        <f>AF46/AF47</f>
        <v>1.5531062124248497E-2</v>
      </c>
      <c r="AH46" s="11">
        <f>AH47*AJ46</f>
        <v>2923.6792452830186</v>
      </c>
      <c r="AI46" s="86">
        <v>30</v>
      </c>
      <c r="AJ46" s="82">
        <f>AI46/AI47</f>
        <v>1.5723270440251572E-2</v>
      </c>
      <c r="AK46" s="11">
        <f>AK47*AM46</f>
        <v>0</v>
      </c>
      <c r="AL46" s="86">
        <v>0</v>
      </c>
      <c r="AM46" s="82">
        <f>AL46/AL47</f>
        <v>0</v>
      </c>
      <c r="AN46" s="11">
        <f t="shared" si="1"/>
        <v>22147.707728395231</v>
      </c>
      <c r="AO46" s="86">
        <f t="shared" si="0"/>
        <v>334</v>
      </c>
    </row>
    <row r="47" spans="2:41" ht="15" x14ac:dyDescent="0.2">
      <c r="B47" s="161" t="s">
        <v>39</v>
      </c>
      <c r="C47" s="162"/>
      <c r="D47" s="63">
        <v>169785</v>
      </c>
      <c r="E47" s="33">
        <f>SUM(E8:E46)</f>
        <v>3117</v>
      </c>
      <c r="F47" s="62"/>
      <c r="G47" s="63">
        <v>135620</v>
      </c>
      <c r="H47" s="33">
        <f>SUM(H8:H46)</f>
        <v>2503</v>
      </c>
      <c r="I47" s="62"/>
      <c r="J47" s="63">
        <v>145772</v>
      </c>
      <c r="K47" s="33">
        <f>SUM(K8:K46)</f>
        <v>3065</v>
      </c>
      <c r="L47" s="62"/>
      <c r="M47" s="63">
        <v>153381</v>
      </c>
      <c r="N47" s="33">
        <f>SUM(N8:N46)</f>
        <v>3029</v>
      </c>
      <c r="O47" s="62"/>
      <c r="P47" s="63">
        <v>155343</v>
      </c>
      <c r="Q47" s="33">
        <f>SUM(Q8:Q46)</f>
        <v>3140</v>
      </c>
      <c r="R47" s="62"/>
      <c r="S47" s="63">
        <v>163196</v>
      </c>
      <c r="T47" s="33">
        <f>SUM(T8:T46)</f>
        <v>2973</v>
      </c>
      <c r="U47" s="62"/>
      <c r="V47" s="63">
        <v>179955</v>
      </c>
      <c r="W47" s="33">
        <f>SUM(W8:W46)</f>
        <v>3108</v>
      </c>
      <c r="X47" s="62"/>
      <c r="Y47" s="63">
        <v>180816</v>
      </c>
      <c r="Z47" s="33">
        <f>SUM(Z8:Z46)</f>
        <v>2993</v>
      </c>
      <c r="AA47" s="62"/>
      <c r="AB47" s="63">
        <v>185717</v>
      </c>
      <c r="AC47" s="33">
        <f>SUM(AC8:AC46)</f>
        <v>1897</v>
      </c>
      <c r="AD47" s="62"/>
      <c r="AE47" s="63">
        <v>208593</v>
      </c>
      <c r="AF47" s="33">
        <f>SUM(AF8:AF46)</f>
        <v>1996</v>
      </c>
      <c r="AG47" s="62"/>
      <c r="AH47" s="63">
        <v>185946</v>
      </c>
      <c r="AI47" s="33">
        <f>SUM(AI8:AI46)</f>
        <v>1908</v>
      </c>
      <c r="AJ47" s="62"/>
      <c r="AK47" s="63">
        <v>162239</v>
      </c>
      <c r="AL47" s="33">
        <f>SUM(AL8:AL46)</f>
        <v>1845</v>
      </c>
      <c r="AM47" s="62"/>
      <c r="AN47" s="63">
        <f>SUM(AN8:AN46)</f>
        <v>2024674.4100096247</v>
      </c>
      <c r="AO47" s="33">
        <f>SUM(AO8:AO46)</f>
        <v>31574</v>
      </c>
    </row>
  </sheetData>
  <mergeCells count="16">
    <mergeCell ref="AE6:AG6"/>
    <mergeCell ref="AH6:AJ6"/>
    <mergeCell ref="AK6:AM6"/>
    <mergeCell ref="AN6:AO6"/>
    <mergeCell ref="B47:C47"/>
    <mergeCell ref="M6:O6"/>
    <mergeCell ref="P6:R6"/>
    <mergeCell ref="S6:U6"/>
    <mergeCell ref="V6:X6"/>
    <mergeCell ref="Y6:AA6"/>
    <mergeCell ref="AB6:AD6"/>
    <mergeCell ref="B6:B7"/>
    <mergeCell ref="C6:C7"/>
    <mergeCell ref="D6:F6"/>
    <mergeCell ref="G6:I6"/>
    <mergeCell ref="J6:L6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0.28515625" style="2" customWidth="1"/>
    <col min="3" max="3" width="13.7109375" style="2" bestFit="1" customWidth="1"/>
    <col min="4" max="41" width="11.140625" style="2" customWidth="1"/>
    <col min="42" max="16384" width="9.140625" style="2"/>
  </cols>
  <sheetData>
    <row r="1" spans="1:15" ht="15.75" x14ac:dyDescent="0.2">
      <c r="A1" s="68" t="s">
        <v>403</v>
      </c>
    </row>
    <row r="2" spans="1:15" ht="15" x14ac:dyDescent="0.25">
      <c r="A2" s="4"/>
      <c r="B2" s="4"/>
    </row>
    <row r="5" spans="1:15" x14ac:dyDescent="0.2">
      <c r="B5" s="64"/>
      <c r="C5" s="64"/>
    </row>
    <row r="6" spans="1:15" ht="30" x14ac:dyDescent="0.2">
      <c r="B6" s="62" t="s">
        <v>49</v>
      </c>
      <c r="C6" s="28" t="s">
        <v>236</v>
      </c>
      <c r="D6" s="62" t="s">
        <v>239</v>
      </c>
      <c r="E6" s="29" t="s">
        <v>240</v>
      </c>
      <c r="F6" s="62" t="s">
        <v>293</v>
      </c>
      <c r="G6" s="29" t="s">
        <v>242</v>
      </c>
      <c r="H6" s="62" t="s">
        <v>243</v>
      </c>
      <c r="I6" s="29" t="s">
        <v>244</v>
      </c>
      <c r="J6" s="62" t="s">
        <v>245</v>
      </c>
      <c r="K6" s="29" t="s">
        <v>246</v>
      </c>
      <c r="L6" s="62" t="s">
        <v>247</v>
      </c>
      <c r="M6" s="29" t="s">
        <v>248</v>
      </c>
      <c r="N6" s="62" t="s">
        <v>249</v>
      </c>
      <c r="O6" s="29" t="s">
        <v>39</v>
      </c>
    </row>
    <row r="7" spans="1:15" x14ac:dyDescent="0.2">
      <c r="B7" s="9">
        <v>2011</v>
      </c>
      <c r="C7" s="91">
        <v>277.10000000000002</v>
      </c>
      <c r="D7" s="87">
        <v>184.1</v>
      </c>
      <c r="E7" s="94">
        <v>190.6</v>
      </c>
      <c r="F7" s="87">
        <v>283.3</v>
      </c>
      <c r="G7" s="94">
        <v>236</v>
      </c>
      <c r="H7" s="87">
        <v>301.39999999999998</v>
      </c>
      <c r="I7" s="94">
        <v>266.8</v>
      </c>
      <c r="J7" s="87">
        <v>300.89999999999998</v>
      </c>
      <c r="K7" s="94">
        <v>313</v>
      </c>
      <c r="L7" s="87">
        <v>324.10000000000002</v>
      </c>
      <c r="M7" s="94">
        <v>280.89999999999998</v>
      </c>
      <c r="N7" s="87">
        <v>367.9</v>
      </c>
      <c r="O7" s="94">
        <v>3326.1</v>
      </c>
    </row>
    <row r="8" spans="1:15" x14ac:dyDescent="0.2">
      <c r="B8" s="9">
        <v>2012</v>
      </c>
      <c r="C8" s="92">
        <v>226.1</v>
      </c>
      <c r="D8" s="89">
        <v>274.09999999999997</v>
      </c>
      <c r="E8" s="94">
        <v>234.3</v>
      </c>
      <c r="F8" s="89">
        <v>376.80000000000007</v>
      </c>
      <c r="G8" s="94">
        <v>342.09999999999997</v>
      </c>
      <c r="H8" s="89">
        <v>311.79999999999995</v>
      </c>
      <c r="I8" s="94">
        <v>179.7</v>
      </c>
      <c r="J8" s="89">
        <v>417.7999999999999</v>
      </c>
      <c r="K8" s="94">
        <v>348.3</v>
      </c>
      <c r="L8" s="89">
        <v>564.1</v>
      </c>
      <c r="M8" s="94">
        <v>547.40000000000009</v>
      </c>
      <c r="N8" s="89">
        <v>453.3</v>
      </c>
      <c r="O8" s="94">
        <v>4275.8</v>
      </c>
    </row>
    <row r="9" spans="1:15" x14ac:dyDescent="0.2">
      <c r="B9" s="9">
        <v>2013</v>
      </c>
      <c r="C9" s="92">
        <v>367.59999999999997</v>
      </c>
      <c r="D9" s="89">
        <v>270.5</v>
      </c>
      <c r="E9" s="94">
        <v>269.7</v>
      </c>
      <c r="F9" s="89">
        <v>311.59999999999997</v>
      </c>
      <c r="G9" s="94">
        <v>435.2</v>
      </c>
      <c r="H9" s="89">
        <v>489.09999999999997</v>
      </c>
      <c r="I9" s="94">
        <v>518</v>
      </c>
      <c r="J9" s="89">
        <v>387</v>
      </c>
      <c r="K9" s="94">
        <v>352.3</v>
      </c>
      <c r="L9" s="89">
        <v>331.09999999999997</v>
      </c>
      <c r="M9" s="94">
        <v>297.7</v>
      </c>
      <c r="N9" s="89">
        <v>215.2</v>
      </c>
      <c r="O9" s="94">
        <v>4245</v>
      </c>
    </row>
    <row r="10" spans="1:15" x14ac:dyDescent="0.2">
      <c r="B10" s="9">
        <v>2014</v>
      </c>
      <c r="C10" s="92">
        <v>226.5</v>
      </c>
      <c r="D10" s="89">
        <v>231.00000000000003</v>
      </c>
      <c r="E10" s="94">
        <v>333.9</v>
      </c>
      <c r="F10" s="89">
        <v>381.8</v>
      </c>
      <c r="G10" s="94">
        <v>377.2</v>
      </c>
      <c r="H10" s="89">
        <v>713</v>
      </c>
      <c r="I10" s="94">
        <v>625.5</v>
      </c>
      <c r="J10" s="89">
        <v>645</v>
      </c>
      <c r="K10" s="94">
        <v>571.5</v>
      </c>
      <c r="L10" s="89">
        <v>506</v>
      </c>
      <c r="M10" s="94">
        <v>452</v>
      </c>
      <c r="N10" s="89">
        <v>533.5</v>
      </c>
      <c r="O10" s="94">
        <v>5596.9</v>
      </c>
    </row>
    <row r="11" spans="1:15" x14ac:dyDescent="0.2">
      <c r="B11" s="9">
        <v>2015</v>
      </c>
      <c r="C11" s="92">
        <v>473</v>
      </c>
      <c r="D11" s="89">
        <v>601.5</v>
      </c>
      <c r="E11" s="94">
        <v>352.5</v>
      </c>
      <c r="F11" s="89">
        <v>350</v>
      </c>
      <c r="G11" s="94">
        <v>420.5</v>
      </c>
      <c r="H11" s="89">
        <v>472.5</v>
      </c>
      <c r="I11" s="94">
        <v>381.5</v>
      </c>
      <c r="J11" s="89">
        <v>529</v>
      </c>
      <c r="K11" s="94">
        <v>366.5</v>
      </c>
      <c r="L11" s="89">
        <v>413.5</v>
      </c>
      <c r="M11" s="94">
        <v>480.5</v>
      </c>
      <c r="N11" s="89">
        <v>336</v>
      </c>
      <c r="O11" s="94">
        <v>5177</v>
      </c>
    </row>
    <row r="12" spans="1:15" x14ac:dyDescent="0.2">
      <c r="B12" s="9">
        <v>2016</v>
      </c>
      <c r="C12" s="92">
        <v>527</v>
      </c>
      <c r="D12" s="89">
        <v>351.5</v>
      </c>
      <c r="E12" s="94">
        <v>326.5</v>
      </c>
      <c r="F12" s="89">
        <v>391</v>
      </c>
      <c r="G12" s="94">
        <v>513</v>
      </c>
      <c r="H12" s="89">
        <v>573.5</v>
      </c>
      <c r="I12" s="94">
        <v>378</v>
      </c>
      <c r="J12" s="89">
        <v>450</v>
      </c>
      <c r="K12" s="94">
        <v>385</v>
      </c>
      <c r="L12" s="89">
        <v>292</v>
      </c>
      <c r="M12" s="94">
        <v>321</v>
      </c>
      <c r="N12" s="89">
        <v>236</v>
      </c>
      <c r="O12" s="94">
        <v>4744.5</v>
      </c>
    </row>
    <row r="13" spans="1:15" x14ac:dyDescent="0.2">
      <c r="B13" s="9">
        <v>2017</v>
      </c>
      <c r="C13" s="92">
        <v>393.5</v>
      </c>
      <c r="D13" s="89">
        <v>221.5</v>
      </c>
      <c r="E13" s="94">
        <v>333.5</v>
      </c>
      <c r="F13" s="89">
        <v>295.5</v>
      </c>
      <c r="G13" s="94">
        <v>394.5</v>
      </c>
      <c r="H13" s="89">
        <v>440.5</v>
      </c>
      <c r="I13" s="94">
        <v>892</v>
      </c>
      <c r="J13" s="89">
        <v>385</v>
      </c>
      <c r="K13" s="94">
        <v>338.5</v>
      </c>
      <c r="L13" s="89">
        <v>156.5</v>
      </c>
      <c r="M13" s="94">
        <v>410</v>
      </c>
      <c r="N13" s="89">
        <v>400</v>
      </c>
      <c r="O13" s="94">
        <v>4661</v>
      </c>
    </row>
    <row r="14" spans="1:15" x14ac:dyDescent="0.2">
      <c r="B14" s="9">
        <v>2018</v>
      </c>
      <c r="C14" s="92">
        <v>250.5</v>
      </c>
      <c r="D14" s="89">
        <v>234</v>
      </c>
      <c r="E14" s="94">
        <v>336.5</v>
      </c>
      <c r="F14" s="89">
        <v>339.5</v>
      </c>
      <c r="G14" s="94">
        <v>395</v>
      </c>
      <c r="H14" s="89">
        <v>484.5</v>
      </c>
      <c r="I14" s="94">
        <v>456</v>
      </c>
      <c r="J14" s="89">
        <v>272.5</v>
      </c>
      <c r="K14" s="94">
        <v>389</v>
      </c>
      <c r="L14" s="89">
        <v>376.5</v>
      </c>
      <c r="M14" s="94">
        <v>103</v>
      </c>
      <c r="N14" s="89">
        <v>944</v>
      </c>
      <c r="O14" s="94">
        <v>4581</v>
      </c>
    </row>
    <row r="15" spans="1:15" x14ac:dyDescent="0.2">
      <c r="B15" s="9">
        <v>2019</v>
      </c>
      <c r="C15" s="92">
        <v>293</v>
      </c>
      <c r="D15" s="89">
        <v>254.5</v>
      </c>
      <c r="E15" s="94">
        <v>269</v>
      </c>
      <c r="F15" s="89">
        <v>242.5</v>
      </c>
      <c r="G15" s="94">
        <v>420.5</v>
      </c>
      <c r="H15" s="89">
        <v>386</v>
      </c>
      <c r="I15" s="94">
        <v>368</v>
      </c>
      <c r="J15" s="89">
        <v>379</v>
      </c>
      <c r="K15" s="94">
        <v>268.5</v>
      </c>
      <c r="L15" s="89">
        <v>110</v>
      </c>
      <c r="M15" s="94">
        <v>289.5</v>
      </c>
      <c r="N15" s="89">
        <v>255.1</v>
      </c>
      <c r="O15" s="94">
        <v>3535.6</v>
      </c>
    </row>
    <row r="16" spans="1:15" x14ac:dyDescent="0.2">
      <c r="B16" s="9">
        <v>2020</v>
      </c>
      <c r="C16" s="92"/>
      <c r="D16" s="89"/>
      <c r="E16" s="94"/>
      <c r="F16" s="89"/>
      <c r="G16" s="94"/>
      <c r="H16" s="89"/>
      <c r="I16" s="94"/>
      <c r="J16" s="89"/>
      <c r="K16" s="94"/>
      <c r="L16" s="89"/>
      <c r="M16" s="94"/>
      <c r="N16" s="89"/>
      <c r="O16" s="94">
        <v>0</v>
      </c>
    </row>
    <row r="17" spans="2:15" ht="15" x14ac:dyDescent="0.2">
      <c r="B17" s="62" t="s">
        <v>137</v>
      </c>
      <c r="C17" s="93">
        <v>3034.3</v>
      </c>
      <c r="D17" s="90">
        <v>2622.7</v>
      </c>
      <c r="E17" s="95">
        <v>2646.5</v>
      </c>
      <c r="F17" s="90">
        <v>2972</v>
      </c>
      <c r="G17" s="95">
        <v>3534</v>
      </c>
      <c r="H17" s="90">
        <v>4172.3</v>
      </c>
      <c r="I17" s="95">
        <v>4065.5</v>
      </c>
      <c r="J17" s="90">
        <v>3766.2</v>
      </c>
      <c r="K17" s="95">
        <v>3332.6</v>
      </c>
      <c r="L17" s="90">
        <v>3073.8</v>
      </c>
      <c r="M17" s="95">
        <v>3182</v>
      </c>
      <c r="N17" s="90">
        <v>3741</v>
      </c>
      <c r="O17" s="95">
        <v>40142.9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pane ySplit="4" topLeftCell="A5" activePane="bottomLeft" state="frozenSplit"/>
      <selection pane="bottomLeft" activeCell="A5" sqref="A4:A5"/>
    </sheetView>
  </sheetViews>
  <sheetFormatPr defaultColWidth="9.140625" defaultRowHeight="14.25" x14ac:dyDescent="0.2"/>
  <cols>
    <col min="1" max="1" width="9.5703125" style="2" customWidth="1"/>
    <col min="2" max="2" width="10.28515625" style="2" customWidth="1"/>
    <col min="3" max="14" width="11.7109375" style="2" customWidth="1"/>
    <col min="15" max="15" width="12.5703125" style="2" customWidth="1"/>
    <col min="16" max="41" width="11.140625" style="2" customWidth="1"/>
    <col min="42" max="16384" width="9.140625" style="2"/>
  </cols>
  <sheetData>
    <row r="1" spans="1:15" ht="15.75" x14ac:dyDescent="0.2">
      <c r="A1" s="68" t="s">
        <v>404</v>
      </c>
    </row>
    <row r="2" spans="1:15" ht="15" x14ac:dyDescent="0.25">
      <c r="A2" s="4"/>
      <c r="B2" s="4"/>
    </row>
    <row r="5" spans="1:15" x14ac:dyDescent="0.2">
      <c r="B5" s="64"/>
      <c r="C5" s="64"/>
    </row>
    <row r="6" spans="1:15" ht="15" x14ac:dyDescent="0.2">
      <c r="B6" s="62" t="s">
        <v>49</v>
      </c>
      <c r="C6" s="28" t="s">
        <v>236</v>
      </c>
      <c r="D6" s="62" t="s">
        <v>239</v>
      </c>
      <c r="E6" s="29" t="s">
        <v>240</v>
      </c>
      <c r="F6" s="62" t="s">
        <v>293</v>
      </c>
      <c r="G6" s="29" t="s">
        <v>242</v>
      </c>
      <c r="H6" s="62" t="s">
        <v>243</v>
      </c>
      <c r="I6" s="29" t="s">
        <v>244</v>
      </c>
      <c r="J6" s="62" t="s">
        <v>245</v>
      </c>
      <c r="K6" s="29" t="s">
        <v>246</v>
      </c>
      <c r="L6" s="62" t="s">
        <v>247</v>
      </c>
      <c r="M6" s="29" t="s">
        <v>248</v>
      </c>
      <c r="N6" s="62" t="s">
        <v>249</v>
      </c>
      <c r="O6" s="29" t="s">
        <v>39</v>
      </c>
    </row>
    <row r="7" spans="1:15" x14ac:dyDescent="0.2">
      <c r="B7" s="9">
        <v>2011</v>
      </c>
      <c r="C7" s="91">
        <v>33252</v>
      </c>
      <c r="D7" s="87">
        <v>22092</v>
      </c>
      <c r="E7" s="94">
        <v>22872</v>
      </c>
      <c r="F7" s="87">
        <v>33996</v>
      </c>
      <c r="G7" s="94">
        <v>28320</v>
      </c>
      <c r="H7" s="87">
        <v>1473</v>
      </c>
      <c r="I7" s="94">
        <v>1739.8</v>
      </c>
      <c r="J7" s="87">
        <v>2040.7</v>
      </c>
      <c r="K7" s="94">
        <v>37560</v>
      </c>
      <c r="L7" s="87">
        <v>2667.7</v>
      </c>
      <c r="M7" s="94">
        <v>2958.6</v>
      </c>
      <c r="N7" s="87">
        <v>3326.5</v>
      </c>
      <c r="O7" s="94">
        <v>192298.30000000002</v>
      </c>
    </row>
    <row r="8" spans="1:15" x14ac:dyDescent="0.2">
      <c r="B8" s="9">
        <v>2012</v>
      </c>
      <c r="C8" s="92">
        <v>27132</v>
      </c>
      <c r="D8" s="89">
        <v>32892</v>
      </c>
      <c r="E8" s="94">
        <v>28116</v>
      </c>
      <c r="F8" s="89">
        <v>45216</v>
      </c>
      <c r="G8" s="94">
        <v>41052</v>
      </c>
      <c r="H8" s="89">
        <v>37416</v>
      </c>
      <c r="I8" s="94">
        <v>21564</v>
      </c>
      <c r="J8" s="89">
        <v>50136</v>
      </c>
      <c r="K8" s="94">
        <v>41796</v>
      </c>
      <c r="L8" s="89">
        <v>67692</v>
      </c>
      <c r="M8" s="94">
        <v>65688</v>
      </c>
      <c r="N8" s="89">
        <v>54396</v>
      </c>
      <c r="O8" s="94">
        <v>513096</v>
      </c>
    </row>
    <row r="9" spans="1:15" x14ac:dyDescent="0.2">
      <c r="B9" s="9">
        <v>2013</v>
      </c>
      <c r="C9" s="92">
        <v>44112</v>
      </c>
      <c r="D9" s="89">
        <v>32460</v>
      </c>
      <c r="E9" s="94">
        <v>32364</v>
      </c>
      <c r="F9" s="89">
        <v>37392</v>
      </c>
      <c r="G9" s="94">
        <v>52224</v>
      </c>
      <c r="H9" s="89">
        <v>58692</v>
      </c>
      <c r="I9" s="94">
        <v>62160</v>
      </c>
      <c r="J9" s="89">
        <v>46440</v>
      </c>
      <c r="K9" s="94">
        <v>42276</v>
      </c>
      <c r="L9" s="89">
        <v>39732</v>
      </c>
      <c r="M9" s="94">
        <v>35724</v>
      </c>
      <c r="N9" s="89">
        <v>25824</v>
      </c>
      <c r="O9" s="94">
        <v>509400</v>
      </c>
    </row>
    <row r="10" spans="1:15" x14ac:dyDescent="0.2">
      <c r="B10" s="9">
        <v>2014</v>
      </c>
      <c r="C10" s="92">
        <v>27180</v>
      </c>
      <c r="D10" s="89">
        <v>27720</v>
      </c>
      <c r="E10" s="94">
        <v>40068</v>
      </c>
      <c r="F10" s="89">
        <v>45816</v>
      </c>
      <c r="G10" s="94">
        <v>45264</v>
      </c>
      <c r="H10" s="89">
        <v>85560</v>
      </c>
      <c r="I10" s="94">
        <v>75060</v>
      </c>
      <c r="J10" s="89">
        <v>77400</v>
      </c>
      <c r="K10" s="94">
        <v>68580</v>
      </c>
      <c r="L10" s="89">
        <v>60720</v>
      </c>
      <c r="M10" s="94">
        <v>54240</v>
      </c>
      <c r="N10" s="89">
        <v>64260</v>
      </c>
      <c r="O10" s="94">
        <v>671868</v>
      </c>
    </row>
    <row r="11" spans="1:15" x14ac:dyDescent="0.2">
      <c r="B11" s="9">
        <v>2015</v>
      </c>
      <c r="C11" s="92">
        <v>56770</v>
      </c>
      <c r="D11" s="89">
        <v>72.055000000000007</v>
      </c>
      <c r="E11" s="94">
        <v>40920</v>
      </c>
      <c r="F11" s="89">
        <v>42190</v>
      </c>
      <c r="G11" s="94">
        <v>51850</v>
      </c>
      <c r="H11" s="89">
        <v>57400</v>
      </c>
      <c r="I11" s="94">
        <v>45162</v>
      </c>
      <c r="J11" s="89">
        <v>60250</v>
      </c>
      <c r="K11" s="94">
        <v>43365</v>
      </c>
      <c r="L11" s="89">
        <v>47725</v>
      </c>
      <c r="M11" s="94">
        <v>54995</v>
      </c>
      <c r="N11" s="89">
        <v>38845</v>
      </c>
      <c r="O11" s="94">
        <v>539544.05499999993</v>
      </c>
    </row>
    <row r="12" spans="1:15" x14ac:dyDescent="0.2">
      <c r="B12" s="9">
        <v>2016</v>
      </c>
      <c r="C12" s="92">
        <v>59768</v>
      </c>
      <c r="D12" s="89">
        <v>41840</v>
      </c>
      <c r="E12" s="94">
        <v>38155</v>
      </c>
      <c r="F12" s="89">
        <v>45462</v>
      </c>
      <c r="G12" s="94">
        <v>59435</v>
      </c>
      <c r="H12" s="89">
        <v>68207</v>
      </c>
      <c r="I12" s="94">
        <v>44515</v>
      </c>
      <c r="J12" s="89">
        <v>51835</v>
      </c>
      <c r="K12" s="94">
        <v>44325</v>
      </c>
      <c r="L12" s="89">
        <v>33725</v>
      </c>
      <c r="M12" s="94">
        <v>37055</v>
      </c>
      <c r="N12" s="89">
        <v>27635</v>
      </c>
      <c r="O12" s="94">
        <v>551957</v>
      </c>
    </row>
    <row r="13" spans="1:15" x14ac:dyDescent="0.2">
      <c r="B13" s="9">
        <v>2017</v>
      </c>
      <c r="C13" s="92">
        <v>44828</v>
      </c>
      <c r="D13" s="89">
        <v>26850</v>
      </c>
      <c r="E13" s="94">
        <v>38660</v>
      </c>
      <c r="F13" s="89">
        <v>35250</v>
      </c>
      <c r="G13" s="94">
        <v>45910</v>
      </c>
      <c r="H13" s="89">
        <v>51385</v>
      </c>
      <c r="I13" s="94">
        <v>107225</v>
      </c>
      <c r="J13" s="89">
        <v>4550</v>
      </c>
      <c r="K13" s="94">
        <v>41099</v>
      </c>
      <c r="L13" s="89">
        <v>18697</v>
      </c>
      <c r="M13" s="94">
        <v>49200</v>
      </c>
      <c r="N13" s="89">
        <v>48000</v>
      </c>
      <c r="O13" s="94">
        <v>511654</v>
      </c>
    </row>
    <row r="14" spans="1:15" x14ac:dyDescent="0.2">
      <c r="B14" s="9">
        <v>2018</v>
      </c>
      <c r="C14" s="92">
        <v>28010</v>
      </c>
      <c r="D14" s="89">
        <v>26195</v>
      </c>
      <c r="E14" s="94">
        <v>59080</v>
      </c>
      <c r="F14" s="89">
        <v>38500</v>
      </c>
      <c r="G14" s="94">
        <v>44420</v>
      </c>
      <c r="H14" s="89">
        <v>55655</v>
      </c>
      <c r="I14" s="94">
        <v>51160</v>
      </c>
      <c r="J14" s="89">
        <v>31225</v>
      </c>
      <c r="K14" s="94">
        <v>44130</v>
      </c>
      <c r="L14" s="89">
        <v>43420</v>
      </c>
      <c r="M14" s="94">
        <v>11400</v>
      </c>
      <c r="N14" s="89">
        <v>113280</v>
      </c>
      <c r="O14" s="94">
        <v>546475</v>
      </c>
    </row>
    <row r="15" spans="1:15" x14ac:dyDescent="0.2">
      <c r="B15" s="9">
        <v>2019</v>
      </c>
      <c r="C15" s="92">
        <v>32703</v>
      </c>
      <c r="D15" s="89">
        <v>28315</v>
      </c>
      <c r="E15" s="94">
        <v>29683</v>
      </c>
      <c r="F15" s="89">
        <v>29100</v>
      </c>
      <c r="G15" s="94">
        <v>50460</v>
      </c>
      <c r="H15" s="89">
        <v>46320</v>
      </c>
      <c r="I15" s="94">
        <v>44160</v>
      </c>
      <c r="J15" s="89">
        <v>45480</v>
      </c>
      <c r="K15" s="94">
        <v>3220</v>
      </c>
      <c r="L15" s="89">
        <v>13200</v>
      </c>
      <c r="M15" s="94">
        <v>33846</v>
      </c>
      <c r="N15" s="89">
        <v>30612</v>
      </c>
      <c r="O15" s="94">
        <v>387099</v>
      </c>
    </row>
    <row r="16" spans="1:15" x14ac:dyDescent="0.2">
      <c r="B16" s="9">
        <v>2020</v>
      </c>
      <c r="C16" s="92"/>
      <c r="D16" s="89"/>
      <c r="E16" s="94"/>
      <c r="F16" s="89"/>
      <c r="G16" s="94"/>
      <c r="H16" s="89"/>
      <c r="I16" s="94"/>
      <c r="J16" s="89"/>
      <c r="K16" s="94"/>
      <c r="L16" s="89"/>
      <c r="M16" s="94"/>
      <c r="N16" s="89"/>
      <c r="O16" s="94">
        <v>0</v>
      </c>
    </row>
    <row r="17" spans="2:15" ht="15" x14ac:dyDescent="0.2">
      <c r="B17" s="62" t="s">
        <v>137</v>
      </c>
      <c r="C17" s="93">
        <v>353755</v>
      </c>
      <c r="D17" s="90">
        <v>238436.05499999999</v>
      </c>
      <c r="E17" s="95">
        <v>329918</v>
      </c>
      <c r="F17" s="90">
        <v>352922</v>
      </c>
      <c r="G17" s="95">
        <v>418935</v>
      </c>
      <c r="H17" s="90">
        <v>462108</v>
      </c>
      <c r="I17" s="95">
        <v>452745.8</v>
      </c>
      <c r="J17" s="90">
        <v>369356.7</v>
      </c>
      <c r="K17" s="95">
        <v>366351</v>
      </c>
      <c r="L17" s="90">
        <v>327578.7</v>
      </c>
      <c r="M17" s="95">
        <v>345106.6</v>
      </c>
      <c r="N17" s="90">
        <v>406178.5</v>
      </c>
      <c r="O17" s="95">
        <v>4423391.3550000004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0.28515625" style="2" customWidth="1"/>
    <col min="3" max="14" width="11.7109375" style="2" customWidth="1"/>
    <col min="15" max="15" width="12.5703125" style="2" customWidth="1"/>
    <col min="16" max="41" width="11.140625" style="2" customWidth="1"/>
    <col min="42" max="16384" width="9.140625" style="2"/>
  </cols>
  <sheetData>
    <row r="1" spans="1:15" ht="15.75" x14ac:dyDescent="0.2">
      <c r="A1" s="68" t="s">
        <v>405</v>
      </c>
    </row>
    <row r="2" spans="1:15" ht="15" x14ac:dyDescent="0.25">
      <c r="A2" s="4"/>
      <c r="B2" s="4"/>
    </row>
    <row r="5" spans="1:15" x14ac:dyDescent="0.2">
      <c r="B5" s="64"/>
      <c r="C5" s="64"/>
    </row>
    <row r="6" spans="1:15" ht="15" x14ac:dyDescent="0.25">
      <c r="B6" s="178" t="s">
        <v>294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30" x14ac:dyDescent="0.2">
      <c r="B7" s="62" t="s">
        <v>49</v>
      </c>
      <c r="C7" s="28" t="s">
        <v>236</v>
      </c>
      <c r="D7" s="62" t="s">
        <v>239</v>
      </c>
      <c r="E7" s="29" t="s">
        <v>240</v>
      </c>
      <c r="F7" s="62" t="s">
        <v>241</v>
      </c>
      <c r="G7" s="29" t="s">
        <v>242</v>
      </c>
      <c r="H7" s="62" t="s">
        <v>243</v>
      </c>
      <c r="I7" s="29" t="s">
        <v>244</v>
      </c>
      <c r="J7" s="62" t="s">
        <v>245</v>
      </c>
      <c r="K7" s="29" t="s">
        <v>246</v>
      </c>
      <c r="L7" s="62" t="s">
        <v>247</v>
      </c>
      <c r="M7" s="29" t="s">
        <v>248</v>
      </c>
      <c r="N7" s="62" t="s">
        <v>249</v>
      </c>
      <c r="O7" s="29" t="s">
        <v>178</v>
      </c>
    </row>
    <row r="8" spans="1:15" x14ac:dyDescent="0.2">
      <c r="B8" s="9">
        <v>2006</v>
      </c>
      <c r="C8" s="96">
        <v>79</v>
      </c>
      <c r="D8" s="85">
        <v>220</v>
      </c>
      <c r="E8" s="15">
        <v>269</v>
      </c>
      <c r="F8" s="85">
        <v>248</v>
      </c>
      <c r="G8" s="15">
        <v>274</v>
      </c>
      <c r="H8" s="85">
        <v>294</v>
      </c>
      <c r="I8" s="15">
        <v>348</v>
      </c>
      <c r="J8" s="85">
        <v>393</v>
      </c>
      <c r="K8" s="15">
        <v>415</v>
      </c>
      <c r="L8" s="85">
        <v>360</v>
      </c>
      <c r="M8" s="15">
        <v>291</v>
      </c>
      <c r="N8" s="85">
        <v>338</v>
      </c>
      <c r="O8" s="15">
        <v>3529</v>
      </c>
    </row>
    <row r="9" spans="1:15" x14ac:dyDescent="0.2">
      <c r="B9" s="9">
        <v>2007</v>
      </c>
      <c r="C9" s="31">
        <v>345</v>
      </c>
      <c r="D9" s="86">
        <v>335</v>
      </c>
      <c r="E9" s="15">
        <v>333</v>
      </c>
      <c r="F9" s="86">
        <v>383</v>
      </c>
      <c r="G9" s="15">
        <v>388</v>
      </c>
      <c r="H9" s="86">
        <v>420</v>
      </c>
      <c r="I9" s="15">
        <v>345</v>
      </c>
      <c r="J9" s="86">
        <v>408</v>
      </c>
      <c r="K9" s="15">
        <v>433</v>
      </c>
      <c r="L9" s="86">
        <v>445</v>
      </c>
      <c r="M9" s="15">
        <v>399</v>
      </c>
      <c r="N9" s="86">
        <v>351</v>
      </c>
      <c r="O9" s="15">
        <v>4585</v>
      </c>
    </row>
    <row r="10" spans="1:15" x14ac:dyDescent="0.2">
      <c r="B10" s="9">
        <v>2008</v>
      </c>
      <c r="C10" s="31">
        <v>416</v>
      </c>
      <c r="D10" s="86">
        <v>453</v>
      </c>
      <c r="E10" s="15">
        <v>463</v>
      </c>
      <c r="F10" s="86">
        <v>572</v>
      </c>
      <c r="G10" s="15">
        <v>527</v>
      </c>
      <c r="H10" s="86">
        <v>508</v>
      </c>
      <c r="I10" s="15">
        <v>599</v>
      </c>
      <c r="J10" s="86">
        <v>600</v>
      </c>
      <c r="K10" s="15">
        <v>525</v>
      </c>
      <c r="L10" s="86">
        <v>550</v>
      </c>
      <c r="M10" s="15">
        <v>388</v>
      </c>
      <c r="N10" s="86">
        <v>375</v>
      </c>
      <c r="O10" s="15">
        <v>5976</v>
      </c>
    </row>
    <row r="11" spans="1:15" x14ac:dyDescent="0.2">
      <c r="B11" s="9">
        <v>2009</v>
      </c>
      <c r="C11" s="31">
        <v>474</v>
      </c>
      <c r="D11" s="86">
        <v>406</v>
      </c>
      <c r="E11" s="15">
        <v>436</v>
      </c>
      <c r="F11" s="86">
        <v>485</v>
      </c>
      <c r="G11" s="15">
        <v>454</v>
      </c>
      <c r="H11" s="86">
        <v>495</v>
      </c>
      <c r="I11" s="15">
        <v>459</v>
      </c>
      <c r="J11" s="86">
        <v>542</v>
      </c>
      <c r="K11" s="15">
        <v>394</v>
      </c>
      <c r="L11" s="86">
        <v>506</v>
      </c>
      <c r="M11" s="15">
        <v>388</v>
      </c>
      <c r="N11" s="86">
        <v>430</v>
      </c>
      <c r="O11" s="15">
        <v>5469</v>
      </c>
    </row>
    <row r="12" spans="1:15" x14ac:dyDescent="0.2">
      <c r="B12" s="9">
        <v>2010</v>
      </c>
      <c r="C12" s="31">
        <v>257</v>
      </c>
      <c r="D12" s="86">
        <v>305</v>
      </c>
      <c r="E12" s="15">
        <v>362</v>
      </c>
      <c r="F12" s="86">
        <v>408</v>
      </c>
      <c r="G12" s="15">
        <v>415</v>
      </c>
      <c r="H12" s="86">
        <v>375</v>
      </c>
      <c r="I12" s="15">
        <v>427</v>
      </c>
      <c r="J12" s="86">
        <v>390</v>
      </c>
      <c r="K12" s="15">
        <v>383</v>
      </c>
      <c r="L12" s="86">
        <v>418</v>
      </c>
      <c r="M12" s="15">
        <v>279</v>
      </c>
      <c r="N12" s="86">
        <v>342</v>
      </c>
      <c r="O12" s="15">
        <v>4361</v>
      </c>
    </row>
    <row r="13" spans="1:15" x14ac:dyDescent="0.2">
      <c r="B13" s="9">
        <v>2011</v>
      </c>
      <c r="C13" s="31">
        <v>298</v>
      </c>
      <c r="D13" s="86">
        <v>316</v>
      </c>
      <c r="E13" s="15">
        <v>444</v>
      </c>
      <c r="F13" s="86">
        <v>413</v>
      </c>
      <c r="G13" s="15">
        <v>437</v>
      </c>
      <c r="H13" s="86">
        <v>434</v>
      </c>
      <c r="I13" s="15">
        <v>520</v>
      </c>
      <c r="J13" s="86">
        <v>435</v>
      </c>
      <c r="K13" s="15">
        <v>409</v>
      </c>
      <c r="L13" s="86">
        <v>422</v>
      </c>
      <c r="M13" s="15">
        <v>350</v>
      </c>
      <c r="N13" s="86">
        <v>353</v>
      </c>
      <c r="O13" s="15">
        <v>4831</v>
      </c>
    </row>
    <row r="14" spans="1:15" x14ac:dyDescent="0.2">
      <c r="B14" s="9">
        <v>2012</v>
      </c>
      <c r="C14" s="31">
        <v>364</v>
      </c>
      <c r="D14" s="86">
        <v>344</v>
      </c>
      <c r="E14" s="15">
        <v>421</v>
      </c>
      <c r="F14" s="86">
        <v>384</v>
      </c>
      <c r="G14" s="15">
        <v>413</v>
      </c>
      <c r="H14" s="86">
        <v>439</v>
      </c>
      <c r="I14" s="15">
        <v>472</v>
      </c>
      <c r="J14" s="86">
        <v>471</v>
      </c>
      <c r="K14" s="15">
        <v>481</v>
      </c>
      <c r="L14" s="86">
        <v>530</v>
      </c>
      <c r="M14" s="15">
        <v>455</v>
      </c>
      <c r="N14" s="86">
        <v>422</v>
      </c>
      <c r="O14" s="15">
        <v>5196</v>
      </c>
    </row>
    <row r="15" spans="1:15" x14ac:dyDescent="0.2">
      <c r="B15" s="9">
        <v>2013</v>
      </c>
      <c r="C15" s="31">
        <v>455</v>
      </c>
      <c r="D15" s="86">
        <v>499</v>
      </c>
      <c r="E15" s="15">
        <v>498</v>
      </c>
      <c r="F15" s="86">
        <v>533</v>
      </c>
      <c r="G15" s="15">
        <v>539</v>
      </c>
      <c r="H15" s="86">
        <v>493</v>
      </c>
      <c r="I15" s="15">
        <v>498</v>
      </c>
      <c r="J15" s="86">
        <v>515</v>
      </c>
      <c r="K15" s="15">
        <v>558</v>
      </c>
      <c r="L15" s="86">
        <v>498</v>
      </c>
      <c r="M15" s="15">
        <v>472</v>
      </c>
      <c r="N15" s="86">
        <v>430</v>
      </c>
      <c r="O15" s="15">
        <v>5988</v>
      </c>
    </row>
    <row r="16" spans="1:15" x14ac:dyDescent="0.2">
      <c r="B16" s="9">
        <v>2014</v>
      </c>
      <c r="C16" s="31">
        <v>445</v>
      </c>
      <c r="D16" s="86">
        <v>440</v>
      </c>
      <c r="E16" s="15">
        <v>443</v>
      </c>
      <c r="F16" s="86">
        <v>461</v>
      </c>
      <c r="G16" s="15">
        <v>565</v>
      </c>
      <c r="H16" s="86">
        <v>543</v>
      </c>
      <c r="I16" s="15">
        <v>552</v>
      </c>
      <c r="J16" s="86">
        <v>562</v>
      </c>
      <c r="K16" s="15">
        <v>567</v>
      </c>
      <c r="L16" s="86">
        <v>498</v>
      </c>
      <c r="M16" s="15">
        <v>454</v>
      </c>
      <c r="N16" s="86">
        <v>457</v>
      </c>
      <c r="O16" s="15">
        <v>5987</v>
      </c>
    </row>
    <row r="17" spans="2:15" x14ac:dyDescent="0.2">
      <c r="B17" s="9">
        <v>2015</v>
      </c>
      <c r="C17" s="31">
        <v>472</v>
      </c>
      <c r="D17" s="86">
        <v>434</v>
      </c>
      <c r="E17" s="15">
        <v>529</v>
      </c>
      <c r="F17" s="86">
        <v>539</v>
      </c>
      <c r="G17" s="15">
        <v>556</v>
      </c>
      <c r="H17" s="86">
        <v>546</v>
      </c>
      <c r="I17" s="15">
        <v>572</v>
      </c>
      <c r="J17" s="86">
        <v>543</v>
      </c>
      <c r="K17" s="15">
        <v>568</v>
      </c>
      <c r="L17" s="86">
        <v>636</v>
      </c>
      <c r="M17" s="15">
        <v>510</v>
      </c>
      <c r="N17" s="86">
        <v>524</v>
      </c>
      <c r="O17" s="15">
        <v>6429</v>
      </c>
    </row>
    <row r="18" spans="2:15" x14ac:dyDescent="0.2">
      <c r="B18" s="9">
        <v>2016</v>
      </c>
      <c r="C18" s="31">
        <v>456</v>
      </c>
      <c r="D18" s="86">
        <v>493</v>
      </c>
      <c r="E18" s="15">
        <v>511</v>
      </c>
      <c r="F18" s="86">
        <v>466</v>
      </c>
      <c r="G18" s="15">
        <v>501</v>
      </c>
      <c r="H18" s="86">
        <v>461</v>
      </c>
      <c r="I18" s="15">
        <v>445</v>
      </c>
      <c r="J18" s="86">
        <v>463</v>
      </c>
      <c r="K18" s="15">
        <v>385</v>
      </c>
      <c r="L18" s="86">
        <v>456</v>
      </c>
      <c r="M18" s="15">
        <v>422</v>
      </c>
      <c r="N18" s="86">
        <v>424</v>
      </c>
      <c r="O18" s="15">
        <v>5483</v>
      </c>
    </row>
    <row r="19" spans="2:15" x14ac:dyDescent="0.2">
      <c r="B19" s="9">
        <v>2017</v>
      </c>
      <c r="C19" s="31">
        <v>433</v>
      </c>
      <c r="D19" s="86">
        <v>443</v>
      </c>
      <c r="E19" s="15">
        <v>500</v>
      </c>
      <c r="F19" s="86">
        <v>476</v>
      </c>
      <c r="G19" s="15">
        <v>524</v>
      </c>
      <c r="H19" s="86">
        <v>411</v>
      </c>
      <c r="I19" s="15">
        <v>477</v>
      </c>
      <c r="J19" s="86">
        <v>471</v>
      </c>
      <c r="K19" s="15">
        <v>436</v>
      </c>
      <c r="L19" s="86">
        <v>453</v>
      </c>
      <c r="M19" s="15">
        <v>440</v>
      </c>
      <c r="N19" s="86">
        <v>419</v>
      </c>
      <c r="O19" s="15">
        <v>5483</v>
      </c>
    </row>
    <row r="20" spans="2:15" x14ac:dyDescent="0.2">
      <c r="B20" s="9">
        <v>2018</v>
      </c>
      <c r="C20" s="31">
        <v>442</v>
      </c>
      <c r="D20" s="86">
        <v>449</v>
      </c>
      <c r="E20" s="15">
        <v>497</v>
      </c>
      <c r="F20" s="86">
        <v>555</v>
      </c>
      <c r="G20" s="15">
        <v>529</v>
      </c>
      <c r="H20" s="86">
        <v>509</v>
      </c>
      <c r="I20" s="15">
        <v>570</v>
      </c>
      <c r="J20" s="86">
        <v>516</v>
      </c>
      <c r="K20" s="15">
        <v>503</v>
      </c>
      <c r="L20" s="86">
        <v>490</v>
      </c>
      <c r="M20" s="15">
        <v>429</v>
      </c>
      <c r="N20" s="86">
        <v>506</v>
      </c>
      <c r="O20" s="15">
        <v>5995</v>
      </c>
    </row>
    <row r="21" spans="2:15" x14ac:dyDescent="0.2">
      <c r="B21" s="9">
        <v>2019</v>
      </c>
      <c r="C21" s="31">
        <v>477</v>
      </c>
      <c r="D21" s="86">
        <v>472</v>
      </c>
      <c r="E21" s="15">
        <v>501</v>
      </c>
      <c r="F21" s="86">
        <v>519</v>
      </c>
      <c r="G21" s="15">
        <v>501</v>
      </c>
      <c r="H21" s="86">
        <v>429</v>
      </c>
      <c r="I21" s="15">
        <v>516</v>
      </c>
      <c r="J21" s="86">
        <v>521</v>
      </c>
      <c r="K21" s="15">
        <v>521</v>
      </c>
      <c r="L21" s="86">
        <v>507</v>
      </c>
      <c r="M21" s="15">
        <v>427</v>
      </c>
      <c r="N21" s="86">
        <v>538</v>
      </c>
      <c r="O21" s="15">
        <v>5929</v>
      </c>
    </row>
    <row r="22" spans="2:15" ht="30" x14ac:dyDescent="0.2">
      <c r="B22" s="62" t="s">
        <v>178</v>
      </c>
      <c r="C22" s="32">
        <v>5413</v>
      </c>
      <c r="D22" s="33">
        <v>5609</v>
      </c>
      <c r="E22" s="34">
        <v>6207</v>
      </c>
      <c r="F22" s="33">
        <v>6442</v>
      </c>
      <c r="G22" s="34">
        <v>6623</v>
      </c>
      <c r="H22" s="33">
        <v>6357</v>
      </c>
      <c r="I22" s="34">
        <v>6800</v>
      </c>
      <c r="J22" s="33">
        <v>6830</v>
      </c>
      <c r="K22" s="34">
        <v>6578</v>
      </c>
      <c r="L22" s="33">
        <v>6769</v>
      </c>
      <c r="M22" s="34">
        <v>5704</v>
      </c>
      <c r="N22" s="33">
        <v>5909</v>
      </c>
      <c r="O22" s="34">
        <v>75241</v>
      </c>
    </row>
  </sheetData>
  <mergeCells count="1">
    <mergeCell ref="B6:O6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0.28515625" style="2" customWidth="1"/>
    <col min="3" max="14" width="11.7109375" style="2" customWidth="1"/>
    <col min="15" max="15" width="12.5703125" style="2" customWidth="1"/>
    <col min="16" max="41" width="11.140625" style="2" customWidth="1"/>
    <col min="42" max="16384" width="9.140625" style="2"/>
  </cols>
  <sheetData>
    <row r="1" spans="1:15" ht="15.75" x14ac:dyDescent="0.2">
      <c r="A1" s="68" t="s">
        <v>406</v>
      </c>
    </row>
    <row r="2" spans="1:15" ht="15" x14ac:dyDescent="0.25">
      <c r="A2" s="4"/>
      <c r="B2" s="4"/>
    </row>
    <row r="5" spans="1:15" x14ac:dyDescent="0.2">
      <c r="B5" s="64"/>
      <c r="C5" s="64"/>
    </row>
    <row r="6" spans="1:15" ht="15" x14ac:dyDescent="0.25">
      <c r="B6" s="178" t="s">
        <v>378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30" x14ac:dyDescent="0.2">
      <c r="B7" s="62" t="s">
        <v>49</v>
      </c>
      <c r="C7" s="28" t="s">
        <v>236</v>
      </c>
      <c r="D7" s="62" t="s">
        <v>239</v>
      </c>
      <c r="E7" s="29" t="s">
        <v>240</v>
      </c>
      <c r="F7" s="62" t="s">
        <v>241</v>
      </c>
      <c r="G7" s="29" t="s">
        <v>242</v>
      </c>
      <c r="H7" s="62" t="s">
        <v>243</v>
      </c>
      <c r="I7" s="29" t="s">
        <v>244</v>
      </c>
      <c r="J7" s="62" t="s">
        <v>245</v>
      </c>
      <c r="K7" s="29" t="s">
        <v>246</v>
      </c>
      <c r="L7" s="62" t="s">
        <v>247</v>
      </c>
      <c r="M7" s="29" t="s">
        <v>248</v>
      </c>
      <c r="N7" s="62" t="s">
        <v>249</v>
      </c>
      <c r="O7" s="29" t="s">
        <v>178</v>
      </c>
    </row>
    <row r="8" spans="1:15" x14ac:dyDescent="0.2">
      <c r="B8" s="9">
        <v>2006</v>
      </c>
      <c r="C8" s="96">
        <v>2660</v>
      </c>
      <c r="D8" s="85">
        <v>5493.51</v>
      </c>
      <c r="E8" s="15">
        <v>17390.5</v>
      </c>
      <c r="F8" s="85">
        <v>13333</v>
      </c>
      <c r="G8" s="15">
        <v>10831.2</v>
      </c>
      <c r="H8" s="85">
        <v>11972</v>
      </c>
      <c r="I8" s="15">
        <v>8577</v>
      </c>
      <c r="J8" s="85">
        <v>11331.5</v>
      </c>
      <c r="K8" s="15">
        <v>15244</v>
      </c>
      <c r="L8" s="85">
        <v>8932.09</v>
      </c>
      <c r="M8" s="15">
        <v>8400.61</v>
      </c>
      <c r="N8" s="85">
        <v>6562.2</v>
      </c>
      <c r="O8" s="15">
        <v>120727.61</v>
      </c>
    </row>
    <row r="9" spans="1:15" x14ac:dyDescent="0.2">
      <c r="B9" s="9">
        <v>2007</v>
      </c>
      <c r="C9" s="31">
        <v>5832.47</v>
      </c>
      <c r="D9" s="86">
        <v>5920.53</v>
      </c>
      <c r="E9" s="15">
        <v>6171.72</v>
      </c>
      <c r="F9" s="86">
        <v>9466.92</v>
      </c>
      <c r="G9" s="15">
        <v>12735.34</v>
      </c>
      <c r="H9" s="86">
        <v>9676.08</v>
      </c>
      <c r="I9" s="15">
        <v>5113.6000000000004</v>
      </c>
      <c r="J9" s="86">
        <v>6251.84</v>
      </c>
      <c r="K9" s="15">
        <v>7880.36</v>
      </c>
      <c r="L9" s="86">
        <v>7874.04</v>
      </c>
      <c r="M9" s="15">
        <v>8969.48</v>
      </c>
      <c r="N9" s="86">
        <v>6332.25</v>
      </c>
      <c r="O9" s="15">
        <v>92224.62999999999</v>
      </c>
    </row>
    <row r="10" spans="1:15" x14ac:dyDescent="0.2">
      <c r="B10" s="9">
        <v>2008</v>
      </c>
      <c r="C10" s="31">
        <v>9685.23</v>
      </c>
      <c r="D10" s="86">
        <v>8406.84</v>
      </c>
      <c r="E10" s="15">
        <v>13053.52</v>
      </c>
      <c r="F10" s="86">
        <v>13568.68</v>
      </c>
      <c r="G10" s="15">
        <v>12324.27</v>
      </c>
      <c r="H10" s="86">
        <v>16275.25</v>
      </c>
      <c r="I10" s="15">
        <v>12908.98</v>
      </c>
      <c r="J10" s="86">
        <v>13114.52</v>
      </c>
      <c r="K10" s="15">
        <v>10873.19</v>
      </c>
      <c r="L10" s="86">
        <v>11466.99</v>
      </c>
      <c r="M10" s="15">
        <v>6309</v>
      </c>
      <c r="N10" s="86">
        <v>6458.99</v>
      </c>
      <c r="O10" s="15">
        <v>134445.46000000002</v>
      </c>
    </row>
    <row r="11" spans="1:15" x14ac:dyDescent="0.2">
      <c r="B11" s="9">
        <v>2009</v>
      </c>
      <c r="C11" s="31">
        <v>7691.3</v>
      </c>
      <c r="D11" s="86">
        <v>6879.83</v>
      </c>
      <c r="E11" s="15">
        <v>6913.51</v>
      </c>
      <c r="F11" s="86">
        <v>10054.74</v>
      </c>
      <c r="G11" s="15">
        <v>10524.6</v>
      </c>
      <c r="H11" s="86">
        <v>9760.83</v>
      </c>
      <c r="I11" s="15">
        <v>8690.7999999999993</v>
      </c>
      <c r="J11" s="86">
        <v>10906.54</v>
      </c>
      <c r="K11" s="15">
        <v>7954.3</v>
      </c>
      <c r="L11" s="86">
        <v>20060.04</v>
      </c>
      <c r="M11" s="15">
        <v>9758.3700000000008</v>
      </c>
      <c r="N11" s="86">
        <v>10340.049999999999</v>
      </c>
      <c r="O11" s="15">
        <v>119534.90999999999</v>
      </c>
    </row>
    <row r="12" spans="1:15" x14ac:dyDescent="0.2">
      <c r="B12" s="9">
        <v>2010</v>
      </c>
      <c r="C12" s="31">
        <v>6235.39</v>
      </c>
      <c r="D12" s="86">
        <v>10175.02</v>
      </c>
      <c r="E12" s="15">
        <v>8349.0400000000009</v>
      </c>
      <c r="F12" s="86">
        <v>10272.459999999999</v>
      </c>
      <c r="G12" s="15">
        <v>12196.34</v>
      </c>
      <c r="H12" s="86">
        <v>8749.7000000000007</v>
      </c>
      <c r="I12" s="15">
        <v>13521.42</v>
      </c>
      <c r="J12" s="86">
        <v>9009.67</v>
      </c>
      <c r="K12" s="15">
        <v>9746.8799999999992</v>
      </c>
      <c r="L12" s="86">
        <v>10426.75</v>
      </c>
      <c r="M12" s="15">
        <v>9513.34</v>
      </c>
      <c r="N12" s="86">
        <v>8861.32</v>
      </c>
      <c r="O12" s="15">
        <v>117057.32999999999</v>
      </c>
    </row>
    <row r="13" spans="1:15" x14ac:dyDescent="0.2">
      <c r="B13" s="9">
        <v>2011</v>
      </c>
      <c r="C13" s="31">
        <v>6979.14</v>
      </c>
      <c r="D13" s="86">
        <v>8001</v>
      </c>
      <c r="E13" s="15">
        <v>10238.56</v>
      </c>
      <c r="F13" s="86">
        <v>9277.51</v>
      </c>
      <c r="G13" s="15">
        <v>10515.81</v>
      </c>
      <c r="H13" s="86">
        <v>9984.9500000000007</v>
      </c>
      <c r="I13" s="15">
        <v>12523.45</v>
      </c>
      <c r="J13" s="86">
        <v>9951.17</v>
      </c>
      <c r="K13" s="15">
        <v>12550.39</v>
      </c>
      <c r="L13" s="86">
        <v>11169.22</v>
      </c>
      <c r="M13" s="15">
        <v>8963.82</v>
      </c>
      <c r="N13" s="86">
        <v>6986.61</v>
      </c>
      <c r="O13" s="15">
        <v>117141.62999999999</v>
      </c>
    </row>
    <row r="14" spans="1:15" x14ac:dyDescent="0.2">
      <c r="B14" s="9">
        <v>2012</v>
      </c>
      <c r="C14" s="31">
        <v>8952.4399999999987</v>
      </c>
      <c r="D14" s="86">
        <v>8747.2900000000009</v>
      </c>
      <c r="E14" s="15">
        <v>12268.86</v>
      </c>
      <c r="F14" s="86">
        <v>11455.310000000001</v>
      </c>
      <c r="G14" s="15">
        <v>8770.6099999999988</v>
      </c>
      <c r="H14" s="86">
        <v>10689.4</v>
      </c>
      <c r="I14" s="15">
        <v>14856.9</v>
      </c>
      <c r="J14" s="86">
        <v>13397.98</v>
      </c>
      <c r="K14" s="15">
        <v>13101.33</v>
      </c>
      <c r="L14" s="86">
        <v>14224.689999999999</v>
      </c>
      <c r="M14" s="15">
        <v>11396.5</v>
      </c>
      <c r="N14" s="86">
        <v>9922.56</v>
      </c>
      <c r="O14" s="15">
        <v>137783.87</v>
      </c>
    </row>
    <row r="15" spans="1:15" x14ac:dyDescent="0.2">
      <c r="B15" s="9">
        <v>2013</v>
      </c>
      <c r="C15" s="31">
        <v>9958.510000000002</v>
      </c>
      <c r="D15" s="86">
        <v>10030.009999999998</v>
      </c>
      <c r="E15" s="15">
        <v>9209.32</v>
      </c>
      <c r="F15" s="86">
        <v>10560.86</v>
      </c>
      <c r="G15" s="15">
        <v>14815.65</v>
      </c>
      <c r="H15" s="86">
        <v>13616.56</v>
      </c>
      <c r="I15" s="15">
        <v>12713.299999999997</v>
      </c>
      <c r="J15" s="86">
        <v>16739.97</v>
      </c>
      <c r="K15" s="15">
        <v>12582.789999999999</v>
      </c>
      <c r="L15" s="86">
        <v>13479.750000000002</v>
      </c>
      <c r="M15" s="15">
        <v>9462.15</v>
      </c>
      <c r="N15" s="86">
        <v>8972.32</v>
      </c>
      <c r="O15" s="15">
        <v>142141.19</v>
      </c>
    </row>
    <row r="16" spans="1:15" x14ac:dyDescent="0.2">
      <c r="B16" s="9">
        <v>2014</v>
      </c>
      <c r="C16" s="31">
        <v>14088.260000000002</v>
      </c>
      <c r="D16" s="86">
        <v>14669.399999999998</v>
      </c>
      <c r="E16" s="15">
        <v>11850.91</v>
      </c>
      <c r="F16" s="86">
        <v>12161.11</v>
      </c>
      <c r="G16" s="15">
        <v>14645.320000000003</v>
      </c>
      <c r="H16" s="86">
        <v>15072.830000000002</v>
      </c>
      <c r="I16" s="15">
        <v>16503.61</v>
      </c>
      <c r="J16" s="86">
        <v>18109.87</v>
      </c>
      <c r="K16" s="15">
        <v>15444.630000000001</v>
      </c>
      <c r="L16" s="86">
        <v>12530.12</v>
      </c>
      <c r="M16" s="15">
        <v>13091.13</v>
      </c>
      <c r="N16" s="86">
        <v>13099.01</v>
      </c>
      <c r="O16" s="15">
        <v>171266.2</v>
      </c>
    </row>
    <row r="17" spans="2:15" x14ac:dyDescent="0.2">
      <c r="B17" s="9">
        <v>2015</v>
      </c>
      <c r="C17" s="31">
        <v>14753.3</v>
      </c>
      <c r="D17" s="86">
        <v>11427.260000000002</v>
      </c>
      <c r="E17" s="15">
        <v>15645.169999999998</v>
      </c>
      <c r="F17" s="86">
        <v>16535.2</v>
      </c>
      <c r="G17" s="15">
        <v>16916.349999999995</v>
      </c>
      <c r="H17" s="86">
        <v>21506.670000000002</v>
      </c>
      <c r="I17" s="15">
        <v>14747.380000000003</v>
      </c>
      <c r="J17" s="86">
        <v>16611.12</v>
      </c>
      <c r="K17" s="15">
        <v>17239.41</v>
      </c>
      <c r="L17" s="86">
        <v>18162.269999999997</v>
      </c>
      <c r="M17" s="15">
        <v>18778.96</v>
      </c>
      <c r="N17" s="86">
        <v>13679.1</v>
      </c>
      <c r="O17" s="15">
        <v>196002.18999999997</v>
      </c>
    </row>
    <row r="18" spans="2:15" x14ac:dyDescent="0.2">
      <c r="B18" s="9">
        <v>2016</v>
      </c>
      <c r="C18" s="31">
        <v>8918.35</v>
      </c>
      <c r="D18" s="86">
        <v>12091.340000000002</v>
      </c>
      <c r="E18" s="15">
        <v>13059.83</v>
      </c>
      <c r="F18" s="86">
        <v>13894.109999999999</v>
      </c>
      <c r="G18" s="15">
        <v>12388.830000000002</v>
      </c>
      <c r="H18" s="86">
        <v>11258.12</v>
      </c>
      <c r="I18" s="15">
        <v>9952.9699999999957</v>
      </c>
      <c r="J18" s="86">
        <v>10966.21</v>
      </c>
      <c r="K18" s="15">
        <v>8544.73</v>
      </c>
      <c r="L18" s="86">
        <v>12919.52</v>
      </c>
      <c r="M18" s="15">
        <v>11788.52</v>
      </c>
      <c r="N18" s="86">
        <v>11531.589999999998</v>
      </c>
      <c r="O18" s="15">
        <v>137314.12000000002</v>
      </c>
    </row>
    <row r="19" spans="2:15" x14ac:dyDescent="0.2">
      <c r="B19" s="9">
        <v>2017</v>
      </c>
      <c r="C19" s="31">
        <v>15707.000000000002</v>
      </c>
      <c r="D19" s="86">
        <v>15137.810000000001</v>
      </c>
      <c r="E19" s="15">
        <v>14377.83</v>
      </c>
      <c r="F19" s="86">
        <v>16276.279999999997</v>
      </c>
      <c r="G19" s="15">
        <v>23856.62</v>
      </c>
      <c r="H19" s="86">
        <v>12786.29</v>
      </c>
      <c r="I19" s="15">
        <v>10941.49</v>
      </c>
      <c r="J19" s="86">
        <v>13229</v>
      </c>
      <c r="K19" s="15">
        <v>12543.01</v>
      </c>
      <c r="L19" s="86">
        <v>14328.26</v>
      </c>
      <c r="M19" s="15">
        <v>16381.369999999995</v>
      </c>
      <c r="N19" s="86">
        <v>13697.090000000004</v>
      </c>
      <c r="O19" s="15">
        <v>179262.05000000002</v>
      </c>
    </row>
    <row r="20" spans="2:15" x14ac:dyDescent="0.2">
      <c r="B20" s="9">
        <v>2018</v>
      </c>
      <c r="C20" s="31">
        <v>12260.659999999998</v>
      </c>
      <c r="D20" s="86">
        <v>13219.289999999999</v>
      </c>
      <c r="E20" s="15">
        <v>15070.970000000001</v>
      </c>
      <c r="F20" s="86">
        <v>11440.18</v>
      </c>
      <c r="G20" s="15">
        <v>13158.05</v>
      </c>
      <c r="H20" s="86">
        <v>14778.880000000001</v>
      </c>
      <c r="I20" s="15">
        <v>19951.249999999996</v>
      </c>
      <c r="J20" s="86">
        <v>21707.87</v>
      </c>
      <c r="K20" s="15">
        <v>16582.120000000003</v>
      </c>
      <c r="L20" s="86">
        <v>12446.560000000001</v>
      </c>
      <c r="M20" s="15">
        <v>13669.199999999999</v>
      </c>
      <c r="N20" s="86">
        <v>22518.640000000003</v>
      </c>
      <c r="O20" s="15">
        <v>186803.67</v>
      </c>
    </row>
    <row r="21" spans="2:15" x14ac:dyDescent="0.2">
      <c r="B21" s="9">
        <v>2019</v>
      </c>
      <c r="C21" s="31">
        <v>14005.21</v>
      </c>
      <c r="D21" s="86">
        <v>11827.24</v>
      </c>
      <c r="E21" s="15">
        <v>17481.22</v>
      </c>
      <c r="F21" s="86">
        <v>19608.439999999999</v>
      </c>
      <c r="G21" s="15">
        <v>12393.979999999998</v>
      </c>
      <c r="H21" s="86">
        <v>12441.23</v>
      </c>
      <c r="I21" s="15">
        <v>18100.269999999997</v>
      </c>
      <c r="J21" s="86">
        <v>15878.029999999999</v>
      </c>
      <c r="K21" s="15">
        <v>16353.940000000002</v>
      </c>
      <c r="L21" s="86">
        <v>15801.71</v>
      </c>
      <c r="M21" s="15">
        <v>16818.11</v>
      </c>
      <c r="N21" s="86">
        <v>16681.46</v>
      </c>
      <c r="O21" s="15">
        <v>187390.84</v>
      </c>
    </row>
    <row r="22" spans="2:15" ht="30" x14ac:dyDescent="0.2">
      <c r="B22" s="62" t="s">
        <v>178</v>
      </c>
      <c r="C22" s="32">
        <v>137727.26</v>
      </c>
      <c r="D22" s="33">
        <v>142026.37</v>
      </c>
      <c r="E22" s="34">
        <v>171080.95999999999</v>
      </c>
      <c r="F22" s="33">
        <v>177904.8</v>
      </c>
      <c r="G22" s="34">
        <v>186072.97</v>
      </c>
      <c r="H22" s="33">
        <v>178568.79</v>
      </c>
      <c r="I22" s="34">
        <v>179102.41999999998</v>
      </c>
      <c r="J22" s="33">
        <v>187205.28999999998</v>
      </c>
      <c r="K22" s="34">
        <v>176641.08000000002</v>
      </c>
      <c r="L22" s="33">
        <v>183822.00999999998</v>
      </c>
      <c r="M22" s="34">
        <v>163300.56</v>
      </c>
      <c r="N22" s="33">
        <v>155643.19</v>
      </c>
      <c r="O22" s="34">
        <v>2039095.7</v>
      </c>
    </row>
  </sheetData>
  <mergeCells count="1">
    <mergeCell ref="B6:O6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4" style="2" bestFit="1" customWidth="1"/>
    <col min="3" max="18" width="10" style="2" customWidth="1"/>
    <col min="19" max="40" width="11.140625" style="2" customWidth="1"/>
    <col min="41" max="16384" width="9.140625" style="2"/>
  </cols>
  <sheetData>
    <row r="1" spans="1:12" ht="15.75" x14ac:dyDescent="0.2">
      <c r="A1" s="68" t="s">
        <v>407</v>
      </c>
    </row>
    <row r="2" spans="1:12" ht="15" x14ac:dyDescent="0.25">
      <c r="A2" s="4"/>
      <c r="B2" s="4"/>
    </row>
    <row r="5" spans="1:12" x14ac:dyDescent="0.2">
      <c r="B5" s="64"/>
      <c r="C5" s="64"/>
    </row>
    <row r="6" spans="1:12" ht="30" x14ac:dyDescent="0.2">
      <c r="B6" s="62" t="s">
        <v>295</v>
      </c>
      <c r="C6" s="28" t="s">
        <v>297</v>
      </c>
      <c r="D6" s="62" t="s">
        <v>298</v>
      </c>
      <c r="E6" s="29" t="s">
        <v>299</v>
      </c>
      <c r="F6" s="62" t="s">
        <v>300</v>
      </c>
      <c r="G6" s="29" t="s">
        <v>301</v>
      </c>
      <c r="H6" s="62" t="s">
        <v>302</v>
      </c>
      <c r="I6" s="29" t="s">
        <v>303</v>
      </c>
      <c r="J6" s="62" t="s">
        <v>304</v>
      </c>
      <c r="K6" s="29" t="s">
        <v>305</v>
      </c>
      <c r="L6" s="62" t="s">
        <v>296</v>
      </c>
    </row>
    <row r="7" spans="1:12" x14ac:dyDescent="0.2">
      <c r="B7" s="9">
        <v>2006</v>
      </c>
      <c r="C7" s="96">
        <v>27929.84</v>
      </c>
      <c r="D7" s="85">
        <v>12132.17</v>
      </c>
      <c r="E7" s="15">
        <v>509.45</v>
      </c>
      <c r="F7" s="13">
        <v>53764</v>
      </c>
      <c r="G7" s="15">
        <v>9250</v>
      </c>
      <c r="H7" s="13">
        <v>0</v>
      </c>
      <c r="I7" s="15">
        <v>10731.3</v>
      </c>
      <c r="J7" s="13">
        <v>6410.85</v>
      </c>
      <c r="K7" s="15">
        <v>0</v>
      </c>
      <c r="L7" s="13">
        <v>120727.61</v>
      </c>
    </row>
    <row r="8" spans="1:12" x14ac:dyDescent="0.2">
      <c r="B8" s="9">
        <v>2007</v>
      </c>
      <c r="C8" s="31">
        <v>31988.1</v>
      </c>
      <c r="D8" s="86">
        <v>10478.17</v>
      </c>
      <c r="E8" s="15">
        <v>774.67</v>
      </c>
      <c r="F8" s="13">
        <v>23011.46</v>
      </c>
      <c r="G8" s="15">
        <v>7921</v>
      </c>
      <c r="H8" s="13">
        <v>47</v>
      </c>
      <c r="I8" s="15">
        <v>8434.61</v>
      </c>
      <c r="J8" s="13">
        <v>9569.6200000000008</v>
      </c>
      <c r="K8" s="15">
        <v>0</v>
      </c>
      <c r="L8" s="13">
        <v>92224.62999999999</v>
      </c>
    </row>
    <row r="9" spans="1:12" x14ac:dyDescent="0.2">
      <c r="B9" s="9">
        <v>2008</v>
      </c>
      <c r="C9" s="31">
        <v>48668.800000000003</v>
      </c>
      <c r="D9" s="86">
        <v>13674.65</v>
      </c>
      <c r="E9" s="15">
        <v>1139.5899999999999</v>
      </c>
      <c r="F9" s="13">
        <v>26512.6</v>
      </c>
      <c r="G9" s="15">
        <v>16887</v>
      </c>
      <c r="H9" s="13">
        <v>175</v>
      </c>
      <c r="I9" s="15">
        <v>14559.8</v>
      </c>
      <c r="J9" s="13">
        <v>12828.02</v>
      </c>
      <c r="K9" s="15">
        <v>0</v>
      </c>
      <c r="L9" s="13">
        <v>134445.46</v>
      </c>
    </row>
    <row r="10" spans="1:12" x14ac:dyDescent="0.2">
      <c r="B10" s="9">
        <v>2009</v>
      </c>
      <c r="C10" s="31">
        <v>35451.56</v>
      </c>
      <c r="D10" s="86">
        <v>13768.65</v>
      </c>
      <c r="E10" s="15">
        <v>942.47</v>
      </c>
      <c r="F10" s="13">
        <v>37977.82</v>
      </c>
      <c r="G10" s="15">
        <v>6791</v>
      </c>
      <c r="H10" s="13">
        <v>99</v>
      </c>
      <c r="I10" s="15">
        <v>15315.21</v>
      </c>
      <c r="J10" s="13">
        <v>9189.2000000000007</v>
      </c>
      <c r="K10" s="15">
        <v>0</v>
      </c>
      <c r="L10" s="13">
        <v>119534.90999999999</v>
      </c>
    </row>
    <row r="11" spans="1:12" x14ac:dyDescent="0.2">
      <c r="B11" s="9">
        <v>2010</v>
      </c>
      <c r="C11" s="31">
        <v>30071.194000000003</v>
      </c>
      <c r="D11" s="86">
        <v>16490.150000000001</v>
      </c>
      <c r="E11" s="15">
        <v>1171.4100000000001</v>
      </c>
      <c r="F11" s="13">
        <v>46459.99</v>
      </c>
      <c r="G11" s="15">
        <v>2352.75</v>
      </c>
      <c r="H11" s="13">
        <v>153.80000000000001</v>
      </c>
      <c r="I11" s="15">
        <v>10987.23</v>
      </c>
      <c r="J11" s="13">
        <v>9370.81</v>
      </c>
      <c r="K11" s="15">
        <v>0</v>
      </c>
      <c r="L11" s="13">
        <v>117057.334</v>
      </c>
    </row>
    <row r="12" spans="1:12" x14ac:dyDescent="0.2">
      <c r="B12" s="9">
        <v>2011</v>
      </c>
      <c r="C12" s="31">
        <v>26856.75</v>
      </c>
      <c r="D12" s="86">
        <v>16375.82</v>
      </c>
      <c r="E12" s="15">
        <v>1411.1200000000001</v>
      </c>
      <c r="F12" s="13">
        <v>47009.15</v>
      </c>
      <c r="G12" s="15">
        <v>2130.9</v>
      </c>
      <c r="H12" s="13">
        <v>114.5</v>
      </c>
      <c r="I12" s="15">
        <v>11590.399999999998</v>
      </c>
      <c r="J12" s="13">
        <v>11653</v>
      </c>
      <c r="K12" s="15">
        <v>0</v>
      </c>
      <c r="L12" s="13">
        <v>117141.63999999998</v>
      </c>
    </row>
    <row r="13" spans="1:12" x14ac:dyDescent="0.2">
      <c r="B13" s="9">
        <v>2012</v>
      </c>
      <c r="C13" s="31">
        <v>31021.669999999995</v>
      </c>
      <c r="D13" s="86">
        <v>15869.039999999997</v>
      </c>
      <c r="E13" s="15">
        <v>1222.4000000000001</v>
      </c>
      <c r="F13" s="13">
        <v>60707.17</v>
      </c>
      <c r="G13" s="15">
        <v>4193.5</v>
      </c>
      <c r="H13" s="13">
        <v>174.1</v>
      </c>
      <c r="I13" s="15">
        <v>15669.39</v>
      </c>
      <c r="J13" s="13">
        <v>8926.6999999999989</v>
      </c>
      <c r="K13" s="15">
        <v>0</v>
      </c>
      <c r="L13" s="13">
        <v>137783.97</v>
      </c>
    </row>
    <row r="14" spans="1:12" x14ac:dyDescent="0.2">
      <c r="B14" s="9">
        <v>2013</v>
      </c>
      <c r="C14" s="31">
        <v>28988.45</v>
      </c>
      <c r="D14" s="86">
        <v>15686.409999999996</v>
      </c>
      <c r="E14" s="15">
        <v>1629.8600000000001</v>
      </c>
      <c r="F14" s="13">
        <v>53828.34</v>
      </c>
      <c r="G14" s="15">
        <v>1770</v>
      </c>
      <c r="H14" s="13">
        <v>311.5</v>
      </c>
      <c r="I14" s="15">
        <v>28038.42</v>
      </c>
      <c r="J14" s="13">
        <v>11888.210000000001</v>
      </c>
      <c r="K14" s="15">
        <v>0</v>
      </c>
      <c r="L14" s="13">
        <v>142141.19</v>
      </c>
    </row>
    <row r="15" spans="1:12" x14ac:dyDescent="0.2">
      <c r="B15" s="9">
        <v>2014</v>
      </c>
      <c r="C15" s="31">
        <v>26216.429999999997</v>
      </c>
      <c r="D15" s="86">
        <v>16693.22</v>
      </c>
      <c r="E15" s="15">
        <v>1550.28</v>
      </c>
      <c r="F15" s="13">
        <v>84883.239999999991</v>
      </c>
      <c r="G15" s="15">
        <v>519.70999999999992</v>
      </c>
      <c r="H15" s="13">
        <v>94.830000000000013</v>
      </c>
      <c r="I15" s="15">
        <v>29134.679999999997</v>
      </c>
      <c r="J15" s="13">
        <v>12173.81</v>
      </c>
      <c r="K15" s="15">
        <v>0</v>
      </c>
      <c r="L15" s="13">
        <v>171266.19999999998</v>
      </c>
    </row>
    <row r="16" spans="1:12" x14ac:dyDescent="0.2">
      <c r="B16" s="9">
        <v>2015</v>
      </c>
      <c r="C16" s="31">
        <v>27693.54</v>
      </c>
      <c r="D16" s="86">
        <v>18741.23</v>
      </c>
      <c r="E16" s="15">
        <v>2124.2999999999997</v>
      </c>
      <c r="F16" s="13">
        <v>94549.75</v>
      </c>
      <c r="G16" s="15">
        <v>8379.49</v>
      </c>
      <c r="H16" s="13">
        <v>200.3</v>
      </c>
      <c r="I16" s="15">
        <v>30975.170000000006</v>
      </c>
      <c r="J16" s="13">
        <v>13338.409999999998</v>
      </c>
      <c r="K16" s="15">
        <v>0</v>
      </c>
      <c r="L16" s="13">
        <v>196002.19</v>
      </c>
    </row>
    <row r="17" spans="2:12" x14ac:dyDescent="0.2">
      <c r="B17" s="9">
        <v>2016</v>
      </c>
      <c r="C17" s="31">
        <v>22997.219999999998</v>
      </c>
      <c r="D17" s="86">
        <v>17890.22</v>
      </c>
      <c r="E17" s="15">
        <v>1865.0500000000002</v>
      </c>
      <c r="F17" s="13">
        <v>76588.66</v>
      </c>
      <c r="G17" s="15">
        <v>1069.3399999999999</v>
      </c>
      <c r="H17" s="13">
        <v>73.52</v>
      </c>
      <c r="I17" s="15">
        <v>11041.380000000001</v>
      </c>
      <c r="J17" s="13">
        <v>5788.73</v>
      </c>
      <c r="K17" s="15">
        <v>0</v>
      </c>
      <c r="L17" s="13">
        <v>137314.12000000002</v>
      </c>
    </row>
    <row r="18" spans="2:12" x14ac:dyDescent="0.2">
      <c r="B18" s="9">
        <v>2017</v>
      </c>
      <c r="C18" s="31">
        <v>23728.769999999997</v>
      </c>
      <c r="D18" s="86">
        <v>17501.04</v>
      </c>
      <c r="E18" s="15">
        <v>1760.2800000000002</v>
      </c>
      <c r="F18" s="13">
        <v>113428.01000000001</v>
      </c>
      <c r="G18" s="15">
        <v>8612.8599999999988</v>
      </c>
      <c r="H18" s="13">
        <v>306</v>
      </c>
      <c r="I18" s="15">
        <v>8834.08</v>
      </c>
      <c r="J18" s="13">
        <v>5091.01</v>
      </c>
      <c r="K18" s="15">
        <v>0</v>
      </c>
      <c r="L18" s="13">
        <v>179262.05</v>
      </c>
    </row>
    <row r="19" spans="2:12" x14ac:dyDescent="0.2">
      <c r="B19" s="9">
        <v>2018</v>
      </c>
      <c r="C19" s="31">
        <v>23695.589999999997</v>
      </c>
      <c r="D19" s="86">
        <v>17568.150000000001</v>
      </c>
      <c r="E19" s="15">
        <v>1419.0500000000002</v>
      </c>
      <c r="F19" s="13">
        <v>124202.19</v>
      </c>
      <c r="G19" s="15">
        <v>2440.7599999999998</v>
      </c>
      <c r="H19" s="13">
        <v>707.85</v>
      </c>
      <c r="I19" s="15">
        <v>12206.21</v>
      </c>
      <c r="J19" s="13">
        <v>4563.87</v>
      </c>
      <c r="K19" s="15">
        <v>0</v>
      </c>
      <c r="L19" s="13">
        <v>186803.67</v>
      </c>
    </row>
    <row r="20" spans="2:12" x14ac:dyDescent="0.2">
      <c r="B20" s="9">
        <v>2019</v>
      </c>
      <c r="C20" s="31">
        <v>25244.749999999996</v>
      </c>
      <c r="D20" s="86">
        <v>19982.320000000003</v>
      </c>
      <c r="E20" s="15">
        <v>1382.5600000000002</v>
      </c>
      <c r="F20" s="13">
        <v>122507.73</v>
      </c>
      <c r="G20" s="15">
        <v>2148.41</v>
      </c>
      <c r="H20" s="13">
        <v>448.85</v>
      </c>
      <c r="I20" s="15">
        <v>9973.44</v>
      </c>
      <c r="J20" s="13">
        <v>5669.7799999999988</v>
      </c>
      <c r="K20" s="15">
        <v>33</v>
      </c>
      <c r="L20" s="13">
        <v>187390.84</v>
      </c>
    </row>
    <row r="21" spans="2:12" ht="15" x14ac:dyDescent="0.2">
      <c r="B21" s="62">
        <v>2020</v>
      </c>
      <c r="C21" s="32"/>
      <c r="D21" s="33"/>
      <c r="E21" s="34"/>
      <c r="F21" s="33"/>
      <c r="G21" s="34"/>
      <c r="H21" s="33"/>
      <c r="I21" s="34"/>
      <c r="J21" s="33"/>
      <c r="K21" s="34">
        <v>0</v>
      </c>
      <c r="L21" s="33">
        <v>0</v>
      </c>
    </row>
    <row r="22" spans="2:12" ht="30" x14ac:dyDescent="0.2">
      <c r="B22" s="62" t="s">
        <v>296</v>
      </c>
      <c r="C22" s="32">
        <v>410552.66399999999</v>
      </c>
      <c r="D22" s="33">
        <v>222851.24000000002</v>
      </c>
      <c r="E22" s="34">
        <v>18902.490000000005</v>
      </c>
      <c r="F22" s="33">
        <v>965430.1100000001</v>
      </c>
      <c r="G22" s="34">
        <v>74466.719999999987</v>
      </c>
      <c r="H22" s="33">
        <v>2906.25</v>
      </c>
      <c r="I22" s="34">
        <v>217491.31999999998</v>
      </c>
      <c r="J22" s="33">
        <v>126462.01999999999</v>
      </c>
      <c r="K22" s="34">
        <v>33</v>
      </c>
      <c r="L22" s="33">
        <v>2039095.814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140625" style="41"/>
    <col min="2" max="2" width="20" style="41" customWidth="1"/>
    <col min="3" max="3" width="12.42578125" style="41" bestFit="1" customWidth="1"/>
    <col min="4" max="4" width="16.140625" style="41" bestFit="1" customWidth="1"/>
    <col min="5" max="5" width="16.85546875" style="41" bestFit="1" customWidth="1"/>
    <col min="6" max="6" width="15.5703125" style="41" bestFit="1" customWidth="1"/>
    <col min="7" max="7" width="16.7109375" style="41" bestFit="1" customWidth="1"/>
    <col min="8" max="8" width="8.42578125" style="41" bestFit="1" customWidth="1"/>
    <col min="9" max="16384" width="9.140625" style="41"/>
  </cols>
  <sheetData>
    <row r="1" spans="1:8" ht="15" x14ac:dyDescent="0.25">
      <c r="A1" s="40" t="s">
        <v>149</v>
      </c>
    </row>
    <row r="2" spans="1:8" s="2" customFormat="1" ht="15" x14ac:dyDescent="0.25">
      <c r="A2" s="4"/>
      <c r="B2" s="4"/>
    </row>
    <row r="3" spans="1:8" s="2" customFormat="1" x14ac:dyDescent="0.2"/>
    <row r="4" spans="1:8" s="2" customFormat="1" x14ac:dyDescent="0.2"/>
    <row r="6" spans="1:8" ht="15" x14ac:dyDescent="0.25">
      <c r="A6" s="40"/>
      <c r="B6" s="47" t="s">
        <v>132</v>
      </c>
      <c r="C6" s="47" t="s">
        <v>150</v>
      </c>
      <c r="D6" s="46" t="s">
        <v>133</v>
      </c>
      <c r="E6" s="6" t="s">
        <v>134</v>
      </c>
      <c r="F6" s="6" t="s">
        <v>135</v>
      </c>
      <c r="G6" s="6" t="s">
        <v>136</v>
      </c>
      <c r="H6" s="6" t="s">
        <v>137</v>
      </c>
    </row>
    <row r="7" spans="1:8" x14ac:dyDescent="0.2">
      <c r="B7" s="21" t="s">
        <v>138</v>
      </c>
      <c r="C7" s="21" t="s">
        <v>151</v>
      </c>
      <c r="D7" s="12">
        <v>10</v>
      </c>
      <c r="E7" s="3" t="s">
        <v>140</v>
      </c>
      <c r="F7" s="3">
        <v>24</v>
      </c>
      <c r="G7" s="3">
        <v>20</v>
      </c>
      <c r="H7" s="3">
        <v>18</v>
      </c>
    </row>
    <row r="8" spans="1:8" x14ac:dyDescent="0.2">
      <c r="B8" s="21" t="s">
        <v>138</v>
      </c>
      <c r="C8" s="21" t="s">
        <v>152</v>
      </c>
      <c r="D8" s="11">
        <v>35</v>
      </c>
      <c r="E8" s="3">
        <v>39</v>
      </c>
      <c r="F8" s="43">
        <v>43</v>
      </c>
      <c r="G8" s="43">
        <v>27</v>
      </c>
      <c r="H8" s="43">
        <v>36</v>
      </c>
    </row>
    <row r="9" spans="1:8" x14ac:dyDescent="0.2">
      <c r="B9" s="50" t="s">
        <v>138</v>
      </c>
      <c r="C9" s="50" t="s">
        <v>33</v>
      </c>
      <c r="D9" s="51">
        <v>29</v>
      </c>
      <c r="E9" s="52">
        <v>33</v>
      </c>
      <c r="F9" s="53">
        <v>35</v>
      </c>
      <c r="G9" s="53" t="s">
        <v>140</v>
      </c>
      <c r="H9" s="53">
        <v>32.333333333333336</v>
      </c>
    </row>
    <row r="10" spans="1:8" x14ac:dyDescent="0.2">
      <c r="B10" s="54" t="s">
        <v>139</v>
      </c>
      <c r="C10" s="54" t="s">
        <v>153</v>
      </c>
      <c r="D10" s="55">
        <v>28</v>
      </c>
      <c r="E10" s="56">
        <v>27</v>
      </c>
      <c r="F10" s="57">
        <v>32</v>
      </c>
      <c r="G10" s="57" t="s">
        <v>140</v>
      </c>
      <c r="H10" s="57">
        <v>29</v>
      </c>
    </row>
    <row r="11" spans="1:8" x14ac:dyDescent="0.2">
      <c r="B11" s="21" t="s">
        <v>141</v>
      </c>
      <c r="C11" s="21" t="s">
        <v>154</v>
      </c>
      <c r="D11" s="11">
        <v>68</v>
      </c>
      <c r="E11" s="3">
        <v>62</v>
      </c>
      <c r="F11" s="43">
        <v>73</v>
      </c>
      <c r="G11" s="43">
        <v>41</v>
      </c>
      <c r="H11" s="43">
        <v>61</v>
      </c>
    </row>
    <row r="12" spans="1:8" x14ac:dyDescent="0.2">
      <c r="B12" s="21" t="s">
        <v>141</v>
      </c>
      <c r="C12" s="21" t="s">
        <v>5</v>
      </c>
      <c r="D12" s="11">
        <v>89</v>
      </c>
      <c r="E12" s="3">
        <v>62</v>
      </c>
      <c r="F12" s="43">
        <v>76</v>
      </c>
      <c r="G12" s="43">
        <v>49</v>
      </c>
      <c r="H12" s="43">
        <v>69</v>
      </c>
    </row>
    <row r="13" spans="1:8" x14ac:dyDescent="0.2">
      <c r="B13" s="21" t="s">
        <v>141</v>
      </c>
      <c r="C13" s="21" t="s">
        <v>16</v>
      </c>
      <c r="D13" s="11">
        <v>67</v>
      </c>
      <c r="E13" s="3">
        <v>81</v>
      </c>
      <c r="F13" s="43">
        <v>82</v>
      </c>
      <c r="G13" s="43">
        <v>59</v>
      </c>
      <c r="H13" s="43">
        <v>72.25</v>
      </c>
    </row>
    <row r="14" spans="1:8" x14ac:dyDescent="0.2">
      <c r="B14" s="21" t="s">
        <v>141</v>
      </c>
      <c r="C14" s="21" t="s">
        <v>17</v>
      </c>
      <c r="D14" s="11">
        <v>46</v>
      </c>
      <c r="E14" s="3">
        <v>42</v>
      </c>
      <c r="F14" s="43">
        <v>50</v>
      </c>
      <c r="G14" s="43" t="s">
        <v>140</v>
      </c>
      <c r="H14" s="43">
        <v>46</v>
      </c>
    </row>
    <row r="15" spans="1:8" x14ac:dyDescent="0.2">
      <c r="B15" s="21" t="s">
        <v>141</v>
      </c>
      <c r="C15" s="21" t="s">
        <v>23</v>
      </c>
      <c r="D15" s="11">
        <v>66</v>
      </c>
      <c r="E15" s="3">
        <v>69</v>
      </c>
      <c r="F15" s="43">
        <v>85</v>
      </c>
      <c r="G15" s="43">
        <v>61</v>
      </c>
      <c r="H15" s="43">
        <v>70.25</v>
      </c>
    </row>
    <row r="16" spans="1:8" x14ac:dyDescent="0.2">
      <c r="B16" s="21" t="s">
        <v>141</v>
      </c>
      <c r="C16" s="21" t="s">
        <v>155</v>
      </c>
      <c r="D16" s="11">
        <v>79</v>
      </c>
      <c r="E16" s="3">
        <v>69</v>
      </c>
      <c r="F16" s="43">
        <v>82</v>
      </c>
      <c r="G16" s="43" t="s">
        <v>140</v>
      </c>
      <c r="H16" s="43">
        <v>76.666666666666671</v>
      </c>
    </row>
    <row r="17" spans="2:8" x14ac:dyDescent="0.2">
      <c r="B17" s="21" t="s">
        <v>141</v>
      </c>
      <c r="C17" s="21" t="s">
        <v>25</v>
      </c>
      <c r="D17" s="11">
        <v>60</v>
      </c>
      <c r="E17" s="3">
        <v>66</v>
      </c>
      <c r="F17" s="43">
        <v>92</v>
      </c>
      <c r="G17" s="43">
        <v>62</v>
      </c>
      <c r="H17" s="43">
        <v>70</v>
      </c>
    </row>
    <row r="18" spans="2:8" x14ac:dyDescent="0.2">
      <c r="B18" s="21" t="s">
        <v>141</v>
      </c>
      <c r="C18" s="21" t="s">
        <v>28</v>
      </c>
      <c r="D18" s="11">
        <v>29</v>
      </c>
      <c r="E18" s="3">
        <v>24</v>
      </c>
      <c r="F18" s="43">
        <v>36</v>
      </c>
      <c r="G18" s="43">
        <v>35</v>
      </c>
      <c r="H18" s="43">
        <v>31</v>
      </c>
    </row>
    <row r="19" spans="2:8" x14ac:dyDescent="0.2">
      <c r="B19" s="21" t="s">
        <v>141</v>
      </c>
      <c r="C19" s="21" t="s">
        <v>29</v>
      </c>
      <c r="D19" s="11">
        <v>17</v>
      </c>
      <c r="E19" s="3">
        <v>18</v>
      </c>
      <c r="F19" s="43">
        <v>19</v>
      </c>
      <c r="G19" s="43">
        <v>18</v>
      </c>
      <c r="H19" s="43">
        <v>18</v>
      </c>
    </row>
    <row r="20" spans="2:8" x14ac:dyDescent="0.2">
      <c r="B20" s="21" t="s">
        <v>141</v>
      </c>
      <c r="C20" s="21" t="s">
        <v>30</v>
      </c>
      <c r="D20" s="11">
        <v>62</v>
      </c>
      <c r="E20" s="3">
        <v>60</v>
      </c>
      <c r="F20" s="43">
        <v>64</v>
      </c>
      <c r="G20" s="43" t="s">
        <v>140</v>
      </c>
      <c r="H20" s="43">
        <v>62</v>
      </c>
    </row>
    <row r="21" spans="2:8" x14ac:dyDescent="0.2">
      <c r="B21" s="21" t="s">
        <v>141</v>
      </c>
      <c r="C21" s="21" t="s">
        <v>31</v>
      </c>
      <c r="D21" s="11">
        <v>40</v>
      </c>
      <c r="E21" s="3">
        <v>34</v>
      </c>
      <c r="F21" s="43">
        <v>40</v>
      </c>
      <c r="G21" s="43" t="s">
        <v>140</v>
      </c>
      <c r="H21" s="43">
        <v>38</v>
      </c>
    </row>
    <row r="22" spans="2:8" x14ac:dyDescent="0.2">
      <c r="B22" s="21" t="s">
        <v>141</v>
      </c>
      <c r="C22" s="21" t="s">
        <v>35</v>
      </c>
      <c r="D22" s="11">
        <v>42</v>
      </c>
      <c r="E22" s="3">
        <v>40</v>
      </c>
      <c r="F22" s="43">
        <v>42</v>
      </c>
      <c r="G22" s="43">
        <v>41</v>
      </c>
      <c r="H22" s="43">
        <v>41.25</v>
      </c>
    </row>
    <row r="23" spans="2:8" x14ac:dyDescent="0.2">
      <c r="B23" s="58" t="s">
        <v>141</v>
      </c>
      <c r="C23" s="58" t="s">
        <v>156</v>
      </c>
      <c r="D23" s="59">
        <v>40</v>
      </c>
      <c r="E23" s="60">
        <v>33</v>
      </c>
      <c r="F23" s="61">
        <v>54</v>
      </c>
      <c r="G23" s="61">
        <v>31</v>
      </c>
      <c r="H23" s="61">
        <v>39.5</v>
      </c>
    </row>
    <row r="24" spans="2:8" x14ac:dyDescent="0.2">
      <c r="B24" s="21" t="s">
        <v>142</v>
      </c>
      <c r="C24" s="21" t="s">
        <v>157</v>
      </c>
      <c r="D24" s="11">
        <v>70</v>
      </c>
      <c r="E24" s="3">
        <v>61</v>
      </c>
      <c r="F24" s="43">
        <v>53</v>
      </c>
      <c r="G24" s="43">
        <v>40</v>
      </c>
      <c r="H24" s="43">
        <v>56</v>
      </c>
    </row>
    <row r="25" spans="2:8" x14ac:dyDescent="0.2">
      <c r="B25" s="21" t="s">
        <v>142</v>
      </c>
      <c r="C25" s="21" t="s">
        <v>158</v>
      </c>
      <c r="D25" s="11">
        <v>37</v>
      </c>
      <c r="E25" s="3">
        <v>35</v>
      </c>
      <c r="F25" s="43">
        <v>55</v>
      </c>
      <c r="G25" s="43" t="s">
        <v>140</v>
      </c>
      <c r="H25" s="43">
        <v>42.333333333333336</v>
      </c>
    </row>
    <row r="26" spans="2:8" x14ac:dyDescent="0.2">
      <c r="B26" s="21" t="s">
        <v>142</v>
      </c>
      <c r="C26" s="21" t="s">
        <v>159</v>
      </c>
      <c r="D26" s="11">
        <v>63</v>
      </c>
      <c r="E26" s="3">
        <v>56</v>
      </c>
      <c r="F26" s="43">
        <v>68</v>
      </c>
      <c r="G26" s="43" t="s">
        <v>140</v>
      </c>
      <c r="H26" s="43">
        <v>62.333333333333336</v>
      </c>
    </row>
    <row r="27" spans="2:8" x14ac:dyDescent="0.2">
      <c r="B27" s="50" t="s">
        <v>142</v>
      </c>
      <c r="C27" s="50" t="s">
        <v>160</v>
      </c>
      <c r="D27" s="51">
        <v>51</v>
      </c>
      <c r="E27" s="52">
        <v>43</v>
      </c>
      <c r="F27" s="53">
        <v>59</v>
      </c>
      <c r="G27" s="53">
        <v>46</v>
      </c>
      <c r="H27" s="53">
        <v>49.75</v>
      </c>
    </row>
    <row r="28" spans="2:8" x14ac:dyDescent="0.2">
      <c r="B28" s="54" t="s">
        <v>143</v>
      </c>
      <c r="C28" s="54" t="s">
        <v>1</v>
      </c>
      <c r="D28" s="55">
        <v>55</v>
      </c>
      <c r="E28" s="56">
        <v>42</v>
      </c>
      <c r="F28" s="57">
        <v>63</v>
      </c>
      <c r="G28" s="57" t="s">
        <v>140</v>
      </c>
      <c r="H28" s="57">
        <v>53.333333333333336</v>
      </c>
    </row>
    <row r="29" spans="2:8" x14ac:dyDescent="0.2">
      <c r="B29" s="50" t="s">
        <v>144</v>
      </c>
      <c r="C29" s="50" t="s">
        <v>161</v>
      </c>
      <c r="D29" s="51">
        <v>89</v>
      </c>
      <c r="E29" s="52" t="s">
        <v>140</v>
      </c>
      <c r="F29" s="53">
        <v>58</v>
      </c>
      <c r="G29" s="53" t="s">
        <v>140</v>
      </c>
      <c r="H29" s="53">
        <v>73.5</v>
      </c>
    </row>
    <row r="30" spans="2:8" x14ac:dyDescent="0.2">
      <c r="B30" s="21" t="s">
        <v>145</v>
      </c>
      <c r="C30" s="21" t="s">
        <v>8</v>
      </c>
      <c r="D30" s="11">
        <v>39</v>
      </c>
      <c r="E30" s="3">
        <v>43</v>
      </c>
      <c r="F30" s="43">
        <v>47</v>
      </c>
      <c r="G30" s="43" t="s">
        <v>140</v>
      </c>
      <c r="H30" s="43">
        <v>43</v>
      </c>
    </row>
    <row r="31" spans="2:8" x14ac:dyDescent="0.2">
      <c r="B31" s="21" t="s">
        <v>146</v>
      </c>
      <c r="C31" s="21" t="s">
        <v>3</v>
      </c>
      <c r="D31" s="11">
        <v>132</v>
      </c>
      <c r="E31" s="3">
        <v>24</v>
      </c>
      <c r="F31" s="43">
        <v>32</v>
      </c>
      <c r="G31" s="43">
        <v>22</v>
      </c>
      <c r="H31" s="43">
        <v>52.5</v>
      </c>
    </row>
    <row r="32" spans="2:8" x14ac:dyDescent="0.2">
      <c r="B32" s="21" t="s">
        <v>146</v>
      </c>
      <c r="C32" s="21" t="s">
        <v>162</v>
      </c>
      <c r="D32" s="11">
        <v>13</v>
      </c>
      <c r="E32" s="3">
        <v>10</v>
      </c>
      <c r="F32" s="43">
        <v>16</v>
      </c>
      <c r="G32" s="43">
        <v>14</v>
      </c>
      <c r="H32" s="43">
        <v>13.25</v>
      </c>
    </row>
    <row r="33" spans="2:8" x14ac:dyDescent="0.2">
      <c r="B33" s="21" t="s">
        <v>146</v>
      </c>
      <c r="C33" s="21" t="s">
        <v>163</v>
      </c>
      <c r="D33" s="11">
        <v>54</v>
      </c>
      <c r="E33" s="3">
        <v>51</v>
      </c>
      <c r="F33" s="43">
        <v>56</v>
      </c>
      <c r="G33" s="43">
        <v>41</v>
      </c>
      <c r="H33" s="43">
        <v>50.5</v>
      </c>
    </row>
    <row r="34" spans="2:8" x14ac:dyDescent="0.2">
      <c r="B34" s="50" t="s">
        <v>146</v>
      </c>
      <c r="C34" s="50" t="s">
        <v>164</v>
      </c>
      <c r="D34" s="51">
        <v>57</v>
      </c>
      <c r="E34" s="52">
        <v>72</v>
      </c>
      <c r="F34" s="53">
        <v>81</v>
      </c>
      <c r="G34" s="53">
        <v>64</v>
      </c>
      <c r="H34" s="53">
        <v>68.5</v>
      </c>
    </row>
    <row r="35" spans="2:8" x14ac:dyDescent="0.2">
      <c r="B35" s="21" t="s">
        <v>147</v>
      </c>
      <c r="C35" s="21" t="s">
        <v>165</v>
      </c>
      <c r="D35" s="11">
        <v>28</v>
      </c>
      <c r="E35" s="3">
        <v>31</v>
      </c>
      <c r="F35" s="43">
        <v>54</v>
      </c>
      <c r="G35" s="43" t="s">
        <v>140</v>
      </c>
      <c r="H35" s="43">
        <v>37.666666666666664</v>
      </c>
    </row>
    <row r="36" spans="2:8" x14ac:dyDescent="0.2">
      <c r="B36" s="50" t="s">
        <v>147</v>
      </c>
      <c r="C36" s="50" t="s">
        <v>166</v>
      </c>
      <c r="D36" s="51">
        <v>59</v>
      </c>
      <c r="E36" s="52">
        <v>57</v>
      </c>
      <c r="F36" s="53">
        <v>72</v>
      </c>
      <c r="G36" s="53">
        <v>56</v>
      </c>
      <c r="H36" s="53">
        <v>61</v>
      </c>
    </row>
    <row r="37" spans="2:8" x14ac:dyDescent="0.2">
      <c r="B37" s="21" t="s">
        <v>148</v>
      </c>
      <c r="C37" s="21" t="s">
        <v>167</v>
      </c>
      <c r="D37" s="11">
        <v>86</v>
      </c>
      <c r="E37" s="3">
        <v>74</v>
      </c>
      <c r="F37" s="43">
        <v>77</v>
      </c>
      <c r="G37" s="43">
        <v>37</v>
      </c>
      <c r="H37" s="43">
        <v>68.5</v>
      </c>
    </row>
    <row r="38" spans="2:8" x14ac:dyDescent="0.2">
      <c r="B38" s="21" t="s">
        <v>148</v>
      </c>
      <c r="C38" s="21" t="s">
        <v>10</v>
      </c>
      <c r="D38" s="11">
        <v>71</v>
      </c>
      <c r="E38" s="3">
        <v>71</v>
      </c>
      <c r="F38" s="43">
        <v>49</v>
      </c>
      <c r="G38" s="43">
        <v>23</v>
      </c>
      <c r="H38" s="43">
        <v>53.5</v>
      </c>
    </row>
    <row r="39" spans="2:8" x14ac:dyDescent="0.2">
      <c r="B39" s="21" t="s">
        <v>148</v>
      </c>
      <c r="C39" s="21" t="s">
        <v>168</v>
      </c>
      <c r="D39" s="11">
        <v>62</v>
      </c>
      <c r="E39" s="3">
        <v>63</v>
      </c>
      <c r="F39" s="43">
        <v>74</v>
      </c>
      <c r="G39" s="43">
        <v>51</v>
      </c>
      <c r="H39" s="43">
        <v>62.5</v>
      </c>
    </row>
    <row r="40" spans="2:8" x14ac:dyDescent="0.2">
      <c r="B40" s="21" t="s">
        <v>148</v>
      </c>
      <c r="C40" s="21" t="s">
        <v>169</v>
      </c>
      <c r="D40" s="11">
        <v>42</v>
      </c>
      <c r="E40" s="3">
        <v>31</v>
      </c>
      <c r="F40" s="43">
        <v>38</v>
      </c>
      <c r="G40" s="43">
        <v>28</v>
      </c>
      <c r="H40" s="43">
        <v>34.75</v>
      </c>
    </row>
    <row r="41" spans="2:8" x14ac:dyDescent="0.2">
      <c r="B41" s="21" t="s">
        <v>148</v>
      </c>
      <c r="C41" s="21" t="s">
        <v>170</v>
      </c>
      <c r="D41" s="11">
        <v>50</v>
      </c>
      <c r="E41" s="3">
        <v>66</v>
      </c>
      <c r="F41" s="43">
        <v>66</v>
      </c>
      <c r="G41" s="43" t="s">
        <v>140</v>
      </c>
      <c r="H41" s="43">
        <v>60.666666666666664</v>
      </c>
    </row>
    <row r="42" spans="2:8" x14ac:dyDescent="0.2">
      <c r="B42" s="21" t="s">
        <v>148</v>
      </c>
      <c r="C42" s="21" t="s">
        <v>171</v>
      </c>
      <c r="D42" s="11">
        <v>57</v>
      </c>
      <c r="E42" s="3">
        <v>55</v>
      </c>
      <c r="F42" s="43">
        <v>44</v>
      </c>
      <c r="G42" s="43">
        <v>29</v>
      </c>
      <c r="H42" s="43">
        <v>46.25</v>
      </c>
    </row>
    <row r="43" spans="2:8" x14ac:dyDescent="0.2">
      <c r="B43" s="21" t="s">
        <v>148</v>
      </c>
      <c r="C43" s="21" t="s">
        <v>172</v>
      </c>
      <c r="D43" s="11">
        <v>39</v>
      </c>
      <c r="E43" s="3">
        <v>39</v>
      </c>
      <c r="F43" s="43">
        <v>42</v>
      </c>
      <c r="G43" s="43" t="s">
        <v>140</v>
      </c>
      <c r="H43" s="43">
        <v>40</v>
      </c>
    </row>
    <row r="44" spans="2:8" x14ac:dyDescent="0.2">
      <c r="B44" s="21" t="s">
        <v>148</v>
      </c>
      <c r="C44" s="21" t="s">
        <v>173</v>
      </c>
      <c r="D44" s="11">
        <v>63</v>
      </c>
      <c r="E44" s="3">
        <v>57</v>
      </c>
      <c r="F44" s="43">
        <v>58</v>
      </c>
      <c r="G44" s="43" t="s">
        <v>140</v>
      </c>
      <c r="H44" s="43">
        <v>59.333333333333336</v>
      </c>
    </row>
    <row r="45" spans="2:8" x14ac:dyDescent="0.2">
      <c r="B45" s="21" t="s">
        <v>148</v>
      </c>
      <c r="C45" s="21" t="s">
        <v>174</v>
      </c>
      <c r="D45" s="11">
        <v>26</v>
      </c>
      <c r="E45" s="3">
        <v>31</v>
      </c>
      <c r="F45" s="43">
        <v>35</v>
      </c>
      <c r="G45" s="43" t="s">
        <v>140</v>
      </c>
      <c r="H45" s="43">
        <v>30.666666666666668</v>
      </c>
    </row>
    <row r="46" spans="2:8" ht="15" x14ac:dyDescent="0.2">
      <c r="B46" s="161" t="s">
        <v>137</v>
      </c>
      <c r="C46" s="162"/>
      <c r="D46" s="48">
        <v>52.564102564102562</v>
      </c>
      <c r="E46" s="49">
        <v>47.864864864864863</v>
      </c>
      <c r="F46" s="49">
        <v>54.512820512820511</v>
      </c>
      <c r="G46" s="49">
        <v>38.913043478260867</v>
      </c>
      <c r="H46" s="49">
        <v>49.579710144927539</v>
      </c>
    </row>
  </sheetData>
  <mergeCells count="1">
    <mergeCell ref="B46:C4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>
      <pane ySplit="4" topLeftCell="A23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4" style="2" bestFit="1" customWidth="1"/>
    <col min="3" max="8" width="25.28515625" style="2" customWidth="1"/>
    <col min="9" max="18" width="10" style="2" customWidth="1"/>
    <col min="19" max="40" width="11.140625" style="2" customWidth="1"/>
    <col min="41" max="16384" width="9.140625" style="2"/>
  </cols>
  <sheetData>
    <row r="1" spans="1:12" ht="15.75" x14ac:dyDescent="0.2">
      <c r="A1" s="68" t="s">
        <v>307</v>
      </c>
    </row>
    <row r="2" spans="1:12" ht="15" x14ac:dyDescent="0.25">
      <c r="A2" s="4"/>
      <c r="B2" s="4"/>
    </row>
    <row r="5" spans="1:12" x14ac:dyDescent="0.2">
      <c r="B5" s="64"/>
      <c r="C5" s="64"/>
    </row>
    <row r="6" spans="1:12" ht="30" x14ac:dyDescent="0.2">
      <c r="B6" s="62" t="s">
        <v>295</v>
      </c>
      <c r="C6" s="28" t="s">
        <v>297</v>
      </c>
      <c r="D6" s="62" t="s">
        <v>298</v>
      </c>
      <c r="E6" s="29" t="s">
        <v>299</v>
      </c>
      <c r="F6" s="62" t="s">
        <v>300</v>
      </c>
      <c r="G6" s="29" t="s">
        <v>301</v>
      </c>
      <c r="H6" s="62" t="s">
        <v>302</v>
      </c>
      <c r="I6" s="29" t="s">
        <v>303</v>
      </c>
      <c r="J6" s="62" t="s">
        <v>304</v>
      </c>
      <c r="K6" s="29" t="s">
        <v>305</v>
      </c>
      <c r="L6" s="62" t="s">
        <v>296</v>
      </c>
    </row>
    <row r="7" spans="1:12" x14ac:dyDescent="0.2">
      <c r="B7" s="9">
        <v>2006</v>
      </c>
      <c r="C7" s="96">
        <v>27929.84</v>
      </c>
      <c r="D7" s="85">
        <v>12132.17</v>
      </c>
      <c r="E7" s="15">
        <v>509.45</v>
      </c>
      <c r="F7" s="13">
        <v>53764</v>
      </c>
      <c r="G7" s="15">
        <v>9250</v>
      </c>
      <c r="H7" s="13">
        <v>0</v>
      </c>
      <c r="I7" s="15">
        <v>10731.3</v>
      </c>
      <c r="J7" s="13">
        <v>6410.85</v>
      </c>
      <c r="K7" s="15">
        <v>0</v>
      </c>
      <c r="L7" s="13">
        <v>120727.61</v>
      </c>
    </row>
    <row r="8" spans="1:12" x14ac:dyDescent="0.2">
      <c r="B8" s="9">
        <v>2007</v>
      </c>
      <c r="C8" s="31">
        <v>31988.1</v>
      </c>
      <c r="D8" s="86">
        <v>10478.17</v>
      </c>
      <c r="E8" s="15">
        <v>774.67</v>
      </c>
      <c r="F8" s="13">
        <v>23011.46</v>
      </c>
      <c r="G8" s="15">
        <v>7921</v>
      </c>
      <c r="H8" s="13">
        <v>47</v>
      </c>
      <c r="I8" s="15">
        <v>8434.61</v>
      </c>
      <c r="J8" s="13">
        <v>9569.6200000000008</v>
      </c>
      <c r="K8" s="15">
        <v>0</v>
      </c>
      <c r="L8" s="13">
        <v>92224.62999999999</v>
      </c>
    </row>
    <row r="9" spans="1:12" x14ac:dyDescent="0.2">
      <c r="B9" s="9">
        <v>2008</v>
      </c>
      <c r="C9" s="31">
        <v>48668.800000000003</v>
      </c>
      <c r="D9" s="86">
        <v>13674.65</v>
      </c>
      <c r="E9" s="15">
        <v>1139.5899999999999</v>
      </c>
      <c r="F9" s="13">
        <v>26512.6</v>
      </c>
      <c r="G9" s="15">
        <v>16887</v>
      </c>
      <c r="H9" s="13">
        <v>175</v>
      </c>
      <c r="I9" s="15">
        <v>14559.8</v>
      </c>
      <c r="J9" s="13">
        <v>12828.02</v>
      </c>
      <c r="K9" s="15">
        <v>0</v>
      </c>
      <c r="L9" s="13">
        <v>134445.46</v>
      </c>
    </row>
    <row r="10" spans="1:12" x14ac:dyDescent="0.2">
      <c r="B10" s="9">
        <v>2009</v>
      </c>
      <c r="C10" s="31">
        <v>35451.56</v>
      </c>
      <c r="D10" s="86">
        <v>13768.65</v>
      </c>
      <c r="E10" s="15">
        <v>942.47</v>
      </c>
      <c r="F10" s="13">
        <v>37977.82</v>
      </c>
      <c r="G10" s="15">
        <v>6791</v>
      </c>
      <c r="H10" s="13">
        <v>99</v>
      </c>
      <c r="I10" s="15">
        <v>15315.21</v>
      </c>
      <c r="J10" s="13">
        <v>9189.2000000000007</v>
      </c>
      <c r="K10" s="15">
        <v>0</v>
      </c>
      <c r="L10" s="13">
        <v>119534.90999999999</v>
      </c>
    </row>
    <row r="11" spans="1:12" x14ac:dyDescent="0.2">
      <c r="B11" s="9">
        <v>2010</v>
      </c>
      <c r="C11" s="31">
        <v>30071.194000000003</v>
      </c>
      <c r="D11" s="86">
        <v>16490.150000000001</v>
      </c>
      <c r="E11" s="15">
        <v>1171.4100000000001</v>
      </c>
      <c r="F11" s="13">
        <v>46459.99</v>
      </c>
      <c r="G11" s="15">
        <v>2352.75</v>
      </c>
      <c r="H11" s="13">
        <v>153.80000000000001</v>
      </c>
      <c r="I11" s="15">
        <v>10987.23</v>
      </c>
      <c r="J11" s="13">
        <v>9370.81</v>
      </c>
      <c r="K11" s="15">
        <v>0</v>
      </c>
      <c r="L11" s="13">
        <v>117057.334</v>
      </c>
    </row>
    <row r="12" spans="1:12" x14ac:dyDescent="0.2">
      <c r="B12" s="9">
        <v>2011</v>
      </c>
      <c r="C12" s="31">
        <v>26856.75</v>
      </c>
      <c r="D12" s="86">
        <v>16375.82</v>
      </c>
      <c r="E12" s="15">
        <v>1411.1200000000001</v>
      </c>
      <c r="F12" s="13">
        <v>47009.15</v>
      </c>
      <c r="G12" s="15">
        <v>2130.9</v>
      </c>
      <c r="H12" s="13">
        <v>114.5</v>
      </c>
      <c r="I12" s="15">
        <v>11590.399999999998</v>
      </c>
      <c r="J12" s="13">
        <v>11653</v>
      </c>
      <c r="K12" s="15">
        <v>0</v>
      </c>
      <c r="L12" s="13">
        <v>117141.63999999998</v>
      </c>
    </row>
    <row r="13" spans="1:12" x14ac:dyDescent="0.2">
      <c r="B13" s="9">
        <v>2012</v>
      </c>
      <c r="C13" s="31">
        <v>31021.669999999995</v>
      </c>
      <c r="D13" s="86">
        <v>15869.039999999997</v>
      </c>
      <c r="E13" s="15">
        <v>1222.4000000000001</v>
      </c>
      <c r="F13" s="13">
        <v>60707.17</v>
      </c>
      <c r="G13" s="15">
        <v>4193.5</v>
      </c>
      <c r="H13" s="13">
        <v>174.1</v>
      </c>
      <c r="I13" s="15">
        <v>15669.39</v>
      </c>
      <c r="J13" s="13">
        <v>8926.6999999999989</v>
      </c>
      <c r="K13" s="15">
        <v>0</v>
      </c>
      <c r="L13" s="13">
        <v>137783.97</v>
      </c>
    </row>
    <row r="14" spans="1:12" x14ac:dyDescent="0.2">
      <c r="B14" s="9">
        <v>2013</v>
      </c>
      <c r="C14" s="31">
        <v>28988.45</v>
      </c>
      <c r="D14" s="86">
        <v>15686.409999999996</v>
      </c>
      <c r="E14" s="15">
        <v>1629.8600000000001</v>
      </c>
      <c r="F14" s="13">
        <v>53828.34</v>
      </c>
      <c r="G14" s="15">
        <v>1770</v>
      </c>
      <c r="H14" s="13">
        <v>311.5</v>
      </c>
      <c r="I14" s="15">
        <v>28038.42</v>
      </c>
      <c r="J14" s="13">
        <v>11888.210000000001</v>
      </c>
      <c r="K14" s="15">
        <v>0</v>
      </c>
      <c r="L14" s="13">
        <v>142141.19</v>
      </c>
    </row>
    <row r="15" spans="1:12" x14ac:dyDescent="0.2">
      <c r="B15" s="9">
        <v>2014</v>
      </c>
      <c r="C15" s="31">
        <v>26216.429999999997</v>
      </c>
      <c r="D15" s="86">
        <v>16693.22</v>
      </c>
      <c r="E15" s="15">
        <v>1550.28</v>
      </c>
      <c r="F15" s="13">
        <v>84883.239999999991</v>
      </c>
      <c r="G15" s="15">
        <v>519.70999999999992</v>
      </c>
      <c r="H15" s="13">
        <v>94.830000000000013</v>
      </c>
      <c r="I15" s="15">
        <v>29134.679999999997</v>
      </c>
      <c r="J15" s="13">
        <v>12173.81</v>
      </c>
      <c r="K15" s="15">
        <v>0</v>
      </c>
      <c r="L15" s="13">
        <v>171266.19999999998</v>
      </c>
    </row>
    <row r="16" spans="1:12" x14ac:dyDescent="0.2">
      <c r="B16" s="9">
        <v>2015</v>
      </c>
      <c r="C16" s="31">
        <v>27693.54</v>
      </c>
      <c r="D16" s="86">
        <v>18741.23</v>
      </c>
      <c r="E16" s="15">
        <v>2124.2999999999997</v>
      </c>
      <c r="F16" s="13">
        <v>94549.75</v>
      </c>
      <c r="G16" s="15">
        <v>8379.49</v>
      </c>
      <c r="H16" s="13">
        <v>200.3</v>
      </c>
      <c r="I16" s="15">
        <v>30975.170000000006</v>
      </c>
      <c r="J16" s="13">
        <v>13338.409999999998</v>
      </c>
      <c r="K16" s="15">
        <v>0</v>
      </c>
      <c r="L16" s="13">
        <v>196002.19</v>
      </c>
    </row>
    <row r="17" spans="2:12" x14ac:dyDescent="0.2">
      <c r="B17" s="9">
        <v>2016</v>
      </c>
      <c r="C17" s="31">
        <v>22997.219999999998</v>
      </c>
      <c r="D17" s="86">
        <v>17890.22</v>
      </c>
      <c r="E17" s="15">
        <v>1865.0500000000002</v>
      </c>
      <c r="F17" s="13">
        <v>76588.66</v>
      </c>
      <c r="G17" s="15">
        <v>1069.3399999999999</v>
      </c>
      <c r="H17" s="13">
        <v>73.52</v>
      </c>
      <c r="I17" s="15">
        <v>11041.380000000001</v>
      </c>
      <c r="J17" s="13">
        <v>5788.73</v>
      </c>
      <c r="K17" s="15">
        <v>0</v>
      </c>
      <c r="L17" s="13">
        <v>137314.12000000002</v>
      </c>
    </row>
    <row r="18" spans="2:12" x14ac:dyDescent="0.2">
      <c r="B18" s="9">
        <v>2017</v>
      </c>
      <c r="C18" s="31">
        <v>23728.769999999997</v>
      </c>
      <c r="D18" s="86">
        <v>17501.04</v>
      </c>
      <c r="E18" s="15">
        <v>1760.2800000000002</v>
      </c>
      <c r="F18" s="13">
        <v>113428.01000000001</v>
      </c>
      <c r="G18" s="15">
        <v>8612.8599999999988</v>
      </c>
      <c r="H18" s="13">
        <v>306</v>
      </c>
      <c r="I18" s="15">
        <v>8834.08</v>
      </c>
      <c r="J18" s="13">
        <v>5091.01</v>
      </c>
      <c r="K18" s="15">
        <v>0</v>
      </c>
      <c r="L18" s="13">
        <v>179262.05</v>
      </c>
    </row>
    <row r="19" spans="2:12" x14ac:dyDescent="0.2">
      <c r="B19" s="9">
        <v>2018</v>
      </c>
      <c r="C19" s="31">
        <v>23695.589999999997</v>
      </c>
      <c r="D19" s="86">
        <v>17568.150000000001</v>
      </c>
      <c r="E19" s="15">
        <v>1419.0500000000002</v>
      </c>
      <c r="F19" s="13">
        <v>124202.19</v>
      </c>
      <c r="G19" s="15">
        <v>2440.7599999999998</v>
      </c>
      <c r="H19" s="13">
        <v>707.85</v>
      </c>
      <c r="I19" s="15">
        <v>12206.21</v>
      </c>
      <c r="J19" s="13">
        <v>4563.87</v>
      </c>
      <c r="K19" s="15">
        <v>0</v>
      </c>
      <c r="L19" s="13">
        <v>186803.67</v>
      </c>
    </row>
    <row r="20" spans="2:12" x14ac:dyDescent="0.2">
      <c r="B20" s="9">
        <v>2019</v>
      </c>
      <c r="C20" s="31">
        <v>25244.749999999996</v>
      </c>
      <c r="D20" s="86">
        <v>19982.320000000003</v>
      </c>
      <c r="E20" s="15">
        <v>1382.5600000000002</v>
      </c>
      <c r="F20" s="13">
        <v>122507.73</v>
      </c>
      <c r="G20" s="15">
        <v>2148.41</v>
      </c>
      <c r="H20" s="13">
        <v>448.85</v>
      </c>
      <c r="I20" s="15">
        <v>9973.44</v>
      </c>
      <c r="J20" s="13">
        <v>5669.7799999999988</v>
      </c>
      <c r="K20" s="15">
        <v>33</v>
      </c>
      <c r="L20" s="13">
        <v>187390.84</v>
      </c>
    </row>
    <row r="21" spans="2:12" ht="15" x14ac:dyDescent="0.2">
      <c r="B21" s="62">
        <v>2020</v>
      </c>
      <c r="C21" s="32"/>
      <c r="D21" s="33"/>
      <c r="E21" s="34"/>
      <c r="F21" s="33"/>
      <c r="G21" s="34"/>
      <c r="H21" s="33"/>
      <c r="I21" s="34"/>
      <c r="J21" s="33"/>
      <c r="K21" s="34">
        <v>0</v>
      </c>
      <c r="L21" s="33">
        <v>0</v>
      </c>
    </row>
    <row r="22" spans="2:12" ht="30" x14ac:dyDescent="0.2">
      <c r="B22" s="62" t="s">
        <v>296</v>
      </c>
      <c r="C22" s="32">
        <v>410552.66399999999</v>
      </c>
      <c r="D22" s="33">
        <v>222851.24000000002</v>
      </c>
      <c r="E22" s="34">
        <v>18902.490000000005</v>
      </c>
      <c r="F22" s="33">
        <v>965430.1100000001</v>
      </c>
      <c r="G22" s="34">
        <v>74466.719999999987</v>
      </c>
      <c r="H22" s="33">
        <v>2906.25</v>
      </c>
      <c r="I22" s="34">
        <v>217491.31999999998</v>
      </c>
      <c r="J22" s="33">
        <v>126462.01999999999</v>
      </c>
      <c r="K22" s="34">
        <v>33</v>
      </c>
      <c r="L22" s="33">
        <v>2039095.814</v>
      </c>
    </row>
    <row r="25" spans="2:12" ht="28.15" customHeight="1" x14ac:dyDescent="0.2">
      <c r="B25" s="173" t="s">
        <v>306</v>
      </c>
      <c r="C25" s="179" t="s">
        <v>307</v>
      </c>
      <c r="D25" s="180"/>
      <c r="E25" s="180"/>
      <c r="F25" s="176" t="s">
        <v>308</v>
      </c>
      <c r="G25" s="181" t="s">
        <v>309</v>
      </c>
    </row>
    <row r="26" spans="2:12" ht="45" x14ac:dyDescent="0.2">
      <c r="B26" s="175"/>
      <c r="C26" s="28" t="s">
        <v>310</v>
      </c>
      <c r="D26" s="62" t="s">
        <v>311</v>
      </c>
      <c r="E26" s="29" t="s">
        <v>312</v>
      </c>
      <c r="F26" s="177"/>
      <c r="G26" s="182"/>
    </row>
    <row r="27" spans="2:12" x14ac:dyDescent="0.2">
      <c r="B27" s="9">
        <v>2019</v>
      </c>
      <c r="C27" s="96">
        <v>171714</v>
      </c>
      <c r="D27" s="85">
        <v>9973</v>
      </c>
      <c r="E27" s="15">
        <v>5669</v>
      </c>
      <c r="F27" s="13">
        <v>866</v>
      </c>
      <c r="G27" s="15">
        <v>24082</v>
      </c>
    </row>
    <row r="28" spans="2:12" ht="15" x14ac:dyDescent="0.2">
      <c r="B28" s="97"/>
      <c r="C28" s="98"/>
      <c r="D28" s="98"/>
      <c r="E28" s="98"/>
      <c r="F28" s="98"/>
      <c r="G28" s="98"/>
    </row>
    <row r="29" spans="2:12" ht="45" x14ac:dyDescent="0.25">
      <c r="B29" s="62" t="s">
        <v>306</v>
      </c>
      <c r="C29" s="28" t="s">
        <v>313</v>
      </c>
      <c r="D29" s="99"/>
      <c r="E29" s="99"/>
    </row>
    <row r="30" spans="2:12" ht="15" x14ac:dyDescent="0.25">
      <c r="B30" s="9">
        <v>2019</v>
      </c>
      <c r="C30" s="96">
        <v>3671</v>
      </c>
      <c r="D30" s="99"/>
      <c r="E30" s="99"/>
    </row>
  </sheetData>
  <mergeCells count="4">
    <mergeCell ref="B25:B26"/>
    <mergeCell ref="C25:E25"/>
    <mergeCell ref="F25:F26"/>
    <mergeCell ref="G25:G26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F0"/>
  </sheetPr>
  <dimension ref="A1:J37"/>
  <sheetViews>
    <sheetView zoomScaleNormal="100"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10" width="14.7109375" style="2" customWidth="1"/>
    <col min="11" max="16384" width="9.140625" style="2"/>
  </cols>
  <sheetData>
    <row r="1" spans="1:10" ht="15" x14ac:dyDescent="0.25">
      <c r="A1" s="1" t="s">
        <v>51</v>
      </c>
    </row>
    <row r="2" spans="1:10" ht="15" x14ac:dyDescent="0.25">
      <c r="A2" s="4"/>
      <c r="B2" s="4"/>
    </row>
    <row r="6" spans="1:10" ht="38.25" x14ac:dyDescent="0.2">
      <c r="B6" s="8" t="s">
        <v>49</v>
      </c>
      <c r="C6" s="10" t="s">
        <v>42</v>
      </c>
      <c r="D6" s="8" t="s">
        <v>43</v>
      </c>
      <c r="E6" s="8" t="s">
        <v>44</v>
      </c>
      <c r="F6" s="8" t="s">
        <v>45</v>
      </c>
      <c r="G6" s="8" t="s">
        <v>46</v>
      </c>
      <c r="H6" s="8" t="s">
        <v>47</v>
      </c>
      <c r="I6" s="8" t="s">
        <v>48</v>
      </c>
      <c r="J6" s="8" t="s">
        <v>39</v>
      </c>
    </row>
    <row r="7" spans="1:10" x14ac:dyDescent="0.2">
      <c r="B7" s="157">
        <v>1990</v>
      </c>
      <c r="C7" s="12">
        <v>0</v>
      </c>
      <c r="D7" s="3">
        <v>0</v>
      </c>
      <c r="E7" s="3">
        <v>134</v>
      </c>
      <c r="F7" s="3">
        <v>0</v>
      </c>
      <c r="G7" s="3">
        <v>0</v>
      </c>
      <c r="H7" s="3">
        <v>4</v>
      </c>
      <c r="I7" s="3">
        <v>0</v>
      </c>
      <c r="J7" s="3">
        <v>138</v>
      </c>
    </row>
    <row r="8" spans="1:10" x14ac:dyDescent="0.2">
      <c r="B8" s="157">
        <v>1991</v>
      </c>
      <c r="C8" s="11">
        <v>0</v>
      </c>
      <c r="D8" s="3">
        <v>0</v>
      </c>
      <c r="E8" s="3">
        <v>138</v>
      </c>
      <c r="F8" s="3">
        <v>0</v>
      </c>
      <c r="G8" s="3">
        <v>0</v>
      </c>
      <c r="H8" s="3">
        <v>5</v>
      </c>
      <c r="I8" s="3">
        <v>0</v>
      </c>
      <c r="J8" s="3">
        <v>143</v>
      </c>
    </row>
    <row r="9" spans="1:10" x14ac:dyDescent="0.2">
      <c r="B9" s="157">
        <v>1992</v>
      </c>
      <c r="C9" s="11">
        <v>0</v>
      </c>
      <c r="D9" s="3">
        <v>0</v>
      </c>
      <c r="E9" s="3">
        <v>4477</v>
      </c>
      <c r="F9" s="3">
        <v>4</v>
      </c>
      <c r="G9" s="3">
        <v>0</v>
      </c>
      <c r="H9" s="3">
        <v>97</v>
      </c>
      <c r="I9" s="3">
        <v>1</v>
      </c>
      <c r="J9" s="3">
        <v>4579</v>
      </c>
    </row>
    <row r="10" spans="1:10" x14ac:dyDescent="0.2">
      <c r="B10" s="157">
        <v>1993</v>
      </c>
      <c r="C10" s="11">
        <v>7</v>
      </c>
      <c r="D10" s="3">
        <v>27</v>
      </c>
      <c r="E10" s="3">
        <v>32676</v>
      </c>
      <c r="F10" s="3">
        <v>40</v>
      </c>
      <c r="G10" s="3">
        <v>2</v>
      </c>
      <c r="H10" s="3">
        <v>886</v>
      </c>
      <c r="I10" s="3">
        <v>15</v>
      </c>
      <c r="J10" s="3">
        <v>33653</v>
      </c>
    </row>
    <row r="11" spans="1:10" x14ac:dyDescent="0.2">
      <c r="B11" s="157">
        <v>1994</v>
      </c>
      <c r="C11" s="11">
        <v>17</v>
      </c>
      <c r="D11" s="3">
        <v>64</v>
      </c>
      <c r="E11" s="3">
        <v>63610</v>
      </c>
      <c r="F11" s="3">
        <v>106</v>
      </c>
      <c r="G11" s="3">
        <v>3</v>
      </c>
      <c r="H11" s="3">
        <v>1975</v>
      </c>
      <c r="I11" s="3">
        <v>24</v>
      </c>
      <c r="J11" s="3">
        <v>65799</v>
      </c>
    </row>
    <row r="12" spans="1:10" x14ac:dyDescent="0.2">
      <c r="B12" s="157">
        <v>1995</v>
      </c>
      <c r="C12" s="11">
        <v>45</v>
      </c>
      <c r="D12" s="3">
        <v>144</v>
      </c>
      <c r="E12" s="3">
        <v>138745</v>
      </c>
      <c r="F12" s="3">
        <v>237</v>
      </c>
      <c r="G12" s="3">
        <v>5</v>
      </c>
      <c r="H12" s="3">
        <v>4173</v>
      </c>
      <c r="I12" s="3">
        <v>29</v>
      </c>
      <c r="J12" s="3">
        <v>143378</v>
      </c>
    </row>
    <row r="13" spans="1:10" x14ac:dyDescent="0.2">
      <c r="B13" s="157">
        <v>1996</v>
      </c>
      <c r="C13" s="11">
        <v>115</v>
      </c>
      <c r="D13" s="3">
        <v>254</v>
      </c>
      <c r="E13" s="3">
        <v>249239</v>
      </c>
      <c r="F13" s="3">
        <v>385</v>
      </c>
      <c r="G13" s="3">
        <v>7</v>
      </c>
      <c r="H13" s="3">
        <v>7624</v>
      </c>
      <c r="I13" s="3">
        <v>32</v>
      </c>
      <c r="J13" s="3">
        <v>257656</v>
      </c>
    </row>
    <row r="14" spans="1:10" x14ac:dyDescent="0.2">
      <c r="B14" s="157">
        <v>1997</v>
      </c>
      <c r="C14" s="11">
        <v>181</v>
      </c>
      <c r="D14" s="3">
        <v>371</v>
      </c>
      <c r="E14" s="3">
        <v>351682</v>
      </c>
      <c r="F14" s="3">
        <v>528</v>
      </c>
      <c r="G14" s="3">
        <v>8</v>
      </c>
      <c r="H14" s="3">
        <v>10940</v>
      </c>
      <c r="I14" s="3">
        <v>43</v>
      </c>
      <c r="J14" s="3">
        <v>363753</v>
      </c>
    </row>
    <row r="15" spans="1:10" x14ac:dyDescent="0.2">
      <c r="B15" s="157">
        <v>1998</v>
      </c>
      <c r="C15" s="11">
        <v>258</v>
      </c>
      <c r="D15" s="3">
        <v>509</v>
      </c>
      <c r="E15" s="3">
        <v>505546</v>
      </c>
      <c r="F15" s="3">
        <v>704</v>
      </c>
      <c r="G15" s="3">
        <v>9</v>
      </c>
      <c r="H15" s="3">
        <v>15205</v>
      </c>
      <c r="I15" s="3">
        <v>48</v>
      </c>
      <c r="J15" s="3">
        <v>522279</v>
      </c>
    </row>
    <row r="16" spans="1:10" x14ac:dyDescent="0.2">
      <c r="B16" s="157">
        <v>1999</v>
      </c>
      <c r="C16" s="11">
        <v>347</v>
      </c>
      <c r="D16" s="3">
        <v>624</v>
      </c>
      <c r="E16" s="3">
        <v>631618</v>
      </c>
      <c r="F16" s="3">
        <v>916</v>
      </c>
      <c r="G16" s="3">
        <v>9</v>
      </c>
      <c r="H16" s="3">
        <v>18695</v>
      </c>
      <c r="I16" s="3">
        <v>51</v>
      </c>
      <c r="J16" s="3">
        <v>652260</v>
      </c>
    </row>
    <row r="17" spans="2:10" x14ac:dyDescent="0.2">
      <c r="B17" s="157">
        <v>2000</v>
      </c>
      <c r="C17" s="11">
        <v>431</v>
      </c>
      <c r="D17" s="3">
        <v>709</v>
      </c>
      <c r="E17" s="3">
        <v>735721</v>
      </c>
      <c r="F17" s="3">
        <v>1087</v>
      </c>
      <c r="G17" s="3">
        <v>10</v>
      </c>
      <c r="H17" s="3">
        <v>22368</v>
      </c>
      <c r="I17" s="3">
        <v>55</v>
      </c>
      <c r="J17" s="3">
        <v>760381</v>
      </c>
    </row>
    <row r="18" spans="2:10" x14ac:dyDescent="0.2">
      <c r="B18" s="157">
        <v>2001</v>
      </c>
      <c r="C18" s="11">
        <v>512</v>
      </c>
      <c r="D18" s="3">
        <v>772</v>
      </c>
      <c r="E18" s="3">
        <v>837008</v>
      </c>
      <c r="F18" s="3">
        <v>1240</v>
      </c>
      <c r="G18" s="3">
        <v>12</v>
      </c>
      <c r="H18" s="3">
        <v>25914</v>
      </c>
      <c r="I18" s="3">
        <v>58</v>
      </c>
      <c r="J18" s="3">
        <v>865516</v>
      </c>
    </row>
    <row r="19" spans="2:10" x14ac:dyDescent="0.2">
      <c r="B19" s="157">
        <v>2002</v>
      </c>
      <c r="C19" s="11">
        <v>568</v>
      </c>
      <c r="D19" s="3">
        <v>814</v>
      </c>
      <c r="E19" s="3">
        <v>951944</v>
      </c>
      <c r="F19" s="3">
        <v>1431</v>
      </c>
      <c r="G19" s="3">
        <v>13</v>
      </c>
      <c r="H19" s="3">
        <v>30527</v>
      </c>
      <c r="I19" s="3">
        <v>63</v>
      </c>
      <c r="J19" s="3">
        <v>985360</v>
      </c>
    </row>
    <row r="20" spans="2:10" x14ac:dyDescent="0.2">
      <c r="B20" s="157">
        <v>2003</v>
      </c>
      <c r="C20" s="11">
        <v>675</v>
      </c>
      <c r="D20" s="3">
        <v>933</v>
      </c>
      <c r="E20" s="3">
        <v>1156549</v>
      </c>
      <c r="F20" s="3">
        <v>1674</v>
      </c>
      <c r="G20" s="3">
        <v>19</v>
      </c>
      <c r="H20" s="3">
        <v>38289</v>
      </c>
      <c r="I20" s="3">
        <v>70</v>
      </c>
      <c r="J20" s="3">
        <v>1198209</v>
      </c>
    </row>
    <row r="21" spans="2:10" x14ac:dyDescent="0.2">
      <c r="B21" s="157">
        <v>2004</v>
      </c>
      <c r="C21" s="11">
        <v>800</v>
      </c>
      <c r="D21" s="3">
        <v>1110</v>
      </c>
      <c r="E21" s="3">
        <v>1451927</v>
      </c>
      <c r="F21" s="3">
        <v>1979</v>
      </c>
      <c r="G21" s="3">
        <v>33</v>
      </c>
      <c r="H21" s="3">
        <v>49347</v>
      </c>
      <c r="I21" s="3">
        <v>70</v>
      </c>
      <c r="J21" s="3">
        <v>1505266</v>
      </c>
    </row>
    <row r="22" spans="2:10" x14ac:dyDescent="0.2">
      <c r="B22" s="157">
        <v>2005</v>
      </c>
      <c r="C22" s="11">
        <v>924</v>
      </c>
      <c r="D22" s="3">
        <v>1268</v>
      </c>
      <c r="E22" s="3">
        <v>1738246</v>
      </c>
      <c r="F22" s="3">
        <v>2669</v>
      </c>
      <c r="G22" s="3">
        <v>67</v>
      </c>
      <c r="H22" s="3">
        <v>61930</v>
      </c>
      <c r="I22" s="3">
        <v>77</v>
      </c>
      <c r="J22" s="3">
        <v>1805181</v>
      </c>
    </row>
    <row r="23" spans="2:10" x14ac:dyDescent="0.2">
      <c r="B23" s="157">
        <v>2006</v>
      </c>
      <c r="C23" s="11">
        <v>1026</v>
      </c>
      <c r="D23" s="3">
        <v>1429</v>
      </c>
      <c r="E23" s="3">
        <v>2005882</v>
      </c>
      <c r="F23" s="3">
        <v>3309</v>
      </c>
      <c r="G23" s="3">
        <v>95</v>
      </c>
      <c r="H23" s="3">
        <v>75132</v>
      </c>
      <c r="I23" s="3">
        <v>81</v>
      </c>
      <c r="J23" s="3">
        <v>2086954</v>
      </c>
    </row>
    <row r="24" spans="2:10" x14ac:dyDescent="0.2">
      <c r="B24" s="157">
        <v>2007</v>
      </c>
      <c r="C24" s="11">
        <v>1120</v>
      </c>
      <c r="D24" s="3">
        <v>1534</v>
      </c>
      <c r="E24" s="3">
        <v>2244567</v>
      </c>
      <c r="F24" s="3">
        <v>4114</v>
      </c>
      <c r="G24" s="3">
        <v>118</v>
      </c>
      <c r="H24" s="3">
        <v>85372</v>
      </c>
      <c r="I24" s="3">
        <v>87</v>
      </c>
      <c r="J24" s="3">
        <v>2336912</v>
      </c>
    </row>
    <row r="25" spans="2:10" x14ac:dyDescent="0.2">
      <c r="B25" s="157">
        <v>2008</v>
      </c>
      <c r="C25" s="11">
        <v>1196</v>
      </c>
      <c r="D25" s="3">
        <v>1611</v>
      </c>
      <c r="E25" s="3">
        <v>2485354</v>
      </c>
      <c r="F25" s="3">
        <v>4892</v>
      </c>
      <c r="G25" s="3">
        <v>129</v>
      </c>
      <c r="H25" s="3">
        <v>95464</v>
      </c>
      <c r="I25" s="3">
        <v>89</v>
      </c>
      <c r="J25" s="3">
        <v>2588735</v>
      </c>
    </row>
    <row r="26" spans="2:10" x14ac:dyDescent="0.2">
      <c r="B26" s="157">
        <v>2009</v>
      </c>
      <c r="C26" s="11">
        <v>1241</v>
      </c>
      <c r="D26" s="3">
        <v>1650</v>
      </c>
      <c r="E26" s="3">
        <v>2678312</v>
      </c>
      <c r="F26" s="3">
        <v>5557</v>
      </c>
      <c r="G26" s="3">
        <v>147</v>
      </c>
      <c r="H26" s="3">
        <v>103941</v>
      </c>
      <c r="I26" s="3">
        <v>92</v>
      </c>
      <c r="J26" s="3">
        <v>2790940</v>
      </c>
    </row>
    <row r="27" spans="2:10" x14ac:dyDescent="0.2">
      <c r="B27" s="157">
        <v>2010</v>
      </c>
      <c r="C27" s="11">
        <v>1279</v>
      </c>
      <c r="D27" s="3">
        <v>1684</v>
      </c>
      <c r="E27" s="3">
        <v>2908512</v>
      </c>
      <c r="F27" s="3">
        <v>6051</v>
      </c>
      <c r="G27" s="3">
        <v>162</v>
      </c>
      <c r="H27" s="3">
        <v>113953</v>
      </c>
      <c r="I27" s="3">
        <v>92</v>
      </c>
      <c r="J27" s="3">
        <v>3031733</v>
      </c>
    </row>
    <row r="28" spans="2:10" x14ac:dyDescent="0.2">
      <c r="B28" s="157">
        <v>2011</v>
      </c>
      <c r="C28" s="11">
        <v>1331</v>
      </c>
      <c r="D28" s="3">
        <v>1738</v>
      </c>
      <c r="E28" s="3">
        <v>3191059</v>
      </c>
      <c r="F28" s="3">
        <v>6578</v>
      </c>
      <c r="G28" s="3">
        <v>189</v>
      </c>
      <c r="H28" s="3">
        <v>125799</v>
      </c>
      <c r="I28" s="3">
        <v>92</v>
      </c>
      <c r="J28" s="3">
        <v>3326786</v>
      </c>
    </row>
    <row r="29" spans="2:10" x14ac:dyDescent="0.2">
      <c r="B29" s="157">
        <v>2012</v>
      </c>
      <c r="C29" s="11">
        <v>1396</v>
      </c>
      <c r="D29" s="3">
        <v>1828</v>
      </c>
      <c r="E29" s="3">
        <v>3429072</v>
      </c>
      <c r="F29" s="3">
        <v>7076</v>
      </c>
      <c r="G29" s="3">
        <v>254</v>
      </c>
      <c r="H29" s="3">
        <v>136985</v>
      </c>
      <c r="I29" s="3">
        <v>94</v>
      </c>
      <c r="J29" s="3">
        <v>3576705</v>
      </c>
    </row>
    <row r="30" spans="2:10" x14ac:dyDescent="0.2">
      <c r="B30" s="157">
        <v>2013</v>
      </c>
      <c r="C30" s="11">
        <v>1469</v>
      </c>
      <c r="D30" s="3">
        <v>1884</v>
      </c>
      <c r="E30" s="3">
        <v>3652560</v>
      </c>
      <c r="F30" s="3">
        <v>7672</v>
      </c>
      <c r="G30" s="3">
        <v>600</v>
      </c>
      <c r="H30" s="3">
        <v>147853</v>
      </c>
      <c r="I30" s="3">
        <v>94</v>
      </c>
      <c r="J30" s="3">
        <v>3812132</v>
      </c>
    </row>
    <row r="31" spans="2:10" x14ac:dyDescent="0.2">
      <c r="B31" s="157">
        <v>2014</v>
      </c>
      <c r="C31" s="11">
        <v>1521</v>
      </c>
      <c r="D31" s="3">
        <v>1941</v>
      </c>
      <c r="E31" s="3">
        <v>3867213</v>
      </c>
      <c r="F31" s="3">
        <v>8226</v>
      </c>
      <c r="G31" s="3">
        <v>650</v>
      </c>
      <c r="H31" s="3">
        <v>158151</v>
      </c>
      <c r="I31" s="3">
        <v>96</v>
      </c>
      <c r="J31" s="3">
        <v>4037798</v>
      </c>
    </row>
    <row r="32" spans="2:10" x14ac:dyDescent="0.2">
      <c r="B32" s="157">
        <v>2015</v>
      </c>
      <c r="C32" s="11">
        <v>1583</v>
      </c>
      <c r="D32" s="3">
        <v>1984</v>
      </c>
      <c r="E32" s="3">
        <v>4076895</v>
      </c>
      <c r="F32" s="3">
        <v>8718</v>
      </c>
      <c r="G32" s="3">
        <v>684</v>
      </c>
      <c r="H32" s="3">
        <v>167785</v>
      </c>
      <c r="I32" s="3">
        <v>101</v>
      </c>
      <c r="J32" s="3">
        <v>4257750</v>
      </c>
    </row>
    <row r="33" spans="2:10" x14ac:dyDescent="0.2">
      <c r="B33" s="157">
        <v>2016</v>
      </c>
      <c r="C33" s="11">
        <v>1624</v>
      </c>
      <c r="D33" s="3">
        <v>2060</v>
      </c>
      <c r="E33" s="3">
        <v>4306057</v>
      </c>
      <c r="F33" s="3">
        <v>9199</v>
      </c>
      <c r="G33" s="3">
        <v>764</v>
      </c>
      <c r="H33" s="3">
        <v>177950</v>
      </c>
      <c r="I33" s="3">
        <v>101</v>
      </c>
      <c r="J33" s="3">
        <v>4497755</v>
      </c>
    </row>
    <row r="34" spans="2:10" x14ac:dyDescent="0.2">
      <c r="B34" s="157">
        <v>2017</v>
      </c>
      <c r="C34" s="11">
        <v>1660</v>
      </c>
      <c r="D34" s="3">
        <v>2112</v>
      </c>
      <c r="E34" s="3">
        <v>4519775</v>
      </c>
      <c r="F34" s="3">
        <v>9623</v>
      </c>
      <c r="G34" s="3">
        <v>782</v>
      </c>
      <c r="H34" s="3">
        <v>187923</v>
      </c>
      <c r="I34" s="3">
        <v>103</v>
      </c>
      <c r="J34" s="3">
        <v>4721978</v>
      </c>
    </row>
    <row r="35" spans="2:10" x14ac:dyDescent="0.2">
      <c r="B35" s="157">
        <v>2018</v>
      </c>
      <c r="C35" s="11">
        <v>1675</v>
      </c>
      <c r="D35" s="3">
        <v>2147</v>
      </c>
      <c r="E35" s="3">
        <v>4723243</v>
      </c>
      <c r="F35" s="3">
        <v>10164</v>
      </c>
      <c r="G35" s="3">
        <v>798</v>
      </c>
      <c r="H35" s="3">
        <v>197563</v>
      </c>
      <c r="I35" s="3">
        <v>103</v>
      </c>
      <c r="J35" s="3">
        <v>4935693</v>
      </c>
    </row>
    <row r="36" spans="2:10" x14ac:dyDescent="0.2">
      <c r="B36" s="157">
        <v>2019</v>
      </c>
      <c r="C36" s="11">
        <v>1692</v>
      </c>
      <c r="D36" s="3">
        <v>2189</v>
      </c>
      <c r="E36" s="3">
        <v>4896459</v>
      </c>
      <c r="F36" s="3">
        <v>10574</v>
      </c>
      <c r="G36" s="3">
        <v>801</v>
      </c>
      <c r="H36" s="3">
        <v>207145</v>
      </c>
      <c r="I36" s="3">
        <v>103</v>
      </c>
      <c r="J36" s="3">
        <v>5118963</v>
      </c>
    </row>
    <row r="37" spans="2:10" x14ac:dyDescent="0.2">
      <c r="B37" s="9" t="s">
        <v>50</v>
      </c>
      <c r="C37" s="11">
        <v>1695</v>
      </c>
      <c r="D37" s="3">
        <v>2201</v>
      </c>
      <c r="E37" s="3">
        <v>4921992</v>
      </c>
      <c r="F37" s="3">
        <v>10638</v>
      </c>
      <c r="G37" s="3">
        <v>801</v>
      </c>
      <c r="H37" s="3">
        <v>209390</v>
      </c>
      <c r="I37" s="3">
        <v>103</v>
      </c>
      <c r="J37" s="3">
        <v>5146820</v>
      </c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00B0F0"/>
  </sheetPr>
  <dimension ref="A1:AH45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16384" width="9.140625" style="2"/>
  </cols>
  <sheetData>
    <row r="1" spans="1:34" ht="15" x14ac:dyDescent="0.25">
      <c r="A1" s="1" t="s">
        <v>94</v>
      </c>
    </row>
    <row r="2" spans="1:34" ht="15" x14ac:dyDescent="0.25">
      <c r="A2" s="4"/>
    </row>
    <row r="6" spans="1:34" ht="25.5" x14ac:dyDescent="0.2">
      <c r="B6" s="8" t="s">
        <v>93</v>
      </c>
      <c r="C6" s="158">
        <v>1990</v>
      </c>
      <c r="D6" s="159">
        <v>1991</v>
      </c>
      <c r="E6" s="160">
        <v>1992</v>
      </c>
      <c r="F6" s="159">
        <v>1993</v>
      </c>
      <c r="G6" s="160">
        <v>1994</v>
      </c>
      <c r="H6" s="159">
        <v>1995</v>
      </c>
      <c r="I6" s="160">
        <v>1996</v>
      </c>
      <c r="J6" s="159">
        <v>1997</v>
      </c>
      <c r="K6" s="160">
        <v>1998</v>
      </c>
      <c r="L6" s="159">
        <v>1999</v>
      </c>
      <c r="M6" s="160">
        <v>2000</v>
      </c>
      <c r="N6" s="159">
        <v>2001</v>
      </c>
      <c r="O6" s="160">
        <v>2002</v>
      </c>
      <c r="P6" s="159">
        <v>2003</v>
      </c>
      <c r="Q6" s="160">
        <v>2004</v>
      </c>
      <c r="R6" s="159">
        <v>2005</v>
      </c>
      <c r="S6" s="160">
        <v>2006</v>
      </c>
      <c r="T6" s="159">
        <v>2007</v>
      </c>
      <c r="U6" s="160">
        <v>2008</v>
      </c>
      <c r="V6" s="159">
        <v>2009</v>
      </c>
      <c r="W6" s="160">
        <v>2010</v>
      </c>
      <c r="X6" s="159">
        <v>2011</v>
      </c>
      <c r="Y6" s="160">
        <v>2012</v>
      </c>
      <c r="Z6" s="159">
        <v>2013</v>
      </c>
      <c r="AA6" s="160">
        <v>2014</v>
      </c>
      <c r="AB6" s="159">
        <v>2015</v>
      </c>
      <c r="AC6" s="160">
        <v>2016</v>
      </c>
      <c r="AD6" s="159">
        <v>2017</v>
      </c>
      <c r="AE6" s="160">
        <v>2018</v>
      </c>
      <c r="AF6" s="159">
        <v>2019</v>
      </c>
      <c r="AG6" s="14" t="s">
        <v>91</v>
      </c>
      <c r="AH6" s="8" t="s">
        <v>39</v>
      </c>
    </row>
    <row r="7" spans="1:34" x14ac:dyDescent="0.2">
      <c r="B7" s="21" t="s">
        <v>52</v>
      </c>
      <c r="C7" s="23">
        <v>0</v>
      </c>
      <c r="D7" s="18">
        <v>1</v>
      </c>
      <c r="E7" s="17">
        <v>1</v>
      </c>
      <c r="F7" s="18">
        <v>1</v>
      </c>
      <c r="G7" s="17">
        <v>1</v>
      </c>
      <c r="H7" s="18">
        <v>1</v>
      </c>
      <c r="I7" s="17">
        <v>1</v>
      </c>
      <c r="J7" s="18">
        <v>1</v>
      </c>
      <c r="K7" s="17">
        <v>1</v>
      </c>
      <c r="L7" s="18">
        <v>1</v>
      </c>
      <c r="M7" s="17">
        <v>1</v>
      </c>
      <c r="N7" s="18">
        <v>1</v>
      </c>
      <c r="O7" s="17">
        <v>1</v>
      </c>
      <c r="P7" s="18">
        <v>1</v>
      </c>
      <c r="Q7" s="17">
        <v>1</v>
      </c>
      <c r="R7" s="18">
        <v>1</v>
      </c>
      <c r="S7" s="17">
        <v>1142</v>
      </c>
      <c r="T7" s="18">
        <v>2423</v>
      </c>
      <c r="U7" s="17">
        <v>3210</v>
      </c>
      <c r="V7" s="18">
        <v>3682</v>
      </c>
      <c r="W7" s="17">
        <v>4235</v>
      </c>
      <c r="X7" s="18">
        <v>4862</v>
      </c>
      <c r="Y7" s="17">
        <v>5381</v>
      </c>
      <c r="Z7" s="18">
        <v>5935</v>
      </c>
      <c r="AA7" s="17">
        <v>6436</v>
      </c>
      <c r="AB7" s="18">
        <v>6879</v>
      </c>
      <c r="AC7" s="17">
        <v>7350</v>
      </c>
      <c r="AD7" s="18">
        <v>7712</v>
      </c>
      <c r="AE7" s="17">
        <v>8057</v>
      </c>
      <c r="AF7" s="18">
        <v>8350</v>
      </c>
      <c r="AG7" s="17">
        <v>8394</v>
      </c>
      <c r="AH7" s="18">
        <v>8394</v>
      </c>
    </row>
    <row r="8" spans="1:34" x14ac:dyDescent="0.2">
      <c r="B8" s="21" t="s">
        <v>53</v>
      </c>
      <c r="C8" s="24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9">
        <v>0</v>
      </c>
      <c r="N8" s="20">
        <v>0</v>
      </c>
      <c r="O8" s="19">
        <v>0</v>
      </c>
      <c r="P8" s="20">
        <v>0</v>
      </c>
      <c r="Q8" s="19">
        <v>0</v>
      </c>
      <c r="R8" s="20">
        <v>0</v>
      </c>
      <c r="S8" s="19">
        <v>0</v>
      </c>
      <c r="T8" s="20">
        <v>2185</v>
      </c>
      <c r="U8" s="19">
        <v>6349</v>
      </c>
      <c r="V8" s="20">
        <v>9370</v>
      </c>
      <c r="W8" s="19">
        <v>13358</v>
      </c>
      <c r="X8" s="20">
        <v>19069</v>
      </c>
      <c r="Y8" s="19">
        <v>24696</v>
      </c>
      <c r="Z8" s="20">
        <v>30276</v>
      </c>
      <c r="AA8" s="19">
        <v>37078</v>
      </c>
      <c r="AB8" s="20">
        <v>43446</v>
      </c>
      <c r="AC8" s="19">
        <v>62788</v>
      </c>
      <c r="AD8" s="20">
        <v>70975</v>
      </c>
      <c r="AE8" s="19">
        <v>78496</v>
      </c>
      <c r="AF8" s="20">
        <v>85376</v>
      </c>
      <c r="AG8" s="19">
        <v>86320</v>
      </c>
      <c r="AH8" s="20">
        <v>86320</v>
      </c>
    </row>
    <row r="9" spans="1:34" x14ac:dyDescent="0.2">
      <c r="B9" s="21" t="s">
        <v>54</v>
      </c>
      <c r="C9" s="24">
        <v>17</v>
      </c>
      <c r="D9" s="20">
        <v>17</v>
      </c>
      <c r="E9" s="19">
        <v>30</v>
      </c>
      <c r="F9" s="20">
        <v>179</v>
      </c>
      <c r="G9" s="19">
        <v>317</v>
      </c>
      <c r="H9" s="20">
        <v>570</v>
      </c>
      <c r="I9" s="19">
        <v>2169</v>
      </c>
      <c r="J9" s="20">
        <v>3935</v>
      </c>
      <c r="K9" s="19">
        <v>6042</v>
      </c>
      <c r="L9" s="20">
        <v>7969</v>
      </c>
      <c r="M9" s="19">
        <v>9059</v>
      </c>
      <c r="N9" s="20">
        <v>15417</v>
      </c>
      <c r="O9" s="19">
        <v>21306</v>
      </c>
      <c r="P9" s="20">
        <v>30502</v>
      </c>
      <c r="Q9" s="19">
        <v>44436</v>
      </c>
      <c r="R9" s="20">
        <v>56731</v>
      </c>
      <c r="S9" s="19">
        <v>67173</v>
      </c>
      <c r="T9" s="20">
        <v>78853</v>
      </c>
      <c r="U9" s="19">
        <v>89219</v>
      </c>
      <c r="V9" s="20">
        <v>95868</v>
      </c>
      <c r="W9" s="19">
        <v>102515</v>
      </c>
      <c r="X9" s="20">
        <v>111228</v>
      </c>
      <c r="Y9" s="19">
        <v>118399</v>
      </c>
      <c r="Z9" s="20">
        <v>124519</v>
      </c>
      <c r="AA9" s="19">
        <v>130558</v>
      </c>
      <c r="AB9" s="20">
        <v>135944</v>
      </c>
      <c r="AC9" s="19">
        <v>141156</v>
      </c>
      <c r="AD9" s="20">
        <v>145258</v>
      </c>
      <c r="AE9" s="19">
        <v>149711</v>
      </c>
      <c r="AF9" s="20">
        <v>153466</v>
      </c>
      <c r="AG9" s="19">
        <v>154022</v>
      </c>
      <c r="AH9" s="20">
        <v>154022</v>
      </c>
    </row>
    <row r="10" spans="1:34" x14ac:dyDescent="0.2">
      <c r="B10" s="21" t="s">
        <v>55</v>
      </c>
      <c r="C10" s="24">
        <v>0</v>
      </c>
      <c r="D10" s="20">
        <v>0</v>
      </c>
      <c r="E10" s="19">
        <v>133</v>
      </c>
      <c r="F10" s="20">
        <v>505</v>
      </c>
      <c r="G10" s="19">
        <v>1086</v>
      </c>
      <c r="H10" s="20">
        <v>2526</v>
      </c>
      <c r="I10" s="19">
        <v>5212</v>
      </c>
      <c r="J10" s="20">
        <v>7529</v>
      </c>
      <c r="K10" s="19">
        <v>10875</v>
      </c>
      <c r="L10" s="20">
        <v>18165</v>
      </c>
      <c r="M10" s="19">
        <v>22787</v>
      </c>
      <c r="N10" s="20">
        <v>26986</v>
      </c>
      <c r="O10" s="19">
        <v>30673</v>
      </c>
      <c r="P10" s="20">
        <v>37192</v>
      </c>
      <c r="Q10" s="19">
        <v>47193</v>
      </c>
      <c r="R10" s="20">
        <v>54048</v>
      </c>
      <c r="S10" s="19">
        <v>59993</v>
      </c>
      <c r="T10" s="20">
        <v>65793</v>
      </c>
      <c r="U10" s="19">
        <v>73487</v>
      </c>
      <c r="V10" s="20">
        <v>78726</v>
      </c>
      <c r="W10" s="19">
        <v>84809</v>
      </c>
      <c r="X10" s="20">
        <v>92555</v>
      </c>
      <c r="Y10" s="19">
        <v>98187</v>
      </c>
      <c r="Z10" s="20">
        <v>107297</v>
      </c>
      <c r="AA10" s="19">
        <v>115224</v>
      </c>
      <c r="AB10" s="20">
        <v>122120</v>
      </c>
      <c r="AC10" s="19">
        <v>128381</v>
      </c>
      <c r="AD10" s="20">
        <v>133945</v>
      </c>
      <c r="AE10" s="19">
        <v>139115</v>
      </c>
      <c r="AF10" s="20">
        <v>144861</v>
      </c>
      <c r="AG10" s="19">
        <v>145360</v>
      </c>
      <c r="AH10" s="20">
        <v>145360</v>
      </c>
    </row>
    <row r="11" spans="1:34" x14ac:dyDescent="0.2">
      <c r="B11" s="21" t="s">
        <v>56</v>
      </c>
      <c r="C11" s="24">
        <v>2</v>
      </c>
      <c r="D11" s="20">
        <v>2</v>
      </c>
      <c r="E11" s="19">
        <v>3</v>
      </c>
      <c r="F11" s="20">
        <v>4</v>
      </c>
      <c r="G11" s="19">
        <v>35</v>
      </c>
      <c r="H11" s="20">
        <v>71</v>
      </c>
      <c r="I11" s="19">
        <v>97</v>
      </c>
      <c r="J11" s="20">
        <v>991</v>
      </c>
      <c r="K11" s="19">
        <v>9918</v>
      </c>
      <c r="L11" s="20">
        <v>14055</v>
      </c>
      <c r="M11" s="19">
        <v>17416</v>
      </c>
      <c r="N11" s="20">
        <v>20250</v>
      </c>
      <c r="O11" s="19">
        <v>25660</v>
      </c>
      <c r="P11" s="20">
        <v>38410</v>
      </c>
      <c r="Q11" s="19">
        <v>61151</v>
      </c>
      <c r="R11" s="20">
        <v>82313</v>
      </c>
      <c r="S11" s="19">
        <v>99329</v>
      </c>
      <c r="T11" s="20">
        <v>113173</v>
      </c>
      <c r="U11" s="19">
        <v>125717</v>
      </c>
      <c r="V11" s="20">
        <v>134634</v>
      </c>
      <c r="W11" s="19">
        <v>145615</v>
      </c>
      <c r="X11" s="20">
        <v>158694</v>
      </c>
      <c r="Y11" s="19">
        <v>169234</v>
      </c>
      <c r="Z11" s="20">
        <v>177934</v>
      </c>
      <c r="AA11" s="19">
        <v>185788</v>
      </c>
      <c r="AB11" s="20">
        <v>193501</v>
      </c>
      <c r="AC11" s="19">
        <v>200406</v>
      </c>
      <c r="AD11" s="20">
        <v>207064</v>
      </c>
      <c r="AE11" s="19">
        <v>213007</v>
      </c>
      <c r="AF11" s="20">
        <v>218780</v>
      </c>
      <c r="AG11" s="19">
        <v>219955</v>
      </c>
      <c r="AH11" s="20">
        <v>219955</v>
      </c>
    </row>
    <row r="12" spans="1:34" x14ac:dyDescent="0.2">
      <c r="B12" s="21" t="s">
        <v>57</v>
      </c>
      <c r="C12" s="24">
        <v>1</v>
      </c>
      <c r="D12" s="20">
        <v>1</v>
      </c>
      <c r="E12" s="19">
        <v>998</v>
      </c>
      <c r="F12" s="20">
        <v>2388</v>
      </c>
      <c r="G12" s="19">
        <v>5663</v>
      </c>
      <c r="H12" s="20">
        <v>12963</v>
      </c>
      <c r="I12" s="19">
        <v>24283</v>
      </c>
      <c r="J12" s="20">
        <v>33500</v>
      </c>
      <c r="K12" s="19">
        <v>45045</v>
      </c>
      <c r="L12" s="20">
        <v>53001</v>
      </c>
      <c r="M12" s="19">
        <v>60991</v>
      </c>
      <c r="N12" s="20">
        <v>66611</v>
      </c>
      <c r="O12" s="19">
        <v>72249</v>
      </c>
      <c r="P12" s="20">
        <v>81187</v>
      </c>
      <c r="Q12" s="19">
        <v>91151</v>
      </c>
      <c r="R12" s="20">
        <v>103230</v>
      </c>
      <c r="S12" s="19">
        <v>115442</v>
      </c>
      <c r="T12" s="20">
        <v>126369</v>
      </c>
      <c r="U12" s="19">
        <v>135947</v>
      </c>
      <c r="V12" s="20">
        <v>142868</v>
      </c>
      <c r="W12" s="19">
        <v>149988</v>
      </c>
      <c r="X12" s="20">
        <v>158819</v>
      </c>
      <c r="Y12" s="19">
        <v>164696</v>
      </c>
      <c r="Z12" s="20">
        <v>169733</v>
      </c>
      <c r="AA12" s="19">
        <v>174823</v>
      </c>
      <c r="AB12" s="20">
        <v>180639</v>
      </c>
      <c r="AC12" s="19">
        <v>186175</v>
      </c>
      <c r="AD12" s="20">
        <v>192014</v>
      </c>
      <c r="AE12" s="19">
        <v>197237</v>
      </c>
      <c r="AF12" s="20">
        <v>201113</v>
      </c>
      <c r="AG12" s="19">
        <v>201726</v>
      </c>
      <c r="AH12" s="20">
        <v>201726</v>
      </c>
    </row>
    <row r="13" spans="1:34" x14ac:dyDescent="0.2">
      <c r="B13" s="21" t="s">
        <v>58</v>
      </c>
      <c r="C13" s="24">
        <v>0</v>
      </c>
      <c r="D13" s="20">
        <v>0</v>
      </c>
      <c r="E13" s="19">
        <v>768</v>
      </c>
      <c r="F13" s="20">
        <v>9040</v>
      </c>
      <c r="G13" s="19">
        <v>15741</v>
      </c>
      <c r="H13" s="20">
        <v>21337</v>
      </c>
      <c r="I13" s="19">
        <v>27788</v>
      </c>
      <c r="J13" s="20">
        <v>31579</v>
      </c>
      <c r="K13" s="19">
        <v>35566</v>
      </c>
      <c r="L13" s="20">
        <v>38412</v>
      </c>
      <c r="M13" s="19">
        <v>40673</v>
      </c>
      <c r="N13" s="20">
        <v>42713</v>
      </c>
      <c r="O13" s="19">
        <v>44943</v>
      </c>
      <c r="P13" s="20">
        <v>47335</v>
      </c>
      <c r="Q13" s="19">
        <v>49942</v>
      </c>
      <c r="R13" s="20">
        <v>52814</v>
      </c>
      <c r="S13" s="19">
        <v>55217</v>
      </c>
      <c r="T13" s="20">
        <v>58005</v>
      </c>
      <c r="U13" s="19">
        <v>60123</v>
      </c>
      <c r="V13" s="20">
        <v>61966</v>
      </c>
      <c r="W13" s="19">
        <v>63734</v>
      </c>
      <c r="X13" s="20">
        <v>65538</v>
      </c>
      <c r="Y13" s="19">
        <v>67094</v>
      </c>
      <c r="Z13" s="20">
        <v>68378</v>
      </c>
      <c r="AA13" s="19">
        <v>69964</v>
      </c>
      <c r="AB13" s="20">
        <v>71909</v>
      </c>
      <c r="AC13" s="19">
        <v>73562</v>
      </c>
      <c r="AD13" s="20">
        <v>75684</v>
      </c>
      <c r="AE13" s="19">
        <v>77873</v>
      </c>
      <c r="AF13" s="20">
        <v>79889</v>
      </c>
      <c r="AG13" s="19">
        <v>80227</v>
      </c>
      <c r="AH13" s="20">
        <v>80227</v>
      </c>
    </row>
    <row r="14" spans="1:34" x14ac:dyDescent="0.2">
      <c r="B14" s="21" t="s">
        <v>59</v>
      </c>
      <c r="C14" s="24">
        <v>0</v>
      </c>
      <c r="D14" s="20">
        <v>0</v>
      </c>
      <c r="E14" s="19">
        <v>0</v>
      </c>
      <c r="F14" s="20">
        <v>0</v>
      </c>
      <c r="G14" s="19">
        <v>6</v>
      </c>
      <c r="H14" s="20">
        <v>10</v>
      </c>
      <c r="I14" s="19">
        <v>27</v>
      </c>
      <c r="J14" s="20">
        <v>119</v>
      </c>
      <c r="K14" s="19">
        <v>2930</v>
      </c>
      <c r="L14" s="20">
        <v>4611</v>
      </c>
      <c r="M14" s="19">
        <v>4961</v>
      </c>
      <c r="N14" s="20">
        <v>10043</v>
      </c>
      <c r="O14" s="19">
        <v>12721</v>
      </c>
      <c r="P14" s="20">
        <v>14672</v>
      </c>
      <c r="Q14" s="19">
        <v>15649</v>
      </c>
      <c r="R14" s="20">
        <v>16859</v>
      </c>
      <c r="S14" s="19">
        <v>23440</v>
      </c>
      <c r="T14" s="20">
        <v>28479</v>
      </c>
      <c r="U14" s="19">
        <v>31950</v>
      </c>
      <c r="V14" s="20">
        <v>36318</v>
      </c>
      <c r="W14" s="19">
        <v>40617</v>
      </c>
      <c r="X14" s="20">
        <v>55601</v>
      </c>
      <c r="Y14" s="19">
        <v>66426</v>
      </c>
      <c r="Z14" s="20">
        <v>70499</v>
      </c>
      <c r="AA14" s="19">
        <v>75513</v>
      </c>
      <c r="AB14" s="20">
        <v>79624</v>
      </c>
      <c r="AC14" s="19">
        <v>88744</v>
      </c>
      <c r="AD14" s="20">
        <v>98360</v>
      </c>
      <c r="AE14" s="19">
        <v>110583</v>
      </c>
      <c r="AF14" s="20">
        <v>116658</v>
      </c>
      <c r="AG14" s="19">
        <v>117234</v>
      </c>
      <c r="AH14" s="20">
        <v>117234</v>
      </c>
    </row>
    <row r="15" spans="1:34" x14ac:dyDescent="0.2">
      <c r="B15" s="21" t="s">
        <v>60</v>
      </c>
      <c r="C15" s="24">
        <v>8</v>
      </c>
      <c r="D15" s="20">
        <v>8</v>
      </c>
      <c r="E15" s="19">
        <v>12</v>
      </c>
      <c r="F15" s="20">
        <v>472</v>
      </c>
      <c r="G15" s="19">
        <v>1419</v>
      </c>
      <c r="H15" s="20">
        <v>5070</v>
      </c>
      <c r="I15" s="19">
        <v>12041</v>
      </c>
      <c r="J15" s="20">
        <v>18616</v>
      </c>
      <c r="K15" s="19">
        <v>28099</v>
      </c>
      <c r="L15" s="20">
        <v>32775</v>
      </c>
      <c r="M15" s="19">
        <v>36246</v>
      </c>
      <c r="N15" s="20">
        <v>38547</v>
      </c>
      <c r="O15" s="19">
        <v>41086</v>
      </c>
      <c r="P15" s="20">
        <v>44342</v>
      </c>
      <c r="Q15" s="19">
        <v>48795</v>
      </c>
      <c r="R15" s="20">
        <v>53435</v>
      </c>
      <c r="S15" s="19">
        <v>57867</v>
      </c>
      <c r="T15" s="20">
        <v>61188</v>
      </c>
      <c r="U15" s="19">
        <v>64245</v>
      </c>
      <c r="V15" s="20">
        <v>66822</v>
      </c>
      <c r="W15" s="19">
        <v>69622</v>
      </c>
      <c r="X15" s="20">
        <v>73202</v>
      </c>
      <c r="Y15" s="19">
        <v>75876</v>
      </c>
      <c r="Z15" s="20">
        <v>78535</v>
      </c>
      <c r="AA15" s="19">
        <v>81993</v>
      </c>
      <c r="AB15" s="20">
        <v>85012</v>
      </c>
      <c r="AC15" s="19">
        <v>87708</v>
      </c>
      <c r="AD15" s="20">
        <v>90206</v>
      </c>
      <c r="AE15" s="19">
        <v>92450</v>
      </c>
      <c r="AF15" s="20">
        <v>95939</v>
      </c>
      <c r="AG15" s="19">
        <v>96254</v>
      </c>
      <c r="AH15" s="20">
        <v>96254</v>
      </c>
    </row>
    <row r="16" spans="1:34" x14ac:dyDescent="0.2">
      <c r="B16" s="21" t="s">
        <v>61</v>
      </c>
      <c r="C16" s="24">
        <v>0</v>
      </c>
      <c r="D16" s="20">
        <v>0</v>
      </c>
      <c r="E16" s="19">
        <v>1</v>
      </c>
      <c r="F16" s="20">
        <v>1471</v>
      </c>
      <c r="G16" s="19">
        <v>3181</v>
      </c>
      <c r="H16" s="20">
        <v>7291</v>
      </c>
      <c r="I16" s="19">
        <v>12934</v>
      </c>
      <c r="J16" s="20">
        <v>17000</v>
      </c>
      <c r="K16" s="19">
        <v>20955</v>
      </c>
      <c r="L16" s="20">
        <v>24612</v>
      </c>
      <c r="M16" s="19">
        <v>27176</v>
      </c>
      <c r="N16" s="20">
        <v>29383</v>
      </c>
      <c r="O16" s="19">
        <v>31326</v>
      </c>
      <c r="P16" s="20">
        <v>33498</v>
      </c>
      <c r="Q16" s="19">
        <v>35834</v>
      </c>
      <c r="R16" s="20">
        <v>38257</v>
      </c>
      <c r="S16" s="19">
        <v>40467</v>
      </c>
      <c r="T16" s="20">
        <v>42081</v>
      </c>
      <c r="U16" s="19">
        <v>43521</v>
      </c>
      <c r="V16" s="20">
        <v>45141</v>
      </c>
      <c r="W16" s="19">
        <v>46821</v>
      </c>
      <c r="X16" s="20">
        <v>48360</v>
      </c>
      <c r="Y16" s="19">
        <v>49874</v>
      </c>
      <c r="Z16" s="20">
        <v>51413</v>
      </c>
      <c r="AA16" s="19">
        <v>52735</v>
      </c>
      <c r="AB16" s="20">
        <v>53864</v>
      </c>
      <c r="AC16" s="19">
        <v>54899</v>
      </c>
      <c r="AD16" s="20">
        <v>56189</v>
      </c>
      <c r="AE16" s="19">
        <v>57535</v>
      </c>
      <c r="AF16" s="20">
        <v>58681</v>
      </c>
      <c r="AG16" s="19">
        <v>59210</v>
      </c>
      <c r="AH16" s="20">
        <v>59210</v>
      </c>
    </row>
    <row r="17" spans="2:34" x14ac:dyDescent="0.2">
      <c r="B17" s="21" t="s">
        <v>62</v>
      </c>
      <c r="C17" s="24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0</v>
      </c>
      <c r="L17" s="20">
        <v>1</v>
      </c>
      <c r="M17" s="19">
        <v>1</v>
      </c>
      <c r="N17" s="20">
        <v>2</v>
      </c>
      <c r="O17" s="19">
        <v>7</v>
      </c>
      <c r="P17" s="20">
        <v>5264</v>
      </c>
      <c r="Q17" s="19">
        <v>12092</v>
      </c>
      <c r="R17" s="20">
        <v>22492</v>
      </c>
      <c r="S17" s="19">
        <v>33451</v>
      </c>
      <c r="T17" s="20">
        <v>39435</v>
      </c>
      <c r="U17" s="19">
        <v>44292</v>
      </c>
      <c r="V17" s="20">
        <v>47967</v>
      </c>
      <c r="W17" s="19">
        <v>52463</v>
      </c>
      <c r="X17" s="20">
        <v>58313</v>
      </c>
      <c r="Y17" s="19">
        <v>63070</v>
      </c>
      <c r="Z17" s="20">
        <v>66818</v>
      </c>
      <c r="AA17" s="19">
        <v>70158</v>
      </c>
      <c r="AB17" s="20">
        <v>72911</v>
      </c>
      <c r="AC17" s="19">
        <v>75336</v>
      </c>
      <c r="AD17" s="20">
        <v>77918</v>
      </c>
      <c r="AE17" s="19">
        <v>80319</v>
      </c>
      <c r="AF17" s="20">
        <v>82251</v>
      </c>
      <c r="AG17" s="19">
        <v>82520</v>
      </c>
      <c r="AH17" s="20">
        <v>82520</v>
      </c>
    </row>
    <row r="18" spans="2:34" x14ac:dyDescent="0.2">
      <c r="B18" s="21" t="s">
        <v>63</v>
      </c>
      <c r="C18" s="24">
        <v>0</v>
      </c>
      <c r="D18" s="20">
        <v>0</v>
      </c>
      <c r="E18" s="19">
        <v>1</v>
      </c>
      <c r="F18" s="20">
        <v>1</v>
      </c>
      <c r="G18" s="19">
        <v>1</v>
      </c>
      <c r="H18" s="20">
        <v>1</v>
      </c>
      <c r="I18" s="19">
        <v>2</v>
      </c>
      <c r="J18" s="20">
        <v>2855</v>
      </c>
      <c r="K18" s="19">
        <v>2938</v>
      </c>
      <c r="L18" s="20">
        <v>2999</v>
      </c>
      <c r="M18" s="19">
        <v>3006</v>
      </c>
      <c r="N18" s="20">
        <v>8147</v>
      </c>
      <c r="O18" s="19">
        <v>15136</v>
      </c>
      <c r="P18" s="20">
        <v>21487</v>
      </c>
      <c r="Q18" s="19">
        <v>29122</v>
      </c>
      <c r="R18" s="20">
        <v>35456</v>
      </c>
      <c r="S18" s="19">
        <v>41850</v>
      </c>
      <c r="T18" s="20">
        <v>47556</v>
      </c>
      <c r="U18" s="19">
        <v>52844</v>
      </c>
      <c r="V18" s="20">
        <v>57304</v>
      </c>
      <c r="W18" s="19">
        <v>61915</v>
      </c>
      <c r="X18" s="20">
        <v>67107</v>
      </c>
      <c r="Y18" s="19">
        <v>71613</v>
      </c>
      <c r="Z18" s="20">
        <v>78665</v>
      </c>
      <c r="AA18" s="19">
        <v>85934</v>
      </c>
      <c r="AB18" s="20">
        <v>92881</v>
      </c>
      <c r="AC18" s="19">
        <v>99769</v>
      </c>
      <c r="AD18" s="20">
        <v>106528</v>
      </c>
      <c r="AE18" s="19">
        <v>113422</v>
      </c>
      <c r="AF18" s="20">
        <v>119776</v>
      </c>
      <c r="AG18" s="19">
        <v>120803</v>
      </c>
      <c r="AH18" s="20">
        <v>120803</v>
      </c>
    </row>
    <row r="19" spans="2:34" x14ac:dyDescent="0.2">
      <c r="B19" s="21" t="s">
        <v>64</v>
      </c>
      <c r="C19" s="24">
        <v>1</v>
      </c>
      <c r="D19" s="20">
        <v>1</v>
      </c>
      <c r="E19" s="19">
        <v>1</v>
      </c>
      <c r="F19" s="20">
        <v>309</v>
      </c>
      <c r="G19" s="19">
        <v>658</v>
      </c>
      <c r="H19" s="20">
        <v>1244</v>
      </c>
      <c r="I19" s="19">
        <v>2407</v>
      </c>
      <c r="J19" s="20">
        <v>3441</v>
      </c>
      <c r="K19" s="19">
        <v>4621</v>
      </c>
      <c r="L19" s="20">
        <v>9867</v>
      </c>
      <c r="M19" s="19">
        <v>12634</v>
      </c>
      <c r="N19" s="20">
        <v>15083</v>
      </c>
      <c r="O19" s="19">
        <v>16902</v>
      </c>
      <c r="P19" s="20">
        <v>22240</v>
      </c>
      <c r="Q19" s="19">
        <v>28959</v>
      </c>
      <c r="R19" s="20">
        <v>35629</v>
      </c>
      <c r="S19" s="19">
        <v>41136</v>
      </c>
      <c r="T19" s="20">
        <v>45410</v>
      </c>
      <c r="U19" s="19">
        <v>49286</v>
      </c>
      <c r="V19" s="20">
        <v>52626</v>
      </c>
      <c r="W19" s="19">
        <v>56426</v>
      </c>
      <c r="X19" s="20">
        <v>60660</v>
      </c>
      <c r="Y19" s="19">
        <v>64145</v>
      </c>
      <c r="Z19" s="20">
        <v>67103</v>
      </c>
      <c r="AA19" s="19">
        <v>69935</v>
      </c>
      <c r="AB19" s="20">
        <v>72331</v>
      </c>
      <c r="AC19" s="19">
        <v>74219</v>
      </c>
      <c r="AD19" s="20">
        <v>76369</v>
      </c>
      <c r="AE19" s="19">
        <v>78246</v>
      </c>
      <c r="AF19" s="20">
        <v>80103</v>
      </c>
      <c r="AG19" s="19">
        <v>80355</v>
      </c>
      <c r="AH19" s="20">
        <v>80355</v>
      </c>
    </row>
    <row r="20" spans="2:34" x14ac:dyDescent="0.2">
      <c r="B20" s="21" t="s">
        <v>65</v>
      </c>
      <c r="C20" s="24">
        <v>0</v>
      </c>
      <c r="D20" s="20">
        <v>0</v>
      </c>
      <c r="E20" s="19">
        <v>0</v>
      </c>
      <c r="F20" s="20">
        <v>0</v>
      </c>
      <c r="G20" s="19">
        <v>0</v>
      </c>
      <c r="H20" s="20">
        <v>0</v>
      </c>
      <c r="I20" s="19">
        <v>487</v>
      </c>
      <c r="J20" s="20">
        <v>491</v>
      </c>
      <c r="K20" s="19">
        <v>493</v>
      </c>
      <c r="L20" s="20">
        <v>501</v>
      </c>
      <c r="M20" s="19">
        <v>685</v>
      </c>
      <c r="N20" s="20">
        <v>732</v>
      </c>
      <c r="O20" s="19">
        <v>878</v>
      </c>
      <c r="P20" s="20">
        <v>1988</v>
      </c>
      <c r="Q20" s="19">
        <v>9884</v>
      </c>
      <c r="R20" s="20">
        <v>18059</v>
      </c>
      <c r="S20" s="19">
        <v>24952</v>
      </c>
      <c r="T20" s="20">
        <v>31844</v>
      </c>
      <c r="U20" s="19">
        <v>39408</v>
      </c>
      <c r="V20" s="20">
        <v>44472</v>
      </c>
      <c r="W20" s="19">
        <v>51536</v>
      </c>
      <c r="X20" s="20">
        <v>58456</v>
      </c>
      <c r="Y20" s="19">
        <v>64841</v>
      </c>
      <c r="Z20" s="20">
        <v>70770</v>
      </c>
      <c r="AA20" s="19">
        <v>76196</v>
      </c>
      <c r="AB20" s="20">
        <v>81216</v>
      </c>
      <c r="AC20" s="19">
        <v>85051</v>
      </c>
      <c r="AD20" s="20">
        <v>88988</v>
      </c>
      <c r="AE20" s="19">
        <v>92822</v>
      </c>
      <c r="AF20" s="20">
        <v>96338</v>
      </c>
      <c r="AG20" s="19">
        <v>96886</v>
      </c>
      <c r="AH20" s="20">
        <v>96886</v>
      </c>
    </row>
    <row r="21" spans="2:34" x14ac:dyDescent="0.2">
      <c r="B21" s="21" t="s">
        <v>66</v>
      </c>
      <c r="C21" s="24">
        <v>0</v>
      </c>
      <c r="D21" s="20">
        <v>0</v>
      </c>
      <c r="E21" s="19">
        <v>0</v>
      </c>
      <c r="F21" s="20">
        <v>0</v>
      </c>
      <c r="G21" s="19">
        <v>0</v>
      </c>
      <c r="H21" s="20">
        <v>0</v>
      </c>
      <c r="I21" s="19">
        <v>0</v>
      </c>
      <c r="J21" s="20">
        <v>0</v>
      </c>
      <c r="K21" s="19">
        <v>0</v>
      </c>
      <c r="L21" s="20">
        <v>0</v>
      </c>
      <c r="M21" s="19">
        <v>0</v>
      </c>
      <c r="N21" s="20">
        <v>0</v>
      </c>
      <c r="O21" s="19">
        <v>0</v>
      </c>
      <c r="P21" s="20">
        <v>0</v>
      </c>
      <c r="Q21" s="19">
        <v>0</v>
      </c>
      <c r="R21" s="20">
        <v>0</v>
      </c>
      <c r="S21" s="19">
        <v>0</v>
      </c>
      <c r="T21" s="20">
        <v>1</v>
      </c>
      <c r="U21" s="19">
        <v>13</v>
      </c>
      <c r="V21" s="20">
        <v>17</v>
      </c>
      <c r="W21" s="19">
        <v>20</v>
      </c>
      <c r="X21" s="20">
        <v>21</v>
      </c>
      <c r="Y21" s="19">
        <v>23</v>
      </c>
      <c r="Z21" s="20">
        <v>36</v>
      </c>
      <c r="AA21" s="19">
        <v>787</v>
      </c>
      <c r="AB21" s="20">
        <v>1065</v>
      </c>
      <c r="AC21" s="19">
        <v>10778</v>
      </c>
      <c r="AD21" s="20">
        <v>12642</v>
      </c>
      <c r="AE21" s="19">
        <v>18171</v>
      </c>
      <c r="AF21" s="20">
        <v>21356</v>
      </c>
      <c r="AG21" s="19">
        <v>21569</v>
      </c>
      <c r="AH21" s="20">
        <v>21569</v>
      </c>
    </row>
    <row r="22" spans="2:34" x14ac:dyDescent="0.2">
      <c r="B22" s="21" t="s">
        <v>67</v>
      </c>
      <c r="C22" s="24">
        <v>0</v>
      </c>
      <c r="D22" s="20">
        <v>0</v>
      </c>
      <c r="E22" s="19">
        <v>0</v>
      </c>
      <c r="F22" s="20">
        <v>0</v>
      </c>
      <c r="G22" s="19">
        <v>0</v>
      </c>
      <c r="H22" s="20">
        <v>0</v>
      </c>
      <c r="I22" s="19">
        <v>0</v>
      </c>
      <c r="J22" s="20">
        <v>0</v>
      </c>
      <c r="K22" s="19">
        <v>0</v>
      </c>
      <c r="L22" s="20">
        <v>10</v>
      </c>
      <c r="M22" s="19">
        <v>17</v>
      </c>
      <c r="N22" s="20">
        <v>21</v>
      </c>
      <c r="O22" s="19">
        <v>1134</v>
      </c>
      <c r="P22" s="20">
        <v>3849</v>
      </c>
      <c r="Q22" s="19">
        <v>7594</v>
      </c>
      <c r="R22" s="20">
        <v>11729</v>
      </c>
      <c r="S22" s="19">
        <v>17194</v>
      </c>
      <c r="T22" s="20">
        <v>22551</v>
      </c>
      <c r="U22" s="19">
        <v>29615</v>
      </c>
      <c r="V22" s="20">
        <v>34213</v>
      </c>
      <c r="W22" s="19">
        <v>39217</v>
      </c>
      <c r="X22" s="20">
        <v>45516</v>
      </c>
      <c r="Y22" s="19">
        <v>51782</v>
      </c>
      <c r="Z22" s="20">
        <v>59000</v>
      </c>
      <c r="AA22" s="19">
        <v>65011</v>
      </c>
      <c r="AB22" s="20">
        <v>71278</v>
      </c>
      <c r="AC22" s="19">
        <v>76725</v>
      </c>
      <c r="AD22" s="20">
        <v>81944</v>
      </c>
      <c r="AE22" s="19">
        <v>86750</v>
      </c>
      <c r="AF22" s="20">
        <v>91982</v>
      </c>
      <c r="AG22" s="19">
        <v>92861</v>
      </c>
      <c r="AH22" s="20">
        <v>92861</v>
      </c>
    </row>
    <row r="23" spans="2:34" x14ac:dyDescent="0.2">
      <c r="B23" s="21" t="s">
        <v>68</v>
      </c>
      <c r="C23" s="24">
        <v>0</v>
      </c>
      <c r="D23" s="20">
        <v>0</v>
      </c>
      <c r="E23" s="19">
        <v>0</v>
      </c>
      <c r="F23" s="20">
        <v>0</v>
      </c>
      <c r="G23" s="19">
        <v>0</v>
      </c>
      <c r="H23" s="20">
        <v>0</v>
      </c>
      <c r="I23" s="19">
        <v>0</v>
      </c>
      <c r="J23" s="20">
        <v>540</v>
      </c>
      <c r="K23" s="19">
        <v>6784</v>
      </c>
      <c r="L23" s="20">
        <v>9599</v>
      </c>
      <c r="M23" s="19">
        <v>11517</v>
      </c>
      <c r="N23" s="20">
        <v>12891</v>
      </c>
      <c r="O23" s="19">
        <v>14938</v>
      </c>
      <c r="P23" s="20">
        <v>26047</v>
      </c>
      <c r="Q23" s="19">
        <v>40181</v>
      </c>
      <c r="R23" s="20">
        <v>52477</v>
      </c>
      <c r="S23" s="19">
        <v>62292</v>
      </c>
      <c r="T23" s="20">
        <v>70523</v>
      </c>
      <c r="U23" s="19">
        <v>78504</v>
      </c>
      <c r="V23" s="20">
        <v>84000</v>
      </c>
      <c r="W23" s="19">
        <v>90319</v>
      </c>
      <c r="X23" s="20">
        <v>97476</v>
      </c>
      <c r="Y23" s="19">
        <v>103328</v>
      </c>
      <c r="Z23" s="20">
        <v>108781</v>
      </c>
      <c r="AA23" s="19">
        <v>113932</v>
      </c>
      <c r="AB23" s="20">
        <v>118850</v>
      </c>
      <c r="AC23" s="19">
        <v>125993</v>
      </c>
      <c r="AD23" s="20">
        <v>130574</v>
      </c>
      <c r="AE23" s="19">
        <v>134336</v>
      </c>
      <c r="AF23" s="20">
        <v>136962</v>
      </c>
      <c r="AG23" s="19">
        <v>137657</v>
      </c>
      <c r="AH23" s="20">
        <v>137657</v>
      </c>
    </row>
    <row r="24" spans="2:34" x14ac:dyDescent="0.2">
      <c r="B24" s="21" t="s">
        <v>69</v>
      </c>
      <c r="C24" s="24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1378</v>
      </c>
      <c r="O24" s="19">
        <v>2700</v>
      </c>
      <c r="P24" s="20">
        <v>4567</v>
      </c>
      <c r="Q24" s="19">
        <v>7318</v>
      </c>
      <c r="R24" s="20">
        <v>12163</v>
      </c>
      <c r="S24" s="19">
        <v>20582</v>
      </c>
      <c r="T24" s="20">
        <v>27980</v>
      </c>
      <c r="U24" s="19">
        <v>38014</v>
      </c>
      <c r="V24" s="20">
        <v>48247</v>
      </c>
      <c r="W24" s="19">
        <v>65796</v>
      </c>
      <c r="X24" s="20">
        <v>91804</v>
      </c>
      <c r="Y24" s="19">
        <v>117460</v>
      </c>
      <c r="Z24" s="20">
        <v>147661</v>
      </c>
      <c r="AA24" s="19">
        <v>174942</v>
      </c>
      <c r="AB24" s="20">
        <v>204382</v>
      </c>
      <c r="AC24" s="19">
        <v>233431</v>
      </c>
      <c r="AD24" s="20">
        <v>261576</v>
      </c>
      <c r="AE24" s="19">
        <v>282190</v>
      </c>
      <c r="AF24" s="20">
        <v>297273</v>
      </c>
      <c r="AG24" s="19">
        <v>299593</v>
      </c>
      <c r="AH24" s="20">
        <v>299593</v>
      </c>
    </row>
    <row r="25" spans="2:34" x14ac:dyDescent="0.2">
      <c r="B25" s="21" t="s">
        <v>70</v>
      </c>
      <c r="C25" s="24">
        <v>1</v>
      </c>
      <c r="D25" s="20">
        <v>2</v>
      </c>
      <c r="E25" s="19">
        <v>4</v>
      </c>
      <c r="F25" s="20">
        <v>174</v>
      </c>
      <c r="G25" s="19">
        <v>580</v>
      </c>
      <c r="H25" s="20">
        <v>1783</v>
      </c>
      <c r="I25" s="19">
        <v>3926</v>
      </c>
      <c r="J25" s="20">
        <v>6789</v>
      </c>
      <c r="K25" s="19">
        <v>9822</v>
      </c>
      <c r="L25" s="20">
        <v>11687</v>
      </c>
      <c r="M25" s="19">
        <v>13192</v>
      </c>
      <c r="N25" s="20">
        <v>14355</v>
      </c>
      <c r="O25" s="19">
        <v>16066</v>
      </c>
      <c r="P25" s="20">
        <v>22233</v>
      </c>
      <c r="Q25" s="19">
        <v>32107</v>
      </c>
      <c r="R25" s="20">
        <v>43845</v>
      </c>
      <c r="S25" s="19">
        <v>52031</v>
      </c>
      <c r="T25" s="20">
        <v>58960</v>
      </c>
      <c r="U25" s="19">
        <v>65582</v>
      </c>
      <c r="V25" s="20">
        <v>70929</v>
      </c>
      <c r="W25" s="19">
        <v>76898</v>
      </c>
      <c r="X25" s="20">
        <v>84296</v>
      </c>
      <c r="Y25" s="19">
        <v>90164</v>
      </c>
      <c r="Z25" s="20">
        <v>96481</v>
      </c>
      <c r="AA25" s="19">
        <v>102318</v>
      </c>
      <c r="AB25" s="20">
        <v>108141</v>
      </c>
      <c r="AC25" s="19">
        <v>113750</v>
      </c>
      <c r="AD25" s="20">
        <v>121069</v>
      </c>
      <c r="AE25" s="19">
        <v>128784</v>
      </c>
      <c r="AF25" s="20">
        <v>134792</v>
      </c>
      <c r="AG25" s="19">
        <v>135608</v>
      </c>
      <c r="AH25" s="20">
        <v>135608</v>
      </c>
    </row>
    <row r="26" spans="2:34" x14ac:dyDescent="0.2">
      <c r="B26" s="21" t="s">
        <v>71</v>
      </c>
      <c r="C26" s="24">
        <v>1</v>
      </c>
      <c r="D26" s="20">
        <v>1</v>
      </c>
      <c r="E26" s="19">
        <v>11</v>
      </c>
      <c r="F26" s="20">
        <v>1233</v>
      </c>
      <c r="G26" s="19">
        <v>3199</v>
      </c>
      <c r="H26" s="20">
        <v>11449</v>
      </c>
      <c r="I26" s="19">
        <v>29805</v>
      </c>
      <c r="J26" s="20">
        <v>41009</v>
      </c>
      <c r="K26" s="19">
        <v>52723</v>
      </c>
      <c r="L26" s="20">
        <v>64672</v>
      </c>
      <c r="M26" s="19">
        <v>71480</v>
      </c>
      <c r="N26" s="20">
        <v>75935</v>
      </c>
      <c r="O26" s="19">
        <v>80572</v>
      </c>
      <c r="P26" s="20">
        <v>86429</v>
      </c>
      <c r="Q26" s="19">
        <v>93147</v>
      </c>
      <c r="R26" s="20">
        <v>99626</v>
      </c>
      <c r="S26" s="19">
        <v>105266</v>
      </c>
      <c r="T26" s="20">
        <v>109809</v>
      </c>
      <c r="U26" s="19">
        <v>113846</v>
      </c>
      <c r="V26" s="20">
        <v>116903</v>
      </c>
      <c r="W26" s="19">
        <v>120417</v>
      </c>
      <c r="X26" s="20">
        <v>124616</v>
      </c>
      <c r="Y26" s="19">
        <v>128135</v>
      </c>
      <c r="Z26" s="20">
        <v>131332</v>
      </c>
      <c r="AA26" s="19">
        <v>134546</v>
      </c>
      <c r="AB26" s="20">
        <v>137248</v>
      </c>
      <c r="AC26" s="19">
        <v>139484</v>
      </c>
      <c r="AD26" s="20">
        <v>141715</v>
      </c>
      <c r="AE26" s="19">
        <v>143812</v>
      </c>
      <c r="AF26" s="20">
        <v>145768</v>
      </c>
      <c r="AG26" s="19">
        <v>146098</v>
      </c>
      <c r="AH26" s="20">
        <v>146098</v>
      </c>
    </row>
    <row r="27" spans="2:34" x14ac:dyDescent="0.2">
      <c r="B27" s="21" t="s">
        <v>72</v>
      </c>
      <c r="C27" s="24">
        <v>1</v>
      </c>
      <c r="D27" s="20">
        <v>1</v>
      </c>
      <c r="E27" s="19">
        <v>5</v>
      </c>
      <c r="F27" s="20">
        <v>286</v>
      </c>
      <c r="G27" s="19">
        <v>665</v>
      </c>
      <c r="H27" s="20">
        <v>2365</v>
      </c>
      <c r="I27" s="19">
        <v>5387</v>
      </c>
      <c r="J27" s="20">
        <v>9060</v>
      </c>
      <c r="K27" s="19">
        <v>18359</v>
      </c>
      <c r="L27" s="20">
        <v>25025</v>
      </c>
      <c r="M27" s="19">
        <v>29273</v>
      </c>
      <c r="N27" s="20">
        <v>35040</v>
      </c>
      <c r="O27" s="19">
        <v>39873</v>
      </c>
      <c r="P27" s="20">
        <v>49034</v>
      </c>
      <c r="Q27" s="19">
        <v>60786</v>
      </c>
      <c r="R27" s="20">
        <v>71925</v>
      </c>
      <c r="S27" s="19">
        <v>80694</v>
      </c>
      <c r="T27" s="20">
        <v>87641</v>
      </c>
      <c r="U27" s="19">
        <v>95109</v>
      </c>
      <c r="V27" s="20">
        <v>103778</v>
      </c>
      <c r="W27" s="19">
        <v>111565</v>
      </c>
      <c r="X27" s="20">
        <v>119843</v>
      </c>
      <c r="Y27" s="19">
        <v>126786</v>
      </c>
      <c r="Z27" s="20">
        <v>132941</v>
      </c>
      <c r="AA27" s="19">
        <v>137553</v>
      </c>
      <c r="AB27" s="20">
        <v>142524</v>
      </c>
      <c r="AC27" s="19">
        <v>146090</v>
      </c>
      <c r="AD27" s="20">
        <v>149786</v>
      </c>
      <c r="AE27" s="19">
        <v>152267</v>
      </c>
      <c r="AF27" s="20">
        <v>154870</v>
      </c>
      <c r="AG27" s="19">
        <v>155652</v>
      </c>
      <c r="AH27" s="20">
        <v>155652</v>
      </c>
    </row>
    <row r="28" spans="2:34" x14ac:dyDescent="0.2">
      <c r="B28" s="21" t="s">
        <v>73</v>
      </c>
      <c r="C28" s="24">
        <v>0</v>
      </c>
      <c r="D28" s="20">
        <v>0</v>
      </c>
      <c r="E28" s="19">
        <v>21</v>
      </c>
      <c r="F28" s="20">
        <v>815</v>
      </c>
      <c r="G28" s="19">
        <v>2636</v>
      </c>
      <c r="H28" s="20">
        <v>7691</v>
      </c>
      <c r="I28" s="19">
        <v>14408</v>
      </c>
      <c r="J28" s="20">
        <v>21667</v>
      </c>
      <c r="K28" s="19">
        <v>32117</v>
      </c>
      <c r="L28" s="20">
        <v>38198</v>
      </c>
      <c r="M28" s="19">
        <v>42644</v>
      </c>
      <c r="N28" s="20">
        <v>45973</v>
      </c>
      <c r="O28" s="19">
        <v>49460</v>
      </c>
      <c r="P28" s="20">
        <v>53569</v>
      </c>
      <c r="Q28" s="19">
        <v>58445</v>
      </c>
      <c r="R28" s="20">
        <v>63750</v>
      </c>
      <c r="S28" s="19">
        <v>68479</v>
      </c>
      <c r="T28" s="20">
        <v>72382</v>
      </c>
      <c r="U28" s="19">
        <v>75795</v>
      </c>
      <c r="V28" s="20">
        <v>78343</v>
      </c>
      <c r="W28" s="19">
        <v>81064</v>
      </c>
      <c r="X28" s="20">
        <v>84145</v>
      </c>
      <c r="Y28" s="19">
        <v>86431</v>
      </c>
      <c r="Z28" s="20">
        <v>88267</v>
      </c>
      <c r="AA28" s="19">
        <v>90234</v>
      </c>
      <c r="AB28" s="20">
        <v>91730</v>
      </c>
      <c r="AC28" s="19">
        <v>93085</v>
      </c>
      <c r="AD28" s="20">
        <v>94596</v>
      </c>
      <c r="AE28" s="19">
        <v>95661</v>
      </c>
      <c r="AF28" s="20">
        <v>96694</v>
      </c>
      <c r="AG28" s="19">
        <v>96834</v>
      </c>
      <c r="AH28" s="20">
        <v>96834</v>
      </c>
    </row>
    <row r="29" spans="2:34" x14ac:dyDescent="0.2">
      <c r="B29" s="21" t="s">
        <v>74</v>
      </c>
      <c r="C29" s="24">
        <v>9</v>
      </c>
      <c r="D29" s="20">
        <v>11</v>
      </c>
      <c r="E29" s="19">
        <v>831</v>
      </c>
      <c r="F29" s="20">
        <v>4485</v>
      </c>
      <c r="G29" s="19">
        <v>7211</v>
      </c>
      <c r="H29" s="20">
        <v>16430</v>
      </c>
      <c r="I29" s="19">
        <v>30201</v>
      </c>
      <c r="J29" s="20">
        <v>37409</v>
      </c>
      <c r="K29" s="19">
        <v>44425</v>
      </c>
      <c r="L29" s="20">
        <v>49153</v>
      </c>
      <c r="M29" s="19">
        <v>53233</v>
      </c>
      <c r="N29" s="20">
        <v>56793</v>
      </c>
      <c r="O29" s="19">
        <v>60243</v>
      </c>
      <c r="P29" s="20">
        <v>65306</v>
      </c>
      <c r="Q29" s="19">
        <v>70562</v>
      </c>
      <c r="R29" s="20">
        <v>76500</v>
      </c>
      <c r="S29" s="19">
        <v>83109</v>
      </c>
      <c r="T29" s="20">
        <v>88057</v>
      </c>
      <c r="U29" s="19">
        <v>93198</v>
      </c>
      <c r="V29" s="20">
        <v>97798</v>
      </c>
      <c r="W29" s="19">
        <v>102876</v>
      </c>
      <c r="X29" s="20">
        <v>108858</v>
      </c>
      <c r="Y29" s="19">
        <v>113336</v>
      </c>
      <c r="Z29" s="20">
        <v>117416</v>
      </c>
      <c r="AA29" s="19">
        <v>121816</v>
      </c>
      <c r="AB29" s="20">
        <v>129622</v>
      </c>
      <c r="AC29" s="19">
        <v>139053</v>
      </c>
      <c r="AD29" s="20">
        <v>153842</v>
      </c>
      <c r="AE29" s="19">
        <v>168365</v>
      </c>
      <c r="AF29" s="20">
        <v>178301</v>
      </c>
      <c r="AG29" s="19">
        <v>179811</v>
      </c>
      <c r="AH29" s="20">
        <v>179811</v>
      </c>
    </row>
    <row r="30" spans="2:34" x14ac:dyDescent="0.2">
      <c r="B30" s="21" t="s">
        <v>75</v>
      </c>
      <c r="C30" s="24">
        <v>9</v>
      </c>
      <c r="D30" s="20">
        <v>9</v>
      </c>
      <c r="E30" s="19">
        <v>9</v>
      </c>
      <c r="F30" s="20">
        <v>52</v>
      </c>
      <c r="G30" s="19">
        <v>169</v>
      </c>
      <c r="H30" s="20">
        <v>680</v>
      </c>
      <c r="I30" s="19">
        <v>1409</v>
      </c>
      <c r="J30" s="20">
        <v>2379</v>
      </c>
      <c r="K30" s="19">
        <v>4756</v>
      </c>
      <c r="L30" s="20">
        <v>8451</v>
      </c>
      <c r="M30" s="19">
        <v>11974</v>
      </c>
      <c r="N30" s="20">
        <v>17378</v>
      </c>
      <c r="O30" s="19">
        <v>22740</v>
      </c>
      <c r="P30" s="20">
        <v>34526</v>
      </c>
      <c r="Q30" s="19">
        <v>47743</v>
      </c>
      <c r="R30" s="20">
        <v>57799</v>
      </c>
      <c r="S30" s="19">
        <v>66073</v>
      </c>
      <c r="T30" s="20">
        <v>73312</v>
      </c>
      <c r="U30" s="19">
        <v>79862</v>
      </c>
      <c r="V30" s="20">
        <v>85106</v>
      </c>
      <c r="W30" s="19">
        <v>92380</v>
      </c>
      <c r="X30" s="20">
        <v>101495</v>
      </c>
      <c r="Y30" s="19">
        <v>109982</v>
      </c>
      <c r="Z30" s="20">
        <v>118291</v>
      </c>
      <c r="AA30" s="19">
        <v>126281</v>
      </c>
      <c r="AB30" s="20">
        <v>134853</v>
      </c>
      <c r="AC30" s="19">
        <v>141981</v>
      </c>
      <c r="AD30" s="20">
        <v>147479</v>
      </c>
      <c r="AE30" s="19">
        <v>152930</v>
      </c>
      <c r="AF30" s="20">
        <v>157348</v>
      </c>
      <c r="AG30" s="19">
        <v>158000</v>
      </c>
      <c r="AH30" s="20">
        <v>158000</v>
      </c>
    </row>
    <row r="31" spans="2:34" x14ac:dyDescent="0.2">
      <c r="B31" s="21" t="s">
        <v>76</v>
      </c>
      <c r="C31" s="24">
        <v>3</v>
      </c>
      <c r="D31" s="20">
        <v>3</v>
      </c>
      <c r="E31" s="19">
        <v>292</v>
      </c>
      <c r="F31" s="20">
        <v>1195</v>
      </c>
      <c r="G31" s="19">
        <v>2232</v>
      </c>
      <c r="H31" s="20">
        <v>5111</v>
      </c>
      <c r="I31" s="19">
        <v>10295</v>
      </c>
      <c r="J31" s="20">
        <v>16882</v>
      </c>
      <c r="K31" s="19">
        <v>25675</v>
      </c>
      <c r="L31" s="20">
        <v>31716</v>
      </c>
      <c r="M31" s="19">
        <v>37469</v>
      </c>
      <c r="N31" s="20">
        <v>42347</v>
      </c>
      <c r="O31" s="19">
        <v>48136</v>
      </c>
      <c r="P31" s="20">
        <v>57734</v>
      </c>
      <c r="Q31" s="19">
        <v>69200</v>
      </c>
      <c r="R31" s="20">
        <v>78336</v>
      </c>
      <c r="S31" s="19">
        <v>85599</v>
      </c>
      <c r="T31" s="20">
        <v>92110</v>
      </c>
      <c r="U31" s="19">
        <v>99588</v>
      </c>
      <c r="V31" s="20">
        <v>106588</v>
      </c>
      <c r="W31" s="19">
        <v>114028</v>
      </c>
      <c r="X31" s="20">
        <v>122251</v>
      </c>
      <c r="Y31" s="19">
        <v>128360</v>
      </c>
      <c r="Z31" s="20">
        <v>133700</v>
      </c>
      <c r="AA31" s="19">
        <v>138861</v>
      </c>
      <c r="AB31" s="20">
        <v>144402</v>
      </c>
      <c r="AC31" s="19">
        <v>150070</v>
      </c>
      <c r="AD31" s="20">
        <v>156038</v>
      </c>
      <c r="AE31" s="19">
        <v>161094</v>
      </c>
      <c r="AF31" s="20">
        <v>167260</v>
      </c>
      <c r="AG31" s="19">
        <v>168189</v>
      </c>
      <c r="AH31" s="20">
        <v>168189</v>
      </c>
    </row>
    <row r="32" spans="2:34" x14ac:dyDescent="0.2">
      <c r="B32" s="21" t="s">
        <v>77</v>
      </c>
      <c r="C32" s="24">
        <v>0</v>
      </c>
      <c r="D32" s="20">
        <v>0</v>
      </c>
      <c r="E32" s="19">
        <v>48</v>
      </c>
      <c r="F32" s="20">
        <v>382</v>
      </c>
      <c r="G32" s="19">
        <v>1132</v>
      </c>
      <c r="H32" s="20">
        <v>5749</v>
      </c>
      <c r="I32" s="19">
        <v>11331</v>
      </c>
      <c r="J32" s="20">
        <v>15493</v>
      </c>
      <c r="K32" s="19">
        <v>22295</v>
      </c>
      <c r="L32" s="20">
        <v>29026</v>
      </c>
      <c r="M32" s="19">
        <v>35296</v>
      </c>
      <c r="N32" s="20">
        <v>40048</v>
      </c>
      <c r="O32" s="19">
        <v>45910</v>
      </c>
      <c r="P32" s="20">
        <v>59249</v>
      </c>
      <c r="Q32" s="19">
        <v>76195</v>
      </c>
      <c r="R32" s="20">
        <v>93585</v>
      </c>
      <c r="S32" s="19">
        <v>109232</v>
      </c>
      <c r="T32" s="20">
        <v>122544</v>
      </c>
      <c r="U32" s="19">
        <v>135523</v>
      </c>
      <c r="V32" s="20">
        <v>147285</v>
      </c>
      <c r="W32" s="19">
        <v>160595</v>
      </c>
      <c r="X32" s="20">
        <v>174776</v>
      </c>
      <c r="Y32" s="19">
        <v>188762</v>
      </c>
      <c r="Z32" s="20">
        <v>199771</v>
      </c>
      <c r="AA32" s="19">
        <v>209609</v>
      </c>
      <c r="AB32" s="20">
        <v>219178</v>
      </c>
      <c r="AC32" s="19">
        <v>228291</v>
      </c>
      <c r="AD32" s="20">
        <v>238455</v>
      </c>
      <c r="AE32" s="19">
        <v>248245</v>
      </c>
      <c r="AF32" s="20">
        <v>256172</v>
      </c>
      <c r="AG32" s="19">
        <v>257349</v>
      </c>
      <c r="AH32" s="20">
        <v>257349</v>
      </c>
    </row>
    <row r="33" spans="2:34" x14ac:dyDescent="0.2">
      <c r="B33" s="21" t="s">
        <v>78</v>
      </c>
      <c r="C33" s="24">
        <v>11</v>
      </c>
      <c r="D33" s="20">
        <v>12</v>
      </c>
      <c r="E33" s="19">
        <v>847</v>
      </c>
      <c r="F33" s="20">
        <v>4043</v>
      </c>
      <c r="G33" s="19">
        <v>7067</v>
      </c>
      <c r="H33" s="20">
        <v>13078</v>
      </c>
      <c r="I33" s="19">
        <v>17652</v>
      </c>
      <c r="J33" s="20">
        <v>23348</v>
      </c>
      <c r="K33" s="19">
        <v>30019</v>
      </c>
      <c r="L33" s="20">
        <v>35064</v>
      </c>
      <c r="M33" s="19">
        <v>44605</v>
      </c>
      <c r="N33" s="20">
        <v>49208</v>
      </c>
      <c r="O33" s="19">
        <v>53055</v>
      </c>
      <c r="P33" s="20">
        <v>59992</v>
      </c>
      <c r="Q33" s="19">
        <v>69461</v>
      </c>
      <c r="R33" s="20">
        <v>77928</v>
      </c>
      <c r="S33" s="19">
        <v>84137</v>
      </c>
      <c r="T33" s="20">
        <v>89498</v>
      </c>
      <c r="U33" s="19">
        <v>96175</v>
      </c>
      <c r="V33" s="20">
        <v>102772</v>
      </c>
      <c r="W33" s="19">
        <v>112181</v>
      </c>
      <c r="X33" s="20">
        <v>121232</v>
      </c>
      <c r="Y33" s="19">
        <v>130723</v>
      </c>
      <c r="Z33" s="20">
        <v>139123</v>
      </c>
      <c r="AA33" s="19">
        <v>147252</v>
      </c>
      <c r="AB33" s="20">
        <v>155222</v>
      </c>
      <c r="AC33" s="19">
        <v>163155</v>
      </c>
      <c r="AD33" s="20">
        <v>171047</v>
      </c>
      <c r="AE33" s="19">
        <v>179285</v>
      </c>
      <c r="AF33" s="20">
        <v>186231</v>
      </c>
      <c r="AG33" s="19">
        <v>187354</v>
      </c>
      <c r="AH33" s="20">
        <v>187354</v>
      </c>
    </row>
    <row r="34" spans="2:34" x14ac:dyDescent="0.2">
      <c r="B34" s="21" t="s">
        <v>79</v>
      </c>
      <c r="C34" s="24">
        <v>0</v>
      </c>
      <c r="D34" s="20">
        <v>0</v>
      </c>
      <c r="E34" s="19">
        <v>148</v>
      </c>
      <c r="F34" s="20">
        <v>634</v>
      </c>
      <c r="G34" s="19">
        <v>1042</v>
      </c>
      <c r="H34" s="20">
        <v>2034</v>
      </c>
      <c r="I34" s="19">
        <v>3269</v>
      </c>
      <c r="J34" s="20">
        <v>4433</v>
      </c>
      <c r="K34" s="19">
        <v>6744</v>
      </c>
      <c r="L34" s="20">
        <v>12390</v>
      </c>
      <c r="M34" s="19">
        <v>15221</v>
      </c>
      <c r="N34" s="20">
        <v>17873</v>
      </c>
      <c r="O34" s="19">
        <v>20867</v>
      </c>
      <c r="P34" s="20">
        <v>29095</v>
      </c>
      <c r="Q34" s="19">
        <v>43246</v>
      </c>
      <c r="R34" s="20">
        <v>58687</v>
      </c>
      <c r="S34" s="19">
        <v>73367</v>
      </c>
      <c r="T34" s="20">
        <v>88262</v>
      </c>
      <c r="U34" s="19">
        <v>102462</v>
      </c>
      <c r="V34" s="20">
        <v>116029</v>
      </c>
      <c r="W34" s="19">
        <v>132573</v>
      </c>
      <c r="X34" s="20">
        <v>150489</v>
      </c>
      <c r="Y34" s="19">
        <v>164222</v>
      </c>
      <c r="Z34" s="20">
        <v>176046</v>
      </c>
      <c r="AA34" s="19">
        <v>187022</v>
      </c>
      <c r="AB34" s="20">
        <v>195899</v>
      </c>
      <c r="AC34" s="19">
        <v>205485</v>
      </c>
      <c r="AD34" s="20">
        <v>214908</v>
      </c>
      <c r="AE34" s="19">
        <v>224745</v>
      </c>
      <c r="AF34" s="20">
        <v>236405</v>
      </c>
      <c r="AG34" s="19">
        <v>238368</v>
      </c>
      <c r="AH34" s="20">
        <v>238368</v>
      </c>
    </row>
    <row r="35" spans="2:34" x14ac:dyDescent="0.2">
      <c r="B35" s="21" t="s">
        <v>80</v>
      </c>
      <c r="C35" s="24">
        <v>1</v>
      </c>
      <c r="D35" s="20">
        <v>1</v>
      </c>
      <c r="E35" s="19">
        <v>1</v>
      </c>
      <c r="F35" s="20">
        <v>1</v>
      </c>
      <c r="G35" s="19">
        <v>1</v>
      </c>
      <c r="H35" s="20">
        <v>1</v>
      </c>
      <c r="I35" s="19">
        <v>1</v>
      </c>
      <c r="J35" s="20">
        <v>1</v>
      </c>
      <c r="K35" s="19">
        <v>1</v>
      </c>
      <c r="L35" s="20">
        <v>199</v>
      </c>
      <c r="M35" s="19">
        <v>757</v>
      </c>
      <c r="N35" s="20">
        <v>1025</v>
      </c>
      <c r="O35" s="19">
        <v>1369</v>
      </c>
      <c r="P35" s="20">
        <v>2440</v>
      </c>
      <c r="Q35" s="19">
        <v>6207</v>
      </c>
      <c r="R35" s="20">
        <v>11170</v>
      </c>
      <c r="S35" s="19">
        <v>16708</v>
      </c>
      <c r="T35" s="20">
        <v>22109</v>
      </c>
      <c r="U35" s="19">
        <v>28261</v>
      </c>
      <c r="V35" s="20">
        <v>34652</v>
      </c>
      <c r="W35" s="19">
        <v>42422</v>
      </c>
      <c r="X35" s="20">
        <v>51528</v>
      </c>
      <c r="Y35" s="19">
        <v>60640</v>
      </c>
      <c r="Z35" s="20">
        <v>72071</v>
      </c>
      <c r="AA35" s="19">
        <v>83897</v>
      </c>
      <c r="AB35" s="20">
        <v>95087</v>
      </c>
      <c r="AC35" s="19">
        <v>106671</v>
      </c>
      <c r="AD35" s="20">
        <v>118362</v>
      </c>
      <c r="AE35" s="19">
        <v>129458</v>
      </c>
      <c r="AF35" s="20">
        <v>137617</v>
      </c>
      <c r="AG35" s="19">
        <v>138755</v>
      </c>
      <c r="AH35" s="20">
        <v>138755</v>
      </c>
    </row>
    <row r="36" spans="2:34" x14ac:dyDescent="0.2">
      <c r="B36" s="21" t="s">
        <v>81</v>
      </c>
      <c r="C36" s="24">
        <v>0</v>
      </c>
      <c r="D36" s="20">
        <v>0</v>
      </c>
      <c r="E36" s="19">
        <v>5</v>
      </c>
      <c r="F36" s="20">
        <v>786</v>
      </c>
      <c r="G36" s="19">
        <v>1525</v>
      </c>
      <c r="H36" s="20">
        <v>2907</v>
      </c>
      <c r="I36" s="19">
        <v>4958</v>
      </c>
      <c r="J36" s="20">
        <v>6202</v>
      </c>
      <c r="K36" s="19">
        <v>7996</v>
      </c>
      <c r="L36" s="20">
        <v>12069</v>
      </c>
      <c r="M36" s="19">
        <v>14722</v>
      </c>
      <c r="N36" s="20">
        <v>17795</v>
      </c>
      <c r="O36" s="19">
        <v>21906</v>
      </c>
      <c r="P36" s="20">
        <v>27283</v>
      </c>
      <c r="Q36" s="19">
        <v>40548</v>
      </c>
      <c r="R36" s="20">
        <v>52604</v>
      </c>
      <c r="S36" s="19">
        <v>60674</v>
      </c>
      <c r="T36" s="20">
        <v>68095</v>
      </c>
      <c r="U36" s="19">
        <v>73335</v>
      </c>
      <c r="V36" s="20">
        <v>77222</v>
      </c>
      <c r="W36" s="19">
        <v>81743</v>
      </c>
      <c r="X36" s="20">
        <v>86522</v>
      </c>
      <c r="Y36" s="19">
        <v>90457</v>
      </c>
      <c r="Z36" s="20">
        <v>94035</v>
      </c>
      <c r="AA36" s="19">
        <v>97429</v>
      </c>
      <c r="AB36" s="20">
        <v>100460</v>
      </c>
      <c r="AC36" s="19">
        <v>103342</v>
      </c>
      <c r="AD36" s="20">
        <v>106244</v>
      </c>
      <c r="AE36" s="19">
        <v>108192</v>
      </c>
      <c r="AF36" s="20">
        <v>110302</v>
      </c>
      <c r="AG36" s="19">
        <v>110539</v>
      </c>
      <c r="AH36" s="20">
        <v>110539</v>
      </c>
    </row>
    <row r="37" spans="2:34" x14ac:dyDescent="0.2">
      <c r="B37" s="21" t="s">
        <v>82</v>
      </c>
      <c r="C37" s="24">
        <v>0</v>
      </c>
      <c r="D37" s="20">
        <v>0</v>
      </c>
      <c r="E37" s="19">
        <v>0</v>
      </c>
      <c r="F37" s="20">
        <v>0</v>
      </c>
      <c r="G37" s="19">
        <v>0</v>
      </c>
      <c r="H37" s="20">
        <v>0</v>
      </c>
      <c r="I37" s="19">
        <v>0</v>
      </c>
      <c r="J37" s="20">
        <v>0</v>
      </c>
      <c r="K37" s="19">
        <v>2</v>
      </c>
      <c r="L37" s="20">
        <v>3</v>
      </c>
      <c r="M37" s="19">
        <v>3</v>
      </c>
      <c r="N37" s="20">
        <v>3</v>
      </c>
      <c r="O37" s="19">
        <v>3</v>
      </c>
      <c r="P37" s="20">
        <v>3</v>
      </c>
      <c r="Q37" s="19">
        <v>3</v>
      </c>
      <c r="R37" s="20">
        <v>3397</v>
      </c>
      <c r="S37" s="19">
        <v>8706</v>
      </c>
      <c r="T37" s="20">
        <v>14377</v>
      </c>
      <c r="U37" s="19">
        <v>21292</v>
      </c>
      <c r="V37" s="20">
        <v>24714</v>
      </c>
      <c r="W37" s="19">
        <v>28859</v>
      </c>
      <c r="X37" s="20">
        <v>36257</v>
      </c>
      <c r="Y37" s="19">
        <v>41467</v>
      </c>
      <c r="Z37" s="20">
        <v>45940</v>
      </c>
      <c r="AA37" s="19">
        <v>50405</v>
      </c>
      <c r="AB37" s="20">
        <v>55250</v>
      </c>
      <c r="AC37" s="19">
        <v>60056</v>
      </c>
      <c r="AD37" s="20">
        <v>64861</v>
      </c>
      <c r="AE37" s="19">
        <v>69377</v>
      </c>
      <c r="AF37" s="20">
        <v>73657</v>
      </c>
      <c r="AG37" s="19">
        <v>74177</v>
      </c>
      <c r="AH37" s="20">
        <v>74177</v>
      </c>
    </row>
    <row r="38" spans="2:34" x14ac:dyDescent="0.2">
      <c r="B38" s="21" t="s">
        <v>83</v>
      </c>
      <c r="C38" s="24">
        <v>0</v>
      </c>
      <c r="D38" s="20">
        <v>0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  <c r="J38" s="20">
        <v>0</v>
      </c>
      <c r="K38" s="19">
        <v>0</v>
      </c>
      <c r="L38" s="20">
        <v>308</v>
      </c>
      <c r="M38" s="19">
        <v>681</v>
      </c>
      <c r="N38" s="20">
        <v>884</v>
      </c>
      <c r="O38" s="19">
        <v>1069</v>
      </c>
      <c r="P38" s="20">
        <v>1363</v>
      </c>
      <c r="Q38" s="19">
        <v>2038</v>
      </c>
      <c r="R38" s="20">
        <v>3086</v>
      </c>
      <c r="S38" s="19">
        <v>7861</v>
      </c>
      <c r="T38" s="20">
        <v>13992</v>
      </c>
      <c r="U38" s="19">
        <v>21768</v>
      </c>
      <c r="V38" s="20">
        <v>25649</v>
      </c>
      <c r="W38" s="19">
        <v>31740</v>
      </c>
      <c r="X38" s="20">
        <v>41746</v>
      </c>
      <c r="Y38" s="19">
        <v>49277</v>
      </c>
      <c r="Z38" s="20">
        <v>54788</v>
      </c>
      <c r="AA38" s="19">
        <v>61189</v>
      </c>
      <c r="AB38" s="20">
        <v>66724</v>
      </c>
      <c r="AC38" s="19">
        <v>72494</v>
      </c>
      <c r="AD38" s="20">
        <v>78760</v>
      </c>
      <c r="AE38" s="19">
        <v>84517</v>
      </c>
      <c r="AF38" s="20">
        <v>89564</v>
      </c>
      <c r="AG38" s="19">
        <v>90324</v>
      </c>
      <c r="AH38" s="20">
        <v>90324</v>
      </c>
    </row>
    <row r="39" spans="2:34" x14ac:dyDescent="0.2">
      <c r="B39" s="21" t="s">
        <v>84</v>
      </c>
      <c r="C39" s="24">
        <v>0</v>
      </c>
      <c r="D39" s="20">
        <v>0</v>
      </c>
      <c r="E39" s="19">
        <v>0</v>
      </c>
      <c r="F39" s="20">
        <v>0</v>
      </c>
      <c r="G39" s="19">
        <v>0</v>
      </c>
      <c r="H39" s="20">
        <v>0</v>
      </c>
      <c r="I39" s="19">
        <v>0</v>
      </c>
      <c r="J39" s="20">
        <v>0</v>
      </c>
      <c r="K39" s="19">
        <v>0</v>
      </c>
      <c r="L39" s="20">
        <v>1104</v>
      </c>
      <c r="M39" s="19">
        <v>1454</v>
      </c>
      <c r="N39" s="20">
        <v>1660</v>
      </c>
      <c r="O39" s="19">
        <v>1882</v>
      </c>
      <c r="P39" s="20">
        <v>7510</v>
      </c>
      <c r="Q39" s="19">
        <v>26314</v>
      </c>
      <c r="R39" s="20">
        <v>39952</v>
      </c>
      <c r="S39" s="19">
        <v>55212</v>
      </c>
      <c r="T39" s="20">
        <v>66749</v>
      </c>
      <c r="U39" s="19">
        <v>77944</v>
      </c>
      <c r="V39" s="20">
        <v>85757</v>
      </c>
      <c r="W39" s="19">
        <v>95239</v>
      </c>
      <c r="X39" s="20">
        <v>106457</v>
      </c>
      <c r="Y39" s="19">
        <v>115193</v>
      </c>
      <c r="Z39" s="20">
        <v>122760</v>
      </c>
      <c r="AA39" s="19">
        <v>129826</v>
      </c>
      <c r="AB39" s="20">
        <v>136792</v>
      </c>
      <c r="AC39" s="19">
        <v>143006</v>
      </c>
      <c r="AD39" s="20">
        <v>148859</v>
      </c>
      <c r="AE39" s="19">
        <v>154500</v>
      </c>
      <c r="AF39" s="20">
        <v>159329</v>
      </c>
      <c r="AG39" s="19">
        <v>159994</v>
      </c>
      <c r="AH39" s="20">
        <v>159994</v>
      </c>
    </row>
    <row r="40" spans="2:34" x14ac:dyDescent="0.2">
      <c r="B40" s="21" t="s">
        <v>85</v>
      </c>
      <c r="C40" s="24">
        <v>0</v>
      </c>
      <c r="D40" s="20">
        <v>0</v>
      </c>
      <c r="E40" s="19">
        <v>0</v>
      </c>
      <c r="F40" s="20">
        <v>0</v>
      </c>
      <c r="G40" s="19">
        <v>0</v>
      </c>
      <c r="H40" s="20">
        <v>0</v>
      </c>
      <c r="I40" s="19">
        <v>0</v>
      </c>
      <c r="J40" s="20">
        <v>0</v>
      </c>
      <c r="K40" s="19">
        <v>0</v>
      </c>
      <c r="L40" s="20">
        <v>0</v>
      </c>
      <c r="M40" s="19">
        <v>0</v>
      </c>
      <c r="N40" s="20">
        <v>0</v>
      </c>
      <c r="O40" s="19">
        <v>0</v>
      </c>
      <c r="P40" s="20">
        <v>0</v>
      </c>
      <c r="Q40" s="19">
        <v>0</v>
      </c>
      <c r="R40" s="20">
        <v>0</v>
      </c>
      <c r="S40" s="19">
        <v>0</v>
      </c>
      <c r="T40" s="20">
        <v>2441</v>
      </c>
      <c r="U40" s="19">
        <v>3601</v>
      </c>
      <c r="V40" s="20">
        <v>4776</v>
      </c>
      <c r="W40" s="19">
        <v>6315</v>
      </c>
      <c r="X40" s="20">
        <v>8007</v>
      </c>
      <c r="Y40" s="19">
        <v>9715</v>
      </c>
      <c r="Z40" s="20">
        <v>11022</v>
      </c>
      <c r="AA40" s="19">
        <v>12905</v>
      </c>
      <c r="AB40" s="20">
        <v>14417</v>
      </c>
      <c r="AC40" s="19">
        <v>15713</v>
      </c>
      <c r="AD40" s="20">
        <v>17182</v>
      </c>
      <c r="AE40" s="19">
        <v>18582</v>
      </c>
      <c r="AF40" s="20">
        <v>19930</v>
      </c>
      <c r="AG40" s="19">
        <v>20143</v>
      </c>
      <c r="AH40" s="20">
        <v>20143</v>
      </c>
    </row>
    <row r="41" spans="2:34" x14ac:dyDescent="0.2">
      <c r="B41" s="21" t="s">
        <v>86</v>
      </c>
      <c r="C41" s="24">
        <v>3</v>
      </c>
      <c r="D41" s="20">
        <v>3</v>
      </c>
      <c r="E41" s="19">
        <v>3</v>
      </c>
      <c r="F41" s="20">
        <v>886</v>
      </c>
      <c r="G41" s="19">
        <v>1899</v>
      </c>
      <c r="H41" s="20">
        <v>5590</v>
      </c>
      <c r="I41" s="19">
        <v>9433</v>
      </c>
      <c r="J41" s="20">
        <v>14329</v>
      </c>
      <c r="K41" s="19">
        <v>19912</v>
      </c>
      <c r="L41" s="20">
        <v>24833</v>
      </c>
      <c r="M41" s="19">
        <v>30836</v>
      </c>
      <c r="N41" s="20">
        <v>35752</v>
      </c>
      <c r="O41" s="19">
        <v>40371</v>
      </c>
      <c r="P41" s="20">
        <v>46997</v>
      </c>
      <c r="Q41" s="19">
        <v>54604</v>
      </c>
      <c r="R41" s="20">
        <v>61882</v>
      </c>
      <c r="S41" s="19">
        <v>67395</v>
      </c>
      <c r="T41" s="20">
        <v>71139</v>
      </c>
      <c r="U41" s="19">
        <v>74915</v>
      </c>
      <c r="V41" s="20">
        <v>78471</v>
      </c>
      <c r="W41" s="19">
        <v>82425</v>
      </c>
      <c r="X41" s="20">
        <v>86412</v>
      </c>
      <c r="Y41" s="19">
        <v>90029</v>
      </c>
      <c r="Z41" s="20">
        <v>93619</v>
      </c>
      <c r="AA41" s="19">
        <v>97112</v>
      </c>
      <c r="AB41" s="20">
        <v>100558</v>
      </c>
      <c r="AC41" s="19">
        <v>103539</v>
      </c>
      <c r="AD41" s="20">
        <v>106779</v>
      </c>
      <c r="AE41" s="19">
        <v>110309</v>
      </c>
      <c r="AF41" s="20">
        <v>113374</v>
      </c>
      <c r="AG41" s="19">
        <v>113800</v>
      </c>
      <c r="AH41" s="20">
        <v>113800</v>
      </c>
    </row>
    <row r="42" spans="2:34" x14ac:dyDescent="0.2">
      <c r="B42" s="21" t="s">
        <v>87</v>
      </c>
      <c r="C42" s="24">
        <v>0</v>
      </c>
      <c r="D42" s="20">
        <v>0</v>
      </c>
      <c r="E42" s="19">
        <v>0</v>
      </c>
      <c r="F42" s="20">
        <v>0</v>
      </c>
      <c r="G42" s="19">
        <v>0</v>
      </c>
      <c r="H42" s="20">
        <v>0</v>
      </c>
      <c r="I42" s="19">
        <v>0</v>
      </c>
      <c r="J42" s="20">
        <v>0</v>
      </c>
      <c r="K42" s="19">
        <v>0</v>
      </c>
      <c r="L42" s="20">
        <v>0</v>
      </c>
      <c r="M42" s="19">
        <v>0</v>
      </c>
      <c r="N42" s="20">
        <v>1</v>
      </c>
      <c r="O42" s="19">
        <v>784</v>
      </c>
      <c r="P42" s="20">
        <v>6221</v>
      </c>
      <c r="Q42" s="19">
        <v>11175</v>
      </c>
      <c r="R42" s="20">
        <v>15005</v>
      </c>
      <c r="S42" s="19">
        <v>20163</v>
      </c>
      <c r="T42" s="20">
        <v>24675</v>
      </c>
      <c r="U42" s="19">
        <v>30133</v>
      </c>
      <c r="V42" s="20">
        <v>34229</v>
      </c>
      <c r="W42" s="19">
        <v>39643</v>
      </c>
      <c r="X42" s="20">
        <v>45542</v>
      </c>
      <c r="Y42" s="19">
        <v>50578</v>
      </c>
      <c r="Z42" s="20">
        <v>57361</v>
      </c>
      <c r="AA42" s="19">
        <v>62334</v>
      </c>
      <c r="AB42" s="20">
        <v>67355</v>
      </c>
      <c r="AC42" s="19">
        <v>72023</v>
      </c>
      <c r="AD42" s="20">
        <v>77172</v>
      </c>
      <c r="AE42" s="19">
        <v>82398</v>
      </c>
      <c r="AF42" s="20">
        <v>87402</v>
      </c>
      <c r="AG42" s="19">
        <v>88157</v>
      </c>
      <c r="AH42" s="20">
        <v>88157</v>
      </c>
    </row>
    <row r="43" spans="2:34" x14ac:dyDescent="0.2">
      <c r="B43" s="21" t="s">
        <v>88</v>
      </c>
      <c r="C43" s="24">
        <v>46</v>
      </c>
      <c r="D43" s="20">
        <v>46</v>
      </c>
      <c r="E43" s="19">
        <v>54</v>
      </c>
      <c r="F43" s="20">
        <v>195</v>
      </c>
      <c r="G43" s="19">
        <v>551</v>
      </c>
      <c r="H43" s="20">
        <v>1769</v>
      </c>
      <c r="I43" s="19">
        <v>3805</v>
      </c>
      <c r="J43" s="20">
        <v>7899</v>
      </c>
      <c r="K43" s="19">
        <v>15014</v>
      </c>
      <c r="L43" s="20">
        <v>19142</v>
      </c>
      <c r="M43" s="19">
        <v>23439</v>
      </c>
      <c r="N43" s="20">
        <v>27924</v>
      </c>
      <c r="O43" s="19">
        <v>36705</v>
      </c>
      <c r="P43" s="20">
        <v>46479</v>
      </c>
      <c r="Q43" s="19">
        <v>65720</v>
      </c>
      <c r="R43" s="20">
        <v>84482</v>
      </c>
      <c r="S43" s="19">
        <v>100567</v>
      </c>
      <c r="T43" s="20">
        <v>115897</v>
      </c>
      <c r="U43" s="19">
        <v>132887</v>
      </c>
      <c r="V43" s="20">
        <v>145915</v>
      </c>
      <c r="W43" s="19">
        <v>160536</v>
      </c>
      <c r="X43" s="20">
        <v>175940</v>
      </c>
      <c r="Y43" s="19">
        <v>188054</v>
      </c>
      <c r="Z43" s="20">
        <v>198239</v>
      </c>
      <c r="AA43" s="19">
        <v>207960</v>
      </c>
      <c r="AB43" s="20">
        <v>216342</v>
      </c>
      <c r="AC43" s="19">
        <v>224540</v>
      </c>
      <c r="AD43" s="20">
        <v>232009</v>
      </c>
      <c r="AE43" s="19">
        <v>239187</v>
      </c>
      <c r="AF43" s="20">
        <v>246756</v>
      </c>
      <c r="AG43" s="19">
        <v>247928</v>
      </c>
      <c r="AH43" s="20">
        <v>247928</v>
      </c>
    </row>
    <row r="44" spans="2:34" x14ac:dyDescent="0.2">
      <c r="B44" s="21" t="s">
        <v>89</v>
      </c>
      <c r="C44" s="24">
        <v>24</v>
      </c>
      <c r="D44" s="20">
        <v>24</v>
      </c>
      <c r="E44" s="19">
        <v>352</v>
      </c>
      <c r="F44" s="20">
        <v>4110</v>
      </c>
      <c r="G44" s="19">
        <v>7747</v>
      </c>
      <c r="H44" s="20">
        <v>15609</v>
      </c>
      <c r="I44" s="19">
        <v>24220</v>
      </c>
      <c r="J44" s="20">
        <v>35863</v>
      </c>
      <c r="K44" s="19">
        <v>53472</v>
      </c>
      <c r="L44" s="20">
        <v>66492</v>
      </c>
      <c r="M44" s="19">
        <v>77473</v>
      </c>
      <c r="N44" s="20">
        <v>84884</v>
      </c>
      <c r="O44" s="19">
        <v>92415</v>
      </c>
      <c r="P44" s="20">
        <v>100866</v>
      </c>
      <c r="Q44" s="19">
        <v>111924</v>
      </c>
      <c r="R44" s="20">
        <v>123295</v>
      </c>
      <c r="S44" s="19">
        <v>132033</v>
      </c>
      <c r="T44" s="20">
        <v>138619</v>
      </c>
      <c r="U44" s="19">
        <v>145707</v>
      </c>
      <c r="V44" s="20">
        <v>150604</v>
      </c>
      <c r="W44" s="19">
        <v>156053</v>
      </c>
      <c r="X44" s="20">
        <v>161910</v>
      </c>
      <c r="Y44" s="19">
        <v>167569</v>
      </c>
      <c r="Z44" s="20">
        <v>171781</v>
      </c>
      <c r="AA44" s="19">
        <v>175796</v>
      </c>
      <c r="AB44" s="20">
        <v>179668</v>
      </c>
      <c r="AC44" s="19">
        <v>183128</v>
      </c>
      <c r="AD44" s="20">
        <v>186970</v>
      </c>
      <c r="AE44" s="19">
        <v>190622</v>
      </c>
      <c r="AF44" s="20">
        <v>193931</v>
      </c>
      <c r="AG44" s="19">
        <v>194492</v>
      </c>
      <c r="AH44" s="20">
        <v>194492</v>
      </c>
    </row>
    <row r="45" spans="2:34" x14ac:dyDescent="0.2">
      <c r="B45" s="21" t="s">
        <v>90</v>
      </c>
      <c r="C45" s="24">
        <v>0</v>
      </c>
      <c r="D45" s="20">
        <v>0</v>
      </c>
      <c r="E45" s="19">
        <v>0</v>
      </c>
      <c r="F45" s="20">
        <v>6</v>
      </c>
      <c r="G45" s="19">
        <v>35</v>
      </c>
      <c r="H45" s="20">
        <v>48</v>
      </c>
      <c r="I45" s="19">
        <v>108</v>
      </c>
      <c r="J45" s="20">
        <v>393</v>
      </c>
      <c r="K45" s="19">
        <v>4680</v>
      </c>
      <c r="L45" s="20">
        <v>6150</v>
      </c>
      <c r="M45" s="19">
        <v>9459</v>
      </c>
      <c r="N45" s="20">
        <v>12433</v>
      </c>
      <c r="O45" s="19">
        <v>20274</v>
      </c>
      <c r="P45" s="20">
        <v>29299</v>
      </c>
      <c r="Q45" s="19">
        <v>36539</v>
      </c>
      <c r="R45" s="20">
        <v>42634</v>
      </c>
      <c r="S45" s="19">
        <v>48121</v>
      </c>
      <c r="T45" s="20">
        <v>52395</v>
      </c>
      <c r="U45" s="19">
        <v>56008</v>
      </c>
      <c r="V45" s="20">
        <v>59179</v>
      </c>
      <c r="W45" s="19">
        <v>63175</v>
      </c>
      <c r="X45" s="20">
        <v>67183</v>
      </c>
      <c r="Y45" s="19">
        <v>70700</v>
      </c>
      <c r="Z45" s="20">
        <v>73795</v>
      </c>
      <c r="AA45" s="19">
        <v>76446</v>
      </c>
      <c r="AB45" s="20">
        <v>78426</v>
      </c>
      <c r="AC45" s="19">
        <v>80328</v>
      </c>
      <c r="AD45" s="20">
        <v>81899</v>
      </c>
      <c r="AE45" s="19">
        <v>83043</v>
      </c>
      <c r="AF45" s="20">
        <v>84106</v>
      </c>
      <c r="AG45" s="19">
        <v>84302</v>
      </c>
      <c r="AH45" s="20">
        <v>84302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B0F0"/>
  </sheetPr>
  <dimension ref="A1:J46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10" width="15.7109375" style="2" customWidth="1"/>
    <col min="11" max="16384" width="9.140625" style="2"/>
  </cols>
  <sheetData>
    <row r="1" spans="1:10" ht="15" x14ac:dyDescent="0.25">
      <c r="A1" s="1" t="s">
        <v>92</v>
      </c>
    </row>
    <row r="2" spans="1:10" ht="15" x14ac:dyDescent="0.25">
      <c r="A2" s="4"/>
    </row>
    <row r="6" spans="1:10" ht="25.5" x14ac:dyDescent="0.2">
      <c r="B6" s="8" t="s">
        <v>93</v>
      </c>
      <c r="C6" s="22" t="s">
        <v>42</v>
      </c>
      <c r="D6" s="8" t="s">
        <v>43</v>
      </c>
      <c r="E6" s="14" t="s">
        <v>44</v>
      </c>
      <c r="F6" s="8" t="s">
        <v>45</v>
      </c>
      <c r="G6" s="14" t="s">
        <v>46</v>
      </c>
      <c r="H6" s="8" t="s">
        <v>47</v>
      </c>
      <c r="I6" s="14" t="s">
        <v>48</v>
      </c>
      <c r="J6" s="8" t="s">
        <v>39</v>
      </c>
    </row>
    <row r="7" spans="1:10" x14ac:dyDescent="0.2">
      <c r="B7" s="21" t="s">
        <v>52</v>
      </c>
      <c r="C7" s="23">
        <v>15</v>
      </c>
      <c r="D7" s="18">
        <v>8</v>
      </c>
      <c r="E7" s="17">
        <v>7899</v>
      </c>
      <c r="F7" s="18">
        <v>108</v>
      </c>
      <c r="G7" s="17"/>
      <c r="H7" s="18">
        <v>361</v>
      </c>
      <c r="I7" s="17">
        <v>3</v>
      </c>
      <c r="J7" s="18">
        <v>8394</v>
      </c>
    </row>
    <row r="8" spans="1:10" x14ac:dyDescent="0.2">
      <c r="B8" s="21" t="s">
        <v>53</v>
      </c>
      <c r="C8" s="24">
        <v>20</v>
      </c>
      <c r="D8" s="20">
        <v>37</v>
      </c>
      <c r="E8" s="19">
        <v>83610</v>
      </c>
      <c r="F8" s="20">
        <v>232</v>
      </c>
      <c r="G8" s="19">
        <v>71</v>
      </c>
      <c r="H8" s="20">
        <v>2350</v>
      </c>
      <c r="I8" s="19"/>
      <c r="J8" s="20">
        <v>86320</v>
      </c>
    </row>
    <row r="9" spans="1:10" x14ac:dyDescent="0.2">
      <c r="B9" s="21" t="s">
        <v>54</v>
      </c>
      <c r="C9" s="24">
        <v>18</v>
      </c>
      <c r="D9" s="20">
        <v>61</v>
      </c>
      <c r="E9" s="19">
        <v>144707</v>
      </c>
      <c r="F9" s="20">
        <v>314</v>
      </c>
      <c r="G9" s="19">
        <v>4</v>
      </c>
      <c r="H9" s="20">
        <v>8918</v>
      </c>
      <c r="I9" s="19"/>
      <c r="J9" s="20">
        <v>154022</v>
      </c>
    </row>
    <row r="10" spans="1:10" x14ac:dyDescent="0.2">
      <c r="B10" s="21" t="s">
        <v>55</v>
      </c>
      <c r="C10" s="24">
        <v>55</v>
      </c>
      <c r="D10" s="20">
        <v>20</v>
      </c>
      <c r="E10" s="19">
        <v>140953</v>
      </c>
      <c r="F10" s="20">
        <v>181</v>
      </c>
      <c r="G10" s="19">
        <v>34</v>
      </c>
      <c r="H10" s="20">
        <v>4117</v>
      </c>
      <c r="I10" s="19"/>
      <c r="J10" s="20">
        <v>145360</v>
      </c>
    </row>
    <row r="11" spans="1:10" x14ac:dyDescent="0.2">
      <c r="B11" s="21" t="s">
        <v>56</v>
      </c>
      <c r="C11" s="24">
        <v>96</v>
      </c>
      <c r="D11" s="20">
        <v>44</v>
      </c>
      <c r="E11" s="19">
        <v>209379</v>
      </c>
      <c r="F11" s="20">
        <v>329</v>
      </c>
      <c r="G11" s="19">
        <v>37</v>
      </c>
      <c r="H11" s="20">
        <v>10070</v>
      </c>
      <c r="I11" s="19"/>
      <c r="J11" s="20">
        <v>219955</v>
      </c>
    </row>
    <row r="12" spans="1:10" x14ac:dyDescent="0.2">
      <c r="B12" s="21" t="s">
        <v>57</v>
      </c>
      <c r="C12" s="24">
        <v>62</v>
      </c>
      <c r="D12" s="20">
        <v>57</v>
      </c>
      <c r="E12" s="19">
        <v>194129</v>
      </c>
      <c r="F12" s="20">
        <v>311</v>
      </c>
      <c r="G12" s="19">
        <v>23</v>
      </c>
      <c r="H12" s="20">
        <v>7144</v>
      </c>
      <c r="I12" s="19"/>
      <c r="J12" s="20">
        <v>201726</v>
      </c>
    </row>
    <row r="13" spans="1:10" x14ac:dyDescent="0.2">
      <c r="B13" s="21" t="s">
        <v>58</v>
      </c>
      <c r="C13" s="24">
        <v>31</v>
      </c>
      <c r="D13" s="20">
        <v>34</v>
      </c>
      <c r="E13" s="19">
        <v>75497</v>
      </c>
      <c r="F13" s="20">
        <v>293</v>
      </c>
      <c r="G13" s="19">
        <v>10</v>
      </c>
      <c r="H13" s="20">
        <v>4359</v>
      </c>
      <c r="I13" s="19">
        <v>3</v>
      </c>
      <c r="J13" s="20">
        <v>80227</v>
      </c>
    </row>
    <row r="14" spans="1:10" x14ac:dyDescent="0.2">
      <c r="B14" s="21" t="s">
        <v>59</v>
      </c>
      <c r="C14" s="24">
        <v>21</v>
      </c>
      <c r="D14" s="20">
        <v>35</v>
      </c>
      <c r="E14" s="19">
        <v>112068</v>
      </c>
      <c r="F14" s="20">
        <v>228</v>
      </c>
      <c r="G14" s="19">
        <v>57</v>
      </c>
      <c r="H14" s="20">
        <v>4825</v>
      </c>
      <c r="I14" s="19"/>
      <c r="J14" s="20">
        <v>117234</v>
      </c>
    </row>
    <row r="15" spans="1:10" x14ac:dyDescent="0.2">
      <c r="B15" s="21" t="s">
        <v>60</v>
      </c>
      <c r="C15" s="24">
        <v>48</v>
      </c>
      <c r="D15" s="20">
        <v>78</v>
      </c>
      <c r="E15" s="19">
        <v>91594</v>
      </c>
      <c r="F15" s="20">
        <v>169</v>
      </c>
      <c r="G15" s="19">
        <v>8</v>
      </c>
      <c r="H15" s="20">
        <v>4357</v>
      </c>
      <c r="I15" s="19"/>
      <c r="J15" s="20">
        <v>96254</v>
      </c>
    </row>
    <row r="16" spans="1:10" x14ac:dyDescent="0.2">
      <c r="B16" s="21" t="s">
        <v>61</v>
      </c>
      <c r="C16" s="24">
        <v>16</v>
      </c>
      <c r="D16" s="20">
        <v>39</v>
      </c>
      <c r="E16" s="19">
        <v>53250</v>
      </c>
      <c r="F16" s="20">
        <v>328</v>
      </c>
      <c r="G16" s="19">
        <v>10</v>
      </c>
      <c r="H16" s="20">
        <v>5547</v>
      </c>
      <c r="I16" s="19">
        <v>20</v>
      </c>
      <c r="J16" s="20">
        <v>59210</v>
      </c>
    </row>
    <row r="17" spans="2:10" x14ac:dyDescent="0.2">
      <c r="B17" s="21" t="s">
        <v>62</v>
      </c>
      <c r="C17" s="24">
        <v>7</v>
      </c>
      <c r="D17" s="20">
        <v>106</v>
      </c>
      <c r="E17" s="19">
        <v>78232</v>
      </c>
      <c r="F17" s="20">
        <v>318</v>
      </c>
      <c r="G17" s="19">
        <v>4</v>
      </c>
      <c r="H17" s="20">
        <v>3853</v>
      </c>
      <c r="I17" s="19"/>
      <c r="J17" s="20">
        <v>82520</v>
      </c>
    </row>
    <row r="18" spans="2:10" x14ac:dyDescent="0.2">
      <c r="B18" s="21" t="s">
        <v>63</v>
      </c>
      <c r="C18" s="24">
        <v>23</v>
      </c>
      <c r="D18" s="20">
        <v>19</v>
      </c>
      <c r="E18" s="19">
        <v>116957</v>
      </c>
      <c r="F18" s="20">
        <v>182</v>
      </c>
      <c r="G18" s="19">
        <v>37</v>
      </c>
      <c r="H18" s="20">
        <v>3585</v>
      </c>
      <c r="I18" s="19"/>
      <c r="J18" s="20">
        <v>120803</v>
      </c>
    </row>
    <row r="19" spans="2:10" x14ac:dyDescent="0.2">
      <c r="B19" s="21" t="s">
        <v>64</v>
      </c>
      <c r="C19" s="24">
        <v>59</v>
      </c>
      <c r="D19" s="20">
        <v>68</v>
      </c>
      <c r="E19" s="19">
        <v>73072</v>
      </c>
      <c r="F19" s="20">
        <v>221</v>
      </c>
      <c r="G19" s="19">
        <v>4</v>
      </c>
      <c r="H19" s="20">
        <v>6907</v>
      </c>
      <c r="I19" s="19">
        <v>24</v>
      </c>
      <c r="J19" s="20">
        <v>80355</v>
      </c>
    </row>
    <row r="20" spans="2:10" x14ac:dyDescent="0.2">
      <c r="B20" s="21" t="s">
        <v>65</v>
      </c>
      <c r="C20" s="24">
        <v>49</v>
      </c>
      <c r="D20" s="20">
        <v>21</v>
      </c>
      <c r="E20" s="19">
        <v>93681</v>
      </c>
      <c r="F20" s="20">
        <v>233</v>
      </c>
      <c r="G20" s="19">
        <v>5</v>
      </c>
      <c r="H20" s="20">
        <v>2897</v>
      </c>
      <c r="I20" s="19"/>
      <c r="J20" s="20">
        <v>96886</v>
      </c>
    </row>
    <row r="21" spans="2:10" x14ac:dyDescent="0.2">
      <c r="B21" s="21" t="s">
        <v>66</v>
      </c>
      <c r="C21" s="24">
        <v>4</v>
      </c>
      <c r="D21" s="20">
        <v>6</v>
      </c>
      <c r="E21" s="19">
        <v>20651</v>
      </c>
      <c r="F21" s="20">
        <v>74</v>
      </c>
      <c r="G21" s="19">
        <v>10</v>
      </c>
      <c r="H21" s="20">
        <v>824</v>
      </c>
      <c r="I21" s="19"/>
      <c r="J21" s="20">
        <v>21569</v>
      </c>
    </row>
    <row r="22" spans="2:10" x14ac:dyDescent="0.2">
      <c r="B22" s="21" t="s">
        <v>67</v>
      </c>
      <c r="C22" s="24">
        <v>11</v>
      </c>
      <c r="D22" s="20">
        <v>37</v>
      </c>
      <c r="E22" s="19">
        <v>89008</v>
      </c>
      <c r="F22" s="20">
        <v>195</v>
      </c>
      <c r="G22" s="19">
        <v>6</v>
      </c>
      <c r="H22" s="20">
        <v>3604</v>
      </c>
      <c r="I22" s="19"/>
      <c r="J22" s="20">
        <v>92861</v>
      </c>
    </row>
    <row r="23" spans="2:10" x14ac:dyDescent="0.2">
      <c r="B23" s="21" t="s">
        <v>68</v>
      </c>
      <c r="C23" s="24">
        <v>65</v>
      </c>
      <c r="D23" s="20">
        <v>26</v>
      </c>
      <c r="E23" s="19">
        <v>133166</v>
      </c>
      <c r="F23" s="20">
        <v>197</v>
      </c>
      <c r="G23" s="19">
        <v>1</v>
      </c>
      <c r="H23" s="20">
        <v>4202</v>
      </c>
      <c r="I23" s="19"/>
      <c r="J23" s="20">
        <v>137657</v>
      </c>
    </row>
    <row r="24" spans="2:10" x14ac:dyDescent="0.2">
      <c r="B24" s="21" t="s">
        <v>69</v>
      </c>
      <c r="C24" s="24">
        <v>62</v>
      </c>
      <c r="D24" s="20">
        <v>33</v>
      </c>
      <c r="E24" s="19">
        <v>292249</v>
      </c>
      <c r="F24" s="20">
        <v>246</v>
      </c>
      <c r="G24" s="19">
        <v>159</v>
      </c>
      <c r="H24" s="20">
        <v>6844</v>
      </c>
      <c r="I24" s="19"/>
      <c r="J24" s="20">
        <v>299593</v>
      </c>
    </row>
    <row r="25" spans="2:10" x14ac:dyDescent="0.2">
      <c r="B25" s="21" t="s">
        <v>70</v>
      </c>
      <c r="C25" s="24">
        <v>52</v>
      </c>
      <c r="D25" s="20">
        <v>57</v>
      </c>
      <c r="E25" s="19">
        <v>131316</v>
      </c>
      <c r="F25" s="20">
        <v>336</v>
      </c>
      <c r="G25" s="19">
        <v>13</v>
      </c>
      <c r="H25" s="20">
        <v>3834</v>
      </c>
      <c r="I25" s="19"/>
      <c r="J25" s="20">
        <v>135608</v>
      </c>
    </row>
    <row r="26" spans="2:10" x14ac:dyDescent="0.2">
      <c r="B26" s="21" t="s">
        <v>71</v>
      </c>
      <c r="C26" s="24">
        <v>230</v>
      </c>
      <c r="D26" s="20">
        <v>201</v>
      </c>
      <c r="E26" s="19">
        <v>135573</v>
      </c>
      <c r="F26" s="20">
        <v>468</v>
      </c>
      <c r="G26" s="19">
        <v>4</v>
      </c>
      <c r="H26" s="20">
        <v>9621</v>
      </c>
      <c r="I26" s="19">
        <v>1</v>
      </c>
      <c r="J26" s="20">
        <v>146098</v>
      </c>
    </row>
    <row r="27" spans="2:10" x14ac:dyDescent="0.2">
      <c r="B27" s="21" t="s">
        <v>72</v>
      </c>
      <c r="C27" s="24">
        <v>73</v>
      </c>
      <c r="D27" s="20">
        <v>69</v>
      </c>
      <c r="E27" s="19">
        <v>150771</v>
      </c>
      <c r="F27" s="20">
        <v>197</v>
      </c>
      <c r="G27" s="19">
        <v>23</v>
      </c>
      <c r="H27" s="20">
        <v>4519</v>
      </c>
      <c r="I27" s="19"/>
      <c r="J27" s="20">
        <v>155652</v>
      </c>
    </row>
    <row r="28" spans="2:10" x14ac:dyDescent="0.2">
      <c r="B28" s="21" t="s">
        <v>73</v>
      </c>
      <c r="C28" s="24">
        <v>33</v>
      </c>
      <c r="D28" s="20">
        <v>20</v>
      </c>
      <c r="E28" s="19">
        <v>92581</v>
      </c>
      <c r="F28" s="20">
        <v>138</v>
      </c>
      <c r="G28" s="19">
        <v>26</v>
      </c>
      <c r="H28" s="20">
        <v>4036</v>
      </c>
      <c r="I28" s="19"/>
      <c r="J28" s="20">
        <v>96834</v>
      </c>
    </row>
    <row r="29" spans="2:10" x14ac:dyDescent="0.2">
      <c r="B29" s="21" t="s">
        <v>74</v>
      </c>
      <c r="C29" s="24">
        <v>60</v>
      </c>
      <c r="D29" s="20">
        <v>71</v>
      </c>
      <c r="E29" s="19">
        <v>168130</v>
      </c>
      <c r="F29" s="20">
        <v>374</v>
      </c>
      <c r="G29" s="19">
        <v>3</v>
      </c>
      <c r="H29" s="20">
        <v>11173</v>
      </c>
      <c r="I29" s="19"/>
      <c r="J29" s="20">
        <v>179811</v>
      </c>
    </row>
    <row r="30" spans="2:10" x14ac:dyDescent="0.2">
      <c r="B30" s="21" t="s">
        <v>75</v>
      </c>
      <c r="C30" s="24">
        <v>43</v>
      </c>
      <c r="D30" s="20">
        <v>63</v>
      </c>
      <c r="E30" s="19">
        <v>150353</v>
      </c>
      <c r="F30" s="20">
        <v>245</v>
      </c>
      <c r="G30" s="19">
        <v>7</v>
      </c>
      <c r="H30" s="20">
        <v>7286</v>
      </c>
      <c r="I30" s="19">
        <v>3</v>
      </c>
      <c r="J30" s="20">
        <v>158000</v>
      </c>
    </row>
    <row r="31" spans="2:10" x14ac:dyDescent="0.2">
      <c r="B31" s="21" t="s">
        <v>76</v>
      </c>
      <c r="C31" s="24">
        <v>37</v>
      </c>
      <c r="D31" s="20">
        <v>74</v>
      </c>
      <c r="E31" s="19">
        <v>162028</v>
      </c>
      <c r="F31" s="20">
        <v>345</v>
      </c>
      <c r="G31" s="19">
        <v>7</v>
      </c>
      <c r="H31" s="20">
        <v>5698</v>
      </c>
      <c r="I31" s="19"/>
      <c r="J31" s="20">
        <v>168189</v>
      </c>
    </row>
    <row r="32" spans="2:10" x14ac:dyDescent="0.2">
      <c r="B32" s="21" t="s">
        <v>77</v>
      </c>
      <c r="C32" s="24">
        <v>111</v>
      </c>
      <c r="D32" s="20">
        <v>61</v>
      </c>
      <c r="E32" s="19">
        <v>250091</v>
      </c>
      <c r="F32" s="20">
        <v>345</v>
      </c>
      <c r="G32" s="19">
        <v>24</v>
      </c>
      <c r="H32" s="20">
        <v>6717</v>
      </c>
      <c r="I32" s="19"/>
      <c r="J32" s="20">
        <v>257349</v>
      </c>
    </row>
    <row r="33" spans="2:10" x14ac:dyDescent="0.2">
      <c r="B33" s="21" t="s">
        <v>78</v>
      </c>
      <c r="C33" s="24">
        <v>31</v>
      </c>
      <c r="D33" s="20">
        <v>83</v>
      </c>
      <c r="E33" s="19">
        <v>180261</v>
      </c>
      <c r="F33" s="20">
        <v>337</v>
      </c>
      <c r="G33" s="19">
        <v>2</v>
      </c>
      <c r="H33" s="20">
        <v>6640</v>
      </c>
      <c r="I33" s="19"/>
      <c r="J33" s="20">
        <v>187354</v>
      </c>
    </row>
    <row r="34" spans="2:10" x14ac:dyDescent="0.2">
      <c r="B34" s="21" t="s">
        <v>79</v>
      </c>
      <c r="C34" s="24">
        <v>38</v>
      </c>
      <c r="D34" s="20">
        <v>82</v>
      </c>
      <c r="E34" s="19">
        <v>230260</v>
      </c>
      <c r="F34" s="20">
        <v>565</v>
      </c>
      <c r="G34" s="19">
        <v>26</v>
      </c>
      <c r="H34" s="20">
        <v>7397</v>
      </c>
      <c r="I34" s="19"/>
      <c r="J34" s="20">
        <v>238368</v>
      </c>
    </row>
    <row r="35" spans="2:10" x14ac:dyDescent="0.2">
      <c r="B35" s="21" t="s">
        <v>80</v>
      </c>
      <c r="C35" s="24">
        <v>12</v>
      </c>
      <c r="D35" s="20">
        <v>64</v>
      </c>
      <c r="E35" s="19">
        <v>134116</v>
      </c>
      <c r="F35" s="20">
        <v>273</v>
      </c>
      <c r="G35" s="19">
        <v>12</v>
      </c>
      <c r="H35" s="20">
        <v>4278</v>
      </c>
      <c r="I35" s="19"/>
      <c r="J35" s="20">
        <v>138755</v>
      </c>
    </row>
    <row r="36" spans="2:10" x14ac:dyDescent="0.2">
      <c r="B36" s="21" t="s">
        <v>81</v>
      </c>
      <c r="C36" s="24">
        <v>35</v>
      </c>
      <c r="D36" s="20">
        <v>80</v>
      </c>
      <c r="E36" s="19">
        <v>105533</v>
      </c>
      <c r="F36" s="20">
        <v>519</v>
      </c>
      <c r="G36" s="19">
        <v>11</v>
      </c>
      <c r="H36" s="20">
        <v>4334</v>
      </c>
      <c r="I36" s="19">
        <v>27</v>
      </c>
      <c r="J36" s="20">
        <v>110539</v>
      </c>
    </row>
    <row r="37" spans="2:10" x14ac:dyDescent="0.2">
      <c r="B37" s="21" t="s">
        <v>82</v>
      </c>
      <c r="C37" s="24"/>
      <c r="D37" s="20">
        <v>19</v>
      </c>
      <c r="E37" s="19">
        <v>71652</v>
      </c>
      <c r="F37" s="20">
        <v>210</v>
      </c>
      <c r="G37" s="19">
        <v>51</v>
      </c>
      <c r="H37" s="20">
        <v>2245</v>
      </c>
      <c r="I37" s="19"/>
      <c r="J37" s="20">
        <v>74177</v>
      </c>
    </row>
    <row r="38" spans="2:10" x14ac:dyDescent="0.2">
      <c r="B38" s="21" t="s">
        <v>83</v>
      </c>
      <c r="C38" s="24">
        <v>9</v>
      </c>
      <c r="D38" s="20">
        <v>87</v>
      </c>
      <c r="E38" s="19">
        <v>87336</v>
      </c>
      <c r="F38" s="20">
        <v>193</v>
      </c>
      <c r="G38" s="19">
        <v>3</v>
      </c>
      <c r="H38" s="20">
        <v>2696</v>
      </c>
      <c r="I38" s="19"/>
      <c r="J38" s="20">
        <v>90324</v>
      </c>
    </row>
    <row r="39" spans="2:10" x14ac:dyDescent="0.2">
      <c r="B39" s="21" t="s">
        <v>84</v>
      </c>
      <c r="C39" s="24">
        <v>37</v>
      </c>
      <c r="D39" s="20">
        <v>48</v>
      </c>
      <c r="E39" s="19">
        <v>155177</v>
      </c>
      <c r="F39" s="20">
        <v>212</v>
      </c>
      <c r="G39" s="19">
        <v>11</v>
      </c>
      <c r="H39" s="20">
        <v>4509</v>
      </c>
      <c r="I39" s="19"/>
      <c r="J39" s="20">
        <v>159994</v>
      </c>
    </row>
    <row r="40" spans="2:10" x14ac:dyDescent="0.2">
      <c r="B40" s="21" t="s">
        <v>85</v>
      </c>
      <c r="C40" s="24">
        <v>9</v>
      </c>
      <c r="D40" s="20">
        <v>20</v>
      </c>
      <c r="E40" s="19">
        <v>19367</v>
      </c>
      <c r="F40" s="20">
        <v>126</v>
      </c>
      <c r="G40" s="19">
        <v>3</v>
      </c>
      <c r="H40" s="20">
        <v>618</v>
      </c>
      <c r="I40" s="19"/>
      <c r="J40" s="20">
        <v>20143</v>
      </c>
    </row>
    <row r="41" spans="2:10" x14ac:dyDescent="0.2">
      <c r="B41" s="21" t="s">
        <v>86</v>
      </c>
      <c r="C41" s="24">
        <v>37</v>
      </c>
      <c r="D41" s="20">
        <v>35</v>
      </c>
      <c r="E41" s="19">
        <v>102684</v>
      </c>
      <c r="F41" s="20">
        <v>278</v>
      </c>
      <c r="G41" s="19">
        <v>4</v>
      </c>
      <c r="H41" s="20">
        <v>10740</v>
      </c>
      <c r="I41" s="19">
        <v>22</v>
      </c>
      <c r="J41" s="20">
        <v>113800</v>
      </c>
    </row>
    <row r="42" spans="2:10" x14ac:dyDescent="0.2">
      <c r="B42" s="21" t="s">
        <v>87</v>
      </c>
      <c r="C42" s="24">
        <v>10</v>
      </c>
      <c r="D42" s="20">
        <v>48</v>
      </c>
      <c r="E42" s="19">
        <v>83824</v>
      </c>
      <c r="F42" s="20">
        <v>258</v>
      </c>
      <c r="G42" s="19">
        <v>48</v>
      </c>
      <c r="H42" s="20">
        <v>3969</v>
      </c>
      <c r="I42" s="19"/>
      <c r="J42" s="20">
        <v>88157</v>
      </c>
    </row>
    <row r="43" spans="2:10" x14ac:dyDescent="0.2">
      <c r="B43" s="21" t="s">
        <v>88</v>
      </c>
      <c r="C43" s="24">
        <v>63</v>
      </c>
      <c r="D43" s="20">
        <v>121</v>
      </c>
      <c r="E43" s="19">
        <v>234762</v>
      </c>
      <c r="F43" s="20">
        <v>331</v>
      </c>
      <c r="G43" s="19">
        <v>21</v>
      </c>
      <c r="H43" s="20">
        <v>12630</v>
      </c>
      <c r="I43" s="19"/>
      <c r="J43" s="20">
        <v>247928</v>
      </c>
    </row>
    <row r="44" spans="2:10" x14ac:dyDescent="0.2">
      <c r="B44" s="21" t="s">
        <v>89</v>
      </c>
      <c r="C44" s="24">
        <v>80</v>
      </c>
      <c r="D44" s="20">
        <v>145</v>
      </c>
      <c r="E44" s="19">
        <v>186179</v>
      </c>
      <c r="F44" s="20">
        <v>565</v>
      </c>
      <c r="G44" s="19">
        <v>2</v>
      </c>
      <c r="H44" s="20">
        <v>7521</v>
      </c>
      <c r="I44" s="19"/>
      <c r="J44" s="20">
        <v>194492</v>
      </c>
    </row>
    <row r="45" spans="2:10" x14ac:dyDescent="0.2">
      <c r="B45" s="21" t="s">
        <v>90</v>
      </c>
      <c r="C45" s="24">
        <v>33</v>
      </c>
      <c r="D45" s="20">
        <v>24</v>
      </c>
      <c r="E45" s="19">
        <v>79896</v>
      </c>
      <c r="F45" s="20">
        <v>164</v>
      </c>
      <c r="G45" s="19">
        <v>20</v>
      </c>
      <c r="H45" s="20">
        <v>4165</v>
      </c>
      <c r="I45" s="19"/>
      <c r="J45" s="20">
        <v>84302</v>
      </c>
    </row>
    <row r="46" spans="2:10" x14ac:dyDescent="0.2">
      <c r="B46" s="21" t="s">
        <v>39</v>
      </c>
      <c r="C46" s="24">
        <v>1695</v>
      </c>
      <c r="D46" s="20">
        <v>2201</v>
      </c>
      <c r="E46" s="19">
        <v>4921992</v>
      </c>
      <c r="F46" s="20">
        <v>10638</v>
      </c>
      <c r="G46" s="19">
        <v>801</v>
      </c>
      <c r="H46" s="20">
        <v>209390</v>
      </c>
      <c r="I46" s="19">
        <v>103</v>
      </c>
      <c r="J46" s="20">
        <v>5146820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00B0F0"/>
  </sheetPr>
  <dimension ref="A1:M19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3.7109375" style="2" customWidth="1"/>
    <col min="3" max="13" width="16.7109375" style="2" customWidth="1"/>
    <col min="14" max="16384" width="9.140625" style="2"/>
  </cols>
  <sheetData>
    <row r="1" spans="1:13" ht="15" x14ac:dyDescent="0.25">
      <c r="A1" s="1" t="s">
        <v>109</v>
      </c>
    </row>
    <row r="2" spans="1:13" ht="15" x14ac:dyDescent="0.25">
      <c r="A2" s="4"/>
    </row>
    <row r="6" spans="1:13" ht="15" x14ac:dyDescent="0.2">
      <c r="B6" s="8" t="s">
        <v>107</v>
      </c>
      <c r="C6" s="28">
        <v>2010</v>
      </c>
      <c r="D6" s="6">
        <v>2011</v>
      </c>
      <c r="E6" s="29">
        <v>2012</v>
      </c>
      <c r="F6" s="6">
        <v>2013</v>
      </c>
      <c r="G6" s="29">
        <v>2014</v>
      </c>
      <c r="H6" s="6">
        <v>2015</v>
      </c>
      <c r="I6" s="29">
        <v>2016</v>
      </c>
      <c r="J6" s="6">
        <v>2017</v>
      </c>
      <c r="K6" s="29">
        <v>2018</v>
      </c>
      <c r="L6" s="6">
        <v>2019</v>
      </c>
      <c r="M6" s="29">
        <v>2020</v>
      </c>
    </row>
    <row r="7" spans="1:13" x14ac:dyDescent="0.2">
      <c r="B7" s="21" t="s">
        <v>95</v>
      </c>
      <c r="C7" s="30">
        <v>685629430.28599834</v>
      </c>
      <c r="D7" s="13">
        <v>746542284.11900032</v>
      </c>
      <c r="E7" s="15">
        <v>919511584.80799937</v>
      </c>
      <c r="F7" s="13">
        <v>810189791.86399794</v>
      </c>
      <c r="G7" s="15">
        <v>764248740.50599897</v>
      </c>
      <c r="H7" s="13">
        <v>973488627.10699618</v>
      </c>
      <c r="I7" s="15">
        <v>1054798391.3779997</v>
      </c>
      <c r="J7" s="13">
        <v>1312884240.8189976</v>
      </c>
      <c r="K7" s="15">
        <v>1119104534.6969991</v>
      </c>
      <c r="L7" s="13">
        <v>1211994555.4659989</v>
      </c>
      <c r="M7" s="15">
        <v>1202940876.6400006</v>
      </c>
    </row>
    <row r="8" spans="1:13" x14ac:dyDescent="0.2">
      <c r="B8" s="21" t="s">
        <v>96</v>
      </c>
      <c r="C8" s="31">
        <v>553753611.97199917</v>
      </c>
      <c r="D8" s="3">
        <v>708571310.99399948</v>
      </c>
      <c r="E8" s="16">
        <v>914513954.02799904</v>
      </c>
      <c r="F8" s="3">
        <v>665658634.68299949</v>
      </c>
      <c r="G8" s="16">
        <v>691333734.23999929</v>
      </c>
      <c r="H8" s="3">
        <v>849507328.82300091</v>
      </c>
      <c r="I8" s="16">
        <v>734725602.65199924</v>
      </c>
      <c r="J8" s="3">
        <v>996017415.19000065</v>
      </c>
      <c r="K8" s="16">
        <v>941616534.7089994</v>
      </c>
      <c r="L8" s="3">
        <v>1011747951.4449978</v>
      </c>
      <c r="M8" s="16"/>
    </row>
    <row r="9" spans="1:13" x14ac:dyDescent="0.2">
      <c r="B9" s="21" t="s">
        <v>97</v>
      </c>
      <c r="C9" s="31">
        <v>544038814.66100073</v>
      </c>
      <c r="D9" s="3">
        <v>682718931.53799832</v>
      </c>
      <c r="E9" s="16">
        <v>724220741.50799882</v>
      </c>
      <c r="F9" s="3">
        <v>594326857.69399822</v>
      </c>
      <c r="G9" s="16">
        <v>607601732.37100101</v>
      </c>
      <c r="H9" s="3">
        <v>805947734.02600026</v>
      </c>
      <c r="I9" s="16">
        <v>695781106.07199919</v>
      </c>
      <c r="J9" s="3">
        <v>841856251.92700183</v>
      </c>
      <c r="K9" s="16">
        <v>871889164.31400049</v>
      </c>
      <c r="L9" s="3">
        <v>884459614.02499938</v>
      </c>
      <c r="M9" s="16"/>
    </row>
    <row r="10" spans="1:13" x14ac:dyDescent="0.2">
      <c r="B10" s="21" t="s">
        <v>98</v>
      </c>
      <c r="C10" s="31">
        <v>266309793.71199992</v>
      </c>
      <c r="D10" s="3">
        <v>524288931.71800148</v>
      </c>
      <c r="E10" s="16">
        <v>272804700.80199945</v>
      </c>
      <c r="F10" s="3">
        <v>334166229.60499877</v>
      </c>
      <c r="G10" s="16">
        <v>356731347.27500081</v>
      </c>
      <c r="H10" s="3">
        <v>519791564.18100041</v>
      </c>
      <c r="I10" s="16">
        <v>295998944.29900086</v>
      </c>
      <c r="J10" s="3">
        <v>563459448.20999908</v>
      </c>
      <c r="K10" s="16">
        <v>448841129.91799992</v>
      </c>
      <c r="L10" s="3">
        <v>639449850.12699854</v>
      </c>
      <c r="M10" s="16"/>
    </row>
    <row r="11" spans="1:13" x14ac:dyDescent="0.2">
      <c r="B11" s="21" t="s">
        <v>99</v>
      </c>
      <c r="C11" s="31">
        <v>110498625.30799988</v>
      </c>
      <c r="D11" s="3">
        <v>197805315.1419993</v>
      </c>
      <c r="E11" s="16">
        <v>129558072.58799978</v>
      </c>
      <c r="F11" s="3">
        <v>137043152.50099972</v>
      </c>
      <c r="G11" s="16">
        <v>217455508.20100012</v>
      </c>
      <c r="H11" s="3">
        <v>201377762.89700007</v>
      </c>
      <c r="I11" s="16">
        <v>236143467.46200043</v>
      </c>
      <c r="J11" s="3">
        <v>272929907.33199984</v>
      </c>
      <c r="K11" s="16">
        <v>271686533.19200015</v>
      </c>
      <c r="L11" s="3">
        <v>279119071.59799957</v>
      </c>
      <c r="M11" s="16"/>
    </row>
    <row r="12" spans="1:13" x14ac:dyDescent="0.2">
      <c r="B12" s="21" t="s">
        <v>100</v>
      </c>
      <c r="C12" s="31">
        <v>78095585.765999958</v>
      </c>
      <c r="D12" s="3">
        <v>90826671.311999932</v>
      </c>
      <c r="E12" s="16">
        <v>91182255.265999973</v>
      </c>
      <c r="F12" s="3">
        <v>104301243.03599983</v>
      </c>
      <c r="G12" s="16">
        <v>142988230.03599998</v>
      </c>
      <c r="H12" s="3">
        <v>158975231.91300002</v>
      </c>
      <c r="I12" s="16">
        <v>171684016.75599957</v>
      </c>
      <c r="J12" s="3">
        <v>180444561.27100018</v>
      </c>
      <c r="K12" s="16">
        <v>184495678.98400018</v>
      </c>
      <c r="L12" s="3">
        <v>176123266.21300042</v>
      </c>
      <c r="M12" s="16"/>
    </row>
    <row r="13" spans="1:13" x14ac:dyDescent="0.2">
      <c r="B13" s="21" t="s">
        <v>101</v>
      </c>
      <c r="C13" s="31">
        <v>70042191.135000139</v>
      </c>
      <c r="D13" s="3">
        <v>75939533.523000047</v>
      </c>
      <c r="E13" s="16">
        <v>80303564.00300011</v>
      </c>
      <c r="F13" s="3">
        <v>100172182.70399971</v>
      </c>
      <c r="G13" s="16">
        <v>123881711.19800054</v>
      </c>
      <c r="H13" s="3">
        <v>136268492.30399969</v>
      </c>
      <c r="I13" s="16">
        <v>138075278.96799999</v>
      </c>
      <c r="J13" s="3">
        <v>174536518.27499986</v>
      </c>
      <c r="K13" s="16">
        <v>185628422.44600004</v>
      </c>
      <c r="L13" s="3">
        <v>194048123.79399994</v>
      </c>
      <c r="M13" s="16"/>
    </row>
    <row r="14" spans="1:13" x14ac:dyDescent="0.2">
      <c r="B14" s="21" t="s">
        <v>102</v>
      </c>
      <c r="C14" s="31">
        <v>66543691.416000053</v>
      </c>
      <c r="D14" s="3">
        <v>76120849.24899976</v>
      </c>
      <c r="E14" s="16">
        <v>75355098.626000091</v>
      </c>
      <c r="F14" s="3">
        <v>88281483.027999982</v>
      </c>
      <c r="G14" s="16">
        <v>125494774.24899998</v>
      </c>
      <c r="H14" s="3">
        <v>134338829.19100028</v>
      </c>
      <c r="I14" s="16">
        <v>160056211.77500078</v>
      </c>
      <c r="J14" s="3">
        <v>173745836.01599994</v>
      </c>
      <c r="K14" s="16">
        <v>160231302.57600006</v>
      </c>
      <c r="L14" s="3">
        <v>170104027.22400001</v>
      </c>
      <c r="M14" s="16"/>
    </row>
    <row r="15" spans="1:13" x14ac:dyDescent="0.2">
      <c r="B15" s="21" t="s">
        <v>103</v>
      </c>
      <c r="C15" s="31">
        <v>73820644.182000175</v>
      </c>
      <c r="D15" s="3">
        <v>82177442.878999859</v>
      </c>
      <c r="E15" s="16">
        <v>89332029.94900018</v>
      </c>
      <c r="F15" s="3">
        <v>111133055.68499975</v>
      </c>
      <c r="G15" s="16">
        <v>150768255.89000016</v>
      </c>
      <c r="H15" s="3">
        <v>140656498.32300052</v>
      </c>
      <c r="I15" s="16">
        <v>163890636.23200023</v>
      </c>
      <c r="J15" s="3">
        <v>176760474.92699972</v>
      </c>
      <c r="K15" s="16">
        <v>193199828.92200023</v>
      </c>
      <c r="L15" s="3">
        <v>199553470.68599936</v>
      </c>
      <c r="M15" s="16"/>
    </row>
    <row r="16" spans="1:13" x14ac:dyDescent="0.2">
      <c r="B16" s="21" t="s">
        <v>104</v>
      </c>
      <c r="C16" s="31">
        <v>228146946.0580005</v>
      </c>
      <c r="D16" s="3">
        <v>289848164.8950004</v>
      </c>
      <c r="E16" s="16">
        <v>110433024.99100053</v>
      </c>
      <c r="F16" s="3">
        <v>279597282.08999997</v>
      </c>
      <c r="G16" s="16">
        <v>243462159.28400007</v>
      </c>
      <c r="H16" s="3">
        <v>263382490.38700026</v>
      </c>
      <c r="I16" s="16">
        <v>316006137.44299948</v>
      </c>
      <c r="J16" s="3">
        <v>326599327.4200002</v>
      </c>
      <c r="K16" s="16">
        <v>287561347.71999943</v>
      </c>
      <c r="L16" s="3">
        <v>255790844.32699981</v>
      </c>
      <c r="M16" s="16"/>
    </row>
    <row r="17" spans="2:13" x14ac:dyDescent="0.2">
      <c r="B17" s="21" t="s">
        <v>105</v>
      </c>
      <c r="C17" s="31">
        <v>230157754.05100027</v>
      </c>
      <c r="D17" s="3">
        <v>617310298.76300061</v>
      </c>
      <c r="E17" s="16">
        <v>278524883.44900048</v>
      </c>
      <c r="F17" s="3">
        <v>417577573.71799934</v>
      </c>
      <c r="G17" s="16">
        <v>548003362.17600071</v>
      </c>
      <c r="H17" s="3">
        <v>446441436.25999922</v>
      </c>
      <c r="I17" s="16">
        <v>647070169.40399933</v>
      </c>
      <c r="J17" s="3">
        <v>643707801.9849987</v>
      </c>
      <c r="K17" s="16">
        <v>622477408.46099961</v>
      </c>
      <c r="L17" s="3">
        <v>382297009.29699951</v>
      </c>
      <c r="M17" s="16"/>
    </row>
    <row r="18" spans="2:13" x14ac:dyDescent="0.2">
      <c r="B18" s="21" t="s">
        <v>106</v>
      </c>
      <c r="C18" s="31">
        <v>570848164.42100072</v>
      </c>
      <c r="D18" s="3">
        <v>690952574.16200042</v>
      </c>
      <c r="E18" s="16">
        <v>752808573.07999849</v>
      </c>
      <c r="F18" s="3">
        <v>887781364.65600204</v>
      </c>
      <c r="G18" s="16">
        <v>765690137.3929981</v>
      </c>
      <c r="H18" s="3">
        <v>857117482.55000067</v>
      </c>
      <c r="I18" s="16">
        <v>1137564047.6390016</v>
      </c>
      <c r="J18" s="3">
        <v>801548924.71299934</v>
      </c>
      <c r="K18" s="16">
        <v>1123092449.8800015</v>
      </c>
      <c r="L18" s="3">
        <v>891663104.95099902</v>
      </c>
      <c r="M18" s="16"/>
    </row>
    <row r="19" spans="2:13" ht="15" x14ac:dyDescent="0.2">
      <c r="B19" s="7" t="s">
        <v>108</v>
      </c>
      <c r="C19" s="32">
        <v>3477885252.9679995</v>
      </c>
      <c r="D19" s="33">
        <v>4783102308.2939997</v>
      </c>
      <c r="E19" s="34">
        <v>4438548483.0979967</v>
      </c>
      <c r="F19" s="33">
        <v>4530228851.2639952</v>
      </c>
      <c r="G19" s="34">
        <v>4737659692.8189993</v>
      </c>
      <c r="H19" s="33">
        <v>5487293477.961998</v>
      </c>
      <c r="I19" s="34">
        <v>5751794010.0799999</v>
      </c>
      <c r="J19" s="33">
        <v>6464490708.0849972</v>
      </c>
      <c r="K19" s="34">
        <v>6409824335.8190002</v>
      </c>
      <c r="L19" s="33">
        <v>6296350889.1529922</v>
      </c>
      <c r="M19" s="34">
        <v>1202940876.6400006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00B0F0"/>
  </sheetPr>
  <dimension ref="A1:J31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3.7109375" style="2" customWidth="1"/>
    <col min="3" max="10" width="16.28515625" style="2" customWidth="1"/>
    <col min="11" max="12" width="14.140625" style="2" customWidth="1"/>
    <col min="13" max="16384" width="9.140625" style="2"/>
  </cols>
  <sheetData>
    <row r="1" spans="1:10" ht="15" x14ac:dyDescent="0.25">
      <c r="A1" s="1" t="s">
        <v>110</v>
      </c>
    </row>
    <row r="2" spans="1:10" ht="15" x14ac:dyDescent="0.25">
      <c r="A2" s="4"/>
    </row>
    <row r="6" spans="1:10" ht="15" x14ac:dyDescent="0.25">
      <c r="B6" s="178" t="s">
        <v>112</v>
      </c>
      <c r="C6" s="178"/>
      <c r="D6" s="178"/>
      <c r="E6" s="178"/>
      <c r="F6" s="178"/>
      <c r="G6" s="178"/>
      <c r="H6" s="178"/>
      <c r="I6" s="178"/>
    </row>
    <row r="7" spans="1:10" ht="25.5" x14ac:dyDescent="0.2">
      <c r="B7" s="8" t="s">
        <v>49</v>
      </c>
      <c r="C7" s="22" t="s">
        <v>42</v>
      </c>
      <c r="D7" s="8" t="s">
        <v>43</v>
      </c>
      <c r="E7" s="14" t="s">
        <v>44</v>
      </c>
      <c r="F7" s="8" t="s">
        <v>45</v>
      </c>
      <c r="G7" s="14" t="s">
        <v>46</v>
      </c>
      <c r="H7" s="8" t="s">
        <v>47</v>
      </c>
      <c r="I7" s="14" t="s">
        <v>48</v>
      </c>
      <c r="J7" s="8" t="s">
        <v>108</v>
      </c>
    </row>
    <row r="8" spans="1:10" x14ac:dyDescent="0.2">
      <c r="B8" s="9">
        <v>2010</v>
      </c>
      <c r="C8" s="30">
        <v>9655951.5399999917</v>
      </c>
      <c r="D8" s="13">
        <v>4835005.1599999992</v>
      </c>
      <c r="E8" s="15">
        <v>2831264278.9070148</v>
      </c>
      <c r="F8" s="13">
        <v>97099842.350000367</v>
      </c>
      <c r="G8" s="15">
        <v>21798453.020000003</v>
      </c>
      <c r="H8" s="13">
        <v>511914969.22099888</v>
      </c>
      <c r="I8" s="15">
        <v>1316752.7699999993</v>
      </c>
      <c r="J8" s="13">
        <v>3477885252.9680138</v>
      </c>
    </row>
    <row r="9" spans="1:10" x14ac:dyDescent="0.2">
      <c r="B9" s="9">
        <v>2011</v>
      </c>
      <c r="C9" s="31">
        <v>12194535.949999977</v>
      </c>
      <c r="D9" s="3">
        <v>8080936.6500000209</v>
      </c>
      <c r="E9" s="16">
        <v>3955342815.9810138</v>
      </c>
      <c r="F9" s="3">
        <v>113892317.17699975</v>
      </c>
      <c r="G9" s="16">
        <v>42012162.779999875</v>
      </c>
      <c r="H9" s="3">
        <v>649867651.25600064</v>
      </c>
      <c r="I9" s="16">
        <v>1711888.4999999993</v>
      </c>
      <c r="J9" s="13">
        <v>4783102308.294014</v>
      </c>
    </row>
    <row r="10" spans="1:10" x14ac:dyDescent="0.2">
      <c r="B10" s="9">
        <v>2012</v>
      </c>
      <c r="C10" s="31">
        <v>10841678.750000013</v>
      </c>
      <c r="D10" s="3">
        <v>6219188.0349999974</v>
      </c>
      <c r="E10" s="16">
        <v>3624847349.2909985</v>
      </c>
      <c r="F10" s="3">
        <v>110672446.94700035</v>
      </c>
      <c r="G10" s="16">
        <v>50514434.850000076</v>
      </c>
      <c r="H10" s="3">
        <v>633948349.76499927</v>
      </c>
      <c r="I10" s="16">
        <v>1505035.4600000014</v>
      </c>
      <c r="J10" s="13">
        <v>4438548483.0979977</v>
      </c>
    </row>
    <row r="11" spans="1:10" x14ac:dyDescent="0.2">
      <c r="B11" s="9">
        <v>2013</v>
      </c>
      <c r="C11" s="31">
        <v>10980401.244000003</v>
      </c>
      <c r="D11" s="3">
        <v>5838148.3699999629</v>
      </c>
      <c r="E11" s="16">
        <v>3606536691.6440024</v>
      </c>
      <c r="F11" s="3">
        <v>103120447.70900017</v>
      </c>
      <c r="G11" s="16">
        <v>114457354.15300019</v>
      </c>
      <c r="H11" s="3">
        <v>687883699.90400076</v>
      </c>
      <c r="I11" s="16">
        <v>1412108.24</v>
      </c>
      <c r="J11" s="13">
        <v>4530228851.2640038</v>
      </c>
    </row>
    <row r="12" spans="1:10" x14ac:dyDescent="0.2">
      <c r="B12" s="9">
        <v>2014</v>
      </c>
      <c r="C12" s="31">
        <v>10161017.985999983</v>
      </c>
      <c r="D12" s="3">
        <v>5601079.5479999976</v>
      </c>
      <c r="E12" s="16">
        <v>3697694533.1139984</v>
      </c>
      <c r="F12" s="3">
        <v>106507793.12799998</v>
      </c>
      <c r="G12" s="16">
        <v>136678977.61300027</v>
      </c>
      <c r="H12" s="3">
        <v>779660540.73999941</v>
      </c>
      <c r="I12" s="16">
        <v>1355750.6900000004</v>
      </c>
      <c r="J12" s="13">
        <v>4737659692.8189974</v>
      </c>
    </row>
    <row r="13" spans="1:10" x14ac:dyDescent="0.2">
      <c r="B13" s="9">
        <v>2015</v>
      </c>
      <c r="C13" s="31">
        <v>10399536.41799996</v>
      </c>
      <c r="D13" s="3">
        <v>6375699.3330000183</v>
      </c>
      <c r="E13" s="16">
        <v>4142333774.3609982</v>
      </c>
      <c r="F13" s="3">
        <v>132471474.72800006</v>
      </c>
      <c r="G13" s="16">
        <v>147786005.94399947</v>
      </c>
      <c r="H13" s="3">
        <v>1046483936.6769959</v>
      </c>
      <c r="I13" s="16">
        <v>1443050.5010000018</v>
      </c>
      <c r="J13" s="13">
        <v>5487293477.9619942</v>
      </c>
    </row>
    <row r="14" spans="1:10" x14ac:dyDescent="0.2">
      <c r="B14" s="9">
        <v>2016</v>
      </c>
      <c r="C14" s="31">
        <v>9727782.3799999785</v>
      </c>
      <c r="D14" s="3">
        <v>5913525.674999997</v>
      </c>
      <c r="E14" s="16">
        <v>3974555370.9349818</v>
      </c>
      <c r="F14" s="3">
        <v>286238364.75000101</v>
      </c>
      <c r="G14" s="16">
        <v>561818990.91099906</v>
      </c>
      <c r="H14" s="3">
        <v>912137612.87000012</v>
      </c>
      <c r="I14" s="16">
        <v>1402362.558999999</v>
      </c>
      <c r="J14" s="13">
        <v>5751794010.0799818</v>
      </c>
    </row>
    <row r="15" spans="1:10" x14ac:dyDescent="0.2">
      <c r="B15" s="9">
        <v>2017</v>
      </c>
      <c r="C15" s="31">
        <v>10528864.381999999</v>
      </c>
      <c r="D15" s="3">
        <v>6579375.7589999754</v>
      </c>
      <c r="E15" s="16">
        <v>4453047771.0540047</v>
      </c>
      <c r="F15" s="3">
        <v>315724445.74800026</v>
      </c>
      <c r="G15" s="16">
        <v>657860489.49200082</v>
      </c>
      <c r="H15" s="3">
        <v>1019219385.5099971</v>
      </c>
      <c r="I15" s="16">
        <v>1530376.1400000018</v>
      </c>
      <c r="J15" s="13">
        <v>6464490708.0850029</v>
      </c>
    </row>
    <row r="16" spans="1:10" x14ac:dyDescent="0.2">
      <c r="B16" s="9">
        <v>2018</v>
      </c>
      <c r="C16" s="31">
        <v>9574265.3190000001</v>
      </c>
      <c r="D16" s="3">
        <v>6311685.9660000103</v>
      </c>
      <c r="E16" s="16">
        <v>4392617050.1890039</v>
      </c>
      <c r="F16" s="3">
        <v>303421132.6870001</v>
      </c>
      <c r="G16" s="16">
        <v>657501885.38499939</v>
      </c>
      <c r="H16" s="3">
        <v>1038991350.5470042</v>
      </c>
      <c r="I16" s="16">
        <v>1406965.7260000003</v>
      </c>
      <c r="J16" s="13">
        <v>6409824335.8190079</v>
      </c>
    </row>
    <row r="17" spans="2:10" x14ac:dyDescent="0.2">
      <c r="B17" s="9">
        <v>2019</v>
      </c>
      <c r="C17" s="31">
        <v>8795911.7739999965</v>
      </c>
      <c r="D17" s="3">
        <v>5964664.3749999851</v>
      </c>
      <c r="E17" s="16">
        <v>4306486823.5280294</v>
      </c>
      <c r="F17" s="3">
        <v>304376018.51600015</v>
      </c>
      <c r="G17" s="16">
        <v>625924403.52500105</v>
      </c>
      <c r="H17" s="3">
        <v>1043492264.1100018</v>
      </c>
      <c r="I17" s="16">
        <v>1310803.3250000007</v>
      </c>
      <c r="J17" s="13">
        <v>6296350889.1530323</v>
      </c>
    </row>
    <row r="18" spans="2:10" x14ac:dyDescent="0.2">
      <c r="J18" s="3"/>
    </row>
    <row r="19" spans="2:10" ht="15" x14ac:dyDescent="0.25">
      <c r="B19" s="178" t="s">
        <v>111</v>
      </c>
      <c r="C19" s="178"/>
      <c r="D19" s="178"/>
      <c r="E19" s="178"/>
      <c r="F19" s="178"/>
      <c r="G19" s="178"/>
      <c r="H19" s="178"/>
      <c r="I19" s="178"/>
    </row>
    <row r="20" spans="2:10" ht="25.5" x14ac:dyDescent="0.2">
      <c r="B20" s="8" t="s">
        <v>49</v>
      </c>
      <c r="C20" s="22" t="s">
        <v>42</v>
      </c>
      <c r="D20" s="8" t="s">
        <v>43</v>
      </c>
      <c r="E20" s="14" t="s">
        <v>44</v>
      </c>
      <c r="F20" s="8" t="s">
        <v>45</v>
      </c>
      <c r="G20" s="14" t="s">
        <v>46</v>
      </c>
      <c r="H20" s="8" t="s">
        <v>47</v>
      </c>
      <c r="I20" s="14" t="s">
        <v>48</v>
      </c>
      <c r="J20" s="8" t="s">
        <v>108</v>
      </c>
    </row>
    <row r="21" spans="2:10" x14ac:dyDescent="0.2">
      <c r="B21" s="9">
        <v>2010</v>
      </c>
      <c r="C21" s="30">
        <v>1729467.4700000009</v>
      </c>
      <c r="D21" s="13">
        <v>1213133.3799999997</v>
      </c>
      <c r="E21" s="15">
        <v>581137087.28399849</v>
      </c>
      <c r="F21" s="13">
        <v>19901598.440000013</v>
      </c>
      <c r="G21" s="15">
        <v>3584739.22</v>
      </c>
      <c r="H21" s="13">
        <v>77802216.132000044</v>
      </c>
      <c r="I21" s="15">
        <v>261188.36</v>
      </c>
      <c r="J21" s="13">
        <v>685629430.2859987</v>
      </c>
    </row>
    <row r="22" spans="2:10" x14ac:dyDescent="0.2">
      <c r="B22" s="9">
        <v>2011</v>
      </c>
      <c r="C22" s="31">
        <v>1804242.1200000006</v>
      </c>
      <c r="D22" s="3">
        <v>1233287.4499999997</v>
      </c>
      <c r="E22" s="16">
        <v>634733341.9290005</v>
      </c>
      <c r="F22" s="3">
        <v>18150923.809999995</v>
      </c>
      <c r="G22" s="16">
        <v>5719958.8299999936</v>
      </c>
      <c r="H22" s="3">
        <v>84653305.590000018</v>
      </c>
      <c r="I22" s="16">
        <v>247224.39</v>
      </c>
      <c r="J22" s="3">
        <v>746542284.11900055</v>
      </c>
    </row>
    <row r="23" spans="2:10" x14ac:dyDescent="0.2">
      <c r="B23" s="9">
        <v>2012</v>
      </c>
      <c r="C23" s="31">
        <v>2121997.2299999995</v>
      </c>
      <c r="D23" s="3">
        <v>1464953.4299999976</v>
      </c>
      <c r="E23" s="16">
        <v>793316677.08899999</v>
      </c>
      <c r="F23" s="3">
        <v>17814945.77100002</v>
      </c>
      <c r="G23" s="16">
        <v>7942142.6400000034</v>
      </c>
      <c r="H23" s="3">
        <v>96536518.168000087</v>
      </c>
      <c r="I23" s="16">
        <v>314350.48000000004</v>
      </c>
      <c r="J23" s="3">
        <v>919511584.80800009</v>
      </c>
    </row>
    <row r="24" spans="2:10" x14ac:dyDescent="0.2">
      <c r="B24" s="9">
        <v>2013</v>
      </c>
      <c r="C24" s="31">
        <v>1869916.0100000009</v>
      </c>
      <c r="D24" s="3">
        <v>1308863.3700000022</v>
      </c>
      <c r="E24" s="16">
        <v>679938048.59499943</v>
      </c>
      <c r="F24" s="3">
        <v>16746290.552000007</v>
      </c>
      <c r="G24" s="16">
        <v>13995481.280000009</v>
      </c>
      <c r="H24" s="3">
        <v>96067087.616999984</v>
      </c>
      <c r="I24" s="16">
        <v>264104.44</v>
      </c>
      <c r="J24" s="3">
        <v>810189791.86399949</v>
      </c>
    </row>
    <row r="25" spans="2:10" x14ac:dyDescent="0.2">
      <c r="B25" s="9">
        <v>2014</v>
      </c>
      <c r="C25" s="31">
        <v>1614600.1599999992</v>
      </c>
      <c r="D25" s="3">
        <v>1118190.9299999995</v>
      </c>
      <c r="E25" s="16">
        <v>640320340.41899991</v>
      </c>
      <c r="F25" s="3">
        <v>16523797.736000001</v>
      </c>
      <c r="G25" s="16">
        <v>12425654.534000002</v>
      </c>
      <c r="H25" s="3">
        <v>92011832.41700004</v>
      </c>
      <c r="I25" s="16">
        <v>234324.31</v>
      </c>
      <c r="J25" s="3">
        <v>764248740.50599992</v>
      </c>
    </row>
    <row r="26" spans="2:10" x14ac:dyDescent="0.2">
      <c r="B26" s="9">
        <v>2015</v>
      </c>
      <c r="C26" s="31">
        <v>1874319.7999999993</v>
      </c>
      <c r="D26" s="3">
        <v>1387381.0720000004</v>
      </c>
      <c r="E26" s="16">
        <v>789676713.01999903</v>
      </c>
      <c r="F26" s="3">
        <v>22949009.076999966</v>
      </c>
      <c r="G26" s="16">
        <v>18726483.356999982</v>
      </c>
      <c r="H26" s="3">
        <v>138600747.49099997</v>
      </c>
      <c r="I26" s="16">
        <v>273973.28999999998</v>
      </c>
      <c r="J26" s="3">
        <v>973488627.10699892</v>
      </c>
    </row>
    <row r="27" spans="2:10" x14ac:dyDescent="0.2">
      <c r="B27" s="9">
        <v>2016</v>
      </c>
      <c r="C27" s="31">
        <v>1788251.835999999</v>
      </c>
      <c r="D27" s="3">
        <v>1368840.5450000006</v>
      </c>
      <c r="E27" s="16">
        <v>814689090.67799962</v>
      </c>
      <c r="F27" s="3">
        <v>46098864.366000034</v>
      </c>
      <c r="G27" s="16">
        <v>52245854.966000013</v>
      </c>
      <c r="H27" s="3">
        <v>138314576.17500004</v>
      </c>
      <c r="I27" s="16">
        <v>292912.81200000003</v>
      </c>
      <c r="J27" s="3">
        <v>1054798391.3779998</v>
      </c>
    </row>
    <row r="28" spans="2:10" x14ac:dyDescent="0.2">
      <c r="B28" s="9">
        <v>2017</v>
      </c>
      <c r="C28" s="31">
        <v>2076649.1649999993</v>
      </c>
      <c r="D28" s="3">
        <v>1717103.3629999987</v>
      </c>
      <c r="E28" s="16">
        <v>1026784781.1480005</v>
      </c>
      <c r="F28" s="3">
        <v>56593336.151999958</v>
      </c>
      <c r="G28" s="16">
        <v>60584947.494000018</v>
      </c>
      <c r="H28" s="3">
        <v>164826967.85199991</v>
      </c>
      <c r="I28" s="16">
        <v>300455.64499999996</v>
      </c>
      <c r="J28" s="3">
        <v>1312884240.8190005</v>
      </c>
    </row>
    <row r="29" spans="2:10" x14ac:dyDescent="0.2">
      <c r="B29" s="9">
        <v>2018</v>
      </c>
      <c r="C29" s="31">
        <v>1697948.4919999992</v>
      </c>
      <c r="D29" s="3">
        <v>1352901.6440000003</v>
      </c>
      <c r="E29" s="16">
        <v>851886300.47499895</v>
      </c>
      <c r="F29" s="3">
        <v>50244136.495000012</v>
      </c>
      <c r="G29" s="16">
        <v>64671936.710000023</v>
      </c>
      <c r="H29" s="3">
        <v>148987796.2260004</v>
      </c>
      <c r="I29" s="16">
        <v>263514.65499999997</v>
      </c>
      <c r="J29" s="3">
        <v>1119104534.6969993</v>
      </c>
    </row>
    <row r="30" spans="2:10" x14ac:dyDescent="0.2">
      <c r="B30" s="9">
        <v>2019</v>
      </c>
      <c r="C30" s="31">
        <v>1738207.3950000021</v>
      </c>
      <c r="D30" s="3">
        <v>1499978.3029999984</v>
      </c>
      <c r="E30" s="16">
        <v>933543914.27699935</v>
      </c>
      <c r="F30" s="3">
        <v>54760217.217000067</v>
      </c>
      <c r="G30" s="16">
        <v>60318241.993999995</v>
      </c>
      <c r="H30" s="3">
        <v>159871266.56399989</v>
      </c>
      <c r="I30" s="16">
        <v>262729.71599999996</v>
      </c>
      <c r="J30" s="3">
        <v>1211994555.4659994</v>
      </c>
    </row>
    <row r="31" spans="2:10" x14ac:dyDescent="0.2">
      <c r="B31" s="9">
        <v>2020</v>
      </c>
      <c r="C31" s="31">
        <v>1597593.4500000002</v>
      </c>
      <c r="D31" s="3">
        <v>1408091.9379999989</v>
      </c>
      <c r="E31" s="16">
        <v>922088737.08599985</v>
      </c>
      <c r="F31" s="3">
        <v>55545800.486000024</v>
      </c>
      <c r="G31" s="16">
        <v>56872215.304999992</v>
      </c>
      <c r="H31" s="3">
        <v>165177274.61200011</v>
      </c>
      <c r="I31" s="16">
        <v>251163.76299999998</v>
      </c>
      <c r="J31" s="3">
        <v>1202940876.6399999</v>
      </c>
    </row>
  </sheetData>
  <mergeCells count="2">
    <mergeCell ref="B6:I6"/>
    <mergeCell ref="B19:I19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00B0F0"/>
  </sheetPr>
  <dimension ref="A1:L46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12" width="16.28515625" style="2" customWidth="1"/>
    <col min="13" max="16384" width="9.140625" style="2"/>
  </cols>
  <sheetData>
    <row r="1" spans="1:12" ht="15" x14ac:dyDescent="0.25">
      <c r="A1" s="1" t="s">
        <v>113</v>
      </c>
    </row>
    <row r="2" spans="1:12" ht="15" x14ac:dyDescent="0.25">
      <c r="A2" s="4"/>
    </row>
    <row r="6" spans="1:12" ht="15" x14ac:dyDescent="0.25">
      <c r="B6" s="178" t="s">
        <v>112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x14ac:dyDescent="0.2">
      <c r="B7" s="8" t="s">
        <v>41</v>
      </c>
      <c r="C7" s="22">
        <v>2010</v>
      </c>
      <c r="D7" s="8">
        <v>2011</v>
      </c>
      <c r="E7" s="14">
        <v>2012</v>
      </c>
      <c r="F7" s="8">
        <v>2013</v>
      </c>
      <c r="G7" s="14">
        <v>2014</v>
      </c>
      <c r="H7" s="8">
        <v>2015</v>
      </c>
      <c r="I7" s="14">
        <v>2016</v>
      </c>
      <c r="J7" s="8">
        <v>2017</v>
      </c>
      <c r="K7" s="14">
        <v>2018</v>
      </c>
      <c r="L7" s="8">
        <v>2019</v>
      </c>
    </row>
    <row r="8" spans="1:12" x14ac:dyDescent="0.2">
      <c r="B8" s="21" t="s">
        <v>52</v>
      </c>
      <c r="C8" s="30">
        <v>1053017.2440000004</v>
      </c>
      <c r="D8" s="13">
        <v>1301686.8950000003</v>
      </c>
      <c r="E8" s="15">
        <v>1483501.8719999997</v>
      </c>
      <c r="F8" s="13">
        <v>1787082.5599999998</v>
      </c>
      <c r="G8" s="15">
        <v>2157304.5089999982</v>
      </c>
      <c r="H8" s="13">
        <v>2922986.5810000016</v>
      </c>
      <c r="I8" s="15">
        <v>5617081.009999997</v>
      </c>
      <c r="J8" s="13">
        <v>6657897.3969999962</v>
      </c>
      <c r="K8" s="15">
        <v>6321145.9569999985</v>
      </c>
      <c r="L8" s="13">
        <v>6346308.0859999983</v>
      </c>
    </row>
    <row r="9" spans="1:12" x14ac:dyDescent="0.2">
      <c r="B9" s="21" t="s">
        <v>53</v>
      </c>
      <c r="C9" s="31">
        <v>12355235.429999996</v>
      </c>
      <c r="D9" s="3">
        <v>22537599.980000004</v>
      </c>
      <c r="E9" s="16">
        <v>25464458.120000016</v>
      </c>
      <c r="F9" s="3">
        <v>30702161.807000011</v>
      </c>
      <c r="G9" s="16">
        <v>38612733.85200002</v>
      </c>
      <c r="H9" s="3">
        <v>48954837.542999916</v>
      </c>
      <c r="I9" s="16">
        <v>80770160.232999966</v>
      </c>
      <c r="J9" s="3">
        <v>131882467.78800023</v>
      </c>
      <c r="K9" s="16">
        <v>143578638.77999976</v>
      </c>
      <c r="L9" s="3">
        <v>159240230.25499973</v>
      </c>
    </row>
    <row r="10" spans="1:12" x14ac:dyDescent="0.2">
      <c r="B10" s="21" t="s">
        <v>54</v>
      </c>
      <c r="C10" s="31">
        <v>112140967.34399997</v>
      </c>
      <c r="D10" s="3">
        <v>153236850.35999981</v>
      </c>
      <c r="E10" s="16">
        <v>141487995.50700003</v>
      </c>
      <c r="F10" s="3">
        <v>140499188.60099986</v>
      </c>
      <c r="G10" s="16">
        <v>134881482.76900002</v>
      </c>
      <c r="H10" s="3">
        <v>159647825.10200012</v>
      </c>
      <c r="I10" s="16">
        <v>168598438.22700006</v>
      </c>
      <c r="J10" s="3">
        <v>185980168.94499984</v>
      </c>
      <c r="K10" s="16">
        <v>178414578.34199974</v>
      </c>
      <c r="L10" s="3">
        <v>174083723.75599992</v>
      </c>
    </row>
    <row r="11" spans="1:12" x14ac:dyDescent="0.2">
      <c r="B11" s="21" t="s">
        <v>55</v>
      </c>
      <c r="C11" s="31">
        <v>79852800.754000068</v>
      </c>
      <c r="D11" s="3">
        <v>112047500.52700001</v>
      </c>
      <c r="E11" s="16">
        <v>103705305.3849999</v>
      </c>
      <c r="F11" s="3">
        <v>113924498.58799997</v>
      </c>
      <c r="G11" s="16">
        <v>122756687.96699992</v>
      </c>
      <c r="H11" s="3">
        <v>141786565.73300001</v>
      </c>
      <c r="I11" s="16">
        <v>149037470.36699986</v>
      </c>
      <c r="J11" s="3">
        <v>164075772.43900007</v>
      </c>
      <c r="K11" s="16">
        <v>167395949.02900019</v>
      </c>
      <c r="L11" s="3">
        <v>163831234.64500004</v>
      </c>
    </row>
    <row r="12" spans="1:12" x14ac:dyDescent="0.2">
      <c r="B12" s="21" t="s">
        <v>56</v>
      </c>
      <c r="C12" s="31">
        <v>124322581.93200001</v>
      </c>
      <c r="D12" s="3">
        <v>177018408.91299981</v>
      </c>
      <c r="E12" s="16">
        <v>167938554.11299986</v>
      </c>
      <c r="F12" s="3">
        <v>163797692.86700001</v>
      </c>
      <c r="G12" s="16">
        <v>169575665.16099995</v>
      </c>
      <c r="H12" s="3">
        <v>194261038.93500009</v>
      </c>
      <c r="I12" s="16">
        <v>205140332.30900022</v>
      </c>
      <c r="J12" s="3">
        <v>225835809.51900014</v>
      </c>
      <c r="K12" s="16">
        <v>225934788.49799988</v>
      </c>
      <c r="L12" s="3">
        <v>219944330.20299968</v>
      </c>
    </row>
    <row r="13" spans="1:12" x14ac:dyDescent="0.2">
      <c r="B13" s="21" t="s">
        <v>57</v>
      </c>
      <c r="C13" s="31">
        <v>151123842.34399989</v>
      </c>
      <c r="D13" s="3">
        <v>206325550.05099994</v>
      </c>
      <c r="E13" s="16">
        <v>188877848.71500012</v>
      </c>
      <c r="F13" s="3">
        <v>181716232.53600007</v>
      </c>
      <c r="G13" s="16">
        <v>189170632.55099994</v>
      </c>
      <c r="H13" s="3">
        <v>208694168.49700013</v>
      </c>
      <c r="I13" s="16">
        <v>209965183.85400024</v>
      </c>
      <c r="J13" s="3">
        <v>220608665.03300017</v>
      </c>
      <c r="K13" s="16">
        <v>213277178.70100001</v>
      </c>
      <c r="L13" s="3">
        <v>203488469.87699994</v>
      </c>
    </row>
    <row r="14" spans="1:12" x14ac:dyDescent="0.2">
      <c r="B14" s="21" t="s">
        <v>58</v>
      </c>
      <c r="C14" s="31">
        <v>130707615.87899996</v>
      </c>
      <c r="D14" s="3">
        <v>168460924.19799989</v>
      </c>
      <c r="E14" s="16">
        <v>146129011.618</v>
      </c>
      <c r="F14" s="3">
        <v>147974513.01000011</v>
      </c>
      <c r="G14" s="16">
        <v>166270667.62399998</v>
      </c>
      <c r="H14" s="3">
        <v>184423478.70599994</v>
      </c>
      <c r="I14" s="16">
        <v>190013634.5059998</v>
      </c>
      <c r="J14" s="3">
        <v>194605780.71899998</v>
      </c>
      <c r="K14" s="16">
        <v>191694686.27499983</v>
      </c>
      <c r="L14" s="3">
        <v>174064728.10599989</v>
      </c>
    </row>
    <row r="15" spans="1:12" x14ac:dyDescent="0.2">
      <c r="B15" s="21" t="s">
        <v>59</v>
      </c>
      <c r="C15" s="31">
        <v>51408635.019999988</v>
      </c>
      <c r="D15" s="3">
        <v>74187679.680000007</v>
      </c>
      <c r="E15" s="16">
        <v>80261831.496999979</v>
      </c>
      <c r="F15" s="3">
        <v>92697915.741000041</v>
      </c>
      <c r="G15" s="16">
        <v>112294437.68600005</v>
      </c>
      <c r="H15" s="3">
        <v>129906552.99200001</v>
      </c>
      <c r="I15" s="16">
        <v>138150603.63499972</v>
      </c>
      <c r="J15" s="3">
        <v>161367485.92300001</v>
      </c>
      <c r="K15" s="16">
        <v>169213153.39299995</v>
      </c>
      <c r="L15" s="3">
        <v>172946814.47599995</v>
      </c>
    </row>
    <row r="16" spans="1:12" x14ac:dyDescent="0.2">
      <c r="B16" s="21" t="s">
        <v>60</v>
      </c>
      <c r="C16" s="31">
        <v>62761837.002999976</v>
      </c>
      <c r="D16" s="3">
        <v>84373971.952000111</v>
      </c>
      <c r="E16" s="16">
        <v>79412394.485000134</v>
      </c>
      <c r="F16" s="3">
        <v>76426333.411000013</v>
      </c>
      <c r="G16" s="16">
        <v>74280067.133000031</v>
      </c>
      <c r="H16" s="3">
        <v>85129584.982000008</v>
      </c>
      <c r="I16" s="16">
        <v>87102592.880000114</v>
      </c>
      <c r="J16" s="3">
        <v>96290620.272000015</v>
      </c>
      <c r="K16" s="16">
        <v>94761081.976000041</v>
      </c>
      <c r="L16" s="3">
        <v>91581458.104999959</v>
      </c>
    </row>
    <row r="17" spans="2:12" x14ac:dyDescent="0.2">
      <c r="B17" s="21" t="s">
        <v>61</v>
      </c>
      <c r="C17" s="31">
        <v>143641688.75299966</v>
      </c>
      <c r="D17" s="3">
        <v>178617180.89500001</v>
      </c>
      <c r="E17" s="16">
        <v>154752698.31900042</v>
      </c>
      <c r="F17" s="3">
        <v>142894872.29800004</v>
      </c>
      <c r="G17" s="16">
        <v>143476491.54799998</v>
      </c>
      <c r="H17" s="3">
        <v>161214814.87899995</v>
      </c>
      <c r="I17" s="16">
        <v>164077136.46399978</v>
      </c>
      <c r="J17" s="3">
        <v>174107059.46199998</v>
      </c>
      <c r="K17" s="16">
        <v>168435119.74799973</v>
      </c>
      <c r="L17" s="3">
        <v>160020569.00200018</v>
      </c>
    </row>
    <row r="18" spans="2:12" x14ac:dyDescent="0.2">
      <c r="B18" s="21" t="s">
        <v>62</v>
      </c>
      <c r="C18" s="31">
        <v>70024380.568999976</v>
      </c>
      <c r="D18" s="3">
        <v>97210021.921000034</v>
      </c>
      <c r="E18" s="16">
        <v>90893910.32999973</v>
      </c>
      <c r="F18" s="3">
        <v>89078947.2330001</v>
      </c>
      <c r="G18" s="16">
        <v>87943831.896000177</v>
      </c>
      <c r="H18" s="3">
        <v>102544362.0089999</v>
      </c>
      <c r="I18" s="16">
        <v>104520532.56699976</v>
      </c>
      <c r="J18" s="3">
        <v>119051383.45499991</v>
      </c>
      <c r="K18" s="16">
        <v>113690551.35100012</v>
      </c>
      <c r="L18" s="3">
        <v>111955002.06200035</v>
      </c>
    </row>
    <row r="19" spans="2:12" x14ac:dyDescent="0.2">
      <c r="B19" s="21" t="s">
        <v>63</v>
      </c>
      <c r="C19" s="31">
        <v>69407076.013999999</v>
      </c>
      <c r="D19" s="3">
        <v>96499108.557999939</v>
      </c>
      <c r="E19" s="16">
        <v>89919299.560000002</v>
      </c>
      <c r="F19" s="3">
        <v>97360214.549999878</v>
      </c>
      <c r="G19" s="16">
        <v>117692509.86200005</v>
      </c>
      <c r="H19" s="3">
        <v>136128097.53700003</v>
      </c>
      <c r="I19" s="16">
        <v>144896435.5940001</v>
      </c>
      <c r="J19" s="3">
        <v>162829065.21599987</v>
      </c>
      <c r="K19" s="16">
        <v>165680989.63400006</v>
      </c>
      <c r="L19" s="3">
        <v>164061762.95400009</v>
      </c>
    </row>
    <row r="20" spans="2:12" x14ac:dyDescent="0.2">
      <c r="B20" s="21" t="s">
        <v>64</v>
      </c>
      <c r="C20" s="31">
        <v>72852926.676000029</v>
      </c>
      <c r="D20" s="3">
        <v>96414852.443999827</v>
      </c>
      <c r="E20" s="16">
        <v>88601465.239999846</v>
      </c>
      <c r="F20" s="3">
        <v>84141492.312000021</v>
      </c>
      <c r="G20" s="16">
        <v>82356096.894999817</v>
      </c>
      <c r="H20" s="3">
        <v>95010964.10100013</v>
      </c>
      <c r="I20" s="16">
        <v>94963903.187999964</v>
      </c>
      <c r="J20" s="3">
        <v>103549357.42500003</v>
      </c>
      <c r="K20" s="16">
        <v>101868412.77200012</v>
      </c>
      <c r="L20" s="3">
        <v>101107096.92199996</v>
      </c>
    </row>
    <row r="21" spans="2:12" x14ac:dyDescent="0.2">
      <c r="B21" s="21" t="s">
        <v>65</v>
      </c>
      <c r="C21" s="31">
        <v>57600276.466999903</v>
      </c>
      <c r="D21" s="3">
        <v>82149585.093999952</v>
      </c>
      <c r="E21" s="16">
        <v>78244670.755999953</v>
      </c>
      <c r="F21" s="3">
        <v>81412426.923000067</v>
      </c>
      <c r="G21" s="16">
        <v>84153795.562000126</v>
      </c>
      <c r="H21" s="3">
        <v>96114099.475999996</v>
      </c>
      <c r="I21" s="16">
        <v>98293512.971000075</v>
      </c>
      <c r="J21" s="3">
        <v>109291087.8759999</v>
      </c>
      <c r="K21" s="16">
        <v>111002747.94400004</v>
      </c>
      <c r="L21" s="3">
        <v>107284607.16200005</v>
      </c>
    </row>
    <row r="22" spans="2:12" x14ac:dyDescent="0.2">
      <c r="B22" s="21" t="s">
        <v>66</v>
      </c>
      <c r="C22" s="31">
        <v>17372.659999999996</v>
      </c>
      <c r="D22" s="3">
        <v>16643.510000000002</v>
      </c>
      <c r="E22" s="16">
        <v>12387.57</v>
      </c>
      <c r="F22" s="3">
        <v>15468.259999999998</v>
      </c>
      <c r="G22" s="16">
        <v>572145.79299999995</v>
      </c>
      <c r="H22" s="3">
        <v>1073865.1160000002</v>
      </c>
      <c r="I22" s="16">
        <v>8606302.5960000027</v>
      </c>
      <c r="J22" s="3">
        <v>20258572.499000028</v>
      </c>
      <c r="K22" s="16">
        <v>25354607.520000029</v>
      </c>
      <c r="L22" s="3">
        <v>30078880.190999974</v>
      </c>
    </row>
    <row r="23" spans="2:12" x14ac:dyDescent="0.2">
      <c r="B23" s="21" t="s">
        <v>67</v>
      </c>
      <c r="C23" s="31">
        <v>42917263.109999985</v>
      </c>
      <c r="D23" s="3">
        <v>63244535.21000006</v>
      </c>
      <c r="E23" s="16">
        <v>61904776.413999982</v>
      </c>
      <c r="F23" s="3">
        <v>64313552.682000071</v>
      </c>
      <c r="G23" s="16">
        <v>67191751.72300005</v>
      </c>
      <c r="H23" s="3">
        <v>84954878.591999993</v>
      </c>
      <c r="I23" s="16">
        <v>89681284.591000095</v>
      </c>
      <c r="J23" s="3">
        <v>102060880.29200007</v>
      </c>
      <c r="K23" s="16">
        <v>100293645.82600017</v>
      </c>
      <c r="L23" s="3">
        <v>98507283.544</v>
      </c>
    </row>
    <row r="24" spans="2:12" x14ac:dyDescent="0.2">
      <c r="B24" s="21" t="s">
        <v>68</v>
      </c>
      <c r="C24" s="31">
        <v>71417388.338000089</v>
      </c>
      <c r="D24" s="3">
        <v>100646929.34399991</v>
      </c>
      <c r="E24" s="16">
        <v>95906448.78700003</v>
      </c>
      <c r="F24" s="3">
        <v>90960627.676000014</v>
      </c>
      <c r="G24" s="16">
        <v>89251525.753000081</v>
      </c>
      <c r="H24" s="3">
        <v>103215035.35399996</v>
      </c>
      <c r="I24" s="16">
        <v>105525463.82600002</v>
      </c>
      <c r="J24" s="3">
        <v>117959227.67699988</v>
      </c>
      <c r="K24" s="16">
        <v>117187053.95500028</v>
      </c>
      <c r="L24" s="3">
        <v>114000499.02099988</v>
      </c>
    </row>
    <row r="25" spans="2:12" x14ac:dyDescent="0.2">
      <c r="B25" s="21" t="s">
        <v>69</v>
      </c>
      <c r="C25" s="31">
        <v>64731475.967999965</v>
      </c>
      <c r="D25" s="3">
        <v>110021587.03199987</v>
      </c>
      <c r="E25" s="16">
        <v>124724172.92699993</v>
      </c>
      <c r="F25" s="3">
        <v>179763391.74200019</v>
      </c>
      <c r="G25" s="16">
        <v>246932244.1469996</v>
      </c>
      <c r="H25" s="3">
        <v>289724712.79400098</v>
      </c>
      <c r="I25" s="16">
        <v>324121820.5680005</v>
      </c>
      <c r="J25" s="3">
        <v>371901712.7889992</v>
      </c>
      <c r="K25" s="16">
        <v>395911553.87599999</v>
      </c>
      <c r="L25" s="3">
        <v>402036649.92600042</v>
      </c>
    </row>
    <row r="26" spans="2:12" x14ac:dyDescent="0.2">
      <c r="B26" s="21" t="s">
        <v>70</v>
      </c>
      <c r="C26" s="31">
        <v>80878555.923000112</v>
      </c>
      <c r="D26" s="3">
        <v>110431932.73100007</v>
      </c>
      <c r="E26" s="16">
        <v>103091812.70499995</v>
      </c>
      <c r="F26" s="3">
        <v>108856368.39200006</v>
      </c>
      <c r="G26" s="16">
        <v>126857147.19899985</v>
      </c>
      <c r="H26" s="3">
        <v>147665257.93700013</v>
      </c>
      <c r="I26" s="16">
        <v>149570501.64000008</v>
      </c>
      <c r="J26" s="3">
        <v>162115033.14999983</v>
      </c>
      <c r="K26" s="16">
        <v>163347080.99499971</v>
      </c>
      <c r="L26" s="3">
        <v>159104862.7310001</v>
      </c>
    </row>
    <row r="27" spans="2:12" x14ac:dyDescent="0.2">
      <c r="B27" s="21" t="s">
        <v>71</v>
      </c>
      <c r="C27" s="31">
        <v>136286715.11800009</v>
      </c>
      <c r="D27" s="3">
        <v>175100069.2330001</v>
      </c>
      <c r="E27" s="16">
        <v>159159645.17100006</v>
      </c>
      <c r="F27" s="3">
        <v>151377133.19299969</v>
      </c>
      <c r="G27" s="16">
        <v>145045782.50699994</v>
      </c>
      <c r="H27" s="3">
        <v>162716940.59699991</v>
      </c>
      <c r="I27" s="16">
        <v>157412989.08399978</v>
      </c>
      <c r="J27" s="3">
        <v>170948031.2269997</v>
      </c>
      <c r="K27" s="16">
        <v>167075217.22899973</v>
      </c>
      <c r="L27" s="3">
        <v>162326464.26900008</v>
      </c>
    </row>
    <row r="28" spans="2:12" x14ac:dyDescent="0.2">
      <c r="B28" s="21" t="s">
        <v>72</v>
      </c>
      <c r="C28" s="31">
        <v>87271308.35999997</v>
      </c>
      <c r="D28" s="3">
        <v>122398299.72000007</v>
      </c>
      <c r="E28" s="16">
        <v>115029999.30999996</v>
      </c>
      <c r="F28" s="3">
        <v>115396132.51300015</v>
      </c>
      <c r="G28" s="16">
        <v>122178295.01599996</v>
      </c>
      <c r="H28" s="3">
        <v>138083868.17500001</v>
      </c>
      <c r="I28" s="16">
        <v>145371834.88799986</v>
      </c>
      <c r="J28" s="3">
        <v>157551915.65499994</v>
      </c>
      <c r="K28" s="16">
        <v>153323119.8810001</v>
      </c>
      <c r="L28" s="3">
        <v>147372198.55500007</v>
      </c>
    </row>
    <row r="29" spans="2:12" x14ac:dyDescent="0.2">
      <c r="B29" s="21" t="s">
        <v>73</v>
      </c>
      <c r="C29" s="31">
        <v>74047490.720000014</v>
      </c>
      <c r="D29" s="3">
        <v>98928329.980000123</v>
      </c>
      <c r="E29" s="16">
        <v>90731138.172999978</v>
      </c>
      <c r="F29" s="3">
        <v>85174273.748999998</v>
      </c>
      <c r="G29" s="16">
        <v>83781952.692000046</v>
      </c>
      <c r="H29" s="3">
        <v>93699938.308000073</v>
      </c>
      <c r="I29" s="16">
        <v>96537359.705000073</v>
      </c>
      <c r="J29" s="3">
        <v>104530302.79099987</v>
      </c>
      <c r="K29" s="16">
        <v>103413203.55000007</v>
      </c>
      <c r="L29" s="3">
        <v>99738900.325999945</v>
      </c>
    </row>
    <row r="30" spans="2:12" x14ac:dyDescent="0.2">
      <c r="B30" s="21" t="s">
        <v>74</v>
      </c>
      <c r="C30" s="31">
        <v>281794629.21199995</v>
      </c>
      <c r="D30" s="3">
        <v>366128899.28799999</v>
      </c>
      <c r="E30" s="16">
        <v>310966589.77200019</v>
      </c>
      <c r="F30" s="3">
        <v>288303892.33400017</v>
      </c>
      <c r="G30" s="16">
        <v>259756081.42800009</v>
      </c>
      <c r="H30" s="3">
        <v>289795796.83099985</v>
      </c>
      <c r="I30" s="16">
        <v>270682895.0109998</v>
      </c>
      <c r="J30" s="3">
        <v>293328677.51399952</v>
      </c>
      <c r="K30" s="16">
        <v>281536165.8409999</v>
      </c>
      <c r="L30" s="3">
        <v>279009255.82999957</v>
      </c>
    </row>
    <row r="31" spans="2:12" x14ac:dyDescent="0.2">
      <c r="B31" s="21" t="s">
        <v>75</v>
      </c>
      <c r="C31" s="31">
        <v>90756063.430000141</v>
      </c>
      <c r="D31" s="3">
        <v>125727449.22899982</v>
      </c>
      <c r="E31" s="16">
        <v>117023527.31000006</v>
      </c>
      <c r="F31" s="3">
        <v>123837238.44100004</v>
      </c>
      <c r="G31" s="16">
        <v>125982761.81400003</v>
      </c>
      <c r="H31" s="3">
        <v>139930983.68500021</v>
      </c>
      <c r="I31" s="16">
        <v>147470332.43099979</v>
      </c>
      <c r="J31" s="3">
        <v>160546377.14700007</v>
      </c>
      <c r="K31" s="16">
        <v>156482522.25600007</v>
      </c>
      <c r="L31" s="3">
        <v>154335601.24700031</v>
      </c>
    </row>
    <row r="32" spans="2:12" x14ac:dyDescent="0.2">
      <c r="B32" s="21" t="s">
        <v>76</v>
      </c>
      <c r="C32" s="31">
        <v>113856548.34999989</v>
      </c>
      <c r="D32" s="3">
        <v>156669588.54499981</v>
      </c>
      <c r="E32" s="16">
        <v>141359695.13200006</v>
      </c>
      <c r="F32" s="3">
        <v>137595489.30399996</v>
      </c>
      <c r="G32" s="16">
        <v>131066315.56200033</v>
      </c>
      <c r="H32" s="3">
        <v>156846656.69400042</v>
      </c>
      <c r="I32" s="16">
        <v>161535236.22300029</v>
      </c>
      <c r="J32" s="3">
        <v>178300322.65199989</v>
      </c>
      <c r="K32" s="16">
        <v>170995947.21600005</v>
      </c>
      <c r="L32" s="3">
        <v>170706464.67999992</v>
      </c>
    </row>
    <row r="33" spans="2:12" x14ac:dyDescent="0.2">
      <c r="B33" s="21" t="s">
        <v>77</v>
      </c>
      <c r="C33" s="31">
        <v>140508126.33400011</v>
      </c>
      <c r="D33" s="3">
        <v>197284024.70100009</v>
      </c>
      <c r="E33" s="16">
        <v>184238488.46199971</v>
      </c>
      <c r="F33" s="3">
        <v>191271637.21799996</v>
      </c>
      <c r="G33" s="16">
        <v>218465807.04700017</v>
      </c>
      <c r="H33" s="3">
        <v>248095061.80299985</v>
      </c>
      <c r="I33" s="16">
        <v>260946251.89799973</v>
      </c>
      <c r="J33" s="3">
        <v>287029541.40700012</v>
      </c>
      <c r="K33" s="16">
        <v>287017028.0429998</v>
      </c>
      <c r="L33" s="3">
        <v>280722097.18099982</v>
      </c>
    </row>
    <row r="34" spans="2:12" x14ac:dyDescent="0.2">
      <c r="B34" s="21" t="s">
        <v>78</v>
      </c>
      <c r="C34" s="31">
        <v>126968509.71999997</v>
      </c>
      <c r="D34" s="3">
        <v>176261472.07699993</v>
      </c>
      <c r="E34" s="16">
        <v>159269312.07699996</v>
      </c>
      <c r="F34" s="3">
        <v>151302279.51400012</v>
      </c>
      <c r="G34" s="16">
        <v>144566208.33500004</v>
      </c>
      <c r="H34" s="3">
        <v>176764916.80200014</v>
      </c>
      <c r="I34" s="16">
        <v>182254658.6449998</v>
      </c>
      <c r="J34" s="3">
        <v>201329830.47499973</v>
      </c>
      <c r="K34" s="16">
        <v>191051992.11999971</v>
      </c>
      <c r="L34" s="3">
        <v>189312835.77499998</v>
      </c>
    </row>
    <row r="35" spans="2:12" x14ac:dyDescent="0.2">
      <c r="B35" s="21" t="s">
        <v>79</v>
      </c>
      <c r="C35" s="31">
        <v>121379418.75999987</v>
      </c>
      <c r="D35" s="3">
        <v>178954238.71400023</v>
      </c>
      <c r="E35" s="16">
        <v>170723970.17500004</v>
      </c>
      <c r="F35" s="3">
        <v>219675538.16899973</v>
      </c>
      <c r="G35" s="16">
        <v>223059662.41200027</v>
      </c>
      <c r="H35" s="3">
        <v>259781606.46500051</v>
      </c>
      <c r="I35" s="16">
        <v>236551227.23000005</v>
      </c>
      <c r="J35" s="3">
        <v>310520263.99500012</v>
      </c>
      <c r="K35" s="16">
        <v>306542297.55900002</v>
      </c>
      <c r="L35" s="3">
        <v>297181180.46799952</v>
      </c>
    </row>
    <row r="36" spans="2:12" x14ac:dyDescent="0.2">
      <c r="B36" s="21" t="s">
        <v>80</v>
      </c>
      <c r="C36" s="31">
        <v>43571867.970000014</v>
      </c>
      <c r="D36" s="3">
        <v>68132569.049999967</v>
      </c>
      <c r="E36" s="16">
        <v>67983182.155000001</v>
      </c>
      <c r="F36" s="3">
        <v>73917684.581</v>
      </c>
      <c r="G36" s="16">
        <v>79735232.163999975</v>
      </c>
      <c r="H36" s="3">
        <v>102371922.13100021</v>
      </c>
      <c r="I36" s="16">
        <v>121822632.88400002</v>
      </c>
      <c r="J36" s="3">
        <v>144138636.27899975</v>
      </c>
      <c r="K36" s="16">
        <v>148785411.86700001</v>
      </c>
      <c r="L36" s="3">
        <v>150227693.21499991</v>
      </c>
    </row>
    <row r="37" spans="2:12" x14ac:dyDescent="0.2">
      <c r="B37" s="21" t="s">
        <v>81</v>
      </c>
      <c r="C37" s="31">
        <v>135844564.24500006</v>
      </c>
      <c r="D37" s="3">
        <v>174785571.28700012</v>
      </c>
      <c r="E37" s="16">
        <v>156530261.78699979</v>
      </c>
      <c r="F37" s="3">
        <v>158190478.60299993</v>
      </c>
      <c r="G37" s="16">
        <v>168182112.74599987</v>
      </c>
      <c r="H37" s="3">
        <v>184635307.30200043</v>
      </c>
      <c r="I37" s="16">
        <v>188481009.26799995</v>
      </c>
      <c r="J37" s="3">
        <v>209908907.43100008</v>
      </c>
      <c r="K37" s="16">
        <v>205317345.12099984</v>
      </c>
      <c r="L37" s="3">
        <v>201174446.43499991</v>
      </c>
    </row>
    <row r="38" spans="2:12" x14ac:dyDescent="0.2">
      <c r="B38" s="21" t="s">
        <v>82</v>
      </c>
      <c r="C38" s="31">
        <v>23791101.838000011</v>
      </c>
      <c r="D38" s="3">
        <v>35696162.769000009</v>
      </c>
      <c r="E38" s="16">
        <v>39159756.794000007</v>
      </c>
      <c r="F38" s="3">
        <v>48650277.051000103</v>
      </c>
      <c r="G38" s="16">
        <v>69320777.064999938</v>
      </c>
      <c r="H38" s="3">
        <v>77453525.300999969</v>
      </c>
      <c r="I38" s="16">
        <v>91277116.591999829</v>
      </c>
      <c r="J38" s="3">
        <v>105255922.87600003</v>
      </c>
      <c r="K38" s="16">
        <v>112671729.73399989</v>
      </c>
      <c r="L38" s="3">
        <v>114439211.97500032</v>
      </c>
    </row>
    <row r="39" spans="2:12" x14ac:dyDescent="0.2">
      <c r="B39" s="21" t="s">
        <v>83</v>
      </c>
      <c r="C39" s="31">
        <v>28280202.93000003</v>
      </c>
      <c r="D39" s="3">
        <v>47196797.419000037</v>
      </c>
      <c r="E39" s="16">
        <v>50644912.836000018</v>
      </c>
      <c r="F39" s="3">
        <v>52319594.939000003</v>
      </c>
      <c r="G39" s="16">
        <v>53619492.213999994</v>
      </c>
      <c r="H39" s="3">
        <v>66521150.503999986</v>
      </c>
      <c r="I39" s="16">
        <v>72039553.335000008</v>
      </c>
      <c r="J39" s="3">
        <v>83697318.286999971</v>
      </c>
      <c r="K39" s="16">
        <v>85891338.322999984</v>
      </c>
      <c r="L39" s="3">
        <v>87091658.74499996</v>
      </c>
    </row>
    <row r="40" spans="2:12" x14ac:dyDescent="0.2">
      <c r="B40" s="21" t="s">
        <v>84</v>
      </c>
      <c r="C40" s="31">
        <v>77835675.840000197</v>
      </c>
      <c r="D40" s="3">
        <v>112861315.40999997</v>
      </c>
      <c r="E40" s="16">
        <v>108106354.80600013</v>
      </c>
      <c r="F40" s="3">
        <v>109883853.7530001</v>
      </c>
      <c r="G40" s="16">
        <v>113050106.48799998</v>
      </c>
      <c r="H40" s="3">
        <v>132592818.63599999</v>
      </c>
      <c r="I40" s="16">
        <v>136453817.89800003</v>
      </c>
      <c r="J40" s="3">
        <v>150919583.979</v>
      </c>
      <c r="K40" s="16">
        <v>150548543.31199995</v>
      </c>
      <c r="L40" s="3">
        <v>148168603.85000023</v>
      </c>
    </row>
    <row r="41" spans="2:12" x14ac:dyDescent="0.2">
      <c r="B41" s="21" t="s">
        <v>85</v>
      </c>
      <c r="C41" s="31">
        <v>1872674.2879999995</v>
      </c>
      <c r="D41" s="3">
        <v>2994196.618999999</v>
      </c>
      <c r="E41" s="16">
        <v>4049232.4950000029</v>
      </c>
      <c r="F41" s="3">
        <v>5567365.4170000022</v>
      </c>
      <c r="G41" s="16">
        <v>7013558.1030000057</v>
      </c>
      <c r="H41" s="3">
        <v>10531688.121000001</v>
      </c>
      <c r="I41" s="16">
        <v>17189572.985000018</v>
      </c>
      <c r="J41" s="3">
        <v>21135435.563000031</v>
      </c>
      <c r="K41" s="16">
        <v>20403206.806999985</v>
      </c>
      <c r="L41" s="3">
        <v>20421257.057000015</v>
      </c>
    </row>
    <row r="42" spans="2:12" x14ac:dyDescent="0.2">
      <c r="B42" s="21" t="s">
        <v>86</v>
      </c>
      <c r="C42" s="31">
        <v>131712029.29899982</v>
      </c>
      <c r="D42" s="3">
        <v>172856037.61100009</v>
      </c>
      <c r="E42" s="16">
        <v>155544381.40000001</v>
      </c>
      <c r="F42" s="3">
        <v>145683391.27099979</v>
      </c>
      <c r="G42" s="16">
        <v>146476757.78499994</v>
      </c>
      <c r="H42" s="3">
        <v>167939835.13199982</v>
      </c>
      <c r="I42" s="16">
        <v>168738499.63899988</v>
      </c>
      <c r="J42" s="3">
        <v>184471256.27199984</v>
      </c>
      <c r="K42" s="16">
        <v>177400982.17799994</v>
      </c>
      <c r="L42" s="3">
        <v>166718713.24000016</v>
      </c>
    </row>
    <row r="43" spans="2:12" x14ac:dyDescent="0.2">
      <c r="B43" s="21" t="s">
        <v>87</v>
      </c>
      <c r="C43" s="31">
        <v>51785613.010000005</v>
      </c>
      <c r="D43" s="3">
        <v>75880850.040999934</v>
      </c>
      <c r="E43" s="16">
        <v>73738572.235999912</v>
      </c>
      <c r="F43" s="3">
        <v>83757191.045000017</v>
      </c>
      <c r="G43" s="16">
        <v>104731568.78500025</v>
      </c>
      <c r="H43" s="3">
        <v>140012944.06800005</v>
      </c>
      <c r="I43" s="16">
        <v>197805249.00299987</v>
      </c>
      <c r="J43" s="3">
        <v>220130355.83399999</v>
      </c>
      <c r="K43" s="16">
        <v>215818022.03600013</v>
      </c>
      <c r="L43" s="3">
        <v>213630418.96099991</v>
      </c>
    </row>
    <row r="44" spans="2:12" x14ac:dyDescent="0.2">
      <c r="B44" s="21" t="s">
        <v>88</v>
      </c>
      <c r="C44" s="31">
        <v>158860932.3919999</v>
      </c>
      <c r="D44" s="3">
        <v>226079854.08900055</v>
      </c>
      <c r="E44" s="16">
        <v>212555668.21500048</v>
      </c>
      <c r="F44" s="3">
        <v>209308497.22200003</v>
      </c>
      <c r="G44" s="16">
        <v>202786798.15300024</v>
      </c>
      <c r="H44" s="3">
        <v>243400144.98099956</v>
      </c>
      <c r="I44" s="16">
        <v>257021653.0480001</v>
      </c>
      <c r="J44" s="3">
        <v>283853908.73099983</v>
      </c>
      <c r="K44" s="16">
        <v>271235113.32499981</v>
      </c>
      <c r="L44" s="3">
        <v>259724591.38200024</v>
      </c>
    </row>
    <row r="45" spans="2:12" x14ac:dyDescent="0.2">
      <c r="B45" s="21" t="s">
        <v>89</v>
      </c>
      <c r="C45" s="31">
        <v>190928078.01600003</v>
      </c>
      <c r="D45" s="3">
        <v>251676743.33299983</v>
      </c>
      <c r="E45" s="16">
        <v>222322094.98900065</v>
      </c>
      <c r="F45" s="3">
        <v>209716729.13699999</v>
      </c>
      <c r="G45" s="16">
        <v>199154026.26499993</v>
      </c>
      <c r="H45" s="3">
        <v>228463329.07000041</v>
      </c>
      <c r="I45" s="16">
        <v>228846399.60499996</v>
      </c>
      <c r="J45" s="3">
        <v>254095285.59300008</v>
      </c>
      <c r="K45" s="16">
        <v>239487466.17000014</v>
      </c>
      <c r="L45" s="3">
        <v>230763268.54400072</v>
      </c>
    </row>
    <row r="46" spans="2:12" x14ac:dyDescent="0.2">
      <c r="B46" s="21" t="s">
        <v>90</v>
      </c>
      <c r="C46" s="31">
        <v>61318765.707999982</v>
      </c>
      <c r="D46" s="3">
        <v>82747289.883999959</v>
      </c>
      <c r="E46" s="16">
        <v>76599155.883000016</v>
      </c>
      <c r="F46" s="3">
        <v>80977192.621000051</v>
      </c>
      <c r="G46" s="16">
        <v>83259176.60800004</v>
      </c>
      <c r="H46" s="3">
        <v>94281916.489999861</v>
      </c>
      <c r="I46" s="16">
        <v>94703329.682000026</v>
      </c>
      <c r="J46" s="3">
        <v>112370786.501</v>
      </c>
      <c r="K46" s="16">
        <v>111464718.67899995</v>
      </c>
      <c r="L46" s="3">
        <v>109601516.39400005</v>
      </c>
    </row>
  </sheetData>
  <mergeCells count="1">
    <mergeCell ref="B6:L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B0F0"/>
  </sheetPr>
  <dimension ref="A1:M46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13" width="16.28515625" style="2" customWidth="1"/>
    <col min="14" max="16384" width="9.140625" style="2"/>
  </cols>
  <sheetData>
    <row r="1" spans="1:13" ht="15" x14ac:dyDescent="0.25">
      <c r="A1" s="1" t="s">
        <v>114</v>
      </c>
    </row>
    <row r="2" spans="1:13" ht="15" x14ac:dyDescent="0.25">
      <c r="A2" s="4"/>
    </row>
    <row r="6" spans="1:13" ht="15" x14ac:dyDescent="0.25">
      <c r="B6" s="178" t="s">
        <v>111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3" x14ac:dyDescent="0.2">
      <c r="B7" s="8" t="s">
        <v>41</v>
      </c>
      <c r="C7" s="22">
        <v>2010</v>
      </c>
      <c r="D7" s="8">
        <v>2011</v>
      </c>
      <c r="E7" s="14">
        <v>2012</v>
      </c>
      <c r="F7" s="8">
        <v>2013</v>
      </c>
      <c r="G7" s="14">
        <v>2014</v>
      </c>
      <c r="H7" s="8">
        <v>2015</v>
      </c>
      <c r="I7" s="14">
        <v>2016</v>
      </c>
      <c r="J7" s="8">
        <v>2017</v>
      </c>
      <c r="K7" s="14">
        <v>2018</v>
      </c>
      <c r="L7" s="8">
        <v>2019</v>
      </c>
      <c r="M7" s="14">
        <v>2020</v>
      </c>
    </row>
    <row r="8" spans="1:13" x14ac:dyDescent="0.2">
      <c r="B8" s="21" t="s">
        <v>52</v>
      </c>
      <c r="C8" s="30">
        <v>114934.46999999999</v>
      </c>
      <c r="D8" s="13">
        <v>126934.84400000001</v>
      </c>
      <c r="E8" s="15">
        <v>186480.70899999997</v>
      </c>
      <c r="F8" s="13">
        <v>199024.81200000001</v>
      </c>
      <c r="G8" s="15">
        <v>255255.96</v>
      </c>
      <c r="H8" s="13">
        <v>345910.696</v>
      </c>
      <c r="I8" s="15">
        <v>805870.06100000034</v>
      </c>
      <c r="J8" s="13">
        <v>1113930.844</v>
      </c>
      <c r="K8" s="15">
        <v>977492.43400000001</v>
      </c>
      <c r="L8" s="13">
        <v>1100919.0820000002</v>
      </c>
      <c r="M8" s="15">
        <v>1033555.5209999999</v>
      </c>
    </row>
    <row r="9" spans="1:13" x14ac:dyDescent="0.2">
      <c r="B9" s="21" t="s">
        <v>53</v>
      </c>
      <c r="C9" s="31">
        <v>2012471.43</v>
      </c>
      <c r="D9" s="3">
        <v>3047234.4899999993</v>
      </c>
      <c r="E9" s="16">
        <v>4710273.4799999995</v>
      </c>
      <c r="F9" s="3">
        <v>4944140.6999999993</v>
      </c>
      <c r="G9" s="16">
        <v>5632901.813000001</v>
      </c>
      <c r="H9" s="3">
        <v>7866626.3539999984</v>
      </c>
      <c r="I9" s="16">
        <v>9247768.8269999959</v>
      </c>
      <c r="J9" s="3">
        <v>20133596.324000005</v>
      </c>
      <c r="K9" s="16">
        <v>20225091.650999982</v>
      </c>
      <c r="L9" s="3">
        <v>24408369.436000004</v>
      </c>
      <c r="M9" s="16">
        <v>26147935.947000004</v>
      </c>
    </row>
    <row r="10" spans="1:13" x14ac:dyDescent="0.2">
      <c r="B10" s="21" t="s">
        <v>54</v>
      </c>
      <c r="C10" s="31">
        <v>22380860.960000012</v>
      </c>
      <c r="D10" s="3">
        <v>23699279.229000013</v>
      </c>
      <c r="E10" s="16">
        <v>29470613.854999993</v>
      </c>
      <c r="F10" s="3">
        <v>26124777.402999993</v>
      </c>
      <c r="G10" s="16">
        <v>23096250.472000007</v>
      </c>
      <c r="H10" s="3">
        <v>30197331.628000006</v>
      </c>
      <c r="I10" s="16">
        <v>32950345.287000012</v>
      </c>
      <c r="J10" s="3">
        <v>40674182.718999974</v>
      </c>
      <c r="K10" s="16">
        <v>32162609.070999999</v>
      </c>
      <c r="L10" s="3">
        <v>35443151.683000006</v>
      </c>
      <c r="M10" s="16">
        <v>35665483.003999993</v>
      </c>
    </row>
    <row r="11" spans="1:13" x14ac:dyDescent="0.2">
      <c r="B11" s="21" t="s">
        <v>55</v>
      </c>
      <c r="C11" s="31">
        <v>15788139.812000003</v>
      </c>
      <c r="D11" s="3">
        <v>17443138.618000004</v>
      </c>
      <c r="E11" s="16">
        <v>21890275.054000001</v>
      </c>
      <c r="F11" s="3">
        <v>19829337.853</v>
      </c>
      <c r="G11" s="16">
        <v>19256622.632999998</v>
      </c>
      <c r="H11" s="3">
        <v>24658269.409999996</v>
      </c>
      <c r="I11" s="16">
        <v>26736970.953000005</v>
      </c>
      <c r="J11" s="3">
        <v>33437652.937999997</v>
      </c>
      <c r="K11" s="16">
        <v>29187557.137999997</v>
      </c>
      <c r="L11" s="3">
        <v>31563097.929999992</v>
      </c>
      <c r="M11" s="16">
        <v>30426300.463000007</v>
      </c>
    </row>
    <row r="12" spans="1:13" x14ac:dyDescent="0.2">
      <c r="B12" s="21" t="s">
        <v>56</v>
      </c>
      <c r="C12" s="31">
        <v>24517206.490000002</v>
      </c>
      <c r="D12" s="3">
        <v>27570613.157999992</v>
      </c>
      <c r="E12" s="16">
        <v>34614704.754000008</v>
      </c>
      <c r="F12" s="3">
        <v>30352407.897000015</v>
      </c>
      <c r="G12" s="16">
        <v>27794841.064000007</v>
      </c>
      <c r="H12" s="3">
        <v>35335324.517999984</v>
      </c>
      <c r="I12" s="16">
        <v>38764579.629000001</v>
      </c>
      <c r="J12" s="3">
        <v>48605968.796000019</v>
      </c>
      <c r="K12" s="16">
        <v>42050827.800000019</v>
      </c>
      <c r="L12" s="3">
        <v>44724947.317000017</v>
      </c>
      <c r="M12" s="16">
        <v>43832188.887999997</v>
      </c>
    </row>
    <row r="13" spans="1:13" x14ac:dyDescent="0.2">
      <c r="B13" s="21" t="s">
        <v>57</v>
      </c>
      <c r="C13" s="31">
        <v>30473961.95099999</v>
      </c>
      <c r="D13" s="3">
        <v>32523516.439999998</v>
      </c>
      <c r="E13" s="16">
        <v>40039871.28800001</v>
      </c>
      <c r="F13" s="3">
        <v>34185756.747000016</v>
      </c>
      <c r="G13" s="16">
        <v>30640614.443000004</v>
      </c>
      <c r="H13" s="3">
        <v>38426984.678999998</v>
      </c>
      <c r="I13" s="16">
        <v>40544000.289999992</v>
      </c>
      <c r="J13" s="3">
        <v>48303507.072999991</v>
      </c>
      <c r="K13" s="16">
        <v>40452042.493000016</v>
      </c>
      <c r="L13" s="3">
        <v>42504680.259000011</v>
      </c>
      <c r="M13" s="16">
        <v>40640743.909000002</v>
      </c>
    </row>
    <row r="14" spans="1:13" x14ac:dyDescent="0.2">
      <c r="B14" s="21" t="s">
        <v>58</v>
      </c>
      <c r="C14" s="31">
        <v>25927636.52999999</v>
      </c>
      <c r="D14" s="3">
        <v>27017739.829000007</v>
      </c>
      <c r="E14" s="16">
        <v>31057300.928999994</v>
      </c>
      <c r="F14" s="3">
        <v>26427582.881000005</v>
      </c>
      <c r="G14" s="16">
        <v>25020196.135000005</v>
      </c>
      <c r="H14" s="3">
        <v>30934563.365999989</v>
      </c>
      <c r="I14" s="16">
        <v>31851784.151999995</v>
      </c>
      <c r="J14" s="3">
        <v>37390108.467999995</v>
      </c>
      <c r="K14" s="16">
        <v>32603637.047000017</v>
      </c>
      <c r="L14" s="3">
        <v>34147090.434000008</v>
      </c>
      <c r="M14" s="16">
        <v>31201002.508999988</v>
      </c>
    </row>
    <row r="15" spans="1:13" x14ac:dyDescent="0.2">
      <c r="B15" s="21" t="s">
        <v>59</v>
      </c>
      <c r="C15" s="31">
        <v>8733115.0099999979</v>
      </c>
      <c r="D15" s="3">
        <v>9894779.4129999988</v>
      </c>
      <c r="E15" s="16">
        <v>14299079.749000002</v>
      </c>
      <c r="F15" s="3">
        <v>14277308.816999996</v>
      </c>
      <c r="G15" s="16">
        <v>14665766.861999998</v>
      </c>
      <c r="H15" s="3">
        <v>19857046.772000004</v>
      </c>
      <c r="I15" s="16">
        <v>21659103.030000005</v>
      </c>
      <c r="J15" s="3">
        <v>27611112.004000001</v>
      </c>
      <c r="K15" s="16">
        <v>26482162.404999997</v>
      </c>
      <c r="L15" s="3">
        <v>30233975.787999999</v>
      </c>
      <c r="M15" s="16">
        <v>30914330.704999991</v>
      </c>
    </row>
    <row r="16" spans="1:13" x14ac:dyDescent="0.2">
      <c r="B16" s="21" t="s">
        <v>60</v>
      </c>
      <c r="C16" s="31">
        <v>12504198.369000006</v>
      </c>
      <c r="D16" s="3">
        <v>13295020.447999999</v>
      </c>
      <c r="E16" s="16">
        <v>16282105.380000005</v>
      </c>
      <c r="F16" s="3">
        <v>14125632.968999995</v>
      </c>
      <c r="G16" s="16">
        <v>12443418.103</v>
      </c>
      <c r="H16" s="3">
        <v>15947205.904000003</v>
      </c>
      <c r="I16" s="16">
        <v>16947932.216000006</v>
      </c>
      <c r="J16" s="3">
        <v>21065094.309999999</v>
      </c>
      <c r="K16" s="16">
        <v>17531017.856000002</v>
      </c>
      <c r="L16" s="3">
        <v>18693905.633000001</v>
      </c>
      <c r="M16" s="16">
        <v>18140957.289000005</v>
      </c>
    </row>
    <row r="17" spans="2:13" x14ac:dyDescent="0.2">
      <c r="B17" s="21" t="s">
        <v>61</v>
      </c>
      <c r="C17" s="31">
        <v>27606323.030000001</v>
      </c>
      <c r="D17" s="3">
        <v>28170578.390000001</v>
      </c>
      <c r="E17" s="16">
        <v>31349597.637999997</v>
      </c>
      <c r="F17" s="3">
        <v>24529797.638000004</v>
      </c>
      <c r="G17" s="16">
        <v>23384832.821000002</v>
      </c>
      <c r="H17" s="3">
        <v>28171334.938999996</v>
      </c>
      <c r="I17" s="16">
        <v>31360977.137999989</v>
      </c>
      <c r="J17" s="3">
        <v>36406858.893000007</v>
      </c>
      <c r="K17" s="16">
        <v>30438559.340999994</v>
      </c>
      <c r="L17" s="3">
        <v>31782363.687999997</v>
      </c>
      <c r="M17" s="16">
        <v>30566290.691999994</v>
      </c>
    </row>
    <row r="18" spans="2:13" x14ac:dyDescent="0.2">
      <c r="B18" s="21" t="s">
        <v>62</v>
      </c>
      <c r="C18" s="31">
        <v>13564464.664000005</v>
      </c>
      <c r="D18" s="3">
        <v>15037329.895999992</v>
      </c>
      <c r="E18" s="16">
        <v>18906626.044</v>
      </c>
      <c r="F18" s="3">
        <v>16537695.313999996</v>
      </c>
      <c r="G18" s="16">
        <v>14614972.196999999</v>
      </c>
      <c r="H18" s="3">
        <v>18779810.439999998</v>
      </c>
      <c r="I18" s="16">
        <v>20299072.300999992</v>
      </c>
      <c r="J18" s="3">
        <v>24723190.327</v>
      </c>
      <c r="K18" s="16">
        <v>20418516.900000006</v>
      </c>
      <c r="L18" s="3">
        <v>22125461.487999979</v>
      </c>
      <c r="M18" s="16">
        <v>21843936.030000012</v>
      </c>
    </row>
    <row r="19" spans="2:13" x14ac:dyDescent="0.2">
      <c r="B19" s="21" t="s">
        <v>63</v>
      </c>
      <c r="C19" s="31">
        <v>13928100.554999994</v>
      </c>
      <c r="D19" s="3">
        <v>14937617.162000002</v>
      </c>
      <c r="E19" s="16">
        <v>18456976.792000003</v>
      </c>
      <c r="F19" s="3">
        <v>16441648.931999996</v>
      </c>
      <c r="G19" s="16">
        <v>16197706.941999994</v>
      </c>
      <c r="H19" s="3">
        <v>22398271.844000004</v>
      </c>
      <c r="I19" s="16">
        <v>24752838.080000002</v>
      </c>
      <c r="J19" s="3">
        <v>31019081.021000005</v>
      </c>
      <c r="K19" s="16">
        <v>28374744.194000013</v>
      </c>
      <c r="L19" s="3">
        <v>30150199.776000004</v>
      </c>
      <c r="M19" s="16">
        <v>29984936.801999982</v>
      </c>
    </row>
    <row r="20" spans="2:13" x14ac:dyDescent="0.2">
      <c r="B20" s="21" t="s">
        <v>64</v>
      </c>
      <c r="C20" s="31">
        <v>13813911.632999994</v>
      </c>
      <c r="D20" s="3">
        <v>14725097.677999992</v>
      </c>
      <c r="E20" s="16">
        <v>17549059.873999998</v>
      </c>
      <c r="F20" s="3">
        <v>15096500.602999985</v>
      </c>
      <c r="G20" s="16">
        <v>13390944.423</v>
      </c>
      <c r="H20" s="3">
        <v>17253608.912999995</v>
      </c>
      <c r="I20" s="16">
        <v>18102522.443999998</v>
      </c>
      <c r="J20" s="3">
        <v>21432081.025000002</v>
      </c>
      <c r="K20" s="16">
        <v>18259699.276999995</v>
      </c>
      <c r="L20" s="3">
        <v>19782513.146999992</v>
      </c>
      <c r="M20" s="16">
        <v>19305701.921999995</v>
      </c>
    </row>
    <row r="21" spans="2:13" x14ac:dyDescent="0.2">
      <c r="B21" s="21" t="s">
        <v>65</v>
      </c>
      <c r="C21" s="31">
        <v>11127983.539999999</v>
      </c>
      <c r="D21" s="3">
        <v>12784390.959000001</v>
      </c>
      <c r="E21" s="16">
        <v>16216514.880000005</v>
      </c>
      <c r="F21" s="3">
        <v>15081720.067999994</v>
      </c>
      <c r="G21" s="16">
        <v>13905030.465000004</v>
      </c>
      <c r="H21" s="3">
        <v>17990643.854999997</v>
      </c>
      <c r="I21" s="16">
        <v>19505931.204999998</v>
      </c>
      <c r="J21" s="3">
        <v>23911678.823999997</v>
      </c>
      <c r="K21" s="16">
        <v>20920036.688999999</v>
      </c>
      <c r="L21" s="3">
        <v>22683365.59999999</v>
      </c>
      <c r="M21" s="16">
        <v>22152694.067999993</v>
      </c>
    </row>
    <row r="22" spans="2:13" x14ac:dyDescent="0.2">
      <c r="B22" s="21" t="s">
        <v>66</v>
      </c>
      <c r="C22" s="31">
        <v>1852.46</v>
      </c>
      <c r="D22" s="3">
        <v>2015.08</v>
      </c>
      <c r="E22" s="16">
        <v>1563.28</v>
      </c>
      <c r="F22" s="3">
        <v>1940.84</v>
      </c>
      <c r="G22" s="16">
        <v>16609.88</v>
      </c>
      <c r="H22" s="3">
        <v>167280.32800000001</v>
      </c>
      <c r="I22" s="16">
        <v>260438.39300000004</v>
      </c>
      <c r="J22" s="3">
        <v>3578627.0610000002</v>
      </c>
      <c r="K22" s="16">
        <v>3449164.8569999998</v>
      </c>
      <c r="L22" s="3">
        <v>4491469.6609999994</v>
      </c>
      <c r="M22" s="16">
        <v>5372073.3260000004</v>
      </c>
    </row>
    <row r="23" spans="2:13" x14ac:dyDescent="0.2">
      <c r="B23" s="21" t="s">
        <v>67</v>
      </c>
      <c r="C23" s="31">
        <v>8049321.9799999986</v>
      </c>
      <c r="D23" s="3">
        <v>9556154.4699999969</v>
      </c>
      <c r="E23" s="16">
        <v>12741319.690000007</v>
      </c>
      <c r="F23" s="3">
        <v>11369455.572999999</v>
      </c>
      <c r="G23" s="16">
        <v>11461772.858000003</v>
      </c>
      <c r="H23" s="3">
        <v>15116450.723999996</v>
      </c>
      <c r="I23" s="16">
        <v>16702959.313000007</v>
      </c>
      <c r="J23" s="3">
        <v>20974047.065000001</v>
      </c>
      <c r="K23" s="16">
        <v>17343693.274</v>
      </c>
      <c r="L23" s="3">
        <v>19036570.955999997</v>
      </c>
      <c r="M23" s="16">
        <v>19801400.880999997</v>
      </c>
    </row>
    <row r="24" spans="2:13" x14ac:dyDescent="0.2">
      <c r="B24" s="21" t="s">
        <v>68</v>
      </c>
      <c r="C24" s="31">
        <v>14142136.380000005</v>
      </c>
      <c r="D24" s="3">
        <v>15718510.036000006</v>
      </c>
      <c r="E24" s="16">
        <v>20235531.531000011</v>
      </c>
      <c r="F24" s="3">
        <v>17414710.313999996</v>
      </c>
      <c r="G24" s="16">
        <v>15332563.977</v>
      </c>
      <c r="H24" s="3">
        <v>19642968.677000009</v>
      </c>
      <c r="I24" s="16">
        <v>21038790.298999999</v>
      </c>
      <c r="J24" s="3">
        <v>26927386.059999991</v>
      </c>
      <c r="K24" s="16">
        <v>22820235.467000008</v>
      </c>
      <c r="L24" s="3">
        <v>24456850.055000003</v>
      </c>
      <c r="M24" s="16">
        <v>23653706.534999993</v>
      </c>
    </row>
    <row r="25" spans="2:13" x14ac:dyDescent="0.2">
      <c r="B25" s="21" t="s">
        <v>69</v>
      </c>
      <c r="C25" s="31">
        <v>11652599.669999998</v>
      </c>
      <c r="D25" s="3">
        <v>15902448.307000013</v>
      </c>
      <c r="E25" s="16">
        <v>23796060.521000005</v>
      </c>
      <c r="F25" s="3">
        <v>27294825.15000001</v>
      </c>
      <c r="G25" s="16">
        <v>32954191.374000013</v>
      </c>
      <c r="H25" s="3">
        <v>43247656.531000011</v>
      </c>
      <c r="I25" s="16">
        <v>51452748.173999995</v>
      </c>
      <c r="J25" s="3">
        <v>65770722.261</v>
      </c>
      <c r="K25" s="16">
        <v>62648177.274999976</v>
      </c>
      <c r="L25" s="3">
        <v>68542896.401000008</v>
      </c>
      <c r="M25" s="16">
        <v>68592735.873000011</v>
      </c>
    </row>
    <row r="26" spans="2:13" x14ac:dyDescent="0.2">
      <c r="B26" s="21" t="s">
        <v>70</v>
      </c>
      <c r="C26" s="31">
        <v>15794861.500000006</v>
      </c>
      <c r="D26" s="3">
        <v>17542702.161999997</v>
      </c>
      <c r="E26" s="16">
        <v>21104833.234999996</v>
      </c>
      <c r="F26" s="3">
        <v>18870558.373999991</v>
      </c>
      <c r="G26" s="16">
        <v>19425234.429999989</v>
      </c>
      <c r="H26" s="3">
        <v>24803608.993999995</v>
      </c>
      <c r="I26" s="16">
        <v>26426934.672000006</v>
      </c>
      <c r="J26" s="3">
        <v>31729047.378000006</v>
      </c>
      <c r="K26" s="16">
        <v>28371169.408000007</v>
      </c>
      <c r="L26" s="3">
        <v>30903343.171</v>
      </c>
      <c r="M26" s="16">
        <v>28856741.888000008</v>
      </c>
    </row>
    <row r="27" spans="2:13" x14ac:dyDescent="0.2">
      <c r="B27" s="21" t="s">
        <v>71</v>
      </c>
      <c r="C27" s="31">
        <v>25580198.129999999</v>
      </c>
      <c r="D27" s="3">
        <v>26729879.521999996</v>
      </c>
      <c r="E27" s="16">
        <v>31253150.430000003</v>
      </c>
      <c r="F27" s="3">
        <v>27223796.007000014</v>
      </c>
      <c r="G27" s="16">
        <v>23653905.927999999</v>
      </c>
      <c r="H27" s="3">
        <v>29527266.75</v>
      </c>
      <c r="I27" s="16">
        <v>30035699.841000009</v>
      </c>
      <c r="J27" s="3">
        <v>35785699.937000014</v>
      </c>
      <c r="K27" s="16">
        <v>30675716.992000006</v>
      </c>
      <c r="L27" s="3">
        <v>32296474.615000006</v>
      </c>
      <c r="M27" s="16">
        <v>30838263.688999988</v>
      </c>
    </row>
    <row r="28" spans="2:13" x14ac:dyDescent="0.2">
      <c r="B28" s="21" t="s">
        <v>72</v>
      </c>
      <c r="C28" s="31">
        <v>17426662.5</v>
      </c>
      <c r="D28" s="3">
        <v>19293621.329999994</v>
      </c>
      <c r="E28" s="16">
        <v>23682131.079999994</v>
      </c>
      <c r="F28" s="3">
        <v>21066764.649999991</v>
      </c>
      <c r="G28" s="16">
        <v>19923502.714000009</v>
      </c>
      <c r="H28" s="3">
        <v>24583152.028000012</v>
      </c>
      <c r="I28" s="16">
        <v>26932973.697000004</v>
      </c>
      <c r="J28" s="3">
        <v>33198795.341000006</v>
      </c>
      <c r="K28" s="16">
        <v>28050872.210999999</v>
      </c>
      <c r="L28" s="3">
        <v>29289993.883000009</v>
      </c>
      <c r="M28" s="16">
        <v>28713463.482000012</v>
      </c>
    </row>
    <row r="29" spans="2:13" x14ac:dyDescent="0.2">
      <c r="B29" s="21" t="s">
        <v>73</v>
      </c>
      <c r="C29" s="31">
        <v>14840669.689999999</v>
      </c>
      <c r="D29" s="3">
        <v>15518412.789999999</v>
      </c>
      <c r="E29" s="16">
        <v>18770969.305999998</v>
      </c>
      <c r="F29" s="3">
        <v>15859131.145000001</v>
      </c>
      <c r="G29" s="16">
        <v>13644844.073000001</v>
      </c>
      <c r="H29" s="3">
        <v>17254471.366999991</v>
      </c>
      <c r="I29" s="16">
        <v>18265233.644000005</v>
      </c>
      <c r="J29" s="3">
        <v>21905007.217</v>
      </c>
      <c r="K29" s="16">
        <v>18711874.902000006</v>
      </c>
      <c r="L29" s="3">
        <v>19526011.788000003</v>
      </c>
      <c r="M29" s="16">
        <v>18649635.276000001</v>
      </c>
    </row>
    <row r="30" spans="2:13" x14ac:dyDescent="0.2">
      <c r="B30" s="21" t="s">
        <v>74</v>
      </c>
      <c r="C30" s="31">
        <v>60706196.878000028</v>
      </c>
      <c r="D30" s="3">
        <v>60769791.147999994</v>
      </c>
      <c r="E30" s="16">
        <v>69636917.808000028</v>
      </c>
      <c r="F30" s="3">
        <v>58043598.968999997</v>
      </c>
      <c r="G30" s="16">
        <v>47901523.243000001</v>
      </c>
      <c r="H30" s="3">
        <v>58273711.890000001</v>
      </c>
      <c r="I30" s="16">
        <v>57303114.989999995</v>
      </c>
      <c r="J30" s="3">
        <v>67160696.678999975</v>
      </c>
      <c r="K30" s="16">
        <v>53414673.313999958</v>
      </c>
      <c r="L30" s="3">
        <v>59574920.241000012</v>
      </c>
      <c r="M30" s="16">
        <v>60272836.654999986</v>
      </c>
    </row>
    <row r="31" spans="2:13" x14ac:dyDescent="0.2">
      <c r="B31" s="21" t="s">
        <v>75</v>
      </c>
      <c r="C31" s="31">
        <v>17678450.919999998</v>
      </c>
      <c r="D31" s="3">
        <v>19713046.850000013</v>
      </c>
      <c r="E31" s="16">
        <v>24066361.718000006</v>
      </c>
      <c r="F31" s="3">
        <v>21350524.778999999</v>
      </c>
      <c r="G31" s="16">
        <v>20347301.513999999</v>
      </c>
      <c r="H31" s="3">
        <v>25194149.679999992</v>
      </c>
      <c r="I31" s="16">
        <v>27299075.390000004</v>
      </c>
      <c r="J31" s="3">
        <v>33926200.318999998</v>
      </c>
      <c r="K31" s="16">
        <v>28700952.332000002</v>
      </c>
      <c r="L31" s="3">
        <v>30614501.36799999</v>
      </c>
      <c r="M31" s="16">
        <v>30302897.346000012</v>
      </c>
    </row>
    <row r="32" spans="2:13" x14ac:dyDescent="0.2">
      <c r="B32" s="21" t="s">
        <v>76</v>
      </c>
      <c r="C32" s="31">
        <v>23224091.63000001</v>
      </c>
      <c r="D32" s="3">
        <v>24825020.15000001</v>
      </c>
      <c r="E32" s="16">
        <v>30539574.360999994</v>
      </c>
      <c r="F32" s="3">
        <v>26054136.923000008</v>
      </c>
      <c r="G32" s="16">
        <v>23261096.755999997</v>
      </c>
      <c r="H32" s="3">
        <v>30106922.146000005</v>
      </c>
      <c r="I32" s="16">
        <v>32233116.320000008</v>
      </c>
      <c r="J32" s="3">
        <v>39976655.843000002</v>
      </c>
      <c r="K32" s="16">
        <v>31503899.726000004</v>
      </c>
      <c r="L32" s="3">
        <v>35460697.003999986</v>
      </c>
      <c r="M32" s="16">
        <v>36113562.348999999</v>
      </c>
    </row>
    <row r="33" spans="2:13" x14ac:dyDescent="0.2">
      <c r="B33" s="21" t="s">
        <v>77</v>
      </c>
      <c r="C33" s="31">
        <v>28548936.347999994</v>
      </c>
      <c r="D33" s="3">
        <v>31443191.995000005</v>
      </c>
      <c r="E33" s="16">
        <v>38728721.074999996</v>
      </c>
      <c r="F33" s="3">
        <v>34530797.741999991</v>
      </c>
      <c r="G33" s="16">
        <v>34253064.272</v>
      </c>
      <c r="H33" s="3">
        <v>43370204.018999986</v>
      </c>
      <c r="I33" s="16">
        <v>47379996.147000007</v>
      </c>
      <c r="J33" s="3">
        <v>58190444.571000032</v>
      </c>
      <c r="K33" s="16">
        <v>50378628.243000001</v>
      </c>
      <c r="L33" s="3">
        <v>54611813.143999986</v>
      </c>
      <c r="M33" s="16">
        <v>53424421.704999998</v>
      </c>
    </row>
    <row r="34" spans="2:13" x14ac:dyDescent="0.2">
      <c r="B34" s="21" t="s">
        <v>78</v>
      </c>
      <c r="C34" s="31">
        <v>25549438.789999999</v>
      </c>
      <c r="D34" s="3">
        <v>27983672.696999989</v>
      </c>
      <c r="E34" s="16">
        <v>34755547.085000001</v>
      </c>
      <c r="F34" s="3">
        <v>28673468.775000002</v>
      </c>
      <c r="G34" s="16">
        <v>25812112.480000012</v>
      </c>
      <c r="H34" s="3">
        <v>33287207.877</v>
      </c>
      <c r="I34" s="16">
        <v>36246940.292999983</v>
      </c>
      <c r="J34" s="3">
        <v>45458595.046999998</v>
      </c>
      <c r="K34" s="16">
        <v>35221092.957999997</v>
      </c>
      <c r="L34" s="3">
        <v>39218208.254000016</v>
      </c>
      <c r="M34" s="16">
        <v>39434831.145000003</v>
      </c>
    </row>
    <row r="35" spans="2:13" x14ac:dyDescent="0.2">
      <c r="B35" s="21" t="s">
        <v>79</v>
      </c>
      <c r="C35" s="31">
        <v>23555181.390000004</v>
      </c>
      <c r="D35" s="3">
        <v>27551909.040000007</v>
      </c>
      <c r="E35" s="16">
        <v>35811641.944000006</v>
      </c>
      <c r="F35" s="3">
        <v>35181157.61300002</v>
      </c>
      <c r="G35" s="16">
        <v>34741120.870000005</v>
      </c>
      <c r="H35" s="3">
        <v>44053795.421000011</v>
      </c>
      <c r="I35" s="16">
        <v>44621563.779000007</v>
      </c>
      <c r="J35" s="3">
        <v>59472235.652000025</v>
      </c>
      <c r="K35" s="16">
        <v>49592761.08200001</v>
      </c>
      <c r="L35" s="3">
        <v>53059680.048000008</v>
      </c>
      <c r="M35" s="16">
        <v>55221834.99400001</v>
      </c>
    </row>
    <row r="36" spans="2:13" x14ac:dyDescent="0.2">
      <c r="B36" s="21" t="s">
        <v>80</v>
      </c>
      <c r="C36" s="31">
        <v>8056756.5599999987</v>
      </c>
      <c r="D36" s="3">
        <v>10190367.189999999</v>
      </c>
      <c r="E36" s="16">
        <v>13899252.520000003</v>
      </c>
      <c r="F36" s="3">
        <v>12879211.054000001</v>
      </c>
      <c r="G36" s="16">
        <v>13241217.830999997</v>
      </c>
      <c r="H36" s="3">
        <v>18021009.481000002</v>
      </c>
      <c r="I36" s="16">
        <v>21880921.805999994</v>
      </c>
      <c r="J36" s="3">
        <v>28701742.536000002</v>
      </c>
      <c r="K36" s="16">
        <v>25340804.239999998</v>
      </c>
      <c r="L36" s="3">
        <v>28250079.281999994</v>
      </c>
      <c r="M36" s="16">
        <v>28967115.126000002</v>
      </c>
    </row>
    <row r="37" spans="2:13" x14ac:dyDescent="0.2">
      <c r="B37" s="21" t="s">
        <v>81</v>
      </c>
      <c r="C37" s="31">
        <v>25819495.662000008</v>
      </c>
      <c r="D37" s="3">
        <v>27508281.165000018</v>
      </c>
      <c r="E37" s="16">
        <v>31761422.498000003</v>
      </c>
      <c r="F37" s="3">
        <v>27619515.442999993</v>
      </c>
      <c r="G37" s="16">
        <v>26529820.708999995</v>
      </c>
      <c r="H37" s="3">
        <v>32588894.172000017</v>
      </c>
      <c r="I37" s="16">
        <v>35495657.617999986</v>
      </c>
      <c r="J37" s="3">
        <v>42766422.638999999</v>
      </c>
      <c r="K37" s="16">
        <v>36942035.196000002</v>
      </c>
      <c r="L37" s="3">
        <v>40213333.50599999</v>
      </c>
      <c r="M37" s="16">
        <v>39103102.860000029</v>
      </c>
    </row>
    <row r="38" spans="2:13" x14ac:dyDescent="0.2">
      <c r="B38" s="21" t="s">
        <v>82</v>
      </c>
      <c r="C38" s="31">
        <v>4358072.3899999997</v>
      </c>
      <c r="D38" s="3">
        <v>5221478.3329999996</v>
      </c>
      <c r="E38" s="16">
        <v>7258785.2129999986</v>
      </c>
      <c r="F38" s="3">
        <v>7186337.0439999998</v>
      </c>
      <c r="G38" s="16">
        <v>9183597.8380000032</v>
      </c>
      <c r="H38" s="3">
        <v>11430068.135</v>
      </c>
      <c r="I38" s="16">
        <v>14050276.167000003</v>
      </c>
      <c r="J38" s="3">
        <v>17371290.097000007</v>
      </c>
      <c r="K38" s="16">
        <v>16830582.792999994</v>
      </c>
      <c r="L38" s="3">
        <v>17824622.613999996</v>
      </c>
      <c r="M38" s="16">
        <v>18051493.656000003</v>
      </c>
    </row>
    <row r="39" spans="2:13" x14ac:dyDescent="0.2">
      <c r="B39" s="21" t="s">
        <v>83</v>
      </c>
      <c r="C39" s="31">
        <v>4987409.5420000013</v>
      </c>
      <c r="D39" s="3">
        <v>6791595.4380000038</v>
      </c>
      <c r="E39" s="16">
        <v>10155293.176999999</v>
      </c>
      <c r="F39" s="3">
        <v>9532772.938000001</v>
      </c>
      <c r="G39" s="16">
        <v>8728765.526999997</v>
      </c>
      <c r="H39" s="3">
        <v>11792815.363999998</v>
      </c>
      <c r="I39" s="16">
        <v>13715040.462999998</v>
      </c>
      <c r="J39" s="3">
        <v>17894463.827</v>
      </c>
      <c r="K39" s="16">
        <v>15304931.464999998</v>
      </c>
      <c r="L39" s="3">
        <v>17413946.612999998</v>
      </c>
      <c r="M39" s="16">
        <v>18103550.186999999</v>
      </c>
    </row>
    <row r="40" spans="2:13" x14ac:dyDescent="0.2">
      <c r="B40" s="21" t="s">
        <v>84</v>
      </c>
      <c r="C40" s="31">
        <v>14954212.040000001</v>
      </c>
      <c r="D40" s="3">
        <v>16651533.239999993</v>
      </c>
      <c r="E40" s="16">
        <v>21829552.719999999</v>
      </c>
      <c r="F40" s="3">
        <v>19476500.899999995</v>
      </c>
      <c r="G40" s="16">
        <v>18261271.51400001</v>
      </c>
      <c r="H40" s="3">
        <v>22867283.616000008</v>
      </c>
      <c r="I40" s="16">
        <v>24919320.695999995</v>
      </c>
      <c r="J40" s="3">
        <v>31207226.665999994</v>
      </c>
      <c r="K40" s="16">
        <v>27072524.616</v>
      </c>
      <c r="L40" s="3">
        <v>29427962.769000005</v>
      </c>
      <c r="M40" s="16">
        <v>29259109.651999984</v>
      </c>
    </row>
    <row r="41" spans="2:13" x14ac:dyDescent="0.2">
      <c r="B41" s="21" t="s">
        <v>85</v>
      </c>
      <c r="C41" s="31">
        <v>272605.07400000002</v>
      </c>
      <c r="D41" s="3">
        <v>394833.12</v>
      </c>
      <c r="E41" s="16">
        <v>617395.4870000002</v>
      </c>
      <c r="F41" s="3">
        <v>756969.39400000009</v>
      </c>
      <c r="G41" s="16">
        <v>1080241.4959999998</v>
      </c>
      <c r="H41" s="3">
        <v>1656343.2660000001</v>
      </c>
      <c r="I41" s="16">
        <v>2402528.4009999996</v>
      </c>
      <c r="J41" s="3">
        <v>3179623.2089999998</v>
      </c>
      <c r="K41" s="16">
        <v>2959885.4470000011</v>
      </c>
      <c r="L41" s="3">
        <v>3250590.9440000006</v>
      </c>
      <c r="M41" s="16">
        <v>3184417.1009999989</v>
      </c>
    </row>
    <row r="42" spans="2:13" x14ac:dyDescent="0.2">
      <c r="B42" s="21" t="s">
        <v>86</v>
      </c>
      <c r="C42" s="31">
        <v>26814829.089999989</v>
      </c>
      <c r="D42" s="3">
        <v>27627289.597999997</v>
      </c>
      <c r="E42" s="16">
        <v>32398629.320999999</v>
      </c>
      <c r="F42" s="3">
        <v>26695402.971000005</v>
      </c>
      <c r="G42" s="16">
        <v>24813478.949000001</v>
      </c>
      <c r="H42" s="3">
        <v>31223151.73199999</v>
      </c>
      <c r="I42" s="16">
        <v>33291885.170999989</v>
      </c>
      <c r="J42" s="3">
        <v>40015185.857000008</v>
      </c>
      <c r="K42" s="16">
        <v>33026027.671999995</v>
      </c>
      <c r="L42" s="3">
        <v>34629054.052000001</v>
      </c>
      <c r="M42" s="16">
        <v>33172251.005000006</v>
      </c>
    </row>
    <row r="43" spans="2:13" x14ac:dyDescent="0.2">
      <c r="B43" s="21" t="s">
        <v>87</v>
      </c>
      <c r="C43" s="31">
        <v>9561883.0700000022</v>
      </c>
      <c r="D43" s="3">
        <v>11296059.539999995</v>
      </c>
      <c r="E43" s="16">
        <v>14678870.625</v>
      </c>
      <c r="F43" s="3">
        <v>12589534.270000001</v>
      </c>
      <c r="G43" s="16">
        <v>16843505.321999997</v>
      </c>
      <c r="H43" s="3">
        <v>23268850.533999998</v>
      </c>
      <c r="I43" s="16">
        <v>27249382.141999997</v>
      </c>
      <c r="J43" s="3">
        <v>33741327.137999997</v>
      </c>
      <c r="K43" s="16">
        <v>29824935.816000007</v>
      </c>
      <c r="L43" s="3">
        <v>31487816.47000001</v>
      </c>
      <c r="M43" s="16">
        <v>33200460.105999991</v>
      </c>
    </row>
    <row r="44" spans="2:13" x14ac:dyDescent="0.2">
      <c r="B44" s="21" t="s">
        <v>88</v>
      </c>
      <c r="C44" s="31">
        <v>31469081.069999985</v>
      </c>
      <c r="D44" s="3">
        <v>35037694.662</v>
      </c>
      <c r="E44" s="16">
        <v>44218790.473000005</v>
      </c>
      <c r="F44" s="3">
        <v>38760286.805999994</v>
      </c>
      <c r="G44" s="16">
        <v>34787559.813999988</v>
      </c>
      <c r="H44" s="3">
        <v>44471079.548000023</v>
      </c>
      <c r="I44" s="16">
        <v>48554823.698999971</v>
      </c>
      <c r="J44" s="3">
        <v>60162215.847000048</v>
      </c>
      <c r="K44" s="16">
        <v>47970861.454000019</v>
      </c>
      <c r="L44" s="3">
        <v>51674946.347000003</v>
      </c>
      <c r="M44" s="16">
        <v>52505486.999000028</v>
      </c>
    </row>
    <row r="45" spans="2:13" x14ac:dyDescent="0.2">
      <c r="B45" s="21" t="s">
        <v>89</v>
      </c>
      <c r="C45" s="31">
        <v>38664351.346000001</v>
      </c>
      <c r="D45" s="3">
        <v>40183161.566999987</v>
      </c>
      <c r="E45" s="16">
        <v>47068403.871999972</v>
      </c>
      <c r="F45" s="3">
        <v>39934058.907000005</v>
      </c>
      <c r="G45" s="16">
        <v>34353295.008000001</v>
      </c>
      <c r="H45" s="3">
        <v>43029023.770000026</v>
      </c>
      <c r="I45" s="16">
        <v>46184861.106000051</v>
      </c>
      <c r="J45" s="3">
        <v>55827760.917999983</v>
      </c>
      <c r="K45" s="16">
        <v>43894910.782999977</v>
      </c>
      <c r="L45" s="3">
        <v>47344650.912000008</v>
      </c>
      <c r="M45" s="16">
        <v>46777802.371000007</v>
      </c>
    </row>
    <row r="46" spans="2:13" x14ac:dyDescent="0.2">
      <c r="B46" s="21" t="s">
        <v>90</v>
      </c>
      <c r="C46" s="31">
        <v>11426827.732000001</v>
      </c>
      <c r="D46" s="3">
        <v>12816344.135000004</v>
      </c>
      <c r="E46" s="16">
        <v>15471385.411999997</v>
      </c>
      <c r="F46" s="3">
        <v>13671002.649</v>
      </c>
      <c r="G46" s="16">
        <v>13397787.796000002</v>
      </c>
      <c r="H46" s="3">
        <v>16348327.738999998</v>
      </c>
      <c r="I46" s="16">
        <v>17324413.543999996</v>
      </c>
      <c r="J46" s="3">
        <v>22134778.088000003</v>
      </c>
      <c r="K46" s="16">
        <v>18970128.877999995</v>
      </c>
      <c r="L46" s="3">
        <v>20050080.107000001</v>
      </c>
      <c r="M46" s="16">
        <v>19511624.683999993</v>
      </c>
    </row>
  </sheetData>
  <mergeCells count="1">
    <mergeCell ref="B6:L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00B0F0"/>
  </sheetPr>
  <dimension ref="A1:J35"/>
  <sheetViews>
    <sheetView showGridLines="0" workbookViewId="0">
      <pane ySplit="4" topLeftCell="A5" activePane="bottomLeft" state="frozenSplit"/>
      <selection pane="bottomLeft" activeCell="A2" sqref="A2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10" width="15.28515625" style="2" customWidth="1"/>
    <col min="11" max="12" width="16.28515625" style="2" customWidth="1"/>
    <col min="13" max="16384" width="9.140625" style="2"/>
  </cols>
  <sheetData>
    <row r="1" spans="1:10" ht="15" x14ac:dyDescent="0.25">
      <c r="A1" s="1" t="s">
        <v>391</v>
      </c>
    </row>
    <row r="2" spans="1:10" ht="15" x14ac:dyDescent="0.25">
      <c r="A2" s="4"/>
    </row>
    <row r="6" spans="1:10" ht="34.15" customHeight="1" x14ac:dyDescent="0.2">
      <c r="B6" s="183" t="s">
        <v>125</v>
      </c>
      <c r="C6" s="183"/>
      <c r="D6" s="183"/>
    </row>
    <row r="7" spans="1:10" ht="25.5" x14ac:dyDescent="0.25">
      <c r="B7" s="8" t="s">
        <v>49</v>
      </c>
      <c r="C7" s="22" t="s">
        <v>118</v>
      </c>
      <c r="D7" s="8" t="s">
        <v>115</v>
      </c>
      <c r="E7"/>
      <c r="F7"/>
      <c r="G7"/>
      <c r="H7"/>
      <c r="I7"/>
      <c r="J7"/>
    </row>
    <row r="8" spans="1:10" ht="15" x14ac:dyDescent="0.25">
      <c r="B8" s="9">
        <v>2009</v>
      </c>
      <c r="C8" s="35"/>
      <c r="D8" s="36">
        <v>1.0824140000000002</v>
      </c>
      <c r="E8"/>
      <c r="F8"/>
      <c r="G8"/>
      <c r="H8"/>
      <c r="I8"/>
      <c r="J8"/>
    </row>
    <row r="9" spans="1:10" ht="15" x14ac:dyDescent="0.25">
      <c r="B9" s="9">
        <v>2010</v>
      </c>
      <c r="C9" s="37"/>
      <c r="D9" s="38">
        <v>0.72986068000000004</v>
      </c>
      <c r="E9"/>
      <c r="F9"/>
      <c r="G9"/>
      <c r="H9"/>
      <c r="I9"/>
      <c r="J9"/>
    </row>
    <row r="10" spans="1:10" ht="15" x14ac:dyDescent="0.25">
      <c r="B10" s="9">
        <v>2011</v>
      </c>
      <c r="C10" s="37"/>
      <c r="D10" s="38">
        <v>0.73849438599999995</v>
      </c>
      <c r="E10"/>
      <c r="F10"/>
      <c r="G10"/>
      <c r="H10"/>
      <c r="I10"/>
      <c r="J10"/>
    </row>
    <row r="11" spans="1:10" ht="15" x14ac:dyDescent="0.25">
      <c r="B11" s="9">
        <v>2012</v>
      </c>
      <c r="C11" s="37"/>
      <c r="D11" s="38">
        <v>0.84367285999999997</v>
      </c>
      <c r="E11"/>
      <c r="F11"/>
      <c r="G11"/>
      <c r="H11"/>
      <c r="I11"/>
      <c r="J11"/>
    </row>
    <row r="12" spans="1:10" ht="15" x14ac:dyDescent="0.25">
      <c r="B12" s="9">
        <v>2013</v>
      </c>
      <c r="C12" s="37"/>
      <c r="D12" s="38">
        <v>1.0802664000000002</v>
      </c>
      <c r="E12"/>
      <c r="F12"/>
      <c r="G12"/>
      <c r="H12"/>
      <c r="I12"/>
      <c r="J12"/>
    </row>
    <row r="13" spans="1:10" ht="15" x14ac:dyDescent="0.25">
      <c r="B13" s="9">
        <v>2014</v>
      </c>
      <c r="C13" s="37"/>
      <c r="D13" s="38">
        <v>1.087901</v>
      </c>
      <c r="E13"/>
      <c r="F13"/>
      <c r="G13"/>
      <c r="H13"/>
      <c r="I13"/>
      <c r="J13"/>
    </row>
    <row r="14" spans="1:10" ht="15" x14ac:dyDescent="0.25">
      <c r="B14" s="9">
        <v>2015</v>
      </c>
      <c r="C14" s="37"/>
      <c r="D14" s="38">
        <v>1.1824779999999999</v>
      </c>
      <c r="E14"/>
      <c r="F14"/>
      <c r="G14"/>
      <c r="H14"/>
      <c r="I14"/>
      <c r="J14"/>
    </row>
    <row r="15" spans="1:10" ht="15" x14ac:dyDescent="0.25">
      <c r="B15" s="9">
        <v>2016</v>
      </c>
      <c r="C15" s="37"/>
      <c r="D15" s="38">
        <v>1.1905751599999999</v>
      </c>
      <c r="E15"/>
      <c r="F15"/>
      <c r="G15"/>
      <c r="H15"/>
      <c r="I15"/>
      <c r="J15"/>
    </row>
    <row r="16" spans="1:10" ht="15" x14ac:dyDescent="0.25">
      <c r="B16" s="9">
        <v>2017</v>
      </c>
      <c r="C16" s="37"/>
      <c r="D16" s="38">
        <v>1.1008503200000002</v>
      </c>
      <c r="E16"/>
      <c r="F16"/>
      <c r="G16"/>
      <c r="H16"/>
      <c r="I16"/>
      <c r="J16"/>
    </row>
    <row r="17" spans="2:10" ht="15" x14ac:dyDescent="0.25">
      <c r="B17" s="9">
        <v>2018</v>
      </c>
      <c r="C17" s="37"/>
      <c r="D17" s="38">
        <v>1.1307491600000001</v>
      </c>
      <c r="E17"/>
      <c r="F17"/>
      <c r="G17"/>
      <c r="H17"/>
      <c r="I17"/>
      <c r="J17"/>
    </row>
    <row r="18" spans="2:10" ht="15" x14ac:dyDescent="0.25">
      <c r="B18" s="9">
        <v>2019</v>
      </c>
      <c r="C18" s="37">
        <v>1.3611240999999998</v>
      </c>
      <c r="D18" s="38">
        <v>1.3579841199999998</v>
      </c>
      <c r="E18"/>
      <c r="F18"/>
      <c r="G18"/>
      <c r="H18"/>
      <c r="I18"/>
      <c r="J18"/>
    </row>
    <row r="19" spans="2:10" ht="15" x14ac:dyDescent="0.25">
      <c r="B19" s="9">
        <v>2020</v>
      </c>
      <c r="C19" s="37">
        <v>1.7998976599999998</v>
      </c>
      <c r="D19" s="38">
        <v>1.7966255199999996</v>
      </c>
      <c r="E19"/>
      <c r="F19"/>
      <c r="G19"/>
      <c r="H19"/>
      <c r="I19"/>
      <c r="J19"/>
    </row>
    <row r="20" spans="2:10" ht="15" x14ac:dyDescent="0.25">
      <c r="B20"/>
      <c r="C20"/>
      <c r="D20"/>
      <c r="E20"/>
      <c r="F20"/>
      <c r="G20"/>
      <c r="H20"/>
      <c r="I20"/>
      <c r="J20"/>
    </row>
    <row r="21" spans="2:10" ht="15" x14ac:dyDescent="0.25">
      <c r="B21"/>
      <c r="C21"/>
      <c r="D21"/>
      <c r="E21"/>
      <c r="F21"/>
      <c r="G21"/>
      <c r="H21"/>
      <c r="I21"/>
      <c r="J21"/>
    </row>
    <row r="22" spans="2:10" ht="27" customHeight="1" x14ac:dyDescent="0.2">
      <c r="B22" s="183" t="s">
        <v>126</v>
      </c>
      <c r="C22" s="183"/>
      <c r="D22" s="183"/>
      <c r="E22" s="183"/>
      <c r="F22" s="183"/>
      <c r="G22" s="183"/>
      <c r="H22" s="183"/>
      <c r="I22" s="183"/>
      <c r="J22" s="183"/>
    </row>
    <row r="23" spans="2:10" ht="38.25" x14ac:dyDescent="0.2">
      <c r="B23" s="8"/>
      <c r="C23" s="22" t="s">
        <v>119</v>
      </c>
      <c r="D23" s="8" t="s">
        <v>120</v>
      </c>
      <c r="E23" s="14" t="s">
        <v>116</v>
      </c>
      <c r="F23" s="8" t="s">
        <v>117</v>
      </c>
      <c r="G23" s="14" t="s">
        <v>121</v>
      </c>
      <c r="H23" s="8" t="s">
        <v>122</v>
      </c>
      <c r="I23" s="14" t="s">
        <v>123</v>
      </c>
      <c r="J23" s="8" t="s">
        <v>124</v>
      </c>
    </row>
    <row r="24" spans="2:10" x14ac:dyDescent="0.2">
      <c r="B24" s="9">
        <v>2009</v>
      </c>
      <c r="C24" s="35"/>
      <c r="D24" s="36"/>
      <c r="E24" s="39">
        <v>1.0398891600000002</v>
      </c>
      <c r="F24" s="36">
        <v>0.9670406800000001</v>
      </c>
      <c r="G24" s="39"/>
      <c r="H24" s="36"/>
      <c r="I24" s="39"/>
      <c r="J24" s="36"/>
    </row>
    <row r="25" spans="2:10" x14ac:dyDescent="0.2">
      <c r="B25" s="9">
        <v>2010</v>
      </c>
      <c r="C25" s="35"/>
      <c r="D25" s="36"/>
      <c r="E25" s="39">
        <v>0.68899964000000002</v>
      </c>
      <c r="F25" s="36">
        <v>0.60840327999999988</v>
      </c>
      <c r="G25" s="39"/>
      <c r="H25" s="36"/>
      <c r="I25" s="39"/>
      <c r="J25" s="36"/>
    </row>
    <row r="26" spans="2:10" x14ac:dyDescent="0.2">
      <c r="B26" s="9">
        <v>2011</v>
      </c>
      <c r="C26" s="35"/>
      <c r="D26" s="36"/>
      <c r="E26" s="39">
        <v>0.69763334599999993</v>
      </c>
      <c r="F26" s="36">
        <v>0.61045293999999994</v>
      </c>
      <c r="G26" s="39"/>
      <c r="H26" s="36"/>
      <c r="I26" s="39"/>
      <c r="J26" s="36"/>
    </row>
    <row r="27" spans="2:10" x14ac:dyDescent="0.2">
      <c r="B27" s="9">
        <v>2012</v>
      </c>
      <c r="C27" s="35"/>
      <c r="D27" s="36"/>
      <c r="E27" s="39">
        <v>0.79668290000000008</v>
      </c>
      <c r="F27" s="36">
        <v>0.69758886000000009</v>
      </c>
      <c r="G27" s="39"/>
      <c r="H27" s="36"/>
      <c r="I27" s="39"/>
      <c r="J27" s="36"/>
    </row>
    <row r="28" spans="2:10" x14ac:dyDescent="0.2">
      <c r="B28" s="9">
        <v>2013</v>
      </c>
      <c r="C28" s="35"/>
      <c r="D28" s="36"/>
      <c r="E28" s="39">
        <v>1.00873244</v>
      </c>
      <c r="F28" s="36">
        <v>0.90606299999999984</v>
      </c>
      <c r="G28" s="39"/>
      <c r="H28" s="36"/>
      <c r="I28" s="39"/>
      <c r="J28" s="36"/>
    </row>
    <row r="29" spans="2:10" x14ac:dyDescent="0.2">
      <c r="B29" s="9">
        <v>2014</v>
      </c>
      <c r="C29" s="35"/>
      <c r="D29" s="36"/>
      <c r="E29" s="39">
        <v>1.01636704</v>
      </c>
      <c r="F29" s="36">
        <v>0.90787311999999998</v>
      </c>
      <c r="G29" s="39"/>
      <c r="H29" s="36"/>
      <c r="I29" s="39"/>
      <c r="J29" s="36"/>
    </row>
    <row r="30" spans="2:10" x14ac:dyDescent="0.2">
      <c r="B30" s="9">
        <v>2015</v>
      </c>
      <c r="C30" s="35"/>
      <c r="D30" s="36"/>
      <c r="E30" s="39">
        <v>1.10450596</v>
      </c>
      <c r="F30" s="36">
        <v>0.98692368000000008</v>
      </c>
      <c r="G30" s="39"/>
      <c r="H30" s="36"/>
      <c r="I30" s="39"/>
      <c r="J30" s="36"/>
    </row>
    <row r="31" spans="2:10" x14ac:dyDescent="0.2">
      <c r="B31" s="9">
        <v>2016</v>
      </c>
      <c r="C31" s="35"/>
      <c r="D31" s="36"/>
      <c r="E31" s="39">
        <v>1.1126031200000002</v>
      </c>
      <c r="F31" s="36">
        <v>0.98884354000000008</v>
      </c>
      <c r="G31" s="39"/>
      <c r="H31" s="36"/>
      <c r="I31" s="39"/>
      <c r="J31" s="36"/>
    </row>
    <row r="32" spans="2:10" x14ac:dyDescent="0.2">
      <c r="B32" s="9">
        <v>2017</v>
      </c>
      <c r="C32" s="35"/>
      <c r="D32" s="36"/>
      <c r="E32" s="39">
        <v>1.0306757200000001</v>
      </c>
      <c r="F32" s="36">
        <v>0.89898890000000009</v>
      </c>
      <c r="G32" s="39"/>
      <c r="H32" s="36"/>
      <c r="I32" s="39"/>
      <c r="J32" s="36"/>
    </row>
    <row r="33" spans="2:10" x14ac:dyDescent="0.2">
      <c r="B33" s="9">
        <v>2018</v>
      </c>
      <c r="C33" s="35"/>
      <c r="D33" s="36"/>
      <c r="E33" s="39">
        <v>1.1736834600000001</v>
      </c>
      <c r="F33" s="36">
        <v>1.0191884200000001</v>
      </c>
      <c r="G33" s="39"/>
      <c r="H33" s="36"/>
      <c r="I33" s="39"/>
      <c r="J33" s="36"/>
    </row>
    <row r="34" spans="2:10" x14ac:dyDescent="0.2">
      <c r="B34" s="9">
        <v>2019</v>
      </c>
      <c r="C34" s="35">
        <v>1.16055124</v>
      </c>
      <c r="D34" s="36">
        <v>1.7051365799999996</v>
      </c>
      <c r="E34" s="39">
        <v>1.9025694599999996</v>
      </c>
      <c r="F34" s="36">
        <v>1.6885139199999997</v>
      </c>
      <c r="G34" s="39">
        <v>2.1367675999999998</v>
      </c>
      <c r="H34" s="36">
        <v>1.9227120599999998</v>
      </c>
      <c r="I34" s="39">
        <v>2.0813075999999997</v>
      </c>
      <c r="J34" s="36">
        <v>1.8672520599999998</v>
      </c>
    </row>
    <row r="35" spans="2:10" x14ac:dyDescent="0.2">
      <c r="B35" s="9">
        <v>2020</v>
      </c>
      <c r="C35" s="35">
        <v>1.5908134599999999</v>
      </c>
      <c r="D35" s="36">
        <v>1.9428641</v>
      </c>
      <c r="E35" s="39">
        <v>2.1486761599999999</v>
      </c>
      <c r="F35" s="36">
        <v>1.9255381600000001</v>
      </c>
      <c r="G35" s="39">
        <v>2.2076761600000001</v>
      </c>
      <c r="H35" s="36">
        <v>1.9845381600000001</v>
      </c>
      <c r="I35" s="39"/>
      <c r="J35" s="36"/>
    </row>
  </sheetData>
  <mergeCells count="2">
    <mergeCell ref="B6:D6"/>
    <mergeCell ref="B22:J2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B0F0"/>
  </sheetPr>
  <dimension ref="A1:L19"/>
  <sheetViews>
    <sheetView showGridLines="0"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6" width="15.28515625" style="2" customWidth="1"/>
    <col min="7" max="7" width="7.140625" style="2" customWidth="1"/>
    <col min="8" max="8" width="18.140625" style="2" bestFit="1" customWidth="1"/>
    <col min="9" max="12" width="15.28515625" style="2" customWidth="1"/>
    <col min="13" max="16384" width="9.140625" style="2"/>
  </cols>
  <sheetData>
    <row r="1" spans="1:12" ht="15" x14ac:dyDescent="0.25">
      <c r="A1" s="1" t="s">
        <v>206</v>
      </c>
    </row>
    <row r="2" spans="1:12" ht="15" x14ac:dyDescent="0.25">
      <c r="A2" s="4"/>
    </row>
    <row r="6" spans="1:12" ht="27" customHeight="1" x14ac:dyDescent="0.2">
      <c r="B6" s="183" t="s">
        <v>129</v>
      </c>
      <c r="C6" s="183"/>
      <c r="D6" s="183"/>
      <c r="E6" s="183"/>
      <c r="F6" s="183"/>
      <c r="H6" s="183" t="s">
        <v>130</v>
      </c>
      <c r="I6" s="183"/>
      <c r="J6" s="183"/>
      <c r="K6" s="183"/>
      <c r="L6" s="183"/>
    </row>
    <row r="7" spans="1:12" ht="25.5" x14ac:dyDescent="0.2">
      <c r="B7" s="8"/>
      <c r="C7" s="22" t="s">
        <v>127</v>
      </c>
      <c r="D7" s="8" t="s">
        <v>128</v>
      </c>
      <c r="E7" s="14" t="s">
        <v>47</v>
      </c>
      <c r="F7" s="8" t="s">
        <v>39</v>
      </c>
      <c r="H7" s="8"/>
      <c r="I7" s="22" t="s">
        <v>127</v>
      </c>
      <c r="J7" s="8" t="s">
        <v>128</v>
      </c>
      <c r="K7" s="14" t="s">
        <v>47</v>
      </c>
      <c r="L7" s="8" t="s">
        <v>39</v>
      </c>
    </row>
    <row r="8" spans="1:12" x14ac:dyDescent="0.2">
      <c r="B8" s="9">
        <v>2010</v>
      </c>
      <c r="C8" s="30">
        <v>231517</v>
      </c>
      <c r="D8" s="13">
        <v>459</v>
      </c>
      <c r="E8" s="15">
        <v>36481</v>
      </c>
      <c r="F8" s="13">
        <v>268457</v>
      </c>
      <c r="H8" s="9">
        <v>2010</v>
      </c>
      <c r="I8" s="30">
        <v>226990</v>
      </c>
      <c r="J8" s="13">
        <v>271</v>
      </c>
      <c r="K8" s="15">
        <v>33848</v>
      </c>
      <c r="L8" s="13">
        <v>261109</v>
      </c>
    </row>
    <row r="9" spans="1:12" x14ac:dyDescent="0.2">
      <c r="B9" s="9">
        <v>2011</v>
      </c>
      <c r="C9" s="30">
        <v>276897</v>
      </c>
      <c r="D9" s="13">
        <v>2538</v>
      </c>
      <c r="E9" s="15">
        <v>36953</v>
      </c>
      <c r="F9" s="13">
        <v>316388</v>
      </c>
      <c r="H9" s="9">
        <v>2011</v>
      </c>
      <c r="I9" s="30">
        <v>279864</v>
      </c>
      <c r="J9" s="13">
        <v>695</v>
      </c>
      <c r="K9" s="15">
        <v>38593</v>
      </c>
      <c r="L9" s="13">
        <v>319152</v>
      </c>
    </row>
    <row r="10" spans="1:12" x14ac:dyDescent="0.2">
      <c r="B10" s="9">
        <v>2012</v>
      </c>
      <c r="C10" s="30">
        <v>242149</v>
      </c>
      <c r="D10" s="13">
        <v>2075</v>
      </c>
      <c r="E10" s="15">
        <v>37982</v>
      </c>
      <c r="F10" s="13">
        <v>282206</v>
      </c>
      <c r="H10" s="9">
        <v>2012</v>
      </c>
      <c r="I10" s="30">
        <v>250082</v>
      </c>
      <c r="J10" s="13">
        <v>2970</v>
      </c>
      <c r="K10" s="15">
        <v>34528</v>
      </c>
      <c r="L10" s="13">
        <v>287580</v>
      </c>
    </row>
    <row r="11" spans="1:12" x14ac:dyDescent="0.2">
      <c r="B11" s="9">
        <v>2013</v>
      </c>
      <c r="C11" s="30">
        <v>217982</v>
      </c>
      <c r="D11" s="13">
        <v>1522</v>
      </c>
      <c r="E11" s="15">
        <v>33425</v>
      </c>
      <c r="F11" s="13">
        <v>252929</v>
      </c>
      <c r="H11" s="9">
        <v>2013</v>
      </c>
      <c r="I11" s="30">
        <v>242709</v>
      </c>
      <c r="J11" s="13">
        <v>3026</v>
      </c>
      <c r="K11" s="15">
        <v>39346</v>
      </c>
      <c r="L11" s="13">
        <v>285081</v>
      </c>
    </row>
    <row r="12" spans="1:12" x14ac:dyDescent="0.2">
      <c r="B12" s="9">
        <v>2014</v>
      </c>
      <c r="C12" s="30">
        <v>233222</v>
      </c>
      <c r="D12" s="13">
        <v>1133</v>
      </c>
      <c r="E12" s="15">
        <v>30145</v>
      </c>
      <c r="F12" s="13">
        <v>264500</v>
      </c>
      <c r="H12" s="9">
        <v>2014</v>
      </c>
      <c r="I12" s="30">
        <v>237541</v>
      </c>
      <c r="J12" s="13">
        <v>1883</v>
      </c>
      <c r="K12" s="15">
        <v>30827</v>
      </c>
      <c r="L12" s="13">
        <v>270251</v>
      </c>
    </row>
    <row r="13" spans="1:12" x14ac:dyDescent="0.2">
      <c r="B13" s="9">
        <v>2015</v>
      </c>
      <c r="C13" s="30">
        <v>245813</v>
      </c>
      <c r="D13" s="13">
        <v>173</v>
      </c>
      <c r="E13" s="15">
        <v>29637</v>
      </c>
      <c r="F13" s="13">
        <v>275623</v>
      </c>
      <c r="H13" s="9">
        <v>2015</v>
      </c>
      <c r="I13" s="30">
        <v>232694</v>
      </c>
      <c r="J13" s="13">
        <v>1124</v>
      </c>
      <c r="K13" s="15">
        <v>26832</v>
      </c>
      <c r="L13" s="13">
        <v>260650</v>
      </c>
    </row>
    <row r="14" spans="1:12" x14ac:dyDescent="0.2">
      <c r="B14" s="9">
        <v>2016</v>
      </c>
      <c r="C14" s="30">
        <v>269095</v>
      </c>
      <c r="D14" s="13">
        <v>2254</v>
      </c>
      <c r="E14" s="15">
        <v>52661</v>
      </c>
      <c r="F14" s="13">
        <v>324010</v>
      </c>
      <c r="H14" s="9">
        <v>2016</v>
      </c>
      <c r="I14" s="30">
        <v>278360</v>
      </c>
      <c r="J14" s="13">
        <v>1709</v>
      </c>
      <c r="K14" s="15">
        <v>24905</v>
      </c>
      <c r="L14" s="13">
        <v>304974</v>
      </c>
    </row>
    <row r="15" spans="1:12" x14ac:dyDescent="0.2">
      <c r="B15" s="9">
        <v>2017</v>
      </c>
      <c r="C15" s="30">
        <v>248837</v>
      </c>
      <c r="D15" s="13">
        <v>301</v>
      </c>
      <c r="E15" s="15">
        <v>29517</v>
      </c>
      <c r="F15" s="13">
        <v>278655</v>
      </c>
      <c r="H15" s="9">
        <v>2017</v>
      </c>
      <c r="I15" s="30">
        <v>248341</v>
      </c>
      <c r="J15" s="13">
        <v>790</v>
      </c>
      <c r="K15" s="15">
        <v>23857</v>
      </c>
      <c r="L15" s="13">
        <v>272988</v>
      </c>
    </row>
    <row r="16" spans="1:12" x14ac:dyDescent="0.2">
      <c r="B16" s="9">
        <v>2018</v>
      </c>
      <c r="C16" s="30">
        <v>222412</v>
      </c>
      <c r="D16" s="13">
        <v>198</v>
      </c>
      <c r="E16" s="15">
        <v>25155</v>
      </c>
      <c r="F16" s="13">
        <v>247765</v>
      </c>
      <c r="H16" s="9">
        <v>2018</v>
      </c>
      <c r="I16" s="30">
        <v>239576</v>
      </c>
      <c r="J16" s="13">
        <v>195</v>
      </c>
      <c r="K16" s="15">
        <v>44034</v>
      </c>
      <c r="L16" s="13">
        <v>283805</v>
      </c>
    </row>
    <row r="17" spans="2:12" x14ac:dyDescent="0.2">
      <c r="B17" s="9">
        <v>2019</v>
      </c>
      <c r="C17" s="30">
        <v>172190</v>
      </c>
      <c r="D17" s="13"/>
      <c r="E17" s="15">
        <v>24038</v>
      </c>
      <c r="F17" s="13">
        <v>196228</v>
      </c>
      <c r="H17" s="9">
        <v>2019</v>
      </c>
      <c r="I17" s="30">
        <v>194301</v>
      </c>
      <c r="J17" s="13">
        <v>36</v>
      </c>
      <c r="K17" s="15">
        <v>20756</v>
      </c>
      <c r="L17" s="13">
        <v>215093</v>
      </c>
    </row>
    <row r="18" spans="2:12" x14ac:dyDescent="0.2">
      <c r="B18" s="9" t="s">
        <v>50</v>
      </c>
      <c r="C18" s="30">
        <v>31383</v>
      </c>
      <c r="D18" s="13"/>
      <c r="E18" s="15">
        <v>4147</v>
      </c>
      <c r="F18" s="13">
        <v>35530</v>
      </c>
      <c r="H18" s="9">
        <v>2020</v>
      </c>
      <c r="I18" s="30">
        <v>41040</v>
      </c>
      <c r="J18" s="13"/>
      <c r="K18" s="15">
        <v>6540</v>
      </c>
      <c r="L18" s="13">
        <v>47580</v>
      </c>
    </row>
    <row r="19" spans="2:12" x14ac:dyDescent="0.2">
      <c r="B19" s="8" t="s">
        <v>204</v>
      </c>
      <c r="C19" s="25">
        <v>2391497</v>
      </c>
      <c r="D19" s="26">
        <v>10653</v>
      </c>
      <c r="E19" s="27">
        <v>340141</v>
      </c>
      <c r="F19" s="27">
        <v>2742291</v>
      </c>
      <c r="H19" s="8" t="s">
        <v>204</v>
      </c>
      <c r="I19" s="25">
        <v>2471498</v>
      </c>
      <c r="J19" s="26">
        <v>12699</v>
      </c>
      <c r="K19" s="27">
        <v>324066</v>
      </c>
      <c r="L19" s="27">
        <v>2808263</v>
      </c>
    </row>
  </sheetData>
  <mergeCells count="2">
    <mergeCell ref="B6:F6"/>
    <mergeCell ref="H6:L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" style="41" customWidth="1"/>
    <col min="2" max="2" width="16.5703125" style="41" customWidth="1"/>
    <col min="3" max="4" width="24.140625" style="41" bestFit="1" customWidth="1"/>
    <col min="5" max="16384" width="9.140625" style="41"/>
  </cols>
  <sheetData>
    <row r="1" spans="1:4" ht="15" x14ac:dyDescent="0.25">
      <c r="A1" s="40" t="s">
        <v>175</v>
      </c>
    </row>
    <row r="2" spans="1:4" s="2" customFormat="1" ht="15" x14ac:dyDescent="0.25">
      <c r="A2" s="4"/>
      <c r="B2" s="4"/>
    </row>
    <row r="3" spans="1:4" s="2" customFormat="1" x14ac:dyDescent="0.2"/>
    <row r="4" spans="1:4" s="2" customFormat="1" x14ac:dyDescent="0.2"/>
    <row r="6" spans="1:4" ht="15" x14ac:dyDescent="0.2">
      <c r="B6" s="47" t="s">
        <v>41</v>
      </c>
      <c r="C6" s="46" t="s">
        <v>176</v>
      </c>
      <c r="D6" s="6" t="s">
        <v>177</v>
      </c>
    </row>
    <row r="7" spans="1:4" x14ac:dyDescent="0.2">
      <c r="B7" s="21" t="s">
        <v>138</v>
      </c>
      <c r="C7" s="12">
        <v>37.666666666666664</v>
      </c>
      <c r="D7" s="3">
        <v>30.333333333333332</v>
      </c>
    </row>
    <row r="8" spans="1:4" x14ac:dyDescent="0.2">
      <c r="B8" s="21" t="s">
        <v>139</v>
      </c>
      <c r="C8" s="11">
        <v>32</v>
      </c>
      <c r="D8" s="3">
        <v>29</v>
      </c>
    </row>
    <row r="9" spans="1:4" x14ac:dyDescent="0.2">
      <c r="B9" s="21" t="s">
        <v>141</v>
      </c>
      <c r="C9" s="11">
        <v>63.333333333333336</v>
      </c>
      <c r="D9" s="3">
        <v>54.384615384615387</v>
      </c>
    </row>
    <row r="10" spans="1:4" x14ac:dyDescent="0.2">
      <c r="B10" s="21" t="s">
        <v>142</v>
      </c>
      <c r="C10" s="11">
        <v>63</v>
      </c>
      <c r="D10" s="3">
        <v>52.25</v>
      </c>
    </row>
    <row r="11" spans="1:4" x14ac:dyDescent="0.2">
      <c r="B11" s="21" t="s">
        <v>143</v>
      </c>
      <c r="C11" s="11">
        <v>57</v>
      </c>
      <c r="D11" s="3">
        <v>53</v>
      </c>
    </row>
    <row r="12" spans="1:4" x14ac:dyDescent="0.2">
      <c r="B12" s="21" t="s">
        <v>144</v>
      </c>
      <c r="C12" s="11">
        <v>60</v>
      </c>
      <c r="D12" s="3">
        <v>60</v>
      </c>
    </row>
    <row r="13" spans="1:4" x14ac:dyDescent="0.2">
      <c r="B13" s="21" t="s">
        <v>145</v>
      </c>
      <c r="C13" s="11">
        <v>43</v>
      </c>
      <c r="D13" s="3">
        <v>43</v>
      </c>
    </row>
    <row r="14" spans="1:4" x14ac:dyDescent="0.2">
      <c r="B14" s="21" t="s">
        <v>146</v>
      </c>
      <c r="C14" s="11">
        <v>57.5</v>
      </c>
      <c r="D14" s="3">
        <v>49.25</v>
      </c>
    </row>
    <row r="15" spans="1:4" x14ac:dyDescent="0.2">
      <c r="B15" s="21" t="s">
        <v>147</v>
      </c>
      <c r="C15" s="11">
        <v>51</v>
      </c>
      <c r="D15" s="3">
        <v>46.5</v>
      </c>
    </row>
    <row r="16" spans="1:4" x14ac:dyDescent="0.2">
      <c r="B16" s="21" t="s">
        <v>148</v>
      </c>
      <c r="C16" s="11">
        <v>59.777777777777779</v>
      </c>
      <c r="D16" s="3">
        <v>52.777777777777779</v>
      </c>
    </row>
    <row r="17" spans="2:4" ht="15" x14ac:dyDescent="0.2">
      <c r="B17" s="6" t="s">
        <v>178</v>
      </c>
      <c r="C17" s="48">
        <v>57.615384615384613</v>
      </c>
      <c r="D17" s="49">
        <v>50.179487179487182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00B0F0"/>
  </sheetPr>
  <dimension ref="A1:N45"/>
  <sheetViews>
    <sheetView showGridLines="0" workbookViewId="0">
      <pane ySplit="4" topLeftCell="A20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14" width="15.28515625" style="2" customWidth="1"/>
    <col min="15" max="16384" width="9.140625" style="2"/>
  </cols>
  <sheetData>
    <row r="1" spans="1:14" ht="15" x14ac:dyDescent="0.25">
      <c r="A1" s="1" t="s">
        <v>207</v>
      </c>
    </row>
    <row r="2" spans="1:14" ht="15" x14ac:dyDescent="0.25">
      <c r="A2" s="4"/>
    </row>
    <row r="6" spans="1:14" x14ac:dyDescent="0.2">
      <c r="B6" s="8" t="s">
        <v>93</v>
      </c>
      <c r="C6" s="22">
        <v>2010</v>
      </c>
      <c r="D6" s="8">
        <v>2011</v>
      </c>
      <c r="E6" s="14">
        <v>2012</v>
      </c>
      <c r="F6" s="8">
        <v>2013</v>
      </c>
      <c r="G6" s="14">
        <v>2014</v>
      </c>
      <c r="H6" s="8">
        <v>2015</v>
      </c>
      <c r="I6" s="14">
        <v>2016</v>
      </c>
      <c r="J6" s="8">
        <v>2017</v>
      </c>
      <c r="K6" s="14">
        <v>2018</v>
      </c>
      <c r="L6" s="8">
        <v>2019</v>
      </c>
      <c r="M6" s="14" t="s">
        <v>50</v>
      </c>
      <c r="N6" s="8" t="s">
        <v>205</v>
      </c>
    </row>
    <row r="7" spans="1:14" x14ac:dyDescent="0.2">
      <c r="B7" s="21" t="s">
        <v>0</v>
      </c>
      <c r="C7" s="30">
        <v>626</v>
      </c>
      <c r="D7" s="13">
        <v>681</v>
      </c>
      <c r="E7" s="15">
        <v>531</v>
      </c>
      <c r="F7" s="13">
        <v>585</v>
      </c>
      <c r="G7" s="15">
        <v>555</v>
      </c>
      <c r="H7" s="13">
        <v>530</v>
      </c>
      <c r="I7" s="15">
        <v>482</v>
      </c>
      <c r="J7" s="13">
        <v>381</v>
      </c>
      <c r="K7" s="15">
        <v>371</v>
      </c>
      <c r="L7" s="13">
        <v>320</v>
      </c>
      <c r="M7" s="15">
        <v>57</v>
      </c>
      <c r="N7" s="13">
        <v>5119</v>
      </c>
    </row>
    <row r="8" spans="1:14" x14ac:dyDescent="0.2">
      <c r="B8" s="21" t="s">
        <v>1</v>
      </c>
      <c r="C8" s="30">
        <v>4626</v>
      </c>
      <c r="D8" s="13">
        <v>6072</v>
      </c>
      <c r="E8" s="15">
        <v>5936</v>
      </c>
      <c r="F8" s="13">
        <v>6046</v>
      </c>
      <c r="G8" s="15">
        <v>7401</v>
      </c>
      <c r="H8" s="13">
        <v>8279</v>
      </c>
      <c r="I8" s="15">
        <v>46598</v>
      </c>
      <c r="J8" s="13">
        <v>9065</v>
      </c>
      <c r="K8" s="15">
        <v>8977</v>
      </c>
      <c r="L8" s="13">
        <v>7332</v>
      </c>
      <c r="M8" s="15">
        <v>1245</v>
      </c>
      <c r="N8" s="13">
        <v>111577</v>
      </c>
    </row>
    <row r="9" spans="1:14" x14ac:dyDescent="0.2">
      <c r="B9" s="21" t="s">
        <v>2</v>
      </c>
      <c r="C9" s="30">
        <v>7638</v>
      </c>
      <c r="D9" s="13">
        <v>10631</v>
      </c>
      <c r="E9" s="15">
        <v>10879</v>
      </c>
      <c r="F9" s="13">
        <v>6495</v>
      </c>
      <c r="G9" s="15">
        <v>7581</v>
      </c>
      <c r="H9" s="13">
        <v>6332</v>
      </c>
      <c r="I9" s="15">
        <v>4340</v>
      </c>
      <c r="J9" s="13">
        <v>5078</v>
      </c>
      <c r="K9" s="15">
        <v>4999</v>
      </c>
      <c r="L9" s="13">
        <v>4026</v>
      </c>
      <c r="M9" s="15">
        <v>495</v>
      </c>
      <c r="N9" s="13">
        <v>68494</v>
      </c>
    </row>
    <row r="10" spans="1:14" x14ac:dyDescent="0.2">
      <c r="B10" s="21" t="s">
        <v>3</v>
      </c>
      <c r="C10" s="30">
        <v>5974</v>
      </c>
      <c r="D10" s="13">
        <v>7991</v>
      </c>
      <c r="E10" s="15">
        <v>6733</v>
      </c>
      <c r="F10" s="13">
        <v>10240</v>
      </c>
      <c r="G10" s="15">
        <v>8689</v>
      </c>
      <c r="H10" s="13">
        <v>8941</v>
      </c>
      <c r="I10" s="15">
        <v>8489</v>
      </c>
      <c r="J10" s="13">
        <v>6226</v>
      </c>
      <c r="K10" s="15">
        <v>6784</v>
      </c>
      <c r="L10" s="13">
        <v>4000</v>
      </c>
      <c r="M10" s="15">
        <v>884</v>
      </c>
      <c r="N10" s="13">
        <v>74951</v>
      </c>
    </row>
    <row r="11" spans="1:14" x14ac:dyDescent="0.2">
      <c r="B11" s="21" t="s">
        <v>5</v>
      </c>
      <c r="C11" s="30">
        <v>11363</v>
      </c>
      <c r="D11" s="13">
        <v>14465</v>
      </c>
      <c r="E11" s="15">
        <v>14559</v>
      </c>
      <c r="F11" s="13">
        <v>10853</v>
      </c>
      <c r="G11" s="15">
        <v>10829</v>
      </c>
      <c r="H11" s="13">
        <v>7966</v>
      </c>
      <c r="I11" s="15">
        <v>8639</v>
      </c>
      <c r="J11" s="13">
        <v>7646</v>
      </c>
      <c r="K11" s="15">
        <v>6359</v>
      </c>
      <c r="L11" s="13">
        <v>8196</v>
      </c>
      <c r="M11" s="15">
        <v>1963</v>
      </c>
      <c r="N11" s="13">
        <v>102838</v>
      </c>
    </row>
    <row r="12" spans="1:14" x14ac:dyDescent="0.2">
      <c r="B12" s="21" t="s">
        <v>6</v>
      </c>
      <c r="C12" s="30">
        <v>8372</v>
      </c>
      <c r="D12" s="13">
        <v>7994</v>
      </c>
      <c r="E12" s="15">
        <v>6000</v>
      </c>
      <c r="F12" s="13">
        <v>4729</v>
      </c>
      <c r="G12" s="15">
        <v>5495</v>
      </c>
      <c r="H12" s="13">
        <v>5265</v>
      </c>
      <c r="I12" s="15">
        <v>5536</v>
      </c>
      <c r="J12" s="13">
        <v>5670</v>
      </c>
      <c r="K12" s="15">
        <v>5852</v>
      </c>
      <c r="L12" s="13">
        <v>3799</v>
      </c>
      <c r="M12" s="15">
        <v>784</v>
      </c>
      <c r="N12" s="13">
        <v>59496</v>
      </c>
    </row>
    <row r="13" spans="1:14" x14ac:dyDescent="0.2">
      <c r="B13" s="21" t="s">
        <v>7</v>
      </c>
      <c r="C13" s="30">
        <v>4938</v>
      </c>
      <c r="D13" s="13">
        <v>1081</v>
      </c>
      <c r="E13" s="15">
        <v>1160</v>
      </c>
      <c r="F13" s="13">
        <v>1643</v>
      </c>
      <c r="G13" s="15">
        <v>1328</v>
      </c>
      <c r="H13" s="13">
        <v>2933</v>
      </c>
      <c r="I13" s="15">
        <v>4367</v>
      </c>
      <c r="J13" s="13">
        <v>2258</v>
      </c>
      <c r="K13" s="15">
        <v>3315</v>
      </c>
      <c r="L13" s="13">
        <v>2024</v>
      </c>
      <c r="M13" s="15">
        <v>310</v>
      </c>
      <c r="N13" s="13">
        <v>25357</v>
      </c>
    </row>
    <row r="14" spans="1:14" x14ac:dyDescent="0.2">
      <c r="B14" s="21" t="s">
        <v>8</v>
      </c>
      <c r="C14" s="30">
        <v>14598</v>
      </c>
      <c r="D14" s="13">
        <v>15259</v>
      </c>
      <c r="E14" s="15">
        <v>7758</v>
      </c>
      <c r="F14" s="13">
        <v>7339</v>
      </c>
      <c r="G14" s="15">
        <v>12046</v>
      </c>
      <c r="H14" s="13">
        <v>7285</v>
      </c>
      <c r="I14" s="15">
        <v>15813</v>
      </c>
      <c r="J14" s="13">
        <v>11152</v>
      </c>
      <c r="K14" s="15">
        <v>9889</v>
      </c>
      <c r="L14" s="13">
        <v>13459</v>
      </c>
      <c r="M14" s="15">
        <v>817</v>
      </c>
      <c r="N14" s="13">
        <v>115415</v>
      </c>
    </row>
    <row r="15" spans="1:14" x14ac:dyDescent="0.2">
      <c r="B15" s="21" t="s">
        <v>9</v>
      </c>
      <c r="C15" s="30">
        <v>2835</v>
      </c>
      <c r="D15" s="13">
        <v>4281</v>
      </c>
      <c r="E15" s="15">
        <v>3211</v>
      </c>
      <c r="F15" s="13">
        <v>2859</v>
      </c>
      <c r="G15" s="15">
        <v>4422</v>
      </c>
      <c r="H15" s="13">
        <v>2892</v>
      </c>
      <c r="I15" s="15">
        <v>2915</v>
      </c>
      <c r="J15" s="13">
        <v>2365</v>
      </c>
      <c r="K15" s="15">
        <v>4917</v>
      </c>
      <c r="L15" s="13">
        <v>2059</v>
      </c>
      <c r="M15" s="15">
        <v>386</v>
      </c>
      <c r="N15" s="13">
        <v>33142</v>
      </c>
    </row>
    <row r="16" spans="1:14" x14ac:dyDescent="0.2">
      <c r="B16" s="21" t="s">
        <v>10</v>
      </c>
      <c r="C16" s="30">
        <v>1847</v>
      </c>
      <c r="D16" s="13">
        <v>3561</v>
      </c>
      <c r="E16" s="15">
        <v>1153</v>
      </c>
      <c r="F16" s="13">
        <v>1385</v>
      </c>
      <c r="G16" s="15">
        <v>1209</v>
      </c>
      <c r="H16" s="13">
        <v>1210</v>
      </c>
      <c r="I16" s="15">
        <v>1864</v>
      </c>
      <c r="J16" s="13">
        <v>1443</v>
      </c>
      <c r="K16" s="15">
        <v>1015</v>
      </c>
      <c r="L16" s="13">
        <v>1576</v>
      </c>
      <c r="M16" s="15">
        <v>114</v>
      </c>
      <c r="N16" s="13">
        <v>16377</v>
      </c>
    </row>
    <row r="17" spans="2:14" x14ac:dyDescent="0.2">
      <c r="B17" s="21" t="s">
        <v>11</v>
      </c>
      <c r="C17" s="30">
        <v>4725</v>
      </c>
      <c r="D17" s="13">
        <v>5648</v>
      </c>
      <c r="E17" s="15">
        <v>4276</v>
      </c>
      <c r="F17" s="13">
        <v>3172</v>
      </c>
      <c r="G17" s="15">
        <v>2943</v>
      </c>
      <c r="H17" s="13">
        <v>2432</v>
      </c>
      <c r="I17" s="15">
        <v>2506</v>
      </c>
      <c r="J17" s="13">
        <v>2549</v>
      </c>
      <c r="K17" s="15">
        <v>2167</v>
      </c>
      <c r="L17" s="13">
        <v>2069</v>
      </c>
      <c r="M17" s="15">
        <v>262</v>
      </c>
      <c r="N17" s="13">
        <v>32749</v>
      </c>
    </row>
    <row r="18" spans="2:14" x14ac:dyDescent="0.2">
      <c r="B18" s="21" t="s">
        <v>12</v>
      </c>
      <c r="C18" s="30">
        <v>5105</v>
      </c>
      <c r="D18" s="13">
        <v>5791</v>
      </c>
      <c r="E18" s="15">
        <v>6470</v>
      </c>
      <c r="F18" s="13">
        <v>8272</v>
      </c>
      <c r="G18" s="15">
        <v>8453</v>
      </c>
      <c r="H18" s="13">
        <v>11097</v>
      </c>
      <c r="I18" s="15">
        <v>8402</v>
      </c>
      <c r="J18" s="13">
        <v>9040</v>
      </c>
      <c r="K18" s="15">
        <v>7236</v>
      </c>
      <c r="L18" s="13">
        <v>7032</v>
      </c>
      <c r="M18" s="15">
        <v>1060</v>
      </c>
      <c r="N18" s="13">
        <v>77958</v>
      </c>
    </row>
    <row r="19" spans="2:14" x14ac:dyDescent="0.2">
      <c r="B19" s="21" t="s">
        <v>13</v>
      </c>
      <c r="C19" s="30">
        <v>4177</v>
      </c>
      <c r="D19" s="13">
        <v>4601</v>
      </c>
      <c r="E19" s="15">
        <v>4622</v>
      </c>
      <c r="F19" s="13">
        <v>3299</v>
      </c>
      <c r="G19" s="15">
        <v>2995</v>
      </c>
      <c r="H19" s="13">
        <v>2681</v>
      </c>
      <c r="I19" s="15">
        <v>2136</v>
      </c>
      <c r="J19" s="13">
        <v>3243</v>
      </c>
      <c r="K19" s="15">
        <v>2386</v>
      </c>
      <c r="L19" s="13">
        <v>2173</v>
      </c>
      <c r="M19" s="15">
        <v>323</v>
      </c>
      <c r="N19" s="13">
        <v>32636</v>
      </c>
    </row>
    <row r="20" spans="2:14" x14ac:dyDescent="0.2">
      <c r="B20" s="21" t="s">
        <v>4</v>
      </c>
      <c r="C20" s="30">
        <v>7715</v>
      </c>
      <c r="D20" s="13">
        <v>8434</v>
      </c>
      <c r="E20" s="15">
        <v>6529</v>
      </c>
      <c r="F20" s="13">
        <v>6241</v>
      </c>
      <c r="G20" s="15">
        <v>5912</v>
      </c>
      <c r="H20" s="13">
        <v>5512</v>
      </c>
      <c r="I20" s="15">
        <v>4746</v>
      </c>
      <c r="J20" s="13">
        <v>4735</v>
      </c>
      <c r="K20" s="15">
        <v>4465</v>
      </c>
      <c r="L20" s="13">
        <v>4530</v>
      </c>
      <c r="M20" s="15">
        <v>811</v>
      </c>
      <c r="N20" s="13">
        <v>59630</v>
      </c>
    </row>
    <row r="21" spans="2:14" x14ac:dyDescent="0.2">
      <c r="B21" s="21" t="s">
        <v>14</v>
      </c>
      <c r="C21" s="30">
        <v>5</v>
      </c>
      <c r="D21" s="13">
        <v>1</v>
      </c>
      <c r="E21" s="15">
        <v>2</v>
      </c>
      <c r="F21" s="13">
        <v>233</v>
      </c>
      <c r="G21" s="15">
        <v>806</v>
      </c>
      <c r="H21" s="13">
        <v>307</v>
      </c>
      <c r="I21" s="15">
        <v>12351</v>
      </c>
      <c r="J21" s="13">
        <v>2294</v>
      </c>
      <c r="K21" s="15">
        <v>6328</v>
      </c>
      <c r="L21" s="13">
        <v>3584</v>
      </c>
      <c r="M21" s="15">
        <v>378</v>
      </c>
      <c r="N21" s="13">
        <v>26289</v>
      </c>
    </row>
    <row r="22" spans="2:14" x14ac:dyDescent="0.2">
      <c r="B22" s="21" t="s">
        <v>15</v>
      </c>
      <c r="C22" s="30">
        <v>5156</v>
      </c>
      <c r="D22" s="13">
        <v>8150</v>
      </c>
      <c r="E22" s="15">
        <v>6319</v>
      </c>
      <c r="F22" s="13">
        <v>6464</v>
      </c>
      <c r="G22" s="15">
        <v>6186</v>
      </c>
      <c r="H22" s="13">
        <v>6555</v>
      </c>
      <c r="I22" s="15">
        <v>6233</v>
      </c>
      <c r="J22" s="13">
        <v>7349</v>
      </c>
      <c r="K22" s="15">
        <v>5189</v>
      </c>
      <c r="L22" s="13">
        <v>5926</v>
      </c>
      <c r="M22" s="15">
        <v>1428</v>
      </c>
      <c r="N22" s="13">
        <v>64955</v>
      </c>
    </row>
    <row r="23" spans="2:14" x14ac:dyDescent="0.2">
      <c r="B23" s="21" t="s">
        <v>16</v>
      </c>
      <c r="C23" s="30">
        <v>6205</v>
      </c>
      <c r="D23" s="13">
        <v>8063</v>
      </c>
      <c r="E23" s="15">
        <v>6163</v>
      </c>
      <c r="F23" s="13">
        <v>4777</v>
      </c>
      <c r="G23" s="15">
        <v>4591</v>
      </c>
      <c r="H23" s="13">
        <v>6980</v>
      </c>
      <c r="I23" s="15">
        <v>4913</v>
      </c>
      <c r="J23" s="13">
        <v>4563</v>
      </c>
      <c r="K23" s="15">
        <v>3690</v>
      </c>
      <c r="L23" s="13">
        <v>2854</v>
      </c>
      <c r="M23" s="15">
        <v>415</v>
      </c>
      <c r="N23" s="13">
        <v>53214</v>
      </c>
    </row>
    <row r="24" spans="2:14" x14ac:dyDescent="0.2">
      <c r="B24" s="21" t="s">
        <v>17</v>
      </c>
      <c r="C24" s="30">
        <v>23491</v>
      </c>
      <c r="D24" s="13">
        <v>30937</v>
      </c>
      <c r="E24" s="15">
        <v>36151</v>
      </c>
      <c r="F24" s="13">
        <v>30254</v>
      </c>
      <c r="G24" s="15">
        <v>33267</v>
      </c>
      <c r="H24" s="13">
        <v>39293</v>
      </c>
      <c r="I24" s="15">
        <v>39393</v>
      </c>
      <c r="J24" s="13">
        <v>38422</v>
      </c>
      <c r="K24" s="15">
        <v>24857</v>
      </c>
      <c r="L24" s="13">
        <v>15336</v>
      </c>
      <c r="M24" s="15">
        <v>3332</v>
      </c>
      <c r="N24" s="13">
        <v>314733</v>
      </c>
    </row>
    <row r="25" spans="2:14" x14ac:dyDescent="0.2">
      <c r="B25" s="21" t="s">
        <v>18</v>
      </c>
      <c r="C25" s="30">
        <v>7346</v>
      </c>
      <c r="D25" s="13">
        <v>6766</v>
      </c>
      <c r="E25" s="15">
        <v>6745</v>
      </c>
      <c r="F25" s="13">
        <v>7266</v>
      </c>
      <c r="G25" s="15">
        <v>6688</v>
      </c>
      <c r="H25" s="13">
        <v>6052</v>
      </c>
      <c r="I25" s="15">
        <v>10423</v>
      </c>
      <c r="J25" s="13">
        <v>9120</v>
      </c>
      <c r="K25" s="15">
        <v>6889</v>
      </c>
      <c r="L25" s="13">
        <v>5793</v>
      </c>
      <c r="M25" s="15">
        <v>848</v>
      </c>
      <c r="N25" s="13">
        <v>73936</v>
      </c>
    </row>
    <row r="26" spans="2:14" x14ac:dyDescent="0.2">
      <c r="B26" s="21" t="s">
        <v>19</v>
      </c>
      <c r="C26" s="30">
        <v>3722</v>
      </c>
      <c r="D26" s="13">
        <v>4998</v>
      </c>
      <c r="E26" s="15">
        <v>3336</v>
      </c>
      <c r="F26" s="13">
        <v>2895</v>
      </c>
      <c r="G26" s="15">
        <v>3322</v>
      </c>
      <c r="H26" s="13">
        <v>2730</v>
      </c>
      <c r="I26" s="15">
        <v>2592</v>
      </c>
      <c r="J26" s="13">
        <v>2410</v>
      </c>
      <c r="K26" s="15">
        <v>2310</v>
      </c>
      <c r="L26" s="13">
        <v>2153</v>
      </c>
      <c r="M26" s="15">
        <v>381</v>
      </c>
      <c r="N26" s="13">
        <v>30849</v>
      </c>
    </row>
    <row r="27" spans="2:14" x14ac:dyDescent="0.2">
      <c r="B27" s="21" t="s">
        <v>20</v>
      </c>
      <c r="C27" s="30">
        <v>7393</v>
      </c>
      <c r="D27" s="13">
        <v>8395</v>
      </c>
      <c r="E27" s="15">
        <v>7293</v>
      </c>
      <c r="F27" s="13">
        <v>5632</v>
      </c>
      <c r="G27" s="15">
        <v>6810</v>
      </c>
      <c r="H27" s="13">
        <v>5663</v>
      </c>
      <c r="I27" s="15">
        <v>3111</v>
      </c>
      <c r="J27" s="13">
        <v>3269</v>
      </c>
      <c r="K27" s="15">
        <v>3044</v>
      </c>
      <c r="L27" s="13">
        <v>2245</v>
      </c>
      <c r="M27" s="15">
        <v>473</v>
      </c>
      <c r="N27" s="13">
        <v>53328</v>
      </c>
    </row>
    <row r="28" spans="2:14" x14ac:dyDescent="0.2">
      <c r="B28" s="21" t="s">
        <v>21</v>
      </c>
      <c r="C28" s="30">
        <v>2383</v>
      </c>
      <c r="D28" s="13">
        <v>2560</v>
      </c>
      <c r="E28" s="15">
        <v>2636</v>
      </c>
      <c r="F28" s="13">
        <v>2444</v>
      </c>
      <c r="G28" s="15">
        <v>1377</v>
      </c>
      <c r="H28" s="13">
        <v>1336</v>
      </c>
      <c r="I28" s="15">
        <v>1721</v>
      </c>
      <c r="J28" s="13">
        <v>1123</v>
      </c>
      <c r="K28" s="15">
        <v>1155</v>
      </c>
      <c r="L28" s="13">
        <v>789</v>
      </c>
      <c r="M28" s="15">
        <v>148</v>
      </c>
      <c r="N28" s="13">
        <v>17672</v>
      </c>
    </row>
    <row r="29" spans="2:14" x14ac:dyDescent="0.2">
      <c r="B29" s="21" t="s">
        <v>23</v>
      </c>
      <c r="C29" s="30">
        <v>2349</v>
      </c>
      <c r="D29" s="13">
        <v>2526</v>
      </c>
      <c r="E29" s="15">
        <v>1845</v>
      </c>
      <c r="F29" s="13">
        <v>2286</v>
      </c>
      <c r="G29" s="15">
        <v>3182</v>
      </c>
      <c r="H29" s="13">
        <v>7391</v>
      </c>
      <c r="I29" s="15">
        <v>13847</v>
      </c>
      <c r="J29" s="13">
        <v>19865</v>
      </c>
      <c r="K29" s="15">
        <v>15881</v>
      </c>
      <c r="L29" s="13">
        <v>7868</v>
      </c>
      <c r="M29" s="15">
        <v>1339</v>
      </c>
      <c r="N29" s="13">
        <v>78379</v>
      </c>
    </row>
    <row r="30" spans="2:14" x14ac:dyDescent="0.2">
      <c r="B30" s="21" t="s">
        <v>24</v>
      </c>
      <c r="C30" s="30">
        <v>7250</v>
      </c>
      <c r="D30" s="13">
        <v>9915</v>
      </c>
      <c r="E30" s="15">
        <v>8788</v>
      </c>
      <c r="F30" s="13">
        <v>8951</v>
      </c>
      <c r="G30" s="15">
        <v>8867</v>
      </c>
      <c r="H30" s="13">
        <v>8784</v>
      </c>
      <c r="I30" s="15">
        <v>8672</v>
      </c>
      <c r="J30" s="13">
        <v>6918</v>
      </c>
      <c r="K30" s="15">
        <v>6308</v>
      </c>
      <c r="L30" s="13">
        <v>6172</v>
      </c>
      <c r="M30" s="15">
        <v>977</v>
      </c>
      <c r="N30" s="13">
        <v>81602</v>
      </c>
    </row>
    <row r="31" spans="2:14" x14ac:dyDescent="0.2">
      <c r="B31" s="21" t="s">
        <v>25</v>
      </c>
      <c r="C31" s="30">
        <v>10288</v>
      </c>
      <c r="D31" s="13">
        <v>8191</v>
      </c>
      <c r="E31" s="15">
        <v>6490</v>
      </c>
      <c r="F31" s="13">
        <v>5089</v>
      </c>
      <c r="G31" s="15">
        <v>6596</v>
      </c>
      <c r="H31" s="13">
        <v>9269</v>
      </c>
      <c r="I31" s="15">
        <v>9350</v>
      </c>
      <c r="J31" s="13">
        <v>10369</v>
      </c>
      <c r="K31" s="15">
        <v>6811</v>
      </c>
      <c r="L31" s="13">
        <v>6345</v>
      </c>
      <c r="M31" s="15">
        <v>907</v>
      </c>
      <c r="N31" s="13">
        <v>79705</v>
      </c>
    </row>
    <row r="32" spans="2:14" x14ac:dyDescent="0.2">
      <c r="B32" s="21" t="s">
        <v>22</v>
      </c>
      <c r="C32" s="30">
        <v>15235</v>
      </c>
      <c r="D32" s="13">
        <v>16496</v>
      </c>
      <c r="E32" s="15">
        <v>14032</v>
      </c>
      <c r="F32" s="13">
        <v>9387</v>
      </c>
      <c r="G32" s="15">
        <v>14022</v>
      </c>
      <c r="H32" s="13">
        <v>12392</v>
      </c>
      <c r="I32" s="15">
        <v>10328</v>
      </c>
      <c r="J32" s="13">
        <v>14064</v>
      </c>
      <c r="K32" s="15">
        <v>11488</v>
      </c>
      <c r="L32" s="13">
        <v>7056</v>
      </c>
      <c r="M32" s="15">
        <v>1340</v>
      </c>
      <c r="N32" s="13">
        <v>125840</v>
      </c>
    </row>
    <row r="33" spans="2:14" x14ac:dyDescent="0.2">
      <c r="B33" s="21" t="s">
        <v>26</v>
      </c>
      <c r="C33" s="30">
        <v>8443</v>
      </c>
      <c r="D33" s="13">
        <v>8364</v>
      </c>
      <c r="E33" s="15">
        <v>11067</v>
      </c>
      <c r="F33" s="13">
        <v>10219</v>
      </c>
      <c r="G33" s="15">
        <v>9923</v>
      </c>
      <c r="H33" s="13">
        <v>9134</v>
      </c>
      <c r="I33" s="15">
        <v>8823</v>
      </c>
      <c r="J33" s="13">
        <v>8044</v>
      </c>
      <c r="K33" s="15">
        <v>9869</v>
      </c>
      <c r="L33" s="13">
        <v>6555</v>
      </c>
      <c r="M33" s="15">
        <v>1113</v>
      </c>
      <c r="N33" s="13">
        <v>91554</v>
      </c>
    </row>
    <row r="34" spans="2:14" x14ac:dyDescent="0.2">
      <c r="B34" s="21" t="s">
        <v>27</v>
      </c>
      <c r="C34" s="30">
        <v>15130</v>
      </c>
      <c r="D34" s="13">
        <v>17544</v>
      </c>
      <c r="E34" s="15">
        <v>19201</v>
      </c>
      <c r="F34" s="13">
        <v>14289</v>
      </c>
      <c r="G34" s="15">
        <v>12528</v>
      </c>
      <c r="H34" s="13">
        <v>11415</v>
      </c>
      <c r="I34" s="15">
        <v>11455</v>
      </c>
      <c r="J34" s="13">
        <v>12368</v>
      </c>
      <c r="K34" s="15">
        <v>13428</v>
      </c>
      <c r="L34" s="13">
        <v>10967</v>
      </c>
      <c r="M34" s="15">
        <v>1869</v>
      </c>
      <c r="N34" s="13">
        <v>140194</v>
      </c>
    </row>
    <row r="35" spans="2:14" x14ac:dyDescent="0.2">
      <c r="B35" s="21" t="s">
        <v>28</v>
      </c>
      <c r="C35" s="30">
        <v>7366</v>
      </c>
      <c r="D35" s="13">
        <v>10491</v>
      </c>
      <c r="E35" s="15">
        <v>11013</v>
      </c>
      <c r="F35" s="13">
        <v>12404</v>
      </c>
      <c r="G35" s="15">
        <v>11667</v>
      </c>
      <c r="H35" s="13">
        <v>13708</v>
      </c>
      <c r="I35" s="15">
        <v>13899</v>
      </c>
      <c r="J35" s="13">
        <v>13498</v>
      </c>
      <c r="K35" s="15">
        <v>11427</v>
      </c>
      <c r="L35" s="13">
        <v>8446</v>
      </c>
      <c r="M35" s="15">
        <v>1668</v>
      </c>
      <c r="N35" s="13">
        <v>115587</v>
      </c>
    </row>
    <row r="36" spans="2:14" x14ac:dyDescent="0.2">
      <c r="B36" s="21" t="s">
        <v>29</v>
      </c>
      <c r="C36" s="30">
        <v>4486</v>
      </c>
      <c r="D36" s="13">
        <v>5357</v>
      </c>
      <c r="E36" s="15">
        <v>5175</v>
      </c>
      <c r="F36" s="13">
        <v>7155</v>
      </c>
      <c r="G36" s="15">
        <v>3766</v>
      </c>
      <c r="H36" s="13">
        <v>9910</v>
      </c>
      <c r="I36" s="15">
        <v>6792</v>
      </c>
      <c r="J36" s="13">
        <v>4225</v>
      </c>
      <c r="K36" s="15">
        <v>4422</v>
      </c>
      <c r="L36" s="13">
        <v>2269</v>
      </c>
      <c r="M36" s="15">
        <v>498</v>
      </c>
      <c r="N36" s="13">
        <v>54055</v>
      </c>
    </row>
    <row r="37" spans="2:14" x14ac:dyDescent="0.2">
      <c r="B37" s="21" t="s">
        <v>30</v>
      </c>
      <c r="C37" s="30">
        <v>4213</v>
      </c>
      <c r="D37" s="13">
        <v>9208</v>
      </c>
      <c r="E37" s="15">
        <v>5421</v>
      </c>
      <c r="F37" s="13">
        <v>4825</v>
      </c>
      <c r="G37" s="15">
        <v>5080</v>
      </c>
      <c r="H37" s="13">
        <v>5168</v>
      </c>
      <c r="I37" s="15">
        <v>5260</v>
      </c>
      <c r="J37" s="13">
        <v>5262</v>
      </c>
      <c r="K37" s="15">
        <v>5284</v>
      </c>
      <c r="L37" s="13">
        <v>4820</v>
      </c>
      <c r="M37" s="15">
        <v>1302</v>
      </c>
      <c r="N37" s="13">
        <v>55843</v>
      </c>
    </row>
    <row r="38" spans="2:14" x14ac:dyDescent="0.2">
      <c r="B38" s="21" t="s">
        <v>31</v>
      </c>
      <c r="C38" s="30">
        <v>5486</v>
      </c>
      <c r="D38" s="13">
        <v>8871</v>
      </c>
      <c r="E38" s="15">
        <v>6646</v>
      </c>
      <c r="F38" s="13">
        <v>5619</v>
      </c>
      <c r="G38" s="15">
        <v>5762</v>
      </c>
      <c r="H38" s="13">
        <v>5609</v>
      </c>
      <c r="I38" s="15">
        <v>5443</v>
      </c>
      <c r="J38" s="13">
        <v>7729</v>
      </c>
      <c r="K38" s="15">
        <v>5661</v>
      </c>
      <c r="L38" s="13">
        <v>5028</v>
      </c>
      <c r="M38" s="15">
        <v>933</v>
      </c>
      <c r="N38" s="13">
        <v>62787</v>
      </c>
    </row>
    <row r="39" spans="2:14" x14ac:dyDescent="0.2">
      <c r="B39" s="21" t="s">
        <v>32</v>
      </c>
      <c r="C39" s="30">
        <v>9527</v>
      </c>
      <c r="D39" s="13">
        <v>11250</v>
      </c>
      <c r="E39" s="15">
        <v>8963</v>
      </c>
      <c r="F39" s="13">
        <v>7612</v>
      </c>
      <c r="G39" s="15">
        <v>7055</v>
      </c>
      <c r="H39" s="13">
        <v>6889</v>
      </c>
      <c r="I39" s="15">
        <v>6440</v>
      </c>
      <c r="J39" s="13">
        <v>6928</v>
      </c>
      <c r="K39" s="15">
        <v>5726</v>
      </c>
      <c r="L39" s="13">
        <v>4454</v>
      </c>
      <c r="M39" s="15">
        <v>1913</v>
      </c>
      <c r="N39" s="13">
        <v>76757</v>
      </c>
    </row>
    <row r="40" spans="2:14" x14ac:dyDescent="0.2">
      <c r="B40" s="21" t="s">
        <v>33</v>
      </c>
      <c r="C40" s="30">
        <v>2190</v>
      </c>
      <c r="D40" s="13">
        <v>1921</v>
      </c>
      <c r="E40" s="15">
        <v>1795</v>
      </c>
      <c r="F40" s="13">
        <v>1442</v>
      </c>
      <c r="G40" s="15">
        <v>1981</v>
      </c>
      <c r="H40" s="13">
        <v>1546</v>
      </c>
      <c r="I40" s="15">
        <v>1680</v>
      </c>
      <c r="J40" s="13">
        <v>1956</v>
      </c>
      <c r="K40" s="15">
        <v>1463</v>
      </c>
      <c r="L40" s="13">
        <v>1297</v>
      </c>
      <c r="M40" s="15">
        <v>255</v>
      </c>
      <c r="N40" s="13">
        <v>17526</v>
      </c>
    </row>
    <row r="41" spans="2:14" x14ac:dyDescent="0.2">
      <c r="B41" s="21" t="s">
        <v>34</v>
      </c>
      <c r="C41" s="30">
        <v>5792</v>
      </c>
      <c r="D41" s="13">
        <v>3896</v>
      </c>
      <c r="E41" s="15">
        <v>4077</v>
      </c>
      <c r="F41" s="13">
        <v>3675</v>
      </c>
      <c r="G41" s="15">
        <v>4044</v>
      </c>
      <c r="H41" s="13">
        <v>3478</v>
      </c>
      <c r="I41" s="15">
        <v>3330</v>
      </c>
      <c r="J41" s="13">
        <v>4697</v>
      </c>
      <c r="K41" s="15">
        <v>6089</v>
      </c>
      <c r="L41" s="13">
        <v>3519</v>
      </c>
      <c r="M41" s="15">
        <v>373</v>
      </c>
      <c r="N41" s="13">
        <v>42970</v>
      </c>
    </row>
    <row r="42" spans="2:14" x14ac:dyDescent="0.2">
      <c r="B42" s="21" t="s">
        <v>35</v>
      </c>
      <c r="C42" s="30">
        <v>6884</v>
      </c>
      <c r="D42" s="13">
        <v>9020</v>
      </c>
      <c r="E42" s="15">
        <v>7172</v>
      </c>
      <c r="F42" s="13">
        <v>8124</v>
      </c>
      <c r="G42" s="15">
        <v>8623</v>
      </c>
      <c r="H42" s="13">
        <v>7573</v>
      </c>
      <c r="I42" s="15">
        <v>5599</v>
      </c>
      <c r="J42" s="13">
        <v>7322</v>
      </c>
      <c r="K42" s="15">
        <v>5798</v>
      </c>
      <c r="L42" s="13">
        <v>5293</v>
      </c>
      <c r="M42" s="15">
        <v>1016</v>
      </c>
      <c r="N42" s="13">
        <v>72424</v>
      </c>
    </row>
    <row r="43" spans="2:14" x14ac:dyDescent="0.2">
      <c r="B43" s="21" t="s">
        <v>36</v>
      </c>
      <c r="C43" s="30">
        <v>14432</v>
      </c>
      <c r="D43" s="13">
        <v>16262</v>
      </c>
      <c r="E43" s="15">
        <v>13861</v>
      </c>
      <c r="F43" s="13">
        <v>11281</v>
      </c>
      <c r="G43" s="15">
        <v>11460</v>
      </c>
      <c r="H43" s="13">
        <v>9393</v>
      </c>
      <c r="I43" s="15">
        <v>9872</v>
      </c>
      <c r="J43" s="13">
        <v>8353</v>
      </c>
      <c r="K43" s="15">
        <v>8145</v>
      </c>
      <c r="L43" s="13">
        <v>8451</v>
      </c>
      <c r="M43" s="15">
        <v>2097</v>
      </c>
      <c r="N43" s="13">
        <v>113607</v>
      </c>
    </row>
    <row r="44" spans="2:14" x14ac:dyDescent="0.2">
      <c r="B44" s="21" t="s">
        <v>37</v>
      </c>
      <c r="C44" s="30">
        <v>5297</v>
      </c>
      <c r="D44" s="13">
        <v>6156</v>
      </c>
      <c r="E44" s="15">
        <v>4056</v>
      </c>
      <c r="F44" s="13">
        <v>3988</v>
      </c>
      <c r="G44" s="15">
        <v>4128</v>
      </c>
      <c r="H44" s="13">
        <v>7276</v>
      </c>
      <c r="I44" s="15">
        <v>3533</v>
      </c>
      <c r="J44" s="13">
        <v>3506</v>
      </c>
      <c r="K44" s="15">
        <v>3745</v>
      </c>
      <c r="L44" s="13">
        <v>4244</v>
      </c>
      <c r="M44" s="15">
        <v>803</v>
      </c>
      <c r="N44" s="13">
        <v>46732</v>
      </c>
    </row>
    <row r="45" spans="2:14" x14ac:dyDescent="0.2">
      <c r="B45" s="21" t="s">
        <v>38</v>
      </c>
      <c r="C45" s="30">
        <v>3849</v>
      </c>
      <c r="D45" s="13">
        <v>4560</v>
      </c>
      <c r="E45" s="15">
        <v>4142</v>
      </c>
      <c r="F45" s="13">
        <v>3460</v>
      </c>
      <c r="G45" s="15">
        <v>2911</v>
      </c>
      <c r="H45" s="13">
        <v>4417</v>
      </c>
      <c r="I45" s="15">
        <v>2117</v>
      </c>
      <c r="J45" s="13">
        <v>4150</v>
      </c>
      <c r="K45" s="15">
        <v>4026</v>
      </c>
      <c r="L45" s="13">
        <v>2169</v>
      </c>
      <c r="M45" s="15">
        <v>213</v>
      </c>
      <c r="N45" s="13">
        <v>36014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rgb="FF00B0F0"/>
  </sheetPr>
  <dimension ref="A1:N45"/>
  <sheetViews>
    <sheetView showGridLines="0"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2" customWidth="1"/>
    <col min="2" max="2" width="18.140625" style="2" bestFit="1" customWidth="1"/>
    <col min="3" max="14" width="15.28515625" style="2" customWidth="1"/>
    <col min="15" max="16384" width="9.140625" style="2"/>
  </cols>
  <sheetData>
    <row r="1" spans="1:14" ht="15" x14ac:dyDescent="0.25">
      <c r="A1" s="1" t="s">
        <v>208</v>
      </c>
    </row>
    <row r="2" spans="1:14" ht="15" x14ac:dyDescent="0.25">
      <c r="A2" s="4"/>
    </row>
    <row r="6" spans="1:14" x14ac:dyDescent="0.2">
      <c r="B6" s="8" t="s">
        <v>93</v>
      </c>
      <c r="C6" s="22">
        <v>2010</v>
      </c>
      <c r="D6" s="8">
        <v>2011</v>
      </c>
      <c r="E6" s="14">
        <v>2012</v>
      </c>
      <c r="F6" s="8">
        <v>2013</v>
      </c>
      <c r="G6" s="14">
        <v>2014</v>
      </c>
      <c r="H6" s="8">
        <v>2015</v>
      </c>
      <c r="I6" s="14">
        <v>2016</v>
      </c>
      <c r="J6" s="8">
        <v>2017</v>
      </c>
      <c r="K6" s="14">
        <v>2018</v>
      </c>
      <c r="L6" s="8">
        <v>2019</v>
      </c>
      <c r="M6" s="14" t="s">
        <v>50</v>
      </c>
      <c r="N6" s="8" t="s">
        <v>205</v>
      </c>
    </row>
    <row r="7" spans="1:14" x14ac:dyDescent="0.2">
      <c r="B7" s="21" t="s">
        <v>0</v>
      </c>
      <c r="C7" s="30">
        <v>616</v>
      </c>
      <c r="D7" s="13">
        <v>700</v>
      </c>
      <c r="E7" s="15">
        <v>549</v>
      </c>
      <c r="F7" s="13">
        <v>587</v>
      </c>
      <c r="G7" s="15">
        <v>542</v>
      </c>
      <c r="H7" s="13">
        <v>505</v>
      </c>
      <c r="I7" s="15">
        <v>517</v>
      </c>
      <c r="J7" s="13">
        <v>385</v>
      </c>
      <c r="K7" s="15">
        <v>370</v>
      </c>
      <c r="L7" s="13">
        <v>309</v>
      </c>
      <c r="M7" s="15">
        <v>62</v>
      </c>
      <c r="N7" s="13">
        <v>5142</v>
      </c>
    </row>
    <row r="8" spans="1:14" x14ac:dyDescent="0.2">
      <c r="B8" s="21" t="s">
        <v>1</v>
      </c>
      <c r="C8" s="30">
        <v>4228</v>
      </c>
      <c r="D8" s="13">
        <v>5979</v>
      </c>
      <c r="E8" s="15">
        <v>5895</v>
      </c>
      <c r="F8" s="13">
        <v>5862</v>
      </c>
      <c r="G8" s="15">
        <v>7272</v>
      </c>
      <c r="H8" s="13">
        <v>6588</v>
      </c>
      <c r="I8" s="15">
        <v>23339</v>
      </c>
      <c r="J8" s="13">
        <v>9409</v>
      </c>
      <c r="K8" s="15">
        <v>29405</v>
      </c>
      <c r="L8" s="13">
        <v>7655</v>
      </c>
      <c r="M8" s="15">
        <v>1374</v>
      </c>
      <c r="N8" s="13">
        <v>107006</v>
      </c>
    </row>
    <row r="9" spans="1:14" x14ac:dyDescent="0.2">
      <c r="B9" s="21" t="s">
        <v>2</v>
      </c>
      <c r="C9" s="30">
        <v>6754</v>
      </c>
      <c r="D9" s="13">
        <v>8656</v>
      </c>
      <c r="E9" s="15">
        <v>12407</v>
      </c>
      <c r="F9" s="13">
        <v>8936</v>
      </c>
      <c r="G9" s="15">
        <v>6774</v>
      </c>
      <c r="H9" s="13">
        <v>5860</v>
      </c>
      <c r="I9" s="15">
        <v>6396</v>
      </c>
      <c r="J9" s="13">
        <v>5575</v>
      </c>
      <c r="K9" s="15">
        <v>5222</v>
      </c>
      <c r="L9" s="13">
        <v>3561</v>
      </c>
      <c r="M9" s="15">
        <v>698</v>
      </c>
      <c r="N9" s="13">
        <v>70839</v>
      </c>
    </row>
    <row r="10" spans="1:14" x14ac:dyDescent="0.2">
      <c r="B10" s="21" t="s">
        <v>3</v>
      </c>
      <c r="C10" s="30">
        <v>6921</v>
      </c>
      <c r="D10" s="13">
        <v>8159</v>
      </c>
      <c r="E10" s="15">
        <v>7572</v>
      </c>
      <c r="F10" s="13">
        <v>10869</v>
      </c>
      <c r="G10" s="15">
        <v>8905</v>
      </c>
      <c r="H10" s="13">
        <v>7552</v>
      </c>
      <c r="I10" s="15">
        <v>8421</v>
      </c>
      <c r="J10" s="13">
        <v>7832</v>
      </c>
      <c r="K10" s="15">
        <v>6687</v>
      </c>
      <c r="L10" s="13">
        <v>5208</v>
      </c>
      <c r="M10" s="15">
        <v>674</v>
      </c>
      <c r="N10" s="13">
        <v>78800</v>
      </c>
    </row>
    <row r="11" spans="1:14" x14ac:dyDescent="0.2">
      <c r="B11" s="21" t="s">
        <v>5</v>
      </c>
      <c r="C11" s="30">
        <v>11645</v>
      </c>
      <c r="D11" s="13">
        <v>13985</v>
      </c>
      <c r="E11" s="15">
        <v>12860</v>
      </c>
      <c r="F11" s="13">
        <v>12086</v>
      </c>
      <c r="G11" s="15">
        <v>10972</v>
      </c>
      <c r="H11" s="13">
        <v>9205</v>
      </c>
      <c r="I11" s="15">
        <v>10734</v>
      </c>
      <c r="J11" s="13">
        <v>8315</v>
      </c>
      <c r="K11" s="15">
        <v>6741</v>
      </c>
      <c r="L11" s="13">
        <v>6770</v>
      </c>
      <c r="M11" s="15">
        <v>2639</v>
      </c>
      <c r="N11" s="13">
        <v>105952</v>
      </c>
    </row>
    <row r="12" spans="1:14" x14ac:dyDescent="0.2">
      <c r="B12" s="21" t="s">
        <v>6</v>
      </c>
      <c r="C12" s="30">
        <v>7755</v>
      </c>
      <c r="D12" s="13">
        <v>8743</v>
      </c>
      <c r="E12" s="15">
        <v>6716</v>
      </c>
      <c r="F12" s="13">
        <v>5847</v>
      </c>
      <c r="G12" s="15">
        <v>5370</v>
      </c>
      <c r="H12" s="13">
        <v>6272</v>
      </c>
      <c r="I12" s="15">
        <v>5675</v>
      </c>
      <c r="J12" s="13">
        <v>5911</v>
      </c>
      <c r="K12" s="15">
        <v>5207</v>
      </c>
      <c r="L12" s="13">
        <v>4965</v>
      </c>
      <c r="M12" s="15">
        <v>863</v>
      </c>
      <c r="N12" s="13">
        <v>63324</v>
      </c>
    </row>
    <row r="13" spans="1:14" x14ac:dyDescent="0.2">
      <c r="B13" s="21" t="s">
        <v>7</v>
      </c>
      <c r="C13" s="30">
        <v>2081</v>
      </c>
      <c r="D13" s="13">
        <v>3369</v>
      </c>
      <c r="E13" s="15">
        <v>1836</v>
      </c>
      <c r="F13" s="13">
        <v>3520</v>
      </c>
      <c r="G13" s="15">
        <v>2454</v>
      </c>
      <c r="H13" s="13">
        <v>2350</v>
      </c>
      <c r="I13" s="15">
        <v>1951</v>
      </c>
      <c r="J13" s="13">
        <v>5203</v>
      </c>
      <c r="K13" s="15">
        <v>2558</v>
      </c>
      <c r="L13" s="13">
        <v>3421</v>
      </c>
      <c r="M13" s="15">
        <v>447</v>
      </c>
      <c r="N13" s="13">
        <v>29190</v>
      </c>
    </row>
    <row r="14" spans="1:14" x14ac:dyDescent="0.2">
      <c r="B14" s="21" t="s">
        <v>8</v>
      </c>
      <c r="C14" s="30">
        <v>4587</v>
      </c>
      <c r="D14" s="13">
        <v>16577</v>
      </c>
      <c r="E14" s="15">
        <v>11520</v>
      </c>
      <c r="F14" s="13">
        <v>8887</v>
      </c>
      <c r="G14" s="15">
        <v>8487</v>
      </c>
      <c r="H14" s="13">
        <v>5114</v>
      </c>
      <c r="I14" s="15">
        <v>13734</v>
      </c>
      <c r="J14" s="13">
        <v>11158</v>
      </c>
      <c r="K14" s="15">
        <v>14823</v>
      </c>
      <c r="L14" s="13">
        <v>9552</v>
      </c>
      <c r="M14" s="15">
        <v>3212</v>
      </c>
      <c r="N14" s="13">
        <v>107651</v>
      </c>
    </row>
    <row r="15" spans="1:14" x14ac:dyDescent="0.2">
      <c r="B15" s="21" t="s">
        <v>9</v>
      </c>
      <c r="C15" s="30">
        <v>3120</v>
      </c>
      <c r="D15" s="13">
        <v>4607</v>
      </c>
      <c r="E15" s="15">
        <v>3175</v>
      </c>
      <c r="F15" s="13">
        <v>2987</v>
      </c>
      <c r="G15" s="15">
        <v>3741</v>
      </c>
      <c r="H15" s="13">
        <v>3411</v>
      </c>
      <c r="I15" s="15">
        <v>2812</v>
      </c>
      <c r="J15" s="13">
        <v>2645</v>
      </c>
      <c r="K15" s="15">
        <v>2419</v>
      </c>
      <c r="L15" s="13">
        <v>4320</v>
      </c>
      <c r="M15" s="15">
        <v>620</v>
      </c>
      <c r="N15" s="13">
        <v>33857</v>
      </c>
    </row>
    <row r="16" spans="1:14" x14ac:dyDescent="0.2">
      <c r="B16" s="21" t="s">
        <v>10</v>
      </c>
      <c r="C16" s="30">
        <v>2135</v>
      </c>
      <c r="D16" s="13">
        <v>1307</v>
      </c>
      <c r="E16" s="15">
        <v>2198</v>
      </c>
      <c r="F16" s="13">
        <v>3345</v>
      </c>
      <c r="G16" s="15">
        <v>2378</v>
      </c>
      <c r="H16" s="13">
        <v>1077</v>
      </c>
      <c r="I16" s="15">
        <v>1136</v>
      </c>
      <c r="J16" s="13">
        <v>1544</v>
      </c>
      <c r="K16" s="15">
        <v>1137</v>
      </c>
      <c r="L16" s="13">
        <v>1097</v>
      </c>
      <c r="M16" s="15">
        <v>812</v>
      </c>
      <c r="N16" s="13">
        <v>18166</v>
      </c>
    </row>
    <row r="17" spans="2:14" x14ac:dyDescent="0.2">
      <c r="B17" s="21" t="s">
        <v>11</v>
      </c>
      <c r="C17" s="30">
        <v>5280</v>
      </c>
      <c r="D17" s="13">
        <v>5947</v>
      </c>
      <c r="E17" s="15">
        <v>5068</v>
      </c>
      <c r="F17" s="13">
        <v>3839</v>
      </c>
      <c r="G17" s="15">
        <v>3489</v>
      </c>
      <c r="H17" s="13">
        <v>2825</v>
      </c>
      <c r="I17" s="15">
        <v>2713</v>
      </c>
      <c r="J17" s="13">
        <v>2747</v>
      </c>
      <c r="K17" s="15">
        <v>2381</v>
      </c>
      <c r="L17" s="13">
        <v>2120</v>
      </c>
      <c r="M17" s="15">
        <v>501</v>
      </c>
      <c r="N17" s="13">
        <v>36910</v>
      </c>
    </row>
    <row r="18" spans="2:14" x14ac:dyDescent="0.2">
      <c r="B18" s="21" t="s">
        <v>12</v>
      </c>
      <c r="C18" s="30">
        <v>4816</v>
      </c>
      <c r="D18" s="13">
        <v>6921</v>
      </c>
      <c r="E18" s="15">
        <v>5338</v>
      </c>
      <c r="F18" s="13">
        <v>8745</v>
      </c>
      <c r="G18" s="15">
        <v>9197</v>
      </c>
      <c r="H18" s="13">
        <v>8614</v>
      </c>
      <c r="I18" s="15">
        <v>11062</v>
      </c>
      <c r="J18" s="13">
        <v>7577</v>
      </c>
      <c r="K18" s="15">
        <v>8048</v>
      </c>
      <c r="L18" s="13">
        <v>7801</v>
      </c>
      <c r="M18" s="15">
        <v>2164</v>
      </c>
      <c r="N18" s="13">
        <v>80283</v>
      </c>
    </row>
    <row r="19" spans="2:14" x14ac:dyDescent="0.2">
      <c r="B19" s="21" t="s">
        <v>13</v>
      </c>
      <c r="C19" s="30">
        <v>4121</v>
      </c>
      <c r="D19" s="13">
        <v>4617</v>
      </c>
      <c r="E19" s="15">
        <v>4146</v>
      </c>
      <c r="F19" s="13">
        <v>4107</v>
      </c>
      <c r="G19" s="15">
        <v>3721</v>
      </c>
      <c r="H19" s="13">
        <v>2779</v>
      </c>
      <c r="I19" s="15">
        <v>2165</v>
      </c>
      <c r="J19" s="13">
        <v>2371</v>
      </c>
      <c r="K19" s="15">
        <v>2596</v>
      </c>
      <c r="L19" s="13">
        <v>2810</v>
      </c>
      <c r="M19" s="15">
        <v>387</v>
      </c>
      <c r="N19" s="13">
        <v>33820</v>
      </c>
    </row>
    <row r="20" spans="2:14" x14ac:dyDescent="0.2">
      <c r="B20" s="21" t="s">
        <v>4</v>
      </c>
      <c r="C20" s="30">
        <v>7852</v>
      </c>
      <c r="D20" s="13">
        <v>7833</v>
      </c>
      <c r="E20" s="15">
        <v>7613</v>
      </c>
      <c r="F20" s="13">
        <v>7113</v>
      </c>
      <c r="G20" s="15">
        <v>6107</v>
      </c>
      <c r="H20" s="13">
        <v>5374</v>
      </c>
      <c r="I20" s="15">
        <v>4668</v>
      </c>
      <c r="J20" s="13">
        <v>5014</v>
      </c>
      <c r="K20" s="15">
        <v>4567</v>
      </c>
      <c r="L20" s="13">
        <v>4736</v>
      </c>
      <c r="M20" s="15">
        <v>820</v>
      </c>
      <c r="N20" s="13">
        <v>61697</v>
      </c>
    </row>
    <row r="21" spans="2:14" x14ac:dyDescent="0.2">
      <c r="B21" s="21" t="s">
        <v>14</v>
      </c>
      <c r="C21" s="30">
        <v>8</v>
      </c>
      <c r="D21" s="13">
        <v>1</v>
      </c>
      <c r="E21" s="15">
        <v>4</v>
      </c>
      <c r="F21" s="13">
        <v>16</v>
      </c>
      <c r="G21" s="15">
        <v>873</v>
      </c>
      <c r="H21" s="13">
        <v>311</v>
      </c>
      <c r="I21" s="15">
        <v>11060</v>
      </c>
      <c r="J21" s="13">
        <v>2163</v>
      </c>
      <c r="K21" s="15">
        <v>5965</v>
      </c>
      <c r="L21" s="13">
        <v>3597</v>
      </c>
      <c r="M21" s="15">
        <v>395</v>
      </c>
      <c r="N21" s="13">
        <v>24393</v>
      </c>
    </row>
    <row r="22" spans="2:14" x14ac:dyDescent="0.2">
      <c r="B22" s="21" t="s">
        <v>15</v>
      </c>
      <c r="C22" s="30">
        <v>5611</v>
      </c>
      <c r="D22" s="13">
        <v>6885</v>
      </c>
      <c r="E22" s="15">
        <v>6762</v>
      </c>
      <c r="F22" s="13">
        <v>7803</v>
      </c>
      <c r="G22" s="15">
        <v>6673</v>
      </c>
      <c r="H22" s="13">
        <v>6977</v>
      </c>
      <c r="I22" s="15">
        <v>6050</v>
      </c>
      <c r="J22" s="13">
        <v>6038</v>
      </c>
      <c r="K22" s="15">
        <v>6463</v>
      </c>
      <c r="L22" s="13">
        <v>5771</v>
      </c>
      <c r="M22" s="15">
        <v>1654</v>
      </c>
      <c r="N22" s="13">
        <v>66687</v>
      </c>
    </row>
    <row r="23" spans="2:14" x14ac:dyDescent="0.2">
      <c r="B23" s="21" t="s">
        <v>16</v>
      </c>
      <c r="C23" s="30">
        <v>6762</v>
      </c>
      <c r="D23" s="13">
        <v>8355</v>
      </c>
      <c r="E23" s="15">
        <v>6100</v>
      </c>
      <c r="F23" s="13">
        <v>5747</v>
      </c>
      <c r="G23" s="15">
        <v>5374</v>
      </c>
      <c r="H23" s="13">
        <v>5141</v>
      </c>
      <c r="I23" s="15">
        <v>7445</v>
      </c>
      <c r="J23" s="13">
        <v>4555</v>
      </c>
      <c r="K23" s="15">
        <v>3914</v>
      </c>
      <c r="L23" s="13">
        <v>2776</v>
      </c>
      <c r="M23" s="15">
        <v>1008</v>
      </c>
      <c r="N23" s="13">
        <v>57177</v>
      </c>
    </row>
    <row r="24" spans="2:14" x14ac:dyDescent="0.2">
      <c r="B24" s="21" t="s">
        <v>17</v>
      </c>
      <c r="C24" s="30">
        <v>19687</v>
      </c>
      <c r="D24" s="13">
        <v>29741</v>
      </c>
      <c r="E24" s="15">
        <v>33109</v>
      </c>
      <c r="F24" s="13">
        <v>34445</v>
      </c>
      <c r="G24" s="15">
        <v>31971</v>
      </c>
      <c r="H24" s="13">
        <v>34001</v>
      </c>
      <c r="I24" s="15">
        <v>39421</v>
      </c>
      <c r="J24" s="13">
        <v>33432</v>
      </c>
      <c r="K24" s="15">
        <v>27227</v>
      </c>
      <c r="L24" s="13">
        <v>18593</v>
      </c>
      <c r="M24" s="15">
        <v>4070</v>
      </c>
      <c r="N24" s="13">
        <v>305697</v>
      </c>
    </row>
    <row r="25" spans="2:14" x14ac:dyDescent="0.2">
      <c r="B25" s="21" t="s">
        <v>18</v>
      </c>
      <c r="C25" s="30">
        <v>6512</v>
      </c>
      <c r="D25" s="13">
        <v>7855</v>
      </c>
      <c r="E25" s="15">
        <v>6575</v>
      </c>
      <c r="F25" s="13">
        <v>7257</v>
      </c>
      <c r="G25" s="15">
        <v>6777</v>
      </c>
      <c r="H25" s="13">
        <v>6731</v>
      </c>
      <c r="I25" s="15">
        <v>6935</v>
      </c>
      <c r="J25" s="13">
        <v>9689</v>
      </c>
      <c r="K25" s="15">
        <v>8995</v>
      </c>
      <c r="L25" s="13">
        <v>6261</v>
      </c>
      <c r="M25" s="15">
        <v>1422</v>
      </c>
      <c r="N25" s="13">
        <v>75009</v>
      </c>
    </row>
    <row r="26" spans="2:14" x14ac:dyDescent="0.2">
      <c r="B26" s="21" t="s">
        <v>19</v>
      </c>
      <c r="C26" s="30">
        <v>4386</v>
      </c>
      <c r="D26" s="13">
        <v>4735</v>
      </c>
      <c r="E26" s="15">
        <v>4131</v>
      </c>
      <c r="F26" s="13">
        <v>3754</v>
      </c>
      <c r="G26" s="15">
        <v>3701</v>
      </c>
      <c r="H26" s="13">
        <v>3189</v>
      </c>
      <c r="I26" s="15">
        <v>2595</v>
      </c>
      <c r="J26" s="13">
        <v>2644</v>
      </c>
      <c r="K26" s="15">
        <v>2390</v>
      </c>
      <c r="L26" s="13">
        <v>2205</v>
      </c>
      <c r="M26" s="15">
        <v>668</v>
      </c>
      <c r="N26" s="13">
        <v>34398</v>
      </c>
    </row>
    <row r="27" spans="2:14" x14ac:dyDescent="0.2">
      <c r="B27" s="21" t="s">
        <v>20</v>
      </c>
      <c r="C27" s="30">
        <v>8164</v>
      </c>
      <c r="D27" s="13">
        <v>8676</v>
      </c>
      <c r="E27" s="15">
        <v>7337</v>
      </c>
      <c r="F27" s="13">
        <v>6308</v>
      </c>
      <c r="G27" s="15">
        <v>5009</v>
      </c>
      <c r="H27" s="13">
        <v>5214</v>
      </c>
      <c r="I27" s="15">
        <v>5335</v>
      </c>
      <c r="J27" s="13">
        <v>4185</v>
      </c>
      <c r="K27" s="15">
        <v>2468</v>
      </c>
      <c r="L27" s="13">
        <v>3004</v>
      </c>
      <c r="M27" s="15">
        <v>550</v>
      </c>
      <c r="N27" s="13">
        <v>56250</v>
      </c>
    </row>
    <row r="28" spans="2:14" x14ac:dyDescent="0.2">
      <c r="B28" s="21" t="s">
        <v>21</v>
      </c>
      <c r="C28" s="30">
        <v>2703</v>
      </c>
      <c r="D28" s="13">
        <v>2851</v>
      </c>
      <c r="E28" s="15">
        <v>2185</v>
      </c>
      <c r="F28" s="13">
        <v>2224</v>
      </c>
      <c r="G28" s="15">
        <v>2597</v>
      </c>
      <c r="H28" s="13">
        <v>1872</v>
      </c>
      <c r="I28" s="15">
        <v>1343</v>
      </c>
      <c r="J28" s="13">
        <v>1606</v>
      </c>
      <c r="K28" s="15">
        <v>993</v>
      </c>
      <c r="L28" s="13">
        <v>1031</v>
      </c>
      <c r="M28" s="15">
        <v>232</v>
      </c>
      <c r="N28" s="13">
        <v>19637</v>
      </c>
    </row>
    <row r="29" spans="2:14" x14ac:dyDescent="0.2">
      <c r="B29" s="21" t="s">
        <v>23</v>
      </c>
      <c r="C29" s="30">
        <v>3151</v>
      </c>
      <c r="D29" s="13">
        <v>2955</v>
      </c>
      <c r="E29" s="15">
        <v>2223</v>
      </c>
      <c r="F29" s="13">
        <v>3034</v>
      </c>
      <c r="G29" s="15">
        <v>3726</v>
      </c>
      <c r="H29" s="13">
        <v>9040</v>
      </c>
      <c r="I29" s="15">
        <v>10071</v>
      </c>
      <c r="J29" s="13">
        <v>19370</v>
      </c>
      <c r="K29" s="15">
        <v>18386</v>
      </c>
      <c r="L29" s="13">
        <v>10266</v>
      </c>
      <c r="M29" s="15">
        <v>2115</v>
      </c>
      <c r="N29" s="13">
        <v>84337</v>
      </c>
    </row>
    <row r="30" spans="2:14" x14ac:dyDescent="0.2">
      <c r="B30" s="21" t="s">
        <v>24</v>
      </c>
      <c r="C30" s="30">
        <v>7700</v>
      </c>
      <c r="D30" s="13">
        <v>9733</v>
      </c>
      <c r="E30" s="15">
        <v>9861</v>
      </c>
      <c r="F30" s="13">
        <v>9051</v>
      </c>
      <c r="G30" s="15">
        <v>8841</v>
      </c>
      <c r="H30" s="13">
        <v>9313</v>
      </c>
      <c r="I30" s="15">
        <v>8471</v>
      </c>
      <c r="J30" s="13">
        <v>6716</v>
      </c>
      <c r="K30" s="15">
        <v>6874</v>
      </c>
      <c r="L30" s="13">
        <v>5899</v>
      </c>
      <c r="M30" s="15">
        <v>1212</v>
      </c>
      <c r="N30" s="13">
        <v>83671</v>
      </c>
    </row>
    <row r="31" spans="2:14" x14ac:dyDescent="0.2">
      <c r="B31" s="21" t="s">
        <v>25</v>
      </c>
      <c r="C31" s="30">
        <v>7662</v>
      </c>
      <c r="D31" s="13">
        <v>12592</v>
      </c>
      <c r="E31" s="15">
        <v>6929</v>
      </c>
      <c r="F31" s="13">
        <v>5740</v>
      </c>
      <c r="G31" s="15">
        <v>6558</v>
      </c>
      <c r="H31" s="13">
        <v>7496</v>
      </c>
      <c r="I31" s="15">
        <v>6717</v>
      </c>
      <c r="J31" s="13">
        <v>8986</v>
      </c>
      <c r="K31" s="15">
        <v>10252</v>
      </c>
      <c r="L31" s="13">
        <v>8225</v>
      </c>
      <c r="M31" s="15">
        <v>1519</v>
      </c>
      <c r="N31" s="13">
        <v>82676</v>
      </c>
    </row>
    <row r="32" spans="2:14" x14ac:dyDescent="0.2">
      <c r="B32" s="21" t="s">
        <v>22</v>
      </c>
      <c r="C32" s="30">
        <v>13675</v>
      </c>
      <c r="D32" s="13">
        <v>13839</v>
      </c>
      <c r="E32" s="15">
        <v>14916</v>
      </c>
      <c r="F32" s="13">
        <v>12855</v>
      </c>
      <c r="G32" s="15">
        <v>12016</v>
      </c>
      <c r="H32" s="13">
        <v>15844</v>
      </c>
      <c r="I32" s="15">
        <v>12416</v>
      </c>
      <c r="J32" s="13">
        <v>11952</v>
      </c>
      <c r="K32" s="15">
        <v>12249</v>
      </c>
      <c r="L32" s="13">
        <v>9281</v>
      </c>
      <c r="M32" s="15">
        <v>1645</v>
      </c>
      <c r="N32" s="13">
        <v>130688</v>
      </c>
    </row>
    <row r="33" spans="2:14" x14ac:dyDescent="0.2">
      <c r="B33" s="21" t="s">
        <v>26</v>
      </c>
      <c r="C33" s="30">
        <v>9131</v>
      </c>
      <c r="D33" s="13">
        <v>8365</v>
      </c>
      <c r="E33" s="15">
        <v>10514</v>
      </c>
      <c r="F33" s="13">
        <v>10694</v>
      </c>
      <c r="G33" s="15">
        <v>10708</v>
      </c>
      <c r="H33" s="13">
        <v>9480</v>
      </c>
      <c r="I33" s="15">
        <v>9832</v>
      </c>
      <c r="J33" s="13">
        <v>9177</v>
      </c>
      <c r="K33" s="15">
        <v>9695</v>
      </c>
      <c r="L33" s="13">
        <v>6791</v>
      </c>
      <c r="M33" s="15">
        <v>1613</v>
      </c>
      <c r="N33" s="13">
        <v>96000</v>
      </c>
    </row>
    <row r="34" spans="2:14" x14ac:dyDescent="0.2">
      <c r="B34" s="21" t="s">
        <v>27</v>
      </c>
      <c r="C34" s="30">
        <v>19494</v>
      </c>
      <c r="D34" s="13">
        <v>18686</v>
      </c>
      <c r="E34" s="15">
        <v>14582</v>
      </c>
      <c r="F34" s="13">
        <v>18886</v>
      </c>
      <c r="G34" s="15">
        <v>13511</v>
      </c>
      <c r="H34" s="13">
        <v>10266</v>
      </c>
      <c r="I34" s="15">
        <v>10583</v>
      </c>
      <c r="J34" s="13">
        <v>11262</v>
      </c>
      <c r="K34" s="15">
        <v>13127</v>
      </c>
      <c r="L34" s="13">
        <v>13648</v>
      </c>
      <c r="M34" s="15">
        <v>2898</v>
      </c>
      <c r="N34" s="13">
        <v>146943</v>
      </c>
    </row>
    <row r="35" spans="2:14" x14ac:dyDescent="0.2">
      <c r="B35" s="21" t="s">
        <v>28</v>
      </c>
      <c r="C35" s="30">
        <v>8485</v>
      </c>
      <c r="D35" s="13">
        <v>9460</v>
      </c>
      <c r="E35" s="15">
        <v>10775</v>
      </c>
      <c r="F35" s="13">
        <v>12434</v>
      </c>
      <c r="G35" s="15">
        <v>12709</v>
      </c>
      <c r="H35" s="13">
        <v>12263</v>
      </c>
      <c r="I35" s="15">
        <v>13046</v>
      </c>
      <c r="J35" s="13">
        <v>14073</v>
      </c>
      <c r="K35" s="15">
        <v>12124</v>
      </c>
      <c r="L35" s="13">
        <v>8583</v>
      </c>
      <c r="M35" s="15">
        <v>1674</v>
      </c>
      <c r="N35" s="13">
        <v>115626</v>
      </c>
    </row>
    <row r="36" spans="2:14" x14ac:dyDescent="0.2">
      <c r="B36" s="21" t="s">
        <v>29</v>
      </c>
      <c r="C36" s="30">
        <v>5968</v>
      </c>
      <c r="D36" s="13">
        <v>5271</v>
      </c>
      <c r="E36" s="15">
        <v>4734</v>
      </c>
      <c r="F36" s="13">
        <v>4507</v>
      </c>
      <c r="G36" s="15">
        <v>8236</v>
      </c>
      <c r="H36" s="13">
        <v>3734</v>
      </c>
      <c r="I36" s="15">
        <v>12145</v>
      </c>
      <c r="J36" s="13">
        <v>5406</v>
      </c>
      <c r="K36" s="15">
        <v>6411</v>
      </c>
      <c r="L36" s="13">
        <v>3044</v>
      </c>
      <c r="M36" s="15">
        <v>374</v>
      </c>
      <c r="N36" s="13">
        <v>59830</v>
      </c>
    </row>
    <row r="37" spans="2:14" x14ac:dyDescent="0.2">
      <c r="B37" s="21" t="s">
        <v>30</v>
      </c>
      <c r="C37" s="30">
        <v>4658</v>
      </c>
      <c r="D37" s="13">
        <v>7906</v>
      </c>
      <c r="E37" s="15">
        <v>6134</v>
      </c>
      <c r="F37" s="13">
        <v>5157</v>
      </c>
      <c r="G37" s="15">
        <v>4988</v>
      </c>
      <c r="H37" s="13">
        <v>5896</v>
      </c>
      <c r="I37" s="15">
        <v>5508</v>
      </c>
      <c r="J37" s="13">
        <v>5176</v>
      </c>
      <c r="K37" s="15">
        <v>5289</v>
      </c>
      <c r="L37" s="13">
        <v>4602</v>
      </c>
      <c r="M37" s="15">
        <v>828</v>
      </c>
      <c r="N37" s="13">
        <v>56142</v>
      </c>
    </row>
    <row r="38" spans="2:14" x14ac:dyDescent="0.2">
      <c r="B38" s="21" t="s">
        <v>31</v>
      </c>
      <c r="C38" s="30">
        <v>5958</v>
      </c>
      <c r="D38" s="13">
        <v>9422</v>
      </c>
      <c r="E38" s="15">
        <v>7114</v>
      </c>
      <c r="F38" s="13">
        <v>6101</v>
      </c>
      <c r="G38" s="15">
        <v>6150</v>
      </c>
      <c r="H38" s="13">
        <v>4979</v>
      </c>
      <c r="I38" s="15">
        <v>5438</v>
      </c>
      <c r="J38" s="13">
        <v>6486</v>
      </c>
      <c r="K38" s="15">
        <v>5565</v>
      </c>
      <c r="L38" s="13">
        <v>4965</v>
      </c>
      <c r="M38" s="15">
        <v>1164</v>
      </c>
      <c r="N38" s="13">
        <v>63342</v>
      </c>
    </row>
    <row r="39" spans="2:14" x14ac:dyDescent="0.2">
      <c r="B39" s="21" t="s">
        <v>32</v>
      </c>
      <c r="C39" s="30">
        <v>9723</v>
      </c>
      <c r="D39" s="13">
        <v>11602</v>
      </c>
      <c r="E39" s="15">
        <v>9061</v>
      </c>
      <c r="F39" s="13">
        <v>7843</v>
      </c>
      <c r="G39" s="15">
        <v>7512</v>
      </c>
      <c r="H39" s="13">
        <v>7246</v>
      </c>
      <c r="I39" s="15">
        <v>6445</v>
      </c>
      <c r="J39" s="13">
        <v>6394</v>
      </c>
      <c r="K39" s="15">
        <v>6290</v>
      </c>
      <c r="L39" s="13">
        <v>4989</v>
      </c>
      <c r="M39" s="15">
        <v>967</v>
      </c>
      <c r="N39" s="13">
        <v>78072</v>
      </c>
    </row>
    <row r="40" spans="2:14" x14ac:dyDescent="0.2">
      <c r="B40" s="21" t="s">
        <v>33</v>
      </c>
      <c r="C40" s="30">
        <v>1786</v>
      </c>
      <c r="D40" s="13">
        <v>1830</v>
      </c>
      <c r="E40" s="15">
        <v>1836</v>
      </c>
      <c r="F40" s="13">
        <v>1423</v>
      </c>
      <c r="G40" s="15">
        <v>2073</v>
      </c>
      <c r="H40" s="13">
        <v>2231</v>
      </c>
      <c r="I40" s="15">
        <v>1398</v>
      </c>
      <c r="J40" s="13">
        <v>1699</v>
      </c>
      <c r="K40" s="15">
        <v>1539</v>
      </c>
      <c r="L40" s="13">
        <v>1418</v>
      </c>
      <c r="M40" s="15">
        <v>307</v>
      </c>
      <c r="N40" s="13">
        <v>17540</v>
      </c>
    </row>
    <row r="41" spans="2:14" x14ac:dyDescent="0.2">
      <c r="B41" s="21" t="s">
        <v>34</v>
      </c>
      <c r="C41" s="30">
        <v>6044</v>
      </c>
      <c r="D41" s="13">
        <v>8092</v>
      </c>
      <c r="E41" s="15">
        <v>4229</v>
      </c>
      <c r="F41" s="13">
        <v>4030</v>
      </c>
      <c r="G41" s="15">
        <v>3867</v>
      </c>
      <c r="H41" s="13">
        <v>3964</v>
      </c>
      <c r="I41" s="15">
        <v>4514</v>
      </c>
      <c r="J41" s="13">
        <v>3390</v>
      </c>
      <c r="K41" s="15">
        <v>3693</v>
      </c>
      <c r="L41" s="13">
        <v>4925</v>
      </c>
      <c r="M41" s="15">
        <v>548</v>
      </c>
      <c r="N41" s="13">
        <v>47296</v>
      </c>
    </row>
    <row r="42" spans="2:14" x14ac:dyDescent="0.2">
      <c r="B42" s="21" t="s">
        <v>35</v>
      </c>
      <c r="C42" s="30">
        <v>6498</v>
      </c>
      <c r="D42" s="13">
        <v>6346</v>
      </c>
      <c r="E42" s="15">
        <v>6753</v>
      </c>
      <c r="F42" s="13">
        <v>8542</v>
      </c>
      <c r="G42" s="15">
        <v>7688</v>
      </c>
      <c r="H42" s="13">
        <v>9673</v>
      </c>
      <c r="I42" s="15">
        <v>5421</v>
      </c>
      <c r="J42" s="13">
        <v>6462</v>
      </c>
      <c r="K42" s="15">
        <v>7404</v>
      </c>
      <c r="L42" s="13">
        <v>5327</v>
      </c>
      <c r="M42" s="15">
        <v>1171</v>
      </c>
      <c r="N42" s="13">
        <v>71285</v>
      </c>
    </row>
    <row r="43" spans="2:14" x14ac:dyDescent="0.2">
      <c r="B43" s="21" t="s">
        <v>36</v>
      </c>
      <c r="C43" s="30">
        <v>15814</v>
      </c>
      <c r="D43" s="13">
        <v>16250</v>
      </c>
      <c r="E43" s="15">
        <v>14706</v>
      </c>
      <c r="F43" s="13">
        <v>12828</v>
      </c>
      <c r="G43" s="15">
        <v>11793</v>
      </c>
      <c r="H43" s="13">
        <v>10160</v>
      </c>
      <c r="I43" s="15">
        <v>9478</v>
      </c>
      <c r="J43" s="13">
        <v>8944</v>
      </c>
      <c r="K43" s="15">
        <v>7688</v>
      </c>
      <c r="L43" s="13">
        <v>8425</v>
      </c>
      <c r="M43" s="15">
        <v>2715</v>
      </c>
      <c r="N43" s="13">
        <v>118801</v>
      </c>
    </row>
    <row r="44" spans="2:14" x14ac:dyDescent="0.2">
      <c r="B44" s="21" t="s">
        <v>37</v>
      </c>
      <c r="C44" s="30">
        <v>5270</v>
      </c>
      <c r="D44" s="13">
        <v>5775</v>
      </c>
      <c r="E44" s="15">
        <v>5532</v>
      </c>
      <c r="F44" s="13">
        <v>4195</v>
      </c>
      <c r="G44" s="15">
        <v>4300</v>
      </c>
      <c r="H44" s="13">
        <v>4861</v>
      </c>
      <c r="I44" s="15">
        <v>4797</v>
      </c>
      <c r="J44" s="13">
        <v>4931</v>
      </c>
      <c r="K44" s="15">
        <v>3781</v>
      </c>
      <c r="L44" s="13">
        <v>3649</v>
      </c>
      <c r="M44" s="15">
        <v>843</v>
      </c>
      <c r="N44" s="13">
        <v>47934</v>
      </c>
    </row>
    <row r="45" spans="2:14" x14ac:dyDescent="0.2">
      <c r="B45" s="21" t="s">
        <v>38</v>
      </c>
      <c r="C45" s="30">
        <v>4348</v>
      </c>
      <c r="D45" s="13">
        <v>4529</v>
      </c>
      <c r="E45" s="15">
        <v>4585</v>
      </c>
      <c r="F45" s="13">
        <v>3477</v>
      </c>
      <c r="G45" s="15">
        <v>3191</v>
      </c>
      <c r="H45" s="13">
        <v>3242</v>
      </c>
      <c r="I45" s="15">
        <v>3187</v>
      </c>
      <c r="J45" s="13">
        <v>2566</v>
      </c>
      <c r="K45" s="15">
        <v>2862</v>
      </c>
      <c r="L45" s="13">
        <v>3493</v>
      </c>
      <c r="M45" s="15">
        <v>715</v>
      </c>
      <c r="N45" s="13">
        <v>36195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showGridLines="0" workbookViewId="0">
      <pane ySplit="4" topLeftCell="A5" activePane="bottomLeft" state="frozenSplit"/>
      <selection pane="bottomLeft"/>
    </sheetView>
  </sheetViews>
  <sheetFormatPr defaultColWidth="9.140625" defaultRowHeight="15" x14ac:dyDescent="0.25"/>
  <cols>
    <col min="1" max="1" width="9.5703125" style="100" customWidth="1"/>
    <col min="2" max="2" width="18.140625" style="100" bestFit="1" customWidth="1"/>
    <col min="3" max="14" width="15.28515625" style="100" customWidth="1"/>
    <col min="15" max="16384" width="9.140625" style="100"/>
  </cols>
  <sheetData>
    <row r="1" spans="1:10" s="2" customFormat="1" x14ac:dyDescent="0.25">
      <c r="A1" s="1" t="s">
        <v>314</v>
      </c>
    </row>
    <row r="2" spans="1:10" s="2" customFormat="1" x14ac:dyDescent="0.25">
      <c r="A2" s="4"/>
    </row>
    <row r="3" spans="1:10" s="2" customFormat="1" ht="14.25" x14ac:dyDescent="0.2"/>
    <row r="4" spans="1:10" s="2" customFormat="1" ht="14.25" x14ac:dyDescent="0.2"/>
    <row r="6" spans="1:10" ht="38.25" x14ac:dyDescent="0.25">
      <c r="B6" s="8" t="s">
        <v>315</v>
      </c>
      <c r="C6" s="22" t="s">
        <v>316</v>
      </c>
      <c r="D6" s="8" t="s">
        <v>317</v>
      </c>
      <c r="E6" s="14" t="s">
        <v>318</v>
      </c>
      <c r="F6" s="8" t="s">
        <v>319</v>
      </c>
      <c r="G6" s="14" t="s">
        <v>320</v>
      </c>
      <c r="H6" s="8" t="s">
        <v>321</v>
      </c>
      <c r="I6" s="14" t="s">
        <v>322</v>
      </c>
      <c r="J6" s="8" t="s">
        <v>323</v>
      </c>
    </row>
    <row r="7" spans="1:10" x14ac:dyDescent="0.25">
      <c r="B7" s="110">
        <v>40179</v>
      </c>
      <c r="C7" s="111">
        <v>84.99</v>
      </c>
      <c r="D7" s="88">
        <v>94.01</v>
      </c>
      <c r="E7" s="94">
        <v>88.88</v>
      </c>
      <c r="F7" s="88">
        <v>93.98</v>
      </c>
      <c r="G7" s="94">
        <v>99.67</v>
      </c>
      <c r="H7" s="88">
        <v>93.69</v>
      </c>
      <c r="I7" s="94">
        <v>100</v>
      </c>
      <c r="J7" s="88">
        <v>92.01</v>
      </c>
    </row>
    <row r="8" spans="1:10" x14ac:dyDescent="0.25">
      <c r="B8" s="110">
        <v>40210</v>
      </c>
      <c r="C8" s="111">
        <v>100</v>
      </c>
      <c r="D8" s="88">
        <v>100</v>
      </c>
      <c r="E8" s="94">
        <v>91.04</v>
      </c>
      <c r="F8" s="88">
        <v>94.56</v>
      </c>
      <c r="G8" s="94">
        <v>99.34</v>
      </c>
      <c r="H8" s="88">
        <v>96.36</v>
      </c>
      <c r="I8" s="94">
        <v>100</v>
      </c>
      <c r="J8" s="88">
        <v>97.45</v>
      </c>
    </row>
    <row r="9" spans="1:10" x14ac:dyDescent="0.25">
      <c r="B9" s="110">
        <v>40238</v>
      </c>
      <c r="C9" s="111">
        <v>99.92</v>
      </c>
      <c r="D9" s="88">
        <v>100</v>
      </c>
      <c r="E9" s="94">
        <v>100</v>
      </c>
      <c r="F9" s="88">
        <v>96.1</v>
      </c>
      <c r="G9" s="94">
        <v>98.03</v>
      </c>
      <c r="H9" s="88">
        <v>94.07</v>
      </c>
      <c r="I9" s="94">
        <v>100</v>
      </c>
      <c r="J9" s="88">
        <v>97.69</v>
      </c>
    </row>
    <row r="10" spans="1:10" x14ac:dyDescent="0.25">
      <c r="B10" s="110">
        <v>40269</v>
      </c>
      <c r="C10" s="111">
        <v>97.63</v>
      </c>
      <c r="D10" s="88">
        <v>100</v>
      </c>
      <c r="E10" s="94">
        <v>100</v>
      </c>
      <c r="F10" s="88">
        <v>100</v>
      </c>
      <c r="G10" s="94">
        <v>100</v>
      </c>
      <c r="H10" s="88">
        <v>98.28</v>
      </c>
      <c r="I10" s="94">
        <v>100</v>
      </c>
      <c r="J10" s="88">
        <v>98.95</v>
      </c>
    </row>
    <row r="11" spans="1:10" x14ac:dyDescent="0.25">
      <c r="B11" s="110">
        <v>40299</v>
      </c>
      <c r="C11" s="111">
        <v>93.71</v>
      </c>
      <c r="D11" s="88">
        <v>99.17</v>
      </c>
      <c r="E11" s="94">
        <v>99.69</v>
      </c>
      <c r="F11" s="88">
        <v>97.85</v>
      </c>
      <c r="G11" s="94">
        <v>94.88</v>
      </c>
      <c r="H11" s="88">
        <v>97.89</v>
      </c>
      <c r="I11" s="94">
        <v>96.92</v>
      </c>
      <c r="J11" s="88">
        <v>96.91</v>
      </c>
    </row>
    <row r="12" spans="1:10" x14ac:dyDescent="0.25">
      <c r="B12" s="110">
        <v>40330</v>
      </c>
      <c r="C12" s="111">
        <v>86.17</v>
      </c>
      <c r="D12" s="88">
        <v>91.89</v>
      </c>
      <c r="E12" s="94">
        <v>91.04</v>
      </c>
      <c r="F12" s="88">
        <v>93.4</v>
      </c>
      <c r="G12" s="94">
        <v>79.78</v>
      </c>
      <c r="H12" s="88">
        <v>92.75</v>
      </c>
      <c r="I12" s="94">
        <v>92.35</v>
      </c>
      <c r="J12" s="88">
        <v>90.79</v>
      </c>
    </row>
    <row r="13" spans="1:10" x14ac:dyDescent="0.25">
      <c r="B13" s="110">
        <v>40360</v>
      </c>
      <c r="C13" s="111">
        <v>87.21</v>
      </c>
      <c r="D13" s="88">
        <v>93.9</v>
      </c>
      <c r="E13" s="94">
        <v>97.4</v>
      </c>
      <c r="F13" s="88">
        <v>90.72</v>
      </c>
      <c r="G13" s="94">
        <v>59.35</v>
      </c>
      <c r="H13" s="88">
        <v>86.17</v>
      </c>
      <c r="I13" s="94">
        <v>87.92</v>
      </c>
      <c r="J13" s="88">
        <v>87.9</v>
      </c>
    </row>
    <row r="14" spans="1:10" x14ac:dyDescent="0.25">
      <c r="B14" s="110">
        <v>40391</v>
      </c>
      <c r="C14" s="111">
        <v>78.22</v>
      </c>
      <c r="D14" s="88">
        <v>84.01</v>
      </c>
      <c r="E14" s="94">
        <v>90.63</v>
      </c>
      <c r="F14" s="88">
        <v>88.07</v>
      </c>
      <c r="G14" s="94">
        <v>43.11</v>
      </c>
      <c r="H14" s="88">
        <v>79.41</v>
      </c>
      <c r="I14" s="94">
        <v>83.84</v>
      </c>
      <c r="J14" s="88">
        <v>81.58</v>
      </c>
    </row>
    <row r="15" spans="1:10" x14ac:dyDescent="0.25">
      <c r="B15" s="110">
        <v>40422</v>
      </c>
      <c r="C15" s="111">
        <v>68.290000000000006</v>
      </c>
      <c r="D15" s="88">
        <v>72.19</v>
      </c>
      <c r="E15" s="94">
        <v>79.099999999999994</v>
      </c>
      <c r="F15" s="88">
        <v>74.61</v>
      </c>
      <c r="G15" s="94">
        <v>29.85</v>
      </c>
      <c r="H15" s="88">
        <v>69.23</v>
      </c>
      <c r="I15" s="94">
        <v>77.78</v>
      </c>
      <c r="J15" s="88">
        <v>71.88</v>
      </c>
    </row>
    <row r="16" spans="1:10" x14ac:dyDescent="0.25">
      <c r="B16" s="110">
        <v>40452</v>
      </c>
      <c r="C16" s="111">
        <v>60.17</v>
      </c>
      <c r="D16" s="88">
        <v>62.67</v>
      </c>
      <c r="E16" s="94">
        <v>73.540000000000006</v>
      </c>
      <c r="F16" s="88">
        <v>64.89</v>
      </c>
      <c r="G16" s="94">
        <v>18.829999999999998</v>
      </c>
      <c r="H16" s="88">
        <v>60.97</v>
      </c>
      <c r="I16" s="94">
        <v>73.099999999999994</v>
      </c>
      <c r="J16" s="88">
        <v>64.37</v>
      </c>
    </row>
    <row r="17" spans="2:10" x14ac:dyDescent="0.25">
      <c r="B17" s="110">
        <v>40483</v>
      </c>
      <c r="C17" s="111">
        <v>75.41</v>
      </c>
      <c r="D17" s="88">
        <v>76.88</v>
      </c>
      <c r="E17" s="94">
        <v>95.52</v>
      </c>
      <c r="F17" s="88">
        <v>72.099999999999994</v>
      </c>
      <c r="G17" s="94">
        <v>34.65</v>
      </c>
      <c r="H17" s="88">
        <v>70.510000000000005</v>
      </c>
      <c r="I17" s="94">
        <v>76.17</v>
      </c>
      <c r="J17" s="88">
        <v>74.569999999999993</v>
      </c>
    </row>
    <row r="18" spans="2:10" x14ac:dyDescent="0.25">
      <c r="B18" s="110">
        <v>40513</v>
      </c>
      <c r="C18" s="111">
        <v>68.73</v>
      </c>
      <c r="D18" s="88">
        <v>70.17</v>
      </c>
      <c r="E18" s="94">
        <v>93.46</v>
      </c>
      <c r="F18" s="88">
        <v>72.099999999999994</v>
      </c>
      <c r="G18" s="94">
        <v>33.74</v>
      </c>
      <c r="H18" s="88">
        <v>67.760000000000005</v>
      </c>
      <c r="I18" s="94">
        <v>74.72</v>
      </c>
      <c r="J18" s="88">
        <v>71.05</v>
      </c>
    </row>
    <row r="19" spans="2:10" x14ac:dyDescent="0.25">
      <c r="B19" s="110">
        <v>40544</v>
      </c>
      <c r="C19" s="111">
        <v>80.069999999999993</v>
      </c>
      <c r="D19" s="88">
        <v>84.86</v>
      </c>
      <c r="E19" s="94">
        <v>96.25</v>
      </c>
      <c r="F19" s="88">
        <v>91.87</v>
      </c>
      <c r="G19" s="94">
        <v>42.48</v>
      </c>
      <c r="H19" s="88">
        <v>85.99</v>
      </c>
      <c r="I19" s="94">
        <v>79.099999999999994</v>
      </c>
      <c r="J19" s="88">
        <v>83.85</v>
      </c>
    </row>
    <row r="20" spans="2:10" x14ac:dyDescent="0.25">
      <c r="B20" s="110">
        <v>40575</v>
      </c>
      <c r="C20" s="111">
        <v>83.18</v>
      </c>
      <c r="D20" s="88">
        <v>94.54</v>
      </c>
      <c r="E20" s="94">
        <v>100</v>
      </c>
      <c r="F20" s="88">
        <v>99.61</v>
      </c>
      <c r="G20" s="94">
        <v>60.96</v>
      </c>
      <c r="H20" s="88">
        <v>95.21</v>
      </c>
      <c r="I20" s="94">
        <v>86.2</v>
      </c>
      <c r="J20" s="88">
        <v>90.21</v>
      </c>
    </row>
    <row r="21" spans="2:10" x14ac:dyDescent="0.25">
      <c r="B21" s="110">
        <v>40603</v>
      </c>
      <c r="C21" s="111">
        <v>85.46</v>
      </c>
      <c r="D21" s="88">
        <v>96.62</v>
      </c>
      <c r="E21" s="94">
        <v>100</v>
      </c>
      <c r="F21" s="88">
        <v>100</v>
      </c>
      <c r="G21" s="94">
        <v>72.02</v>
      </c>
      <c r="H21" s="88">
        <v>98.28</v>
      </c>
      <c r="I21" s="94">
        <v>91.91</v>
      </c>
      <c r="J21" s="88">
        <v>92.85</v>
      </c>
    </row>
    <row r="22" spans="2:10" x14ac:dyDescent="0.25">
      <c r="B22" s="110">
        <v>40634</v>
      </c>
      <c r="C22" s="111">
        <v>85.3</v>
      </c>
      <c r="D22" s="88">
        <v>100</v>
      </c>
      <c r="E22" s="94">
        <v>99.79</v>
      </c>
      <c r="F22" s="88">
        <v>100</v>
      </c>
      <c r="G22" s="94">
        <v>76.209999999999994</v>
      </c>
      <c r="H22" s="88">
        <v>99.04</v>
      </c>
      <c r="I22" s="94">
        <v>97.56</v>
      </c>
      <c r="J22" s="88">
        <v>94.27</v>
      </c>
    </row>
    <row r="23" spans="2:10" x14ac:dyDescent="0.25">
      <c r="B23" s="110">
        <v>40664</v>
      </c>
      <c r="C23" s="111">
        <v>94.13</v>
      </c>
      <c r="D23" s="88">
        <v>99.76</v>
      </c>
      <c r="E23" s="94">
        <v>99.79</v>
      </c>
      <c r="F23" s="88">
        <v>100</v>
      </c>
      <c r="G23" s="94">
        <v>88.82</v>
      </c>
      <c r="H23" s="88">
        <v>98.85</v>
      </c>
      <c r="I23" s="94">
        <v>99.72</v>
      </c>
      <c r="J23" s="88">
        <v>97.34</v>
      </c>
    </row>
    <row r="24" spans="2:10" x14ac:dyDescent="0.25">
      <c r="B24" s="110">
        <v>40695</v>
      </c>
      <c r="C24" s="111">
        <v>89.88</v>
      </c>
      <c r="D24" s="88">
        <v>94.6</v>
      </c>
      <c r="E24" s="94">
        <v>94.38</v>
      </c>
      <c r="F24" s="88">
        <v>93.59</v>
      </c>
      <c r="G24" s="94">
        <v>93.27</v>
      </c>
      <c r="H24" s="88">
        <v>94.07</v>
      </c>
      <c r="I24" s="94">
        <v>95.9</v>
      </c>
      <c r="J24" s="88">
        <v>93.61</v>
      </c>
    </row>
    <row r="25" spans="2:10" x14ac:dyDescent="0.25">
      <c r="B25" s="110">
        <v>40725</v>
      </c>
      <c r="C25" s="111">
        <v>85.06</v>
      </c>
      <c r="D25" s="88">
        <v>89.91</v>
      </c>
      <c r="E25" s="94">
        <v>87.71</v>
      </c>
      <c r="F25" s="88">
        <v>82.09</v>
      </c>
      <c r="G25" s="94">
        <v>83.74</v>
      </c>
      <c r="H25" s="88">
        <v>87.49</v>
      </c>
      <c r="I25" s="94">
        <v>89.16</v>
      </c>
      <c r="J25" s="88">
        <v>87.33</v>
      </c>
    </row>
    <row r="26" spans="2:10" x14ac:dyDescent="0.25">
      <c r="B26" s="110">
        <v>40756</v>
      </c>
      <c r="C26" s="111">
        <v>75.03</v>
      </c>
      <c r="D26" s="88">
        <v>79.06</v>
      </c>
      <c r="E26" s="94">
        <v>78.540000000000006</v>
      </c>
      <c r="F26" s="88">
        <v>68.91</v>
      </c>
      <c r="G26" s="94">
        <v>70.680000000000007</v>
      </c>
      <c r="H26" s="88">
        <v>78.66</v>
      </c>
      <c r="I26" s="94">
        <v>81.89</v>
      </c>
      <c r="J26" s="88">
        <v>77.94</v>
      </c>
    </row>
    <row r="27" spans="2:10" x14ac:dyDescent="0.25">
      <c r="B27" s="110">
        <v>40787</v>
      </c>
      <c r="C27" s="111">
        <v>68</v>
      </c>
      <c r="D27" s="88">
        <v>69.959999999999994</v>
      </c>
      <c r="E27" s="94">
        <v>69.349999999999994</v>
      </c>
      <c r="F27" s="88">
        <v>59.06</v>
      </c>
      <c r="G27" s="94">
        <v>58.46</v>
      </c>
      <c r="H27" s="88">
        <v>68.680000000000007</v>
      </c>
      <c r="I27" s="94">
        <v>75.3</v>
      </c>
      <c r="J27" s="88">
        <v>69.069999999999993</v>
      </c>
    </row>
    <row r="28" spans="2:10" x14ac:dyDescent="0.25">
      <c r="B28" s="110">
        <v>40817</v>
      </c>
      <c r="C28" s="111">
        <v>62.83</v>
      </c>
      <c r="D28" s="88">
        <v>61.49</v>
      </c>
      <c r="E28" s="94">
        <v>60.05</v>
      </c>
      <c r="F28" s="88">
        <v>52.54</v>
      </c>
      <c r="G28" s="94">
        <v>47.83</v>
      </c>
      <c r="H28" s="88">
        <v>60.05</v>
      </c>
      <c r="I28" s="94">
        <v>69.16</v>
      </c>
      <c r="J28" s="88">
        <v>60.83</v>
      </c>
    </row>
    <row r="29" spans="2:10" x14ac:dyDescent="0.25">
      <c r="B29" s="110">
        <v>40848</v>
      </c>
      <c r="C29" s="111">
        <v>58.41</v>
      </c>
      <c r="D29" s="88">
        <v>55.25</v>
      </c>
      <c r="E29" s="94">
        <v>59.32</v>
      </c>
      <c r="F29" s="88">
        <v>59.4</v>
      </c>
      <c r="G29" s="94">
        <v>42.95</v>
      </c>
      <c r="H29" s="88">
        <v>55.7</v>
      </c>
      <c r="I29" s="94">
        <v>64.48</v>
      </c>
      <c r="J29" s="88">
        <v>59.55</v>
      </c>
    </row>
    <row r="30" spans="2:10" x14ac:dyDescent="0.25">
      <c r="B30" s="110">
        <v>40878</v>
      </c>
      <c r="C30" s="111">
        <v>54.21</v>
      </c>
      <c r="D30" s="88">
        <v>49.07</v>
      </c>
      <c r="E30" s="94">
        <v>56.35</v>
      </c>
      <c r="F30" s="88">
        <v>51.39</v>
      </c>
      <c r="G30" s="94">
        <v>36.090000000000003</v>
      </c>
      <c r="H30" s="88">
        <v>49.83</v>
      </c>
      <c r="I30" s="94">
        <v>59.2</v>
      </c>
      <c r="J30" s="88">
        <v>54.12</v>
      </c>
    </row>
    <row r="31" spans="2:10" x14ac:dyDescent="0.25">
      <c r="B31" s="110">
        <v>40909</v>
      </c>
      <c r="C31" s="111">
        <v>58.24</v>
      </c>
      <c r="D31" s="88">
        <v>52.34</v>
      </c>
      <c r="E31" s="94">
        <v>73.290000000000006</v>
      </c>
      <c r="F31" s="88">
        <v>63.68</v>
      </c>
      <c r="G31" s="94">
        <v>37.770000000000003</v>
      </c>
      <c r="H31" s="88">
        <v>54.28</v>
      </c>
      <c r="I31" s="94">
        <v>59.04</v>
      </c>
      <c r="J31" s="88">
        <v>60.58</v>
      </c>
    </row>
    <row r="32" spans="2:10" x14ac:dyDescent="0.25">
      <c r="B32" s="110">
        <v>40940</v>
      </c>
      <c r="C32" s="111">
        <v>69.39</v>
      </c>
      <c r="D32" s="88">
        <v>63.18</v>
      </c>
      <c r="E32" s="94">
        <v>91.38</v>
      </c>
      <c r="F32" s="88">
        <v>71.209999999999994</v>
      </c>
      <c r="G32" s="94">
        <v>41.01</v>
      </c>
      <c r="H32" s="88">
        <v>57.12</v>
      </c>
      <c r="I32" s="94">
        <v>60.64</v>
      </c>
      <c r="J32" s="88">
        <v>67.099999999999994</v>
      </c>
    </row>
    <row r="33" spans="2:10" x14ac:dyDescent="0.25">
      <c r="B33" s="110">
        <v>40969</v>
      </c>
      <c r="C33" s="111">
        <v>89.81</v>
      </c>
      <c r="D33" s="88">
        <v>92.41</v>
      </c>
      <c r="E33" s="94">
        <v>99.79</v>
      </c>
      <c r="F33" s="88">
        <v>96.88</v>
      </c>
      <c r="G33" s="94">
        <v>68.97</v>
      </c>
      <c r="H33" s="88">
        <v>86.36</v>
      </c>
      <c r="I33" s="94">
        <v>71.97</v>
      </c>
      <c r="J33" s="88">
        <v>88.89</v>
      </c>
    </row>
    <row r="34" spans="2:10" x14ac:dyDescent="0.25">
      <c r="B34" s="110">
        <v>41000</v>
      </c>
      <c r="C34" s="111">
        <v>94.37</v>
      </c>
      <c r="D34" s="88">
        <v>98.85</v>
      </c>
      <c r="E34" s="94">
        <v>99.9</v>
      </c>
      <c r="F34" s="88">
        <v>95.91</v>
      </c>
      <c r="G34" s="94">
        <v>78.39</v>
      </c>
      <c r="H34" s="88">
        <v>90.87</v>
      </c>
      <c r="I34" s="94">
        <v>74.819999999999993</v>
      </c>
      <c r="J34" s="88">
        <v>92.1</v>
      </c>
    </row>
    <row r="35" spans="2:10" x14ac:dyDescent="0.25">
      <c r="B35" s="110">
        <v>41030</v>
      </c>
      <c r="C35" s="111">
        <v>98.47</v>
      </c>
      <c r="D35" s="88">
        <v>98.48</v>
      </c>
      <c r="E35" s="94">
        <v>99.69</v>
      </c>
      <c r="F35" s="88">
        <v>94.94</v>
      </c>
      <c r="G35" s="94">
        <v>86.94</v>
      </c>
      <c r="H35" s="88">
        <v>95.4</v>
      </c>
      <c r="I35" s="94">
        <v>77.36</v>
      </c>
      <c r="J35" s="88">
        <v>94.51</v>
      </c>
    </row>
    <row r="36" spans="2:10" x14ac:dyDescent="0.25">
      <c r="B36" s="110">
        <v>41061</v>
      </c>
      <c r="C36" s="111">
        <v>94.87</v>
      </c>
      <c r="D36" s="88">
        <v>89.43</v>
      </c>
      <c r="E36" s="94">
        <v>99.48</v>
      </c>
      <c r="F36" s="88">
        <v>88.64</v>
      </c>
      <c r="G36" s="94">
        <v>77.39</v>
      </c>
      <c r="H36" s="88">
        <v>90.87</v>
      </c>
      <c r="I36" s="94">
        <v>75.78</v>
      </c>
      <c r="J36" s="88">
        <v>90</v>
      </c>
    </row>
    <row r="37" spans="2:10" x14ac:dyDescent="0.25">
      <c r="B37" s="110">
        <v>41091</v>
      </c>
      <c r="C37" s="111">
        <v>85.86</v>
      </c>
      <c r="D37" s="88">
        <v>78.739999999999995</v>
      </c>
      <c r="E37" s="94">
        <v>89.71</v>
      </c>
      <c r="F37" s="88">
        <v>78.599999999999994</v>
      </c>
      <c r="G37" s="94">
        <v>61.05</v>
      </c>
      <c r="H37" s="88">
        <v>81.48</v>
      </c>
      <c r="I37" s="94">
        <v>67.8</v>
      </c>
      <c r="J37" s="88">
        <v>80.540000000000006</v>
      </c>
    </row>
    <row r="38" spans="2:10" x14ac:dyDescent="0.25">
      <c r="B38" s="110">
        <v>41122</v>
      </c>
      <c r="C38" s="111">
        <v>76.010000000000005</v>
      </c>
      <c r="D38" s="88">
        <v>67.569999999999993</v>
      </c>
      <c r="E38" s="94">
        <v>79.459999999999994</v>
      </c>
      <c r="F38" s="88">
        <v>67.150000000000006</v>
      </c>
      <c r="G38" s="94">
        <v>45.73</v>
      </c>
      <c r="H38" s="88">
        <v>70.7</v>
      </c>
      <c r="I38" s="94">
        <v>60.11</v>
      </c>
      <c r="J38" s="88">
        <v>69.86</v>
      </c>
    </row>
    <row r="39" spans="2:10" x14ac:dyDescent="0.25">
      <c r="B39" s="110">
        <v>41153</v>
      </c>
      <c r="C39" s="111">
        <v>70.63</v>
      </c>
      <c r="D39" s="88">
        <v>58.59</v>
      </c>
      <c r="E39" s="94">
        <v>74.099999999999994</v>
      </c>
      <c r="F39" s="88">
        <v>59.57</v>
      </c>
      <c r="G39" s="94">
        <v>29.06</v>
      </c>
      <c r="H39" s="88">
        <v>60.42</v>
      </c>
      <c r="I39" s="94">
        <v>54.05</v>
      </c>
      <c r="J39" s="88">
        <v>60.53</v>
      </c>
    </row>
    <row r="40" spans="2:10" x14ac:dyDescent="0.25">
      <c r="B40" s="110">
        <v>41183</v>
      </c>
      <c r="C40" s="111">
        <v>63.83</v>
      </c>
      <c r="D40" s="88">
        <v>50.8</v>
      </c>
      <c r="E40" s="94">
        <v>68.73</v>
      </c>
      <c r="F40" s="88">
        <v>52.05</v>
      </c>
      <c r="G40" s="94">
        <v>20.93</v>
      </c>
      <c r="H40" s="88">
        <v>51.79</v>
      </c>
      <c r="I40" s="94">
        <v>47.63</v>
      </c>
      <c r="J40" s="88">
        <v>52.1</v>
      </c>
    </row>
    <row r="41" spans="2:10" x14ac:dyDescent="0.25">
      <c r="B41" s="110">
        <v>41214</v>
      </c>
      <c r="C41" s="111">
        <v>55.7</v>
      </c>
      <c r="D41" s="88">
        <v>42.42</v>
      </c>
      <c r="E41" s="94">
        <v>72.040000000000006</v>
      </c>
      <c r="F41" s="88">
        <v>62.47</v>
      </c>
      <c r="G41" s="94">
        <v>20.149999999999999</v>
      </c>
      <c r="H41" s="88">
        <v>45.39</v>
      </c>
      <c r="I41" s="94">
        <v>43.65</v>
      </c>
      <c r="J41" s="88">
        <v>49.04</v>
      </c>
    </row>
    <row r="42" spans="2:10" x14ac:dyDescent="0.25">
      <c r="B42" s="110">
        <v>41244</v>
      </c>
      <c r="C42" s="111">
        <v>51.61</v>
      </c>
      <c r="D42" s="88">
        <v>39.92</v>
      </c>
      <c r="E42" s="94">
        <v>73.48</v>
      </c>
      <c r="F42" s="88">
        <v>54.03</v>
      </c>
      <c r="G42" s="94">
        <v>19.93</v>
      </c>
      <c r="H42" s="88">
        <v>39.71</v>
      </c>
      <c r="I42" s="94">
        <v>37.39</v>
      </c>
      <c r="J42" s="88">
        <v>45.41</v>
      </c>
    </row>
    <row r="43" spans="2:10" x14ac:dyDescent="0.25">
      <c r="B43" s="110">
        <v>41275</v>
      </c>
      <c r="C43" s="111">
        <v>63.12</v>
      </c>
      <c r="D43" s="88">
        <v>55.98</v>
      </c>
      <c r="E43" s="94">
        <v>88.54</v>
      </c>
      <c r="F43" s="88">
        <v>76.05</v>
      </c>
      <c r="G43" s="94">
        <v>39.94</v>
      </c>
      <c r="H43" s="88">
        <v>55.52</v>
      </c>
      <c r="I43" s="94">
        <v>41.44</v>
      </c>
      <c r="J43" s="88">
        <v>63.55</v>
      </c>
    </row>
    <row r="44" spans="2:10" x14ac:dyDescent="0.25">
      <c r="B44" s="110">
        <v>41306</v>
      </c>
      <c r="C44" s="111">
        <v>77.69</v>
      </c>
      <c r="D44" s="88">
        <v>66.180000000000007</v>
      </c>
      <c r="E44" s="94">
        <v>92.71</v>
      </c>
      <c r="F44" s="88">
        <v>94.56</v>
      </c>
      <c r="G44" s="94">
        <v>60.6</v>
      </c>
      <c r="H44" s="88">
        <v>73.63</v>
      </c>
      <c r="I44" s="94">
        <v>51.99</v>
      </c>
      <c r="J44" s="88">
        <v>77.209999999999994</v>
      </c>
    </row>
    <row r="45" spans="2:10" x14ac:dyDescent="0.25">
      <c r="B45" s="110">
        <v>41334</v>
      </c>
      <c r="C45" s="111">
        <v>85.78</v>
      </c>
      <c r="D45" s="88">
        <v>75.599999999999994</v>
      </c>
      <c r="E45" s="94">
        <v>92.13</v>
      </c>
      <c r="F45" s="88">
        <v>98.83</v>
      </c>
      <c r="G45" s="94">
        <v>75.03</v>
      </c>
      <c r="H45" s="88">
        <v>85.24</v>
      </c>
      <c r="I45" s="94">
        <v>60.02</v>
      </c>
      <c r="J45" s="88">
        <v>84.62</v>
      </c>
    </row>
    <row r="46" spans="2:10" x14ac:dyDescent="0.25">
      <c r="B46" s="110">
        <v>41365</v>
      </c>
      <c r="C46" s="111">
        <v>92.15</v>
      </c>
      <c r="D46" s="88">
        <v>84.54</v>
      </c>
      <c r="E46" s="94">
        <v>96.46</v>
      </c>
      <c r="F46" s="88">
        <v>99.02</v>
      </c>
      <c r="G46" s="94">
        <v>90.29</v>
      </c>
      <c r="H46" s="88">
        <v>94.83</v>
      </c>
      <c r="I46" s="94">
        <v>68.319999999999993</v>
      </c>
      <c r="J46" s="88">
        <v>90.95</v>
      </c>
    </row>
    <row r="47" spans="2:10" x14ac:dyDescent="0.25">
      <c r="B47" s="110">
        <v>41395</v>
      </c>
      <c r="C47" s="111">
        <v>92.97</v>
      </c>
      <c r="D47" s="88">
        <v>87.41</v>
      </c>
      <c r="E47" s="94">
        <v>93.04</v>
      </c>
      <c r="F47" s="88">
        <v>95.72</v>
      </c>
      <c r="G47" s="94">
        <v>97.26</v>
      </c>
      <c r="H47" s="88">
        <v>93.88</v>
      </c>
      <c r="I47" s="94">
        <v>69.95</v>
      </c>
      <c r="J47" s="88">
        <v>91.24</v>
      </c>
    </row>
    <row r="48" spans="2:10" x14ac:dyDescent="0.25">
      <c r="B48" s="110">
        <v>41426</v>
      </c>
      <c r="C48" s="111">
        <v>89.81</v>
      </c>
      <c r="D48" s="88">
        <v>85.92</v>
      </c>
      <c r="E48" s="94">
        <v>85.22</v>
      </c>
      <c r="F48" s="88">
        <v>89.58</v>
      </c>
      <c r="G48" s="94">
        <v>88.19</v>
      </c>
      <c r="H48" s="88">
        <v>87.11</v>
      </c>
      <c r="I48" s="94">
        <v>65.319999999999993</v>
      </c>
      <c r="J48" s="88">
        <v>85.5</v>
      </c>
    </row>
    <row r="49" spans="2:10" x14ac:dyDescent="0.25">
      <c r="B49" s="110">
        <v>41456</v>
      </c>
      <c r="C49" s="111">
        <v>85.62</v>
      </c>
      <c r="D49" s="88">
        <v>80.23</v>
      </c>
      <c r="E49" s="94">
        <v>76.92</v>
      </c>
      <c r="F49" s="88">
        <v>88.64</v>
      </c>
      <c r="G49" s="94">
        <v>77.989999999999995</v>
      </c>
      <c r="H49" s="88">
        <v>78.099999999999994</v>
      </c>
      <c r="I49" s="94">
        <v>59.94</v>
      </c>
      <c r="J49" s="88">
        <v>79.66</v>
      </c>
    </row>
    <row r="50" spans="2:10" x14ac:dyDescent="0.25">
      <c r="B50" s="110">
        <v>41487</v>
      </c>
      <c r="C50" s="111">
        <v>77.38</v>
      </c>
      <c r="D50" s="88">
        <v>73.58</v>
      </c>
      <c r="E50" s="94">
        <v>66.48</v>
      </c>
      <c r="F50" s="88">
        <v>80.62</v>
      </c>
      <c r="G50" s="94">
        <v>56.88</v>
      </c>
      <c r="H50" s="88">
        <v>67.03</v>
      </c>
      <c r="I50" s="94">
        <v>52.24</v>
      </c>
      <c r="J50" s="88">
        <v>69.52</v>
      </c>
    </row>
    <row r="51" spans="2:10" x14ac:dyDescent="0.25">
      <c r="B51" s="110">
        <v>41518</v>
      </c>
      <c r="C51" s="111">
        <v>67.849999999999994</v>
      </c>
      <c r="D51" s="88">
        <v>63.84</v>
      </c>
      <c r="E51" s="94">
        <v>57.86</v>
      </c>
      <c r="F51" s="88">
        <v>70.86</v>
      </c>
      <c r="G51" s="94">
        <v>40.47</v>
      </c>
      <c r="H51" s="88">
        <v>55.34</v>
      </c>
      <c r="I51" s="94">
        <v>44.47</v>
      </c>
      <c r="J51" s="88">
        <v>58.68</v>
      </c>
    </row>
    <row r="52" spans="2:10" x14ac:dyDescent="0.25">
      <c r="B52" s="110">
        <v>41548</v>
      </c>
      <c r="C52" s="111">
        <v>59.75</v>
      </c>
      <c r="D52" s="88">
        <v>56.72</v>
      </c>
      <c r="E52" s="94">
        <v>47.55</v>
      </c>
      <c r="F52" s="88">
        <v>62.47</v>
      </c>
      <c r="G52" s="94">
        <v>25.74</v>
      </c>
      <c r="H52" s="88">
        <v>46.1</v>
      </c>
      <c r="I52" s="94">
        <v>36.229999999999997</v>
      </c>
      <c r="J52" s="88">
        <v>49.8</v>
      </c>
    </row>
    <row r="53" spans="2:10" x14ac:dyDescent="0.25">
      <c r="B53" s="110">
        <v>41579</v>
      </c>
      <c r="C53" s="111">
        <v>57.68</v>
      </c>
      <c r="D53" s="88">
        <v>48.52</v>
      </c>
      <c r="E53" s="94">
        <v>18.21</v>
      </c>
      <c r="F53" s="88">
        <v>55.36</v>
      </c>
      <c r="G53" s="94">
        <v>22.49</v>
      </c>
      <c r="H53" s="88">
        <v>39.71</v>
      </c>
      <c r="I53" s="94">
        <v>30.16</v>
      </c>
      <c r="J53" s="88">
        <v>43.82</v>
      </c>
    </row>
    <row r="54" spans="2:10" x14ac:dyDescent="0.25">
      <c r="B54" s="110">
        <v>41609</v>
      </c>
      <c r="C54" s="111">
        <v>52.87</v>
      </c>
      <c r="D54" s="88">
        <v>41.28</v>
      </c>
      <c r="E54" s="94">
        <v>4.53</v>
      </c>
      <c r="F54" s="88">
        <v>50.74</v>
      </c>
      <c r="G54" s="94">
        <v>20.04</v>
      </c>
      <c r="H54" s="88">
        <v>35.65</v>
      </c>
      <c r="I54" s="94">
        <v>25.29</v>
      </c>
      <c r="J54" s="88">
        <v>39.85</v>
      </c>
    </row>
    <row r="55" spans="2:10" x14ac:dyDescent="0.25">
      <c r="B55" s="110">
        <v>41640</v>
      </c>
      <c r="C55" s="111">
        <v>51.67</v>
      </c>
      <c r="D55" s="88">
        <v>37.46</v>
      </c>
      <c r="E55" s="94">
        <v>7.6</v>
      </c>
      <c r="F55" s="88">
        <v>43.82</v>
      </c>
      <c r="G55" s="94">
        <v>20.65</v>
      </c>
      <c r="H55" s="88">
        <v>32.96</v>
      </c>
      <c r="I55" s="94">
        <v>21.14</v>
      </c>
      <c r="J55" s="88">
        <v>36.25</v>
      </c>
    </row>
    <row r="56" spans="2:10" x14ac:dyDescent="0.25">
      <c r="B56" s="110">
        <v>41671</v>
      </c>
      <c r="C56" s="111">
        <v>45.64</v>
      </c>
      <c r="D56" s="88">
        <v>32.5</v>
      </c>
      <c r="E56" s="94">
        <v>5.81</v>
      </c>
      <c r="F56" s="88">
        <v>40.83</v>
      </c>
      <c r="G56" s="94">
        <v>20.93</v>
      </c>
      <c r="H56" s="88">
        <v>30.27</v>
      </c>
      <c r="I56" s="94">
        <v>17.98</v>
      </c>
      <c r="J56" s="88">
        <v>33.119999999999997</v>
      </c>
    </row>
    <row r="57" spans="2:10" x14ac:dyDescent="0.25">
      <c r="B57" s="110">
        <v>41699</v>
      </c>
      <c r="C57" s="111">
        <v>39.28</v>
      </c>
      <c r="D57" s="88">
        <v>28.64</v>
      </c>
      <c r="E57" s="94">
        <v>8.4</v>
      </c>
      <c r="F57" s="88">
        <v>39.89</v>
      </c>
      <c r="G57" s="94">
        <v>21.5</v>
      </c>
      <c r="H57" s="88">
        <v>28.25</v>
      </c>
      <c r="I57" s="94">
        <v>16.600000000000001</v>
      </c>
      <c r="J57" s="88">
        <v>29.43</v>
      </c>
    </row>
    <row r="58" spans="2:10" x14ac:dyDescent="0.25">
      <c r="B58" s="110">
        <v>41730</v>
      </c>
      <c r="C58" s="111">
        <v>38.19</v>
      </c>
      <c r="D58" s="88">
        <v>31.36</v>
      </c>
      <c r="E58" s="94">
        <v>15.27</v>
      </c>
      <c r="F58" s="88">
        <v>55.53</v>
      </c>
      <c r="G58" s="94">
        <v>28.34</v>
      </c>
      <c r="H58" s="88">
        <v>32.29</v>
      </c>
      <c r="I58" s="94">
        <v>18.829999999999998</v>
      </c>
      <c r="J58" s="88">
        <v>34.82</v>
      </c>
    </row>
    <row r="59" spans="2:10" x14ac:dyDescent="0.25">
      <c r="B59" s="110">
        <v>41760</v>
      </c>
      <c r="C59" s="111">
        <v>29.85</v>
      </c>
      <c r="D59" s="88">
        <v>27.17</v>
      </c>
      <c r="E59" s="94">
        <v>15.65</v>
      </c>
      <c r="F59" s="88">
        <v>54.53</v>
      </c>
      <c r="G59" s="94">
        <v>28.6</v>
      </c>
      <c r="H59" s="88">
        <v>28.92</v>
      </c>
      <c r="I59" s="94">
        <v>17.88</v>
      </c>
      <c r="J59" s="88">
        <v>30.24</v>
      </c>
    </row>
    <row r="60" spans="2:10" x14ac:dyDescent="0.25">
      <c r="B60" s="110">
        <v>41791</v>
      </c>
      <c r="C60" s="111">
        <v>22.42</v>
      </c>
      <c r="D60" s="88">
        <v>24.17</v>
      </c>
      <c r="E60" s="94">
        <v>18.29</v>
      </c>
      <c r="F60" s="88">
        <v>53.2</v>
      </c>
      <c r="G60" s="94">
        <v>27.5</v>
      </c>
      <c r="H60" s="88">
        <v>25.22</v>
      </c>
      <c r="I60" s="94">
        <v>15.94</v>
      </c>
      <c r="J60" s="88">
        <v>26.76</v>
      </c>
    </row>
    <row r="61" spans="2:10" x14ac:dyDescent="0.25">
      <c r="B61" s="110">
        <v>41821</v>
      </c>
      <c r="C61" s="111">
        <v>12.69</v>
      </c>
      <c r="D61" s="88">
        <v>21.77</v>
      </c>
      <c r="E61" s="94">
        <v>33.409999999999997</v>
      </c>
      <c r="F61" s="88">
        <v>51.23</v>
      </c>
      <c r="G61" s="94">
        <v>22.55</v>
      </c>
      <c r="H61" s="88">
        <v>20.28</v>
      </c>
      <c r="I61" s="94">
        <v>12.67</v>
      </c>
      <c r="J61" s="88">
        <v>23.71</v>
      </c>
    </row>
    <row r="62" spans="2:10" x14ac:dyDescent="0.25">
      <c r="B62" s="110">
        <v>41852</v>
      </c>
      <c r="C62" s="111">
        <v>13</v>
      </c>
      <c r="D62" s="88">
        <v>16.559999999999999</v>
      </c>
      <c r="E62" s="94">
        <v>34.35</v>
      </c>
      <c r="F62" s="88">
        <v>44.45</v>
      </c>
      <c r="G62" s="94">
        <v>16.52</v>
      </c>
      <c r="H62" s="88">
        <v>12.47</v>
      </c>
      <c r="I62" s="94">
        <v>8.8699999999999992</v>
      </c>
      <c r="J62" s="88">
        <v>18.78</v>
      </c>
    </row>
    <row r="63" spans="2:10" x14ac:dyDescent="0.25">
      <c r="B63" s="110">
        <v>41883</v>
      </c>
      <c r="C63" s="111">
        <v>15.76</v>
      </c>
      <c r="D63" s="88">
        <v>11.14</v>
      </c>
      <c r="E63" s="94">
        <v>38.04</v>
      </c>
      <c r="F63" s="88">
        <v>38.04</v>
      </c>
      <c r="G63" s="94">
        <v>11.3</v>
      </c>
      <c r="H63" s="88">
        <v>6.76</v>
      </c>
      <c r="I63" s="94">
        <v>4.12</v>
      </c>
      <c r="J63" s="88">
        <v>15.51</v>
      </c>
    </row>
    <row r="64" spans="2:10" x14ac:dyDescent="0.25">
      <c r="B64" s="110">
        <v>41913</v>
      </c>
      <c r="C64" s="111">
        <v>19.12</v>
      </c>
      <c r="D64" s="88">
        <v>7.87</v>
      </c>
      <c r="E64" s="94">
        <v>42.58</v>
      </c>
      <c r="F64" s="88">
        <v>57.2</v>
      </c>
      <c r="G64" s="94">
        <v>19.59</v>
      </c>
      <c r="H64" s="88">
        <v>9.16</v>
      </c>
      <c r="I64" s="94">
        <v>5.49</v>
      </c>
      <c r="J64" s="88">
        <v>22.72</v>
      </c>
    </row>
    <row r="65" spans="2:10" x14ac:dyDescent="0.25">
      <c r="B65" s="110">
        <v>41944</v>
      </c>
      <c r="C65" s="111">
        <v>22.58</v>
      </c>
      <c r="D65" s="88">
        <v>11.52</v>
      </c>
      <c r="E65" s="94">
        <v>47.6</v>
      </c>
      <c r="F65" s="88">
        <v>78.599999999999994</v>
      </c>
      <c r="G65" s="94">
        <v>43.18</v>
      </c>
      <c r="H65" s="88">
        <v>11.57</v>
      </c>
      <c r="I65" s="94">
        <v>13.52</v>
      </c>
      <c r="J65" s="88">
        <v>34.409999999999997</v>
      </c>
    </row>
    <row r="66" spans="2:10" x14ac:dyDescent="0.25">
      <c r="B66" s="110">
        <v>41974</v>
      </c>
      <c r="C66" s="111">
        <v>36.68</v>
      </c>
      <c r="D66" s="88">
        <v>20.94</v>
      </c>
      <c r="E66" s="94">
        <v>56.88</v>
      </c>
      <c r="F66" s="88">
        <v>80.069999999999993</v>
      </c>
      <c r="G66" s="94">
        <v>65.7</v>
      </c>
      <c r="H66" s="88">
        <v>19.98</v>
      </c>
      <c r="I66" s="94">
        <v>22.75</v>
      </c>
      <c r="J66" s="88">
        <v>45.26</v>
      </c>
    </row>
    <row r="67" spans="2:10" x14ac:dyDescent="0.25">
      <c r="B67" s="110">
        <v>42005</v>
      </c>
      <c r="C67" s="111">
        <v>72.78</v>
      </c>
      <c r="D67" s="88">
        <v>46.46</v>
      </c>
      <c r="E67" s="94">
        <v>91.71</v>
      </c>
      <c r="F67" s="88">
        <v>87.51</v>
      </c>
      <c r="G67" s="94">
        <v>90.82</v>
      </c>
      <c r="H67" s="88">
        <v>42.37</v>
      </c>
      <c r="I67" s="94">
        <v>36.89</v>
      </c>
      <c r="J67" s="88">
        <v>66.709999999999994</v>
      </c>
    </row>
    <row r="68" spans="2:10" x14ac:dyDescent="0.25">
      <c r="B68" s="110">
        <v>42036</v>
      </c>
      <c r="C68" s="111">
        <v>95.87</v>
      </c>
      <c r="D68" s="88">
        <v>85.92</v>
      </c>
      <c r="E68" s="94">
        <v>93.88</v>
      </c>
      <c r="F68" s="88">
        <v>99.02</v>
      </c>
      <c r="G68" s="94">
        <v>98.79</v>
      </c>
      <c r="H68" s="88">
        <v>69.59</v>
      </c>
      <c r="I68" s="94">
        <v>51.44</v>
      </c>
      <c r="J68" s="88">
        <v>86.52</v>
      </c>
    </row>
    <row r="69" spans="2:10" x14ac:dyDescent="0.25">
      <c r="B69" s="110">
        <v>42064</v>
      </c>
      <c r="C69" s="111">
        <v>100</v>
      </c>
      <c r="D69" s="88">
        <v>100</v>
      </c>
      <c r="E69" s="94">
        <v>100</v>
      </c>
      <c r="F69" s="88">
        <v>98.63</v>
      </c>
      <c r="G69" s="94">
        <v>99.12</v>
      </c>
      <c r="H69" s="88">
        <v>97.51</v>
      </c>
      <c r="I69" s="94">
        <v>75.11</v>
      </c>
      <c r="J69" s="88">
        <v>96.25</v>
      </c>
    </row>
    <row r="70" spans="2:10" x14ac:dyDescent="0.25">
      <c r="B70" s="110">
        <v>42095</v>
      </c>
      <c r="C70" s="111">
        <v>90.6</v>
      </c>
      <c r="D70" s="88">
        <v>100</v>
      </c>
      <c r="E70" s="94">
        <v>99.9</v>
      </c>
      <c r="F70" s="88">
        <v>98.63</v>
      </c>
      <c r="G70" s="94">
        <v>100</v>
      </c>
      <c r="H70" s="88">
        <v>100</v>
      </c>
      <c r="I70" s="94">
        <v>77.78</v>
      </c>
      <c r="J70" s="88">
        <v>94.66</v>
      </c>
    </row>
    <row r="71" spans="2:10" x14ac:dyDescent="0.25">
      <c r="B71" s="110">
        <v>42125</v>
      </c>
      <c r="C71" s="111">
        <v>94.87</v>
      </c>
      <c r="D71" s="88">
        <v>98.8</v>
      </c>
      <c r="E71" s="94">
        <v>99.27</v>
      </c>
      <c r="F71" s="88">
        <v>96.88</v>
      </c>
      <c r="G71" s="94">
        <v>97.81</v>
      </c>
      <c r="H71" s="88">
        <v>98.28</v>
      </c>
      <c r="I71" s="94">
        <v>81.239999999999995</v>
      </c>
      <c r="J71" s="88">
        <v>95.38</v>
      </c>
    </row>
    <row r="72" spans="2:10" x14ac:dyDescent="0.25">
      <c r="B72" s="110">
        <v>42156</v>
      </c>
      <c r="C72" s="111">
        <v>96.21</v>
      </c>
      <c r="D72" s="88">
        <v>90.98</v>
      </c>
      <c r="E72" s="94">
        <v>95.52</v>
      </c>
      <c r="F72" s="88">
        <v>89.4</v>
      </c>
      <c r="G72" s="94">
        <v>98.36</v>
      </c>
      <c r="H72" s="88">
        <v>93.88</v>
      </c>
      <c r="I72" s="94">
        <v>78.89</v>
      </c>
      <c r="J72" s="88">
        <v>92.19</v>
      </c>
    </row>
    <row r="73" spans="2:10" x14ac:dyDescent="0.25">
      <c r="B73" s="110">
        <v>42186</v>
      </c>
      <c r="C73" s="111">
        <v>87.77</v>
      </c>
      <c r="D73" s="88">
        <v>85.02</v>
      </c>
      <c r="E73" s="94">
        <v>94.63</v>
      </c>
      <c r="F73" s="88">
        <v>86</v>
      </c>
      <c r="G73" s="94">
        <v>91.25</v>
      </c>
      <c r="H73" s="88">
        <v>85.42</v>
      </c>
      <c r="I73" s="94">
        <v>73.88</v>
      </c>
      <c r="J73" s="88">
        <v>85.81</v>
      </c>
    </row>
    <row r="74" spans="2:10" x14ac:dyDescent="0.25">
      <c r="B74" s="110">
        <v>42217</v>
      </c>
      <c r="C74" s="111">
        <v>83.72</v>
      </c>
      <c r="D74" s="88">
        <v>75.599999999999994</v>
      </c>
      <c r="E74" s="94">
        <v>85.58</v>
      </c>
      <c r="F74" s="88">
        <v>77.14</v>
      </c>
      <c r="G74" s="94">
        <v>80.790000000000006</v>
      </c>
      <c r="H74" s="88">
        <v>74</v>
      </c>
      <c r="I74" s="94">
        <v>67.38</v>
      </c>
      <c r="J74" s="88">
        <v>77.84</v>
      </c>
    </row>
    <row r="75" spans="2:10" x14ac:dyDescent="0.25">
      <c r="B75" s="110">
        <v>42248</v>
      </c>
      <c r="C75" s="111">
        <v>77.760000000000005</v>
      </c>
      <c r="D75" s="88">
        <v>65.06</v>
      </c>
      <c r="E75" s="94">
        <v>78.17</v>
      </c>
      <c r="F75" s="88">
        <v>65.41</v>
      </c>
      <c r="G75" s="94">
        <v>70.3</v>
      </c>
      <c r="H75" s="88">
        <v>62.62</v>
      </c>
      <c r="I75" s="94">
        <v>60.55</v>
      </c>
      <c r="J75" s="88">
        <v>68.61</v>
      </c>
    </row>
    <row r="76" spans="2:10" x14ac:dyDescent="0.25">
      <c r="B76" s="110">
        <v>42278</v>
      </c>
      <c r="C76" s="111">
        <v>74.73</v>
      </c>
      <c r="D76" s="88">
        <v>64.430000000000007</v>
      </c>
      <c r="E76" s="94">
        <v>92.38</v>
      </c>
      <c r="F76" s="88">
        <v>68.03</v>
      </c>
      <c r="G76" s="94">
        <v>61.14</v>
      </c>
      <c r="H76" s="88">
        <v>54.28</v>
      </c>
      <c r="I76" s="94">
        <v>55.7</v>
      </c>
      <c r="J76" s="88">
        <v>66.81</v>
      </c>
    </row>
    <row r="77" spans="2:10" x14ac:dyDescent="0.25">
      <c r="B77" s="110">
        <v>42309</v>
      </c>
      <c r="C77" s="111">
        <v>79.760000000000005</v>
      </c>
      <c r="D77" s="88">
        <v>81.45</v>
      </c>
      <c r="E77" s="94">
        <v>84.78</v>
      </c>
      <c r="F77" s="88">
        <v>73</v>
      </c>
      <c r="G77" s="94">
        <v>52.32</v>
      </c>
      <c r="H77" s="88">
        <v>49.83</v>
      </c>
      <c r="I77" s="94">
        <v>51.52</v>
      </c>
      <c r="J77" s="88">
        <v>69.38</v>
      </c>
    </row>
    <row r="78" spans="2:10" x14ac:dyDescent="0.25">
      <c r="B78" s="110">
        <v>42339</v>
      </c>
      <c r="C78" s="111">
        <v>74.81</v>
      </c>
      <c r="D78" s="88">
        <v>76.56</v>
      </c>
      <c r="E78" s="94">
        <v>84.85</v>
      </c>
      <c r="F78" s="88">
        <v>68.38</v>
      </c>
      <c r="G78" s="94">
        <v>46.94</v>
      </c>
      <c r="H78" s="88">
        <v>44.68</v>
      </c>
      <c r="I78" s="94">
        <v>49.35</v>
      </c>
      <c r="J78" s="88">
        <v>63.98</v>
      </c>
    </row>
    <row r="79" spans="2:10" x14ac:dyDescent="0.25">
      <c r="B79" s="110">
        <v>42370</v>
      </c>
      <c r="C79" s="111">
        <v>68.36</v>
      </c>
      <c r="D79" s="88">
        <v>68.95</v>
      </c>
      <c r="E79" s="94">
        <v>80.84</v>
      </c>
      <c r="F79" s="88">
        <v>62.3</v>
      </c>
      <c r="G79" s="94">
        <v>43.03</v>
      </c>
      <c r="H79" s="88">
        <v>41.31</v>
      </c>
      <c r="I79" s="94">
        <v>47.63</v>
      </c>
      <c r="J79" s="88">
        <v>58.56</v>
      </c>
    </row>
    <row r="80" spans="2:10" x14ac:dyDescent="0.25">
      <c r="B80" s="110">
        <v>42401</v>
      </c>
      <c r="C80" s="111">
        <v>89.04</v>
      </c>
      <c r="D80" s="88">
        <v>93.53</v>
      </c>
      <c r="E80" s="94">
        <v>17.309999999999999</v>
      </c>
      <c r="F80" s="88">
        <v>79.88</v>
      </c>
      <c r="G80" s="94">
        <v>63.68</v>
      </c>
      <c r="H80" s="88">
        <v>55.16</v>
      </c>
      <c r="I80" s="94">
        <v>54.05</v>
      </c>
      <c r="J80" s="88">
        <v>75.760000000000005</v>
      </c>
    </row>
    <row r="81" spans="2:10" x14ac:dyDescent="0.25">
      <c r="B81" s="110">
        <v>42430</v>
      </c>
      <c r="C81" s="111">
        <v>96.37</v>
      </c>
      <c r="D81" s="88">
        <v>100</v>
      </c>
      <c r="E81" s="94">
        <v>41.04</v>
      </c>
      <c r="F81" s="88">
        <v>94.36</v>
      </c>
      <c r="G81" s="94">
        <v>75.72</v>
      </c>
      <c r="H81" s="88">
        <v>70.33</v>
      </c>
      <c r="I81" s="94">
        <v>61.96</v>
      </c>
      <c r="J81" s="88">
        <v>87.05</v>
      </c>
    </row>
    <row r="82" spans="2:10" x14ac:dyDescent="0.25">
      <c r="B82" s="110">
        <v>42461</v>
      </c>
      <c r="C82" s="111">
        <v>93.3</v>
      </c>
      <c r="D82" s="88">
        <v>100</v>
      </c>
      <c r="E82" s="94">
        <v>59.27</v>
      </c>
      <c r="F82" s="88">
        <v>94.36</v>
      </c>
      <c r="G82" s="94">
        <v>77.489999999999995</v>
      </c>
      <c r="H82" s="88">
        <v>76.41</v>
      </c>
      <c r="I82" s="94">
        <v>62.23</v>
      </c>
      <c r="J82" s="88">
        <v>87.56</v>
      </c>
    </row>
    <row r="83" spans="2:10" x14ac:dyDescent="0.25">
      <c r="B83" s="110">
        <v>42491</v>
      </c>
      <c r="C83" s="111">
        <v>91.58</v>
      </c>
      <c r="D83" s="88">
        <v>93.05</v>
      </c>
      <c r="E83" s="94">
        <v>58.91</v>
      </c>
      <c r="F83" s="88">
        <v>92.63</v>
      </c>
      <c r="G83" s="94">
        <v>74.540000000000006</v>
      </c>
      <c r="H83" s="88">
        <v>74.92</v>
      </c>
      <c r="I83" s="94">
        <v>58.29</v>
      </c>
      <c r="J83" s="88">
        <v>84.02</v>
      </c>
    </row>
    <row r="84" spans="2:10" x14ac:dyDescent="0.25">
      <c r="B84" s="110">
        <v>42522</v>
      </c>
      <c r="C84" s="111">
        <v>83.72</v>
      </c>
      <c r="D84" s="88">
        <v>83.9</v>
      </c>
      <c r="E84" s="94">
        <v>60.67</v>
      </c>
      <c r="F84" s="88">
        <v>92.83</v>
      </c>
      <c r="G84" s="94">
        <v>64.959999999999994</v>
      </c>
      <c r="H84" s="88">
        <v>70.510000000000005</v>
      </c>
      <c r="I84" s="94">
        <v>56.29</v>
      </c>
      <c r="J84" s="88">
        <v>78.02</v>
      </c>
    </row>
    <row r="85" spans="2:10" x14ac:dyDescent="0.25">
      <c r="B85" s="110">
        <v>42552</v>
      </c>
      <c r="C85" s="111">
        <v>80.989999999999995</v>
      </c>
      <c r="D85" s="88">
        <v>76.13</v>
      </c>
      <c r="E85" s="94">
        <v>41.04</v>
      </c>
      <c r="F85" s="88">
        <v>84.69</v>
      </c>
      <c r="G85" s="94">
        <v>56.36</v>
      </c>
      <c r="H85" s="88">
        <v>62.07</v>
      </c>
      <c r="I85" s="94">
        <v>51.36</v>
      </c>
      <c r="J85" s="88">
        <v>71.45</v>
      </c>
    </row>
    <row r="86" spans="2:10" x14ac:dyDescent="0.25">
      <c r="B86" s="110">
        <v>42583</v>
      </c>
      <c r="C86" s="111">
        <v>71.45</v>
      </c>
      <c r="D86" s="88">
        <v>66.5</v>
      </c>
      <c r="E86" s="94">
        <v>0.53</v>
      </c>
      <c r="F86" s="88">
        <v>74.97</v>
      </c>
      <c r="G86" s="94">
        <v>50.14</v>
      </c>
      <c r="H86" s="88">
        <v>52.68</v>
      </c>
      <c r="I86" s="94">
        <v>45.62</v>
      </c>
      <c r="J86" s="88">
        <v>61.72</v>
      </c>
    </row>
    <row r="87" spans="2:10" x14ac:dyDescent="0.25">
      <c r="B87" s="110">
        <v>42614</v>
      </c>
      <c r="C87" s="111">
        <v>60.79</v>
      </c>
      <c r="D87" s="88">
        <v>59.58</v>
      </c>
      <c r="E87" s="94">
        <v>0.53</v>
      </c>
      <c r="F87" s="88">
        <v>64.02</v>
      </c>
      <c r="G87" s="94">
        <v>43.81</v>
      </c>
      <c r="H87" s="88">
        <v>43.8</v>
      </c>
      <c r="I87" s="94">
        <v>39.26</v>
      </c>
      <c r="J87" s="88">
        <v>52.54</v>
      </c>
    </row>
    <row r="88" spans="2:10" x14ac:dyDescent="0.25">
      <c r="B88" s="110">
        <v>42644</v>
      </c>
      <c r="C88" s="111">
        <v>50.23</v>
      </c>
      <c r="D88" s="88">
        <v>53.58</v>
      </c>
      <c r="E88" s="94">
        <v>0.53</v>
      </c>
      <c r="F88" s="88">
        <v>55.03</v>
      </c>
      <c r="G88" s="94">
        <v>40.32</v>
      </c>
      <c r="H88" s="88">
        <v>36.49</v>
      </c>
      <c r="I88" s="94">
        <v>35.909999999999997</v>
      </c>
      <c r="J88" s="88">
        <v>45.3</v>
      </c>
    </row>
    <row r="89" spans="2:10" x14ac:dyDescent="0.25">
      <c r="B89" s="110">
        <v>42675</v>
      </c>
      <c r="C89" s="111">
        <v>40.69</v>
      </c>
      <c r="D89" s="88">
        <v>45.58</v>
      </c>
      <c r="E89" s="94">
        <v>0.53</v>
      </c>
      <c r="F89" s="88">
        <v>44.29</v>
      </c>
      <c r="G89" s="94">
        <v>36.020000000000003</v>
      </c>
      <c r="H89" s="88">
        <v>30.94</v>
      </c>
      <c r="I89" s="94">
        <v>32.47</v>
      </c>
      <c r="J89" s="88">
        <v>38.04</v>
      </c>
    </row>
    <row r="90" spans="2:10" x14ac:dyDescent="0.25">
      <c r="B90" s="110">
        <v>42705</v>
      </c>
      <c r="C90" s="111">
        <v>41.31</v>
      </c>
      <c r="D90" s="88">
        <v>42.9</v>
      </c>
      <c r="E90" s="94">
        <v>0.52</v>
      </c>
      <c r="F90" s="88">
        <v>42.24</v>
      </c>
      <c r="G90" s="94">
        <v>38.29</v>
      </c>
      <c r="H90" s="88">
        <v>30.77</v>
      </c>
      <c r="I90" s="94">
        <v>31.95</v>
      </c>
      <c r="J90" s="88">
        <v>37.01</v>
      </c>
    </row>
    <row r="91" spans="2:10" x14ac:dyDescent="0.25">
      <c r="B91" s="110">
        <v>42736</v>
      </c>
      <c r="C91" s="111">
        <v>81.069999999999993</v>
      </c>
      <c r="D91" s="88">
        <v>72.94</v>
      </c>
      <c r="E91" s="94">
        <v>0.52</v>
      </c>
      <c r="F91" s="88">
        <v>44.45</v>
      </c>
      <c r="G91" s="94">
        <v>56.18</v>
      </c>
      <c r="H91" s="88">
        <v>33.130000000000003</v>
      </c>
      <c r="I91" s="94">
        <v>34.07</v>
      </c>
      <c r="J91" s="88">
        <v>52.42</v>
      </c>
    </row>
    <row r="92" spans="2:10" x14ac:dyDescent="0.25">
      <c r="B92" s="110">
        <v>42767</v>
      </c>
      <c r="C92" s="111">
        <v>93.14</v>
      </c>
      <c r="D92" s="88">
        <v>99.97</v>
      </c>
      <c r="E92" s="94">
        <v>0.52</v>
      </c>
      <c r="F92" s="88">
        <v>95.52</v>
      </c>
      <c r="G92" s="94">
        <v>92.73</v>
      </c>
      <c r="H92" s="88">
        <v>75.84</v>
      </c>
      <c r="I92" s="94">
        <v>61.57</v>
      </c>
      <c r="J92" s="88">
        <v>84.88</v>
      </c>
    </row>
    <row r="93" spans="2:10" x14ac:dyDescent="0.25">
      <c r="B93" s="110">
        <v>42795</v>
      </c>
      <c r="C93" s="111">
        <v>91.01</v>
      </c>
      <c r="D93" s="88">
        <v>100</v>
      </c>
      <c r="E93" s="94">
        <v>0.52</v>
      </c>
      <c r="F93" s="88">
        <v>93.02</v>
      </c>
      <c r="G93" s="94">
        <v>92.2</v>
      </c>
      <c r="H93" s="88">
        <v>81.290000000000006</v>
      </c>
      <c r="I93" s="94">
        <v>65.709999999999994</v>
      </c>
      <c r="J93" s="88">
        <v>87.99</v>
      </c>
    </row>
    <row r="94" spans="2:10" x14ac:dyDescent="0.25">
      <c r="B94" s="110">
        <v>42826</v>
      </c>
      <c r="C94" s="111">
        <v>91.25</v>
      </c>
      <c r="D94" s="88">
        <v>100</v>
      </c>
      <c r="E94" s="94">
        <v>0.52</v>
      </c>
      <c r="F94" s="88">
        <v>93.79</v>
      </c>
      <c r="G94" s="94">
        <v>91.46</v>
      </c>
      <c r="H94" s="88">
        <v>84.3</v>
      </c>
      <c r="I94" s="94">
        <v>68.510000000000005</v>
      </c>
      <c r="J94" s="88">
        <v>88.89</v>
      </c>
    </row>
    <row r="95" spans="2:10" x14ac:dyDescent="0.25">
      <c r="B95" s="110">
        <v>42856</v>
      </c>
      <c r="C95" s="111">
        <v>88.09</v>
      </c>
      <c r="D95" s="88">
        <v>94.12</v>
      </c>
      <c r="E95" s="94">
        <v>0.52</v>
      </c>
      <c r="F95" s="88">
        <v>93.59</v>
      </c>
      <c r="G95" s="94">
        <v>81.09</v>
      </c>
      <c r="H95" s="88">
        <v>82.79</v>
      </c>
      <c r="I95" s="94">
        <v>67.89</v>
      </c>
      <c r="J95" s="88">
        <v>86.58</v>
      </c>
    </row>
    <row r="96" spans="2:10" x14ac:dyDescent="0.25">
      <c r="B96" s="110">
        <v>42887</v>
      </c>
      <c r="C96" s="111">
        <v>86.89</v>
      </c>
      <c r="D96" s="88">
        <v>82.3</v>
      </c>
      <c r="E96" s="94">
        <v>0.52</v>
      </c>
      <c r="F96" s="88">
        <v>88.83</v>
      </c>
      <c r="G96" s="94">
        <v>82.1</v>
      </c>
      <c r="H96" s="88">
        <v>78.099999999999994</v>
      </c>
      <c r="I96" s="94">
        <v>64.95</v>
      </c>
      <c r="J96" s="88">
        <v>81.69</v>
      </c>
    </row>
    <row r="97" spans="2:10" x14ac:dyDescent="0.25">
      <c r="B97" s="110">
        <v>42917</v>
      </c>
      <c r="C97" s="111">
        <v>87.13</v>
      </c>
      <c r="D97" s="88">
        <v>75.709999999999994</v>
      </c>
      <c r="E97" s="94">
        <v>0.52</v>
      </c>
      <c r="F97" s="88">
        <v>85.44</v>
      </c>
      <c r="G97" s="94">
        <v>80.790000000000006</v>
      </c>
      <c r="H97" s="88">
        <v>72.16</v>
      </c>
      <c r="I97" s="94">
        <v>59.85</v>
      </c>
      <c r="J97" s="88">
        <v>77.63</v>
      </c>
    </row>
    <row r="98" spans="2:10" x14ac:dyDescent="0.25">
      <c r="B98" s="110">
        <v>42948</v>
      </c>
      <c r="C98" s="111">
        <v>83.02</v>
      </c>
      <c r="D98" s="88">
        <v>63.52</v>
      </c>
      <c r="E98" s="94">
        <v>0.52</v>
      </c>
      <c r="F98" s="88">
        <v>78.97</v>
      </c>
      <c r="G98" s="94">
        <v>78.98</v>
      </c>
      <c r="H98" s="88">
        <v>65.38</v>
      </c>
      <c r="I98" s="94">
        <v>53.2</v>
      </c>
      <c r="J98" s="88">
        <v>70.67</v>
      </c>
    </row>
    <row r="99" spans="2:10" x14ac:dyDescent="0.25">
      <c r="B99" s="110">
        <v>42979</v>
      </c>
      <c r="C99" s="111">
        <v>72.709999999999994</v>
      </c>
      <c r="D99" s="88">
        <v>55.61</v>
      </c>
      <c r="E99" s="94">
        <v>0.52</v>
      </c>
      <c r="F99" s="88">
        <v>67.33</v>
      </c>
      <c r="G99" s="94">
        <v>73.760000000000005</v>
      </c>
      <c r="H99" s="88">
        <v>57.48</v>
      </c>
      <c r="I99" s="94">
        <v>46.98</v>
      </c>
      <c r="J99" s="88">
        <v>62.38</v>
      </c>
    </row>
    <row r="100" spans="2:10" x14ac:dyDescent="0.25">
      <c r="B100" s="110">
        <v>43009</v>
      </c>
      <c r="C100" s="111">
        <v>61.22</v>
      </c>
      <c r="D100" s="88">
        <v>47.02</v>
      </c>
      <c r="E100" s="94">
        <v>0.52</v>
      </c>
      <c r="F100" s="88">
        <v>59.23</v>
      </c>
      <c r="G100" s="94">
        <v>64.69</v>
      </c>
      <c r="H100" s="88">
        <v>49.66</v>
      </c>
      <c r="I100" s="94">
        <v>40.75</v>
      </c>
      <c r="J100" s="88">
        <v>55.65</v>
      </c>
    </row>
    <row r="101" spans="2:10" x14ac:dyDescent="0.25">
      <c r="B101" s="110">
        <v>43040</v>
      </c>
      <c r="C101" s="111">
        <v>52.21</v>
      </c>
      <c r="D101" s="88">
        <v>43.49</v>
      </c>
      <c r="E101" s="94">
        <v>1.47</v>
      </c>
      <c r="F101" s="88">
        <v>74.25</v>
      </c>
      <c r="G101" s="94">
        <v>68.5</v>
      </c>
      <c r="H101" s="88">
        <v>46.64</v>
      </c>
      <c r="I101" s="94">
        <v>35.33</v>
      </c>
      <c r="J101" s="88">
        <v>56.6</v>
      </c>
    </row>
    <row r="102" spans="2:10" x14ac:dyDescent="0.25">
      <c r="B102" s="110">
        <v>43070</v>
      </c>
      <c r="C102" s="111">
        <v>47.75</v>
      </c>
      <c r="D102" s="88">
        <v>44.26</v>
      </c>
      <c r="E102" s="94">
        <v>9.4</v>
      </c>
      <c r="F102" s="88">
        <v>71.209999999999994</v>
      </c>
      <c r="G102" s="94">
        <v>69.73</v>
      </c>
      <c r="H102" s="88">
        <v>45.22</v>
      </c>
      <c r="I102" s="94">
        <v>31.22</v>
      </c>
      <c r="J102" s="88">
        <v>54.53</v>
      </c>
    </row>
    <row r="103" spans="2:10" x14ac:dyDescent="0.25">
      <c r="B103" s="110">
        <v>43101</v>
      </c>
      <c r="C103" s="111">
        <v>68.36</v>
      </c>
      <c r="D103" s="88">
        <v>57.89</v>
      </c>
      <c r="E103" s="94">
        <v>13.42</v>
      </c>
      <c r="F103" s="88">
        <v>76.42</v>
      </c>
      <c r="G103" s="94">
        <v>74.150000000000006</v>
      </c>
      <c r="H103" s="88">
        <v>50.01</v>
      </c>
      <c r="I103" s="94">
        <v>31.58</v>
      </c>
      <c r="J103" s="88">
        <v>63.9</v>
      </c>
    </row>
    <row r="104" spans="2:10" x14ac:dyDescent="0.25">
      <c r="B104" s="110">
        <v>43132</v>
      </c>
      <c r="C104" s="111">
        <v>84.59</v>
      </c>
      <c r="D104" s="88">
        <v>71.930000000000007</v>
      </c>
      <c r="E104" s="94">
        <v>22.7</v>
      </c>
      <c r="F104" s="88">
        <v>84.13</v>
      </c>
      <c r="G104" s="94">
        <v>77.989999999999995</v>
      </c>
      <c r="H104" s="88">
        <v>60.42</v>
      </c>
      <c r="I104" s="94">
        <v>33.520000000000003</v>
      </c>
      <c r="J104" s="88">
        <v>73.63</v>
      </c>
    </row>
    <row r="105" spans="2:10" x14ac:dyDescent="0.25">
      <c r="B105" s="110">
        <v>43160</v>
      </c>
      <c r="C105" s="111">
        <v>96.79</v>
      </c>
      <c r="D105" s="88">
        <v>86.35</v>
      </c>
      <c r="E105" s="94">
        <v>41.63</v>
      </c>
      <c r="F105" s="88">
        <v>98.04</v>
      </c>
      <c r="G105" s="94">
        <v>89.13</v>
      </c>
      <c r="H105" s="88">
        <v>75.84</v>
      </c>
      <c r="I105" s="94">
        <v>39.26</v>
      </c>
      <c r="J105" s="88">
        <v>85.3</v>
      </c>
    </row>
    <row r="106" spans="2:10" x14ac:dyDescent="0.25">
      <c r="B106" s="110">
        <v>43191</v>
      </c>
      <c r="C106" s="111">
        <v>93.63</v>
      </c>
      <c r="D106" s="88">
        <v>96.99</v>
      </c>
      <c r="E106" s="94">
        <v>62.79</v>
      </c>
      <c r="F106" s="88">
        <v>100</v>
      </c>
      <c r="G106" s="94">
        <v>94.45</v>
      </c>
      <c r="H106" s="88">
        <v>93.69</v>
      </c>
      <c r="I106" s="94">
        <v>46.31</v>
      </c>
      <c r="J106" s="88">
        <v>90.4</v>
      </c>
    </row>
    <row r="107" spans="2:10" x14ac:dyDescent="0.25">
      <c r="B107" s="110">
        <v>43221</v>
      </c>
      <c r="C107" s="111">
        <v>90.92</v>
      </c>
      <c r="D107" s="88">
        <v>94.54</v>
      </c>
      <c r="E107" s="94">
        <v>63.85</v>
      </c>
      <c r="F107" s="88">
        <v>96.3</v>
      </c>
      <c r="G107" s="94">
        <v>93.06</v>
      </c>
      <c r="H107" s="88">
        <v>93.69</v>
      </c>
      <c r="I107" s="94">
        <v>45.19</v>
      </c>
      <c r="J107" s="88">
        <v>88.58</v>
      </c>
    </row>
    <row r="108" spans="2:10" x14ac:dyDescent="0.25">
      <c r="B108" s="110">
        <v>43252</v>
      </c>
      <c r="C108" s="111">
        <v>93.55</v>
      </c>
      <c r="D108" s="88">
        <v>89.86</v>
      </c>
      <c r="E108" s="94">
        <v>60.98</v>
      </c>
      <c r="F108" s="88">
        <v>88.45</v>
      </c>
      <c r="G108" s="94">
        <v>86</v>
      </c>
      <c r="H108" s="88">
        <v>89.74</v>
      </c>
      <c r="I108" s="94">
        <v>41.29</v>
      </c>
      <c r="J108" s="88">
        <v>85.88</v>
      </c>
    </row>
    <row r="109" spans="2:10" x14ac:dyDescent="0.25">
      <c r="B109" s="110">
        <v>43282</v>
      </c>
      <c r="C109" s="111">
        <v>90.68</v>
      </c>
      <c r="D109" s="88">
        <v>81.83</v>
      </c>
      <c r="E109" s="94">
        <v>59.22</v>
      </c>
      <c r="F109" s="88">
        <v>82.46</v>
      </c>
      <c r="G109" s="94">
        <v>77.39</v>
      </c>
      <c r="H109" s="88">
        <v>82.04</v>
      </c>
      <c r="I109" s="94">
        <v>36.299999999999997</v>
      </c>
      <c r="J109" s="88">
        <v>80.069999999999993</v>
      </c>
    </row>
    <row r="110" spans="2:10" x14ac:dyDescent="0.25">
      <c r="B110" s="110">
        <v>43313</v>
      </c>
      <c r="C110" s="111">
        <v>84.43</v>
      </c>
      <c r="D110" s="88">
        <v>73.31</v>
      </c>
      <c r="E110" s="94">
        <v>56.72</v>
      </c>
      <c r="F110" s="88">
        <v>71.92</v>
      </c>
      <c r="G110" s="94">
        <v>68.5</v>
      </c>
      <c r="H110" s="88">
        <v>74</v>
      </c>
      <c r="I110" s="94">
        <v>30.48</v>
      </c>
      <c r="J110" s="88">
        <v>72.569999999999993</v>
      </c>
    </row>
    <row r="111" spans="2:10" x14ac:dyDescent="0.25">
      <c r="B111" s="110">
        <v>43344</v>
      </c>
      <c r="C111" s="111">
        <v>70.63</v>
      </c>
      <c r="D111" s="88">
        <v>65.28</v>
      </c>
      <c r="E111" s="94">
        <v>54.01</v>
      </c>
      <c r="F111" s="88">
        <v>61.44</v>
      </c>
      <c r="G111" s="94">
        <v>58.99</v>
      </c>
      <c r="H111" s="88">
        <v>62.81</v>
      </c>
      <c r="I111" s="94">
        <v>24.19</v>
      </c>
      <c r="J111" s="88">
        <v>61.71</v>
      </c>
    </row>
    <row r="112" spans="2:10" x14ac:dyDescent="0.25">
      <c r="B112" s="110">
        <v>43374</v>
      </c>
      <c r="C112" s="111">
        <v>63.69</v>
      </c>
      <c r="D112" s="88">
        <v>61.75</v>
      </c>
      <c r="E112" s="94">
        <v>62.1</v>
      </c>
      <c r="F112" s="88">
        <v>56.53</v>
      </c>
      <c r="G112" s="94">
        <v>53.51</v>
      </c>
      <c r="H112" s="88">
        <v>55.87</v>
      </c>
      <c r="I112" s="94">
        <v>19.53</v>
      </c>
      <c r="J112" s="88">
        <v>55.48</v>
      </c>
    </row>
    <row r="113" spans="2:10" x14ac:dyDescent="0.25">
      <c r="B113" s="110">
        <v>43405</v>
      </c>
      <c r="C113" s="111">
        <v>54.75</v>
      </c>
      <c r="D113" s="88">
        <v>57.45</v>
      </c>
      <c r="E113" s="94">
        <v>52.03</v>
      </c>
      <c r="F113" s="88">
        <v>52.54</v>
      </c>
      <c r="G113" s="94">
        <v>51.48</v>
      </c>
      <c r="H113" s="88">
        <v>54.99</v>
      </c>
      <c r="I113" s="94">
        <v>15.27</v>
      </c>
      <c r="J113" s="88">
        <v>50.26</v>
      </c>
    </row>
    <row r="114" spans="2:10" x14ac:dyDescent="0.25">
      <c r="B114" s="110">
        <v>43435</v>
      </c>
      <c r="C114" s="111">
        <v>58.24</v>
      </c>
      <c r="D114" s="88">
        <v>62.15</v>
      </c>
      <c r="E114" s="94">
        <v>69.23</v>
      </c>
      <c r="F114" s="88">
        <v>61.44</v>
      </c>
      <c r="G114" s="94">
        <v>63.77</v>
      </c>
      <c r="H114" s="88">
        <v>62.26</v>
      </c>
      <c r="I114" s="94">
        <v>16.14</v>
      </c>
      <c r="J114" s="88">
        <v>56.56</v>
      </c>
    </row>
    <row r="115" spans="2:10" x14ac:dyDescent="0.25">
      <c r="B115" s="110">
        <v>43466</v>
      </c>
      <c r="C115" s="111">
        <v>83.72</v>
      </c>
      <c r="D115" s="88">
        <v>99.07</v>
      </c>
      <c r="E115" s="94">
        <v>88.54</v>
      </c>
      <c r="F115" s="88">
        <v>88.07</v>
      </c>
      <c r="G115" s="94">
        <v>99.01</v>
      </c>
      <c r="H115" s="88">
        <v>86.74</v>
      </c>
      <c r="I115" s="94">
        <v>40.32</v>
      </c>
      <c r="J115" s="88">
        <v>81.760000000000005</v>
      </c>
    </row>
    <row r="116" spans="2:10" x14ac:dyDescent="0.25">
      <c r="B116" s="110">
        <v>43497</v>
      </c>
      <c r="C116" s="111">
        <v>89.67</v>
      </c>
      <c r="D116" s="88">
        <v>99.98</v>
      </c>
      <c r="E116" s="94">
        <v>87.21</v>
      </c>
      <c r="F116" s="88">
        <v>97.46</v>
      </c>
      <c r="G116" s="94">
        <v>99.34</v>
      </c>
      <c r="H116" s="88">
        <v>97.32</v>
      </c>
      <c r="I116" s="94">
        <v>55.86</v>
      </c>
      <c r="J116" s="88">
        <v>90.38</v>
      </c>
    </row>
    <row r="117" spans="2:10" x14ac:dyDescent="0.25">
      <c r="B117" s="110">
        <v>43525</v>
      </c>
      <c r="C117" s="111">
        <v>88.77</v>
      </c>
      <c r="D117" s="88">
        <v>100</v>
      </c>
      <c r="E117" s="94">
        <v>99.17</v>
      </c>
      <c r="F117" s="88">
        <v>100</v>
      </c>
      <c r="G117" s="94">
        <v>100</v>
      </c>
      <c r="H117" s="88">
        <v>99.04</v>
      </c>
      <c r="I117" s="94">
        <v>66.98</v>
      </c>
      <c r="J117" s="88">
        <v>92.93</v>
      </c>
    </row>
    <row r="118" spans="2:10" x14ac:dyDescent="0.25">
      <c r="B118" s="110">
        <v>43556</v>
      </c>
      <c r="C118" s="111">
        <v>90.6</v>
      </c>
      <c r="D118" s="88">
        <v>96.94</v>
      </c>
      <c r="E118" s="94">
        <v>97.6</v>
      </c>
      <c r="F118" s="88">
        <v>99.22</v>
      </c>
      <c r="G118" s="94">
        <v>98.25</v>
      </c>
      <c r="H118" s="88">
        <v>98.85</v>
      </c>
      <c r="I118" s="94">
        <v>73.790000000000006</v>
      </c>
      <c r="J118" s="88">
        <v>93.7</v>
      </c>
    </row>
    <row r="119" spans="2:10" x14ac:dyDescent="0.25">
      <c r="B119" s="110">
        <v>43586</v>
      </c>
      <c r="C119" s="111">
        <v>90.19</v>
      </c>
      <c r="D119" s="88">
        <v>89.65</v>
      </c>
      <c r="E119" s="94">
        <v>94.46</v>
      </c>
      <c r="F119" s="88">
        <v>95.52</v>
      </c>
      <c r="G119" s="94">
        <v>92.2</v>
      </c>
      <c r="H119" s="88">
        <v>95.4</v>
      </c>
      <c r="I119" s="94">
        <v>73.88</v>
      </c>
      <c r="J119" s="88">
        <v>91.07</v>
      </c>
    </row>
    <row r="120" spans="2:10" x14ac:dyDescent="0.25">
      <c r="B120" s="110">
        <v>43617</v>
      </c>
      <c r="C120" s="111">
        <v>88.09</v>
      </c>
      <c r="D120" s="88">
        <v>83.85</v>
      </c>
      <c r="E120" s="94">
        <v>95.94</v>
      </c>
      <c r="F120" s="88">
        <v>93.4</v>
      </c>
      <c r="G120" s="94">
        <v>83.02</v>
      </c>
      <c r="H120" s="88">
        <v>89.93</v>
      </c>
      <c r="I120" s="94">
        <v>69.849999999999994</v>
      </c>
      <c r="J120" s="88">
        <v>86.27</v>
      </c>
    </row>
    <row r="121" spans="2:10" x14ac:dyDescent="0.25">
      <c r="B121" s="110">
        <v>43647</v>
      </c>
      <c r="C121" s="111">
        <v>81.069999999999993</v>
      </c>
      <c r="D121" s="88">
        <v>72.62</v>
      </c>
      <c r="E121" s="94">
        <v>85.95</v>
      </c>
      <c r="F121" s="88">
        <v>88.64</v>
      </c>
      <c r="G121" s="94">
        <v>72.89</v>
      </c>
      <c r="H121" s="88">
        <v>80.16</v>
      </c>
      <c r="I121" s="94">
        <v>68.97</v>
      </c>
      <c r="J121" s="88">
        <v>78.08</v>
      </c>
    </row>
    <row r="122" spans="2:10" x14ac:dyDescent="0.25">
      <c r="B122" s="110">
        <v>43678</v>
      </c>
      <c r="C122" s="111">
        <v>69.53</v>
      </c>
      <c r="D122" s="88">
        <v>65.540000000000006</v>
      </c>
      <c r="E122" s="94">
        <v>79.819999999999993</v>
      </c>
      <c r="F122" s="88">
        <v>82.65</v>
      </c>
      <c r="G122" s="94">
        <v>62.04</v>
      </c>
      <c r="H122" s="88">
        <v>69.78</v>
      </c>
      <c r="I122" s="94">
        <v>57.56</v>
      </c>
      <c r="J122" s="88">
        <v>68.069999999999993</v>
      </c>
    </row>
    <row r="123" spans="2:10" x14ac:dyDescent="0.25">
      <c r="B123" s="110">
        <v>43709</v>
      </c>
      <c r="C123" s="111">
        <v>61.07</v>
      </c>
      <c r="D123" s="88">
        <v>59.66</v>
      </c>
      <c r="E123" s="94">
        <v>80.41</v>
      </c>
      <c r="F123" s="88">
        <v>72.28</v>
      </c>
      <c r="G123" s="94">
        <v>51.4</v>
      </c>
      <c r="H123" s="88">
        <v>58.77</v>
      </c>
      <c r="I123" s="94">
        <v>50.84</v>
      </c>
      <c r="J123" s="88">
        <v>58.67</v>
      </c>
    </row>
    <row r="124" spans="2:10" x14ac:dyDescent="0.25">
      <c r="B124" s="110">
        <v>43739</v>
      </c>
      <c r="C124" s="111">
        <v>48.66</v>
      </c>
      <c r="D124" s="88">
        <v>53.84</v>
      </c>
      <c r="E124" s="94">
        <v>73.540000000000006</v>
      </c>
      <c r="F124" s="88">
        <v>65.239999999999995</v>
      </c>
      <c r="G124" s="94">
        <v>39.94</v>
      </c>
      <c r="H124" s="88">
        <v>49.12</v>
      </c>
      <c r="I124" s="94">
        <v>44.95</v>
      </c>
      <c r="J124" s="88">
        <v>48.82</v>
      </c>
    </row>
    <row r="125" spans="2:10" x14ac:dyDescent="0.25">
      <c r="B125" s="110">
        <v>43770</v>
      </c>
      <c r="C125" s="111">
        <v>39.46</v>
      </c>
      <c r="D125" s="88">
        <v>47.49</v>
      </c>
      <c r="E125" s="94">
        <v>68.48</v>
      </c>
      <c r="F125" s="88">
        <v>59.23</v>
      </c>
      <c r="G125" s="94">
        <v>33.53</v>
      </c>
      <c r="H125" s="88">
        <v>42.37</v>
      </c>
      <c r="I125" s="94">
        <v>40.25</v>
      </c>
      <c r="J125" s="88">
        <v>41.72</v>
      </c>
    </row>
    <row r="126" spans="2:10" x14ac:dyDescent="0.25">
      <c r="B126" s="110">
        <v>43800</v>
      </c>
      <c r="C126" s="111">
        <v>28.67</v>
      </c>
      <c r="D126" s="88">
        <v>40.22</v>
      </c>
      <c r="E126" s="94">
        <v>63.04</v>
      </c>
      <c r="F126" s="88">
        <v>54.2</v>
      </c>
      <c r="G126" s="94">
        <v>36.229999999999997</v>
      </c>
      <c r="H126" s="88">
        <v>36.83</v>
      </c>
      <c r="I126" s="94">
        <v>35.799999999999997</v>
      </c>
      <c r="J126" s="88">
        <v>35.6</v>
      </c>
    </row>
    <row r="127" spans="2:10" x14ac:dyDescent="0.25">
      <c r="B127" s="110">
        <v>43831</v>
      </c>
      <c r="C127" s="111">
        <v>38.31</v>
      </c>
      <c r="D127" s="88">
        <v>48.74</v>
      </c>
      <c r="E127" s="94">
        <v>67.73</v>
      </c>
      <c r="F127" s="88">
        <v>49.27</v>
      </c>
      <c r="G127" s="94">
        <v>43.5</v>
      </c>
      <c r="H127" s="88">
        <v>33.97</v>
      </c>
      <c r="I127" s="94">
        <v>33.07</v>
      </c>
      <c r="J127" s="88">
        <v>37.74</v>
      </c>
    </row>
    <row r="128" spans="2:10" x14ac:dyDescent="0.25">
      <c r="B128" s="110">
        <v>43862</v>
      </c>
      <c r="C128" s="111">
        <v>81.3</v>
      </c>
      <c r="D128" s="88">
        <v>84.22</v>
      </c>
      <c r="E128" s="94">
        <v>83.25</v>
      </c>
      <c r="F128" s="88">
        <v>50.57</v>
      </c>
      <c r="G128" s="94">
        <v>61.5</v>
      </c>
      <c r="H128" s="88">
        <v>39.35</v>
      </c>
      <c r="I128" s="94">
        <v>43.95</v>
      </c>
      <c r="J128" s="88">
        <v>56.98</v>
      </c>
    </row>
    <row r="129" spans="2:10" x14ac:dyDescent="0.25">
      <c r="B129" s="110">
        <v>43891</v>
      </c>
      <c r="C129" s="111">
        <v>96.21</v>
      </c>
      <c r="D129" s="88">
        <v>97.9</v>
      </c>
      <c r="E129" s="94">
        <v>89.29</v>
      </c>
      <c r="F129" s="88">
        <v>55.36</v>
      </c>
      <c r="G129" s="94">
        <v>53.09</v>
      </c>
      <c r="H129" s="88">
        <v>41.13</v>
      </c>
      <c r="I129" s="94">
        <v>45.53</v>
      </c>
      <c r="J129" s="88">
        <v>63.87</v>
      </c>
    </row>
    <row r="130" spans="2:10" x14ac:dyDescent="0.25">
      <c r="B130" s="110">
        <v>43922</v>
      </c>
      <c r="C130" s="111">
        <v>97.21</v>
      </c>
      <c r="D130" s="88">
        <v>100</v>
      </c>
      <c r="E130" s="94"/>
      <c r="F130" s="88">
        <v>58.89</v>
      </c>
      <c r="G130" s="94">
        <v>37.47</v>
      </c>
      <c r="H130" s="88">
        <v>40.6</v>
      </c>
      <c r="I130" s="94">
        <v>43.11</v>
      </c>
      <c r="J130" s="88">
        <v>64.59</v>
      </c>
    </row>
  </sheetData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5"/>
  <sheetViews>
    <sheetView showGridLines="0" zoomScale="90" zoomScaleNormal="90" workbookViewId="0">
      <pane ySplit="4" topLeftCell="A5" activePane="bottomLeft" state="frozenSplit"/>
      <selection pane="bottomLeft"/>
    </sheetView>
  </sheetViews>
  <sheetFormatPr defaultColWidth="9.140625" defaultRowHeight="15" customHeight="1" x14ac:dyDescent="0.2"/>
  <cols>
    <col min="1" max="1" width="9.5703125" style="101" customWidth="1"/>
    <col min="2" max="2" width="20.140625" style="101" customWidth="1"/>
    <col min="3" max="13" width="15.28515625" style="101" customWidth="1"/>
    <col min="14" max="14" width="12.28515625" style="101" bestFit="1" customWidth="1"/>
    <col min="15" max="16384" width="9.140625" style="101"/>
  </cols>
  <sheetData>
    <row r="1" spans="1:14" s="2" customFormat="1" x14ac:dyDescent="0.25">
      <c r="A1" s="1" t="s">
        <v>356</v>
      </c>
    </row>
    <row r="2" spans="1:14" s="2" customFormat="1" x14ac:dyDescent="0.25">
      <c r="A2" s="4"/>
    </row>
    <row r="3" spans="1:14" s="2" customFormat="1" ht="14.25" x14ac:dyDescent="0.2"/>
    <row r="4" spans="1:14" s="2" customFormat="1" ht="14.25" x14ac:dyDescent="0.2"/>
    <row r="6" spans="1:14" ht="25.5" x14ac:dyDescent="0.2">
      <c r="B6" s="8"/>
      <c r="C6" s="8"/>
      <c r="D6" s="10" t="s">
        <v>324</v>
      </c>
      <c r="E6" s="8" t="s">
        <v>325</v>
      </c>
      <c r="F6" s="8" t="s">
        <v>326</v>
      </c>
      <c r="G6" s="8" t="s">
        <v>327</v>
      </c>
      <c r="H6" s="8" t="s">
        <v>4</v>
      </c>
      <c r="I6" s="8" t="s">
        <v>328</v>
      </c>
      <c r="J6" s="8" t="s">
        <v>329</v>
      </c>
      <c r="K6" s="8" t="s">
        <v>330</v>
      </c>
      <c r="L6" s="8" t="s">
        <v>331</v>
      </c>
      <c r="M6" s="8" t="s">
        <v>332</v>
      </c>
      <c r="N6" s="8" t="s">
        <v>178</v>
      </c>
    </row>
    <row r="7" spans="1:14" ht="18.600000000000001" customHeight="1" x14ac:dyDescent="0.2">
      <c r="B7" s="184" t="s">
        <v>359</v>
      </c>
      <c r="C7" s="117" t="s">
        <v>357</v>
      </c>
      <c r="D7" s="122">
        <v>235371000</v>
      </c>
      <c r="E7" s="118">
        <v>107500000</v>
      </c>
      <c r="F7" s="118">
        <v>34143000</v>
      </c>
      <c r="G7" s="118">
        <v>88730000</v>
      </c>
      <c r="H7" s="118">
        <v>148943000</v>
      </c>
      <c r="I7" s="118">
        <v>162241000</v>
      </c>
      <c r="J7" s="118">
        <v>6231000</v>
      </c>
      <c r="K7" s="118">
        <v>9600000</v>
      </c>
      <c r="L7" s="118">
        <v>17424000</v>
      </c>
      <c r="M7" s="118">
        <v>58500000</v>
      </c>
      <c r="N7" s="118">
        <f>SUM(D7:M7)</f>
        <v>868683000</v>
      </c>
    </row>
    <row r="8" spans="1:14" ht="18.600000000000001" customHeight="1" x14ac:dyDescent="0.2">
      <c r="B8" s="185"/>
      <c r="C8" s="113" t="s">
        <v>358</v>
      </c>
      <c r="D8" s="123">
        <f t="shared" ref="D8:N8" si="0">D7*100/$N$7</f>
        <v>27.095154388885245</v>
      </c>
      <c r="E8" s="116">
        <f t="shared" si="0"/>
        <v>12.375055112164047</v>
      </c>
      <c r="F8" s="116">
        <f t="shared" si="0"/>
        <v>3.9304326204150422</v>
      </c>
      <c r="G8" s="116">
        <f t="shared" si="0"/>
        <v>10.214312931184333</v>
      </c>
      <c r="H8" s="116">
        <f t="shared" si="0"/>
        <v>17.145840312288833</v>
      </c>
      <c r="I8" s="116">
        <f t="shared" si="0"/>
        <v>18.676663408861462</v>
      </c>
      <c r="J8" s="116">
        <f t="shared" si="0"/>
        <v>0.71729272933855037</v>
      </c>
      <c r="K8" s="116">
        <f t="shared" si="0"/>
        <v>1.1051212007141846</v>
      </c>
      <c r="L8" s="116">
        <f t="shared" si="0"/>
        <v>2.0057949792962448</v>
      </c>
      <c r="M8" s="116">
        <f t="shared" si="0"/>
        <v>6.7343323168520621</v>
      </c>
      <c r="N8" s="116">
        <f t="shared" si="0"/>
        <v>100</v>
      </c>
    </row>
    <row r="9" spans="1:14" ht="18.600000000000001" customHeight="1" x14ac:dyDescent="0.2">
      <c r="B9" s="184" t="s">
        <v>360</v>
      </c>
      <c r="C9" s="119" t="s">
        <v>357</v>
      </c>
      <c r="D9" s="30">
        <f t="shared" ref="D9:N9" si="1">D7*C109/100</f>
        <v>227815590.90000001</v>
      </c>
      <c r="E9" s="15">
        <f t="shared" si="1"/>
        <v>107478500</v>
      </c>
      <c r="F9" s="15">
        <f t="shared" si="1"/>
        <v>12322208.699999999</v>
      </c>
      <c r="G9" s="15">
        <f t="shared" si="1"/>
        <v>39600199</v>
      </c>
      <c r="H9" s="15">
        <f t="shared" si="1"/>
        <v>65758334.5</v>
      </c>
      <c r="I9" s="15">
        <f t="shared" si="1"/>
        <v>122800212.90000001</v>
      </c>
      <c r="J9" s="15">
        <f t="shared" si="1"/>
        <v>4193463</v>
      </c>
      <c r="K9" s="15">
        <f t="shared" si="1"/>
        <v>8396159.9999999981</v>
      </c>
      <c r="L9" s="15">
        <f t="shared" si="1"/>
        <v>6636801.5999999996</v>
      </c>
      <c r="M9" s="15">
        <f t="shared" si="1"/>
        <v>13308750</v>
      </c>
      <c r="N9" s="15">
        <f t="shared" si="1"/>
        <v>608338704.89999998</v>
      </c>
    </row>
    <row r="10" spans="1:14" ht="18.600000000000001" customHeight="1" x14ac:dyDescent="0.2">
      <c r="B10" s="185"/>
      <c r="C10" s="113" t="s">
        <v>358</v>
      </c>
      <c r="D10" s="123">
        <f t="shared" ref="D10:N10" si="2">D9*100/$N$9</f>
        <v>37.448807558192243</v>
      </c>
      <c r="E10" s="116">
        <f t="shared" si="2"/>
        <v>17.667542626219639</v>
      </c>
      <c r="F10" s="116">
        <f t="shared" si="2"/>
        <v>2.0255506678677548</v>
      </c>
      <c r="G10" s="116">
        <f t="shared" si="2"/>
        <v>6.5095642741504616</v>
      </c>
      <c r="H10" s="116">
        <f t="shared" si="2"/>
        <v>10.809493785342738</v>
      </c>
      <c r="I10" s="116">
        <f t="shared" si="2"/>
        <v>20.1861581239001</v>
      </c>
      <c r="J10" s="116">
        <f t="shared" si="2"/>
        <v>0.68933029679400892</v>
      </c>
      <c r="K10" s="116">
        <f t="shared" si="2"/>
        <v>1.3801784979931824</v>
      </c>
      <c r="L10" s="116">
        <f t="shared" si="2"/>
        <v>1.0909714516834781</v>
      </c>
      <c r="M10" s="116">
        <f t="shared" si="2"/>
        <v>2.1877204085161277</v>
      </c>
      <c r="N10" s="116">
        <f t="shared" si="2"/>
        <v>100</v>
      </c>
    </row>
    <row r="11" spans="1:14" ht="18.600000000000001" customHeight="1" x14ac:dyDescent="0.2">
      <c r="B11" s="115"/>
      <c r="C11" s="115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x14ac:dyDescent="0.2">
      <c r="B12" s="102"/>
      <c r="C12" s="103"/>
      <c r="D12" s="103"/>
      <c r="E12" s="103"/>
      <c r="F12" s="103"/>
      <c r="G12" s="103"/>
      <c r="H12" s="103"/>
      <c r="I12" s="103"/>
      <c r="J12" s="104"/>
      <c r="K12" s="104"/>
      <c r="L12" s="104"/>
      <c r="M12" s="105"/>
    </row>
    <row r="13" spans="1:14" ht="24.6" customHeight="1" x14ac:dyDescent="0.2">
      <c r="B13" s="8" t="s">
        <v>315</v>
      </c>
      <c r="C13" s="10" t="s">
        <v>324</v>
      </c>
      <c r="D13" s="8" t="s">
        <v>325</v>
      </c>
      <c r="E13" s="8" t="s">
        <v>326</v>
      </c>
      <c r="F13" s="8" t="s">
        <v>327</v>
      </c>
      <c r="G13" s="8" t="s">
        <v>4</v>
      </c>
      <c r="H13" s="8" t="s">
        <v>328</v>
      </c>
      <c r="I13" s="8" t="s">
        <v>329</v>
      </c>
      <c r="J13" s="8" t="s">
        <v>330</v>
      </c>
      <c r="K13" s="8" t="s">
        <v>331</v>
      </c>
      <c r="L13" s="8" t="s">
        <v>332</v>
      </c>
      <c r="M13" s="8" t="s">
        <v>178</v>
      </c>
    </row>
    <row r="14" spans="1:14" ht="14.25" x14ac:dyDescent="0.2">
      <c r="B14" s="115">
        <v>43543</v>
      </c>
      <c r="C14" s="124">
        <v>90.76</v>
      </c>
      <c r="D14" s="112">
        <v>97.26</v>
      </c>
      <c r="E14" s="112">
        <v>98.25</v>
      </c>
      <c r="F14" s="112">
        <v>73.790000000000006</v>
      </c>
      <c r="G14" s="112">
        <v>98.85</v>
      </c>
      <c r="H14" s="112">
        <v>99.22</v>
      </c>
      <c r="I14" s="112">
        <v>81.93</v>
      </c>
      <c r="J14" s="112"/>
      <c r="K14" s="112"/>
      <c r="L14" s="112"/>
      <c r="M14" s="112">
        <v>93.32</v>
      </c>
    </row>
    <row r="15" spans="1:14" ht="14.25" x14ac:dyDescent="0.2">
      <c r="B15" s="115">
        <v>43574</v>
      </c>
      <c r="C15" s="124">
        <v>90.35</v>
      </c>
      <c r="D15" s="112">
        <v>90.07</v>
      </c>
      <c r="E15" s="112">
        <v>92.41</v>
      </c>
      <c r="F15" s="112">
        <v>73.88</v>
      </c>
      <c r="G15" s="112">
        <v>95.4</v>
      </c>
      <c r="H15" s="112">
        <v>95.52</v>
      </c>
      <c r="I15" s="112">
        <v>93.2</v>
      </c>
      <c r="J15" s="112"/>
      <c r="K15" s="112"/>
      <c r="L15" s="112"/>
      <c r="M15" s="112">
        <v>92.39</v>
      </c>
    </row>
    <row r="16" spans="1:14" ht="14.25" x14ac:dyDescent="0.2">
      <c r="B16" s="115">
        <v>43604</v>
      </c>
      <c r="C16" s="124">
        <v>88.33</v>
      </c>
      <c r="D16" s="112">
        <v>84.17</v>
      </c>
      <c r="E16" s="112">
        <v>83.12</v>
      </c>
      <c r="F16" s="112">
        <v>70.37</v>
      </c>
      <c r="G16" s="112">
        <v>90.5</v>
      </c>
      <c r="H16" s="112">
        <v>93.79</v>
      </c>
      <c r="I16" s="112">
        <v>45.95</v>
      </c>
      <c r="J16" s="112"/>
      <c r="K16" s="112"/>
      <c r="L16" s="112"/>
      <c r="M16" s="112">
        <v>88.67</v>
      </c>
    </row>
    <row r="17" spans="2:13" ht="14.25" x14ac:dyDescent="0.2">
      <c r="B17" s="115">
        <v>43635</v>
      </c>
      <c r="C17" s="124">
        <v>81.38</v>
      </c>
      <c r="D17" s="112">
        <v>73.099999999999994</v>
      </c>
      <c r="E17" s="112">
        <v>73.08</v>
      </c>
      <c r="F17" s="112">
        <v>69.16</v>
      </c>
      <c r="G17" s="112">
        <v>80.540000000000006</v>
      </c>
      <c r="H17" s="112">
        <v>89.02</v>
      </c>
      <c r="I17" s="112">
        <v>45.04</v>
      </c>
      <c r="J17" s="112"/>
      <c r="K17" s="112"/>
      <c r="L17" s="112"/>
      <c r="M17" s="112">
        <v>82.18</v>
      </c>
    </row>
    <row r="18" spans="2:13" ht="14.25" x14ac:dyDescent="0.2">
      <c r="B18" s="115">
        <v>43665</v>
      </c>
      <c r="C18" s="124">
        <v>69.97</v>
      </c>
      <c r="D18" s="112">
        <v>65.81</v>
      </c>
      <c r="E18" s="112">
        <v>62.49</v>
      </c>
      <c r="F18" s="112">
        <v>57.75</v>
      </c>
      <c r="G18" s="112">
        <v>69.959999999999994</v>
      </c>
      <c r="H18" s="112">
        <v>83.02</v>
      </c>
      <c r="I18" s="112">
        <v>29.74</v>
      </c>
      <c r="J18" s="112"/>
      <c r="K18" s="112"/>
      <c r="L18" s="112"/>
      <c r="M18" s="112">
        <v>73.08</v>
      </c>
    </row>
    <row r="19" spans="2:13" ht="14.25" x14ac:dyDescent="0.2">
      <c r="B19" s="115">
        <v>43696</v>
      </c>
      <c r="C19" s="124">
        <v>61.43</v>
      </c>
      <c r="D19" s="112">
        <v>59.88</v>
      </c>
      <c r="E19" s="112">
        <v>51.65</v>
      </c>
      <c r="F19" s="112">
        <v>51.13</v>
      </c>
      <c r="G19" s="112">
        <v>59.14</v>
      </c>
      <c r="H19" s="112">
        <v>72.459999999999994</v>
      </c>
      <c r="I19" s="112">
        <v>42.51</v>
      </c>
      <c r="J19" s="112"/>
      <c r="K19" s="112"/>
      <c r="L19" s="112"/>
      <c r="M19" s="112">
        <v>63.37</v>
      </c>
    </row>
    <row r="20" spans="2:13" ht="14.25" x14ac:dyDescent="0.2">
      <c r="B20" s="115">
        <v>43727</v>
      </c>
      <c r="C20" s="124">
        <v>49.05</v>
      </c>
      <c r="D20" s="112">
        <v>54.04</v>
      </c>
      <c r="E20" s="112">
        <v>40.32</v>
      </c>
      <c r="F20" s="112">
        <v>44.87</v>
      </c>
      <c r="G20" s="112">
        <v>49.48</v>
      </c>
      <c r="H20" s="112">
        <v>65.58</v>
      </c>
      <c r="I20" s="112">
        <v>33.450000000000003</v>
      </c>
      <c r="J20" s="112"/>
      <c r="K20" s="112"/>
      <c r="L20" s="112"/>
      <c r="M20" s="112">
        <v>53.75</v>
      </c>
    </row>
    <row r="21" spans="2:13" ht="14.25" x14ac:dyDescent="0.2">
      <c r="B21" s="115">
        <v>43757</v>
      </c>
      <c r="C21" s="124">
        <v>39.58</v>
      </c>
      <c r="D21" s="112">
        <v>47.57</v>
      </c>
      <c r="E21" s="112">
        <v>33.53</v>
      </c>
      <c r="F21" s="112">
        <v>40.46</v>
      </c>
      <c r="G21" s="112">
        <v>42.37</v>
      </c>
      <c r="H21" s="112">
        <v>59.06</v>
      </c>
      <c r="I21" s="112">
        <v>29.31</v>
      </c>
      <c r="J21" s="112"/>
      <c r="K21" s="112"/>
      <c r="L21" s="112"/>
      <c r="M21" s="112">
        <v>45.27</v>
      </c>
    </row>
    <row r="22" spans="2:13" ht="14.25" x14ac:dyDescent="0.2">
      <c r="B22" s="115">
        <v>43788</v>
      </c>
      <c r="C22" s="124">
        <v>28.78</v>
      </c>
      <c r="D22" s="112">
        <v>40.47</v>
      </c>
      <c r="E22" s="112">
        <v>36.229999999999997</v>
      </c>
      <c r="F22" s="112">
        <v>36.229999999999997</v>
      </c>
      <c r="G22" s="112">
        <v>37</v>
      </c>
      <c r="H22" s="112">
        <v>54.2</v>
      </c>
      <c r="I22" s="112">
        <v>39.53</v>
      </c>
      <c r="J22" s="112"/>
      <c r="K22" s="112"/>
      <c r="L22" s="112"/>
      <c r="M22" s="112">
        <v>38.659999999999997</v>
      </c>
    </row>
    <row r="23" spans="2:13" ht="14.25" x14ac:dyDescent="0.2">
      <c r="B23" s="115">
        <v>43818</v>
      </c>
      <c r="C23" s="124">
        <v>36.5</v>
      </c>
      <c r="D23" s="112">
        <v>46.32</v>
      </c>
      <c r="E23" s="112">
        <v>44.05</v>
      </c>
      <c r="F23" s="112">
        <v>32.83</v>
      </c>
      <c r="G23" s="112">
        <v>34.31</v>
      </c>
      <c r="H23" s="112">
        <v>49.43</v>
      </c>
      <c r="I23" s="112">
        <v>20.78</v>
      </c>
      <c r="J23" s="112"/>
      <c r="K23" s="112"/>
      <c r="L23" s="112"/>
      <c r="M23" s="112">
        <v>36.67</v>
      </c>
    </row>
    <row r="24" spans="2:13" ht="14.25" x14ac:dyDescent="0.2">
      <c r="B24" s="115">
        <v>43850</v>
      </c>
      <c r="C24" s="124">
        <v>80.53</v>
      </c>
      <c r="D24" s="112">
        <v>83.74</v>
      </c>
      <c r="E24" s="112">
        <v>61.68</v>
      </c>
      <c r="F24" s="112">
        <v>43.8</v>
      </c>
      <c r="G24" s="112">
        <v>39.35</v>
      </c>
      <c r="H24" s="112">
        <v>50.57</v>
      </c>
      <c r="I24" s="112">
        <v>33.72</v>
      </c>
      <c r="J24" s="112"/>
      <c r="K24" s="112"/>
      <c r="L24" s="112"/>
      <c r="M24" s="112">
        <v>56.74</v>
      </c>
    </row>
    <row r="25" spans="2:13" ht="14.25" x14ac:dyDescent="0.2">
      <c r="B25" s="115">
        <v>43880</v>
      </c>
      <c r="C25" s="124">
        <v>91.82</v>
      </c>
      <c r="D25" s="112">
        <v>94.49</v>
      </c>
      <c r="E25" s="112">
        <v>57.93</v>
      </c>
      <c r="F25" s="112">
        <v>44.87</v>
      </c>
      <c r="G25" s="112">
        <v>40.950000000000003</v>
      </c>
      <c r="H25" s="112">
        <v>53.53</v>
      </c>
      <c r="I25" s="112">
        <v>21.6</v>
      </c>
      <c r="J25" s="112"/>
      <c r="K25" s="112"/>
      <c r="L25" s="112"/>
      <c r="M25" s="112">
        <v>61.93</v>
      </c>
    </row>
    <row r="26" spans="2:13" ht="14.25" x14ac:dyDescent="0.2">
      <c r="B26" s="115">
        <v>43909</v>
      </c>
      <c r="C26" s="124">
        <v>97.63</v>
      </c>
      <c r="D26" s="112">
        <v>100</v>
      </c>
      <c r="E26" s="112">
        <v>48.41</v>
      </c>
      <c r="F26" s="112">
        <v>43.88</v>
      </c>
      <c r="G26" s="112">
        <v>40.6</v>
      </c>
      <c r="H26" s="112">
        <v>57.04</v>
      </c>
      <c r="I26" s="112">
        <v>30.66</v>
      </c>
      <c r="J26" s="112"/>
      <c r="K26" s="112"/>
      <c r="L26" s="112"/>
      <c r="M26" s="112">
        <v>64.540000000000006</v>
      </c>
    </row>
    <row r="27" spans="2:13" ht="14.25" x14ac:dyDescent="0.2">
      <c r="B27" s="115">
        <v>43940</v>
      </c>
      <c r="C27" s="124">
        <v>96.79</v>
      </c>
      <c r="D27" s="112">
        <v>99.98</v>
      </c>
      <c r="E27" s="112">
        <v>36.090000000000003</v>
      </c>
      <c r="F27" s="112">
        <v>44.63</v>
      </c>
      <c r="G27" s="112">
        <v>44.15</v>
      </c>
      <c r="H27" s="112">
        <v>75.69</v>
      </c>
      <c r="I27" s="112">
        <v>67.3</v>
      </c>
      <c r="J27" s="112"/>
      <c r="K27" s="112"/>
      <c r="L27" s="112"/>
      <c r="M27" s="112">
        <v>70.03</v>
      </c>
    </row>
    <row r="28" spans="2:13" x14ac:dyDescent="0.2">
      <c r="B28" s="120" t="s">
        <v>333</v>
      </c>
      <c r="C28" s="125">
        <f t="shared" ref="C28:I28" si="3">AVERAGE(C29:C57)</f>
        <v>89.421379310344804</v>
      </c>
      <c r="D28" s="121">
        <f t="shared" si="3"/>
        <v>92.088275862068926</v>
      </c>
      <c r="E28" s="121">
        <f t="shared" si="3"/>
        <v>59.134482758620692</v>
      </c>
      <c r="F28" s="121">
        <f t="shared" si="3"/>
        <v>44.823103448275859</v>
      </c>
      <c r="G28" s="121">
        <f t="shared" si="3"/>
        <v>40.629310344827587</v>
      </c>
      <c r="H28" s="121">
        <f t="shared" si="3"/>
        <v>52.578965517241372</v>
      </c>
      <c r="I28" s="121">
        <f t="shared" si="3"/>
        <v>28.490689655172403</v>
      </c>
      <c r="J28" s="121"/>
      <c r="K28" s="121"/>
      <c r="L28" s="121"/>
      <c r="M28" s="121">
        <f>AVERAGE(M29:M57)</f>
        <v>60.82344827586207</v>
      </c>
    </row>
    <row r="29" spans="2:13" ht="14.25" x14ac:dyDescent="0.2">
      <c r="B29" s="115">
        <v>43862</v>
      </c>
      <c r="C29" s="124">
        <v>81.3</v>
      </c>
      <c r="D29" s="112">
        <v>84.22</v>
      </c>
      <c r="E29" s="112">
        <v>61.5</v>
      </c>
      <c r="F29" s="112">
        <v>43.95</v>
      </c>
      <c r="G29" s="112">
        <v>39.35</v>
      </c>
      <c r="H29" s="112">
        <v>50.57</v>
      </c>
      <c r="I29" s="112">
        <v>36.22</v>
      </c>
      <c r="J29" s="112"/>
      <c r="K29" s="112"/>
      <c r="L29" s="112"/>
      <c r="M29" s="112">
        <v>56.98</v>
      </c>
    </row>
    <row r="30" spans="2:13" ht="14.25" x14ac:dyDescent="0.2">
      <c r="B30" s="115">
        <v>43863</v>
      </c>
      <c r="C30" s="124">
        <v>81.849999999999994</v>
      </c>
      <c r="D30" s="112">
        <v>84.49</v>
      </c>
      <c r="E30" s="112">
        <v>61.5</v>
      </c>
      <c r="F30" s="112">
        <v>44.25</v>
      </c>
      <c r="G30" s="112">
        <v>39.71</v>
      </c>
      <c r="H30" s="112">
        <v>50.41</v>
      </c>
      <c r="I30" s="112">
        <v>37.9</v>
      </c>
      <c r="J30" s="112"/>
      <c r="K30" s="112"/>
      <c r="L30" s="112"/>
      <c r="M30" s="112">
        <v>57.23</v>
      </c>
    </row>
    <row r="31" spans="2:13" ht="14.25" x14ac:dyDescent="0.2">
      <c r="B31" s="115">
        <v>43864</v>
      </c>
      <c r="C31" s="124">
        <v>82.16</v>
      </c>
      <c r="D31" s="112">
        <v>84.81</v>
      </c>
      <c r="E31" s="112">
        <v>61.5</v>
      </c>
      <c r="F31" s="112">
        <v>44.39</v>
      </c>
      <c r="G31" s="112">
        <v>39.71</v>
      </c>
      <c r="H31" s="112">
        <v>50.41</v>
      </c>
      <c r="I31" s="112">
        <v>37.43</v>
      </c>
      <c r="J31" s="112"/>
      <c r="K31" s="112"/>
      <c r="L31" s="112"/>
      <c r="M31" s="112">
        <v>57.35</v>
      </c>
    </row>
    <row r="32" spans="2:13" ht="14.25" x14ac:dyDescent="0.2">
      <c r="B32" s="115">
        <v>43865</v>
      </c>
      <c r="C32" s="124">
        <v>82.55</v>
      </c>
      <c r="D32" s="112">
        <v>85.23</v>
      </c>
      <c r="E32" s="112">
        <v>61.5</v>
      </c>
      <c r="F32" s="112">
        <v>44.17</v>
      </c>
      <c r="G32" s="112">
        <v>39.71</v>
      </c>
      <c r="H32" s="112">
        <v>50.41</v>
      </c>
      <c r="I32" s="112">
        <v>36.33</v>
      </c>
      <c r="J32" s="112"/>
      <c r="K32" s="112"/>
      <c r="L32" s="112"/>
      <c r="M32" s="112">
        <v>57.45</v>
      </c>
    </row>
    <row r="33" spans="2:13" ht="14.25" x14ac:dyDescent="0.2">
      <c r="B33" s="115">
        <v>43866</v>
      </c>
      <c r="C33" s="124">
        <v>83.1</v>
      </c>
      <c r="D33" s="112">
        <v>85.39</v>
      </c>
      <c r="E33" s="112">
        <v>61.5</v>
      </c>
      <c r="F33" s="112">
        <v>44.25</v>
      </c>
      <c r="G33" s="112">
        <v>39.53</v>
      </c>
      <c r="H33" s="112">
        <v>50.25</v>
      </c>
      <c r="I33" s="112">
        <v>35.630000000000003</v>
      </c>
      <c r="J33" s="112"/>
      <c r="K33" s="112"/>
      <c r="L33" s="112"/>
      <c r="M33" s="112">
        <v>57.54</v>
      </c>
    </row>
    <row r="34" spans="2:13" ht="14.25" x14ac:dyDescent="0.2">
      <c r="B34" s="115">
        <v>43867</v>
      </c>
      <c r="C34" s="124">
        <v>84.12</v>
      </c>
      <c r="D34" s="112">
        <v>86.67</v>
      </c>
      <c r="E34" s="112">
        <v>62.22</v>
      </c>
      <c r="F34" s="112">
        <v>44.79</v>
      </c>
      <c r="G34" s="112">
        <v>40.6</v>
      </c>
      <c r="H34" s="112">
        <v>51.55</v>
      </c>
      <c r="I34" s="112">
        <v>38.44</v>
      </c>
      <c r="J34" s="112"/>
      <c r="K34" s="112"/>
      <c r="L34" s="112"/>
      <c r="M34" s="112">
        <v>58.63</v>
      </c>
    </row>
    <row r="35" spans="2:13" ht="14.25" x14ac:dyDescent="0.2">
      <c r="B35" s="115">
        <v>43868</v>
      </c>
      <c r="C35" s="124">
        <v>85.14</v>
      </c>
      <c r="D35" s="112">
        <v>88</v>
      </c>
      <c r="E35" s="112">
        <v>62.31</v>
      </c>
      <c r="F35" s="112">
        <v>44.55</v>
      </c>
      <c r="G35" s="112">
        <v>40.78</v>
      </c>
      <c r="H35" s="112">
        <v>51.39</v>
      </c>
      <c r="I35" s="112">
        <v>45.86</v>
      </c>
      <c r="J35" s="112"/>
      <c r="K35" s="112"/>
      <c r="L35" s="112"/>
      <c r="M35" s="112">
        <v>59.2</v>
      </c>
    </row>
    <row r="36" spans="2:13" ht="14.25" x14ac:dyDescent="0.2">
      <c r="B36" s="115">
        <v>43869</v>
      </c>
      <c r="C36" s="124">
        <v>86.09</v>
      </c>
      <c r="D36" s="112">
        <v>88.9</v>
      </c>
      <c r="E36" s="112">
        <v>62.67</v>
      </c>
      <c r="F36" s="112">
        <v>45.03</v>
      </c>
      <c r="G36" s="112">
        <v>40.950000000000003</v>
      </c>
      <c r="H36" s="112">
        <v>52.05</v>
      </c>
      <c r="I36" s="112">
        <v>44.52</v>
      </c>
      <c r="J36" s="112"/>
      <c r="K36" s="112"/>
      <c r="L36" s="112"/>
      <c r="M36" s="112">
        <v>59.84</v>
      </c>
    </row>
    <row r="37" spans="2:13" ht="14.25" x14ac:dyDescent="0.2">
      <c r="B37" s="115">
        <v>43870</v>
      </c>
      <c r="C37" s="124">
        <v>86.81</v>
      </c>
      <c r="D37" s="112">
        <v>89.54</v>
      </c>
      <c r="E37" s="112">
        <v>62.95</v>
      </c>
      <c r="F37" s="112">
        <v>44.95</v>
      </c>
      <c r="G37" s="112">
        <v>40.78</v>
      </c>
      <c r="H37" s="112">
        <v>52.05</v>
      </c>
      <c r="I37" s="112">
        <v>40.82</v>
      </c>
      <c r="J37" s="112"/>
      <c r="K37" s="112"/>
      <c r="L37" s="112"/>
      <c r="M37" s="112">
        <v>60.09</v>
      </c>
    </row>
    <row r="38" spans="2:13" ht="14.25" x14ac:dyDescent="0.2">
      <c r="B38" s="115">
        <v>43871</v>
      </c>
      <c r="C38" s="124">
        <v>87.29</v>
      </c>
      <c r="D38" s="112">
        <v>90.13</v>
      </c>
      <c r="E38" s="112">
        <v>62.77</v>
      </c>
      <c r="F38" s="112">
        <v>44.87</v>
      </c>
      <c r="G38" s="112">
        <v>40.6</v>
      </c>
      <c r="H38" s="112">
        <v>51.88</v>
      </c>
      <c r="I38" s="112">
        <v>36.92</v>
      </c>
      <c r="J38" s="112"/>
      <c r="K38" s="112"/>
      <c r="L38" s="112"/>
      <c r="M38" s="112">
        <v>60.17</v>
      </c>
    </row>
    <row r="39" spans="2:13" ht="14.25" x14ac:dyDescent="0.2">
      <c r="B39" s="115">
        <v>43872</v>
      </c>
      <c r="C39" s="124">
        <v>87.77</v>
      </c>
      <c r="D39" s="112">
        <v>90.55</v>
      </c>
      <c r="E39" s="112">
        <v>62.58</v>
      </c>
      <c r="F39" s="112">
        <v>45.11</v>
      </c>
      <c r="G39" s="112">
        <v>40.6</v>
      </c>
      <c r="H39" s="112">
        <v>51.72</v>
      </c>
      <c r="I39" s="112">
        <v>32.89</v>
      </c>
      <c r="J39" s="112"/>
      <c r="K39" s="112"/>
      <c r="L39" s="112"/>
      <c r="M39" s="112">
        <v>60.27</v>
      </c>
    </row>
    <row r="40" spans="2:13" ht="14.25" x14ac:dyDescent="0.2">
      <c r="B40" s="115">
        <v>43873</v>
      </c>
      <c r="C40" s="124">
        <v>88.41</v>
      </c>
      <c r="D40" s="112">
        <v>91.55</v>
      </c>
      <c r="E40" s="112">
        <v>62.77</v>
      </c>
      <c r="F40" s="112">
        <v>45.7</v>
      </c>
      <c r="G40" s="112">
        <v>40.78</v>
      </c>
      <c r="H40" s="112">
        <v>52.21</v>
      </c>
      <c r="I40" s="112">
        <v>30.14</v>
      </c>
      <c r="J40" s="112">
        <v>87.38</v>
      </c>
      <c r="K40" s="112"/>
      <c r="L40" s="112"/>
      <c r="M40" s="112">
        <v>60.75</v>
      </c>
    </row>
    <row r="41" spans="2:13" ht="14.25" x14ac:dyDescent="0.2">
      <c r="B41" s="115">
        <v>43874</v>
      </c>
      <c r="C41" s="124">
        <v>89.38</v>
      </c>
      <c r="D41" s="112">
        <v>92.57</v>
      </c>
      <c r="E41" s="112">
        <v>62.22</v>
      </c>
      <c r="F41" s="112">
        <v>45.79</v>
      </c>
      <c r="G41" s="112">
        <v>41.13</v>
      </c>
      <c r="H41" s="112">
        <v>52.54</v>
      </c>
      <c r="I41" s="112">
        <v>28.22</v>
      </c>
      <c r="J41" s="112">
        <v>87.38</v>
      </c>
      <c r="K41" s="112"/>
      <c r="L41" s="112"/>
      <c r="M41" s="112">
        <v>61.26</v>
      </c>
    </row>
    <row r="42" spans="2:13" ht="14.25" x14ac:dyDescent="0.2">
      <c r="B42" s="115">
        <v>43875</v>
      </c>
      <c r="C42" s="124">
        <v>89.52</v>
      </c>
      <c r="D42" s="112">
        <v>93.11</v>
      </c>
      <c r="E42" s="112">
        <v>61.41</v>
      </c>
      <c r="F42" s="112">
        <v>45.62</v>
      </c>
      <c r="G42" s="112">
        <v>41.13</v>
      </c>
      <c r="H42" s="112">
        <v>52.87</v>
      </c>
      <c r="I42" s="112">
        <v>26.07</v>
      </c>
      <c r="J42" s="112"/>
      <c r="K42" s="112"/>
      <c r="L42" s="112"/>
      <c r="M42" s="112">
        <v>61.35</v>
      </c>
    </row>
    <row r="43" spans="2:13" ht="14.25" x14ac:dyDescent="0.2">
      <c r="B43" s="115">
        <v>43876</v>
      </c>
      <c r="C43" s="124">
        <v>90.03</v>
      </c>
      <c r="D43" s="112">
        <v>93.59</v>
      </c>
      <c r="E43" s="112">
        <v>60.87</v>
      </c>
      <c r="F43" s="112">
        <v>45.36</v>
      </c>
      <c r="G43" s="112">
        <v>41.13</v>
      </c>
      <c r="H43" s="112">
        <v>53.04</v>
      </c>
      <c r="I43" s="112">
        <v>24.53</v>
      </c>
      <c r="J43" s="112"/>
      <c r="K43" s="112"/>
      <c r="L43" s="112"/>
      <c r="M43" s="112">
        <v>61.5</v>
      </c>
    </row>
    <row r="44" spans="2:13" ht="14.25" x14ac:dyDescent="0.2">
      <c r="B44" s="115">
        <v>43877</v>
      </c>
      <c r="C44" s="124">
        <v>90.6</v>
      </c>
      <c r="D44" s="112">
        <v>93.8</v>
      </c>
      <c r="E44" s="112">
        <v>60.6</v>
      </c>
      <c r="F44" s="112">
        <v>45.11</v>
      </c>
      <c r="G44" s="112">
        <v>40.950000000000003</v>
      </c>
      <c r="H44" s="112">
        <v>53.04</v>
      </c>
      <c r="I44" s="112">
        <v>22.77</v>
      </c>
      <c r="J44" s="112"/>
      <c r="K44" s="112"/>
      <c r="L44" s="112"/>
      <c r="M44" s="112">
        <v>61.62</v>
      </c>
    </row>
    <row r="45" spans="2:13" ht="14.25" x14ac:dyDescent="0.2">
      <c r="B45" s="115">
        <v>43878</v>
      </c>
      <c r="C45" s="124">
        <v>91.09</v>
      </c>
      <c r="D45" s="112">
        <v>94.12</v>
      </c>
      <c r="E45" s="112">
        <v>59.53</v>
      </c>
      <c r="F45" s="112">
        <v>44.79</v>
      </c>
      <c r="G45" s="112">
        <v>41.13</v>
      </c>
      <c r="H45" s="112">
        <v>53.2</v>
      </c>
      <c r="I45" s="112">
        <v>22.35</v>
      </c>
      <c r="J45" s="112">
        <v>87.46</v>
      </c>
      <c r="K45" s="112">
        <v>5.0199999999999996</v>
      </c>
      <c r="L45" s="112">
        <v>4.43</v>
      </c>
      <c r="M45" s="112">
        <v>61.76</v>
      </c>
    </row>
    <row r="46" spans="2:13" ht="14.25" x14ac:dyDescent="0.2">
      <c r="B46" s="115">
        <v>43879</v>
      </c>
      <c r="C46" s="124">
        <v>91.41</v>
      </c>
      <c r="D46" s="112">
        <v>94.54</v>
      </c>
      <c r="E46" s="112">
        <v>58.55</v>
      </c>
      <c r="F46" s="112">
        <v>44.95</v>
      </c>
      <c r="G46" s="112">
        <v>40.950000000000003</v>
      </c>
      <c r="H46" s="112">
        <v>53.2</v>
      </c>
      <c r="I46" s="112">
        <v>21.43</v>
      </c>
      <c r="J46" s="112"/>
      <c r="K46" s="112"/>
      <c r="L46" s="112"/>
      <c r="M46" s="112">
        <v>61.8</v>
      </c>
    </row>
    <row r="47" spans="2:13" ht="14.25" x14ac:dyDescent="0.2">
      <c r="B47" s="115">
        <v>43880</v>
      </c>
      <c r="C47" s="124">
        <v>91.82</v>
      </c>
      <c r="D47" s="112">
        <v>94.49</v>
      </c>
      <c r="E47" s="112">
        <v>57.93</v>
      </c>
      <c r="F47" s="112">
        <v>44.87</v>
      </c>
      <c r="G47" s="112">
        <v>40.950000000000003</v>
      </c>
      <c r="H47" s="112">
        <v>53.53</v>
      </c>
      <c r="I47" s="112">
        <v>21.6</v>
      </c>
      <c r="J47" s="112"/>
      <c r="K47" s="112"/>
      <c r="L47" s="112"/>
      <c r="M47" s="112">
        <v>61.93</v>
      </c>
    </row>
    <row r="48" spans="2:13" ht="14.25" x14ac:dyDescent="0.2">
      <c r="B48" s="115">
        <v>43881</v>
      </c>
      <c r="C48" s="124">
        <v>92.23</v>
      </c>
      <c r="D48" s="112">
        <v>94.76</v>
      </c>
      <c r="E48" s="112">
        <v>57.41</v>
      </c>
      <c r="F48" s="112">
        <v>45.11</v>
      </c>
      <c r="G48" s="112">
        <v>40.950000000000003</v>
      </c>
      <c r="H48" s="112">
        <v>53.53</v>
      </c>
      <c r="I48" s="112">
        <v>21.54</v>
      </c>
      <c r="J48" s="112"/>
      <c r="K48" s="112"/>
      <c r="L48" s="112"/>
      <c r="M48" s="112">
        <v>62.06</v>
      </c>
    </row>
    <row r="49" spans="2:13" ht="14.25" x14ac:dyDescent="0.2">
      <c r="B49" s="115">
        <v>43882</v>
      </c>
      <c r="C49" s="124">
        <v>92.72</v>
      </c>
      <c r="D49" s="112">
        <v>94.97</v>
      </c>
      <c r="E49" s="112">
        <v>57.06</v>
      </c>
      <c r="F49" s="112">
        <v>44.71</v>
      </c>
      <c r="G49" s="112">
        <v>40.950000000000003</v>
      </c>
      <c r="H49" s="112">
        <v>53.53</v>
      </c>
      <c r="I49" s="112">
        <v>20.74</v>
      </c>
      <c r="J49" s="112"/>
      <c r="K49" s="112"/>
      <c r="L49" s="112"/>
      <c r="M49" s="112">
        <v>62.18</v>
      </c>
    </row>
    <row r="50" spans="2:13" ht="14.25" x14ac:dyDescent="0.2">
      <c r="B50" s="115">
        <v>43883</v>
      </c>
      <c r="C50" s="124">
        <v>93.47</v>
      </c>
      <c r="D50" s="112">
        <v>95.71</v>
      </c>
      <c r="E50" s="112">
        <v>56.53</v>
      </c>
      <c r="F50" s="112">
        <v>44.79</v>
      </c>
      <c r="G50" s="112">
        <v>40.78</v>
      </c>
      <c r="H50" s="112">
        <v>53.53</v>
      </c>
      <c r="I50" s="112">
        <v>20.309999999999999</v>
      </c>
      <c r="J50" s="112"/>
      <c r="K50" s="112"/>
      <c r="L50" s="112"/>
      <c r="M50" s="112">
        <v>62.44</v>
      </c>
    </row>
    <row r="51" spans="2:13" ht="14.25" x14ac:dyDescent="0.2">
      <c r="B51" s="115">
        <v>43884</v>
      </c>
      <c r="C51" s="124">
        <v>93.96</v>
      </c>
      <c r="D51" s="112">
        <v>96.19</v>
      </c>
      <c r="E51" s="112">
        <v>55.84</v>
      </c>
      <c r="F51" s="112">
        <v>44.95</v>
      </c>
      <c r="G51" s="112">
        <v>40.78</v>
      </c>
      <c r="H51" s="112">
        <v>53.86</v>
      </c>
      <c r="I51" s="112">
        <v>19.420000000000002</v>
      </c>
      <c r="J51" s="112">
        <v>88.21</v>
      </c>
      <c r="K51" s="112">
        <v>4.9800000000000004</v>
      </c>
      <c r="L51" s="112">
        <v>3.45</v>
      </c>
      <c r="M51" s="112">
        <v>62.69</v>
      </c>
    </row>
    <row r="52" spans="2:13" ht="14.25" x14ac:dyDescent="0.2">
      <c r="B52" s="115">
        <v>43885</v>
      </c>
      <c r="C52" s="124">
        <v>94.21</v>
      </c>
      <c r="D52" s="112">
        <v>96.62</v>
      </c>
      <c r="E52" s="112">
        <v>54.97</v>
      </c>
      <c r="F52" s="112">
        <v>45.19</v>
      </c>
      <c r="G52" s="112">
        <v>40.78</v>
      </c>
      <c r="H52" s="112">
        <v>53.7</v>
      </c>
      <c r="I52" s="112">
        <v>19.54</v>
      </c>
      <c r="J52" s="112"/>
      <c r="K52" s="112"/>
      <c r="L52" s="112"/>
      <c r="M52" s="112">
        <v>62.73</v>
      </c>
    </row>
    <row r="53" spans="2:13" ht="14.25" x14ac:dyDescent="0.2">
      <c r="B53" s="115">
        <v>43886</v>
      </c>
      <c r="C53" s="124">
        <v>94.62</v>
      </c>
      <c r="D53" s="112">
        <v>96.83</v>
      </c>
      <c r="E53" s="112">
        <v>54.37</v>
      </c>
      <c r="F53" s="112">
        <v>44.71</v>
      </c>
      <c r="G53" s="112">
        <v>40.78</v>
      </c>
      <c r="H53" s="112">
        <v>53.86</v>
      </c>
      <c r="I53" s="112">
        <v>18.670000000000002</v>
      </c>
      <c r="J53" s="112"/>
      <c r="K53" s="112"/>
      <c r="L53" s="112"/>
      <c r="M53" s="112">
        <v>62.83</v>
      </c>
    </row>
    <row r="54" spans="2:13" ht="14.25" x14ac:dyDescent="0.2">
      <c r="B54" s="115">
        <v>43887</v>
      </c>
      <c r="C54" s="124">
        <v>94.79</v>
      </c>
      <c r="D54" s="112">
        <v>97.1</v>
      </c>
      <c r="E54" s="112">
        <v>53.94</v>
      </c>
      <c r="F54" s="112">
        <v>44.47</v>
      </c>
      <c r="G54" s="112">
        <v>40.6</v>
      </c>
      <c r="H54" s="112">
        <v>54.03</v>
      </c>
      <c r="I54" s="112">
        <v>19.8</v>
      </c>
      <c r="J54" s="112"/>
      <c r="K54" s="112"/>
      <c r="L54" s="112"/>
      <c r="M54" s="112">
        <v>62.84</v>
      </c>
    </row>
    <row r="55" spans="2:13" ht="14.25" x14ac:dyDescent="0.2">
      <c r="B55" s="115">
        <v>43888</v>
      </c>
      <c r="C55" s="124">
        <v>95.04</v>
      </c>
      <c r="D55" s="112">
        <v>97.31</v>
      </c>
      <c r="E55" s="112">
        <v>52.92</v>
      </c>
      <c r="F55" s="112">
        <v>44.32</v>
      </c>
      <c r="G55" s="112">
        <v>40.6</v>
      </c>
      <c r="H55" s="112">
        <v>53.7</v>
      </c>
      <c r="I55" s="112">
        <v>20.149999999999999</v>
      </c>
      <c r="J55" s="112"/>
      <c r="K55" s="112"/>
      <c r="L55" s="112"/>
      <c r="M55" s="112">
        <v>62.79</v>
      </c>
    </row>
    <row r="56" spans="2:13" ht="14.25" x14ac:dyDescent="0.2">
      <c r="B56" s="115">
        <v>43889</v>
      </c>
      <c r="C56" s="124">
        <v>95.62</v>
      </c>
      <c r="D56" s="112">
        <v>97.58</v>
      </c>
      <c r="E56" s="112">
        <v>52.66</v>
      </c>
      <c r="F56" s="112">
        <v>44.87</v>
      </c>
      <c r="G56" s="112">
        <v>40.78</v>
      </c>
      <c r="H56" s="112">
        <v>54.2</v>
      </c>
      <c r="I56" s="112">
        <v>22.4</v>
      </c>
      <c r="J56" s="112"/>
      <c r="K56" s="112"/>
      <c r="L56" s="112"/>
      <c r="M56" s="112">
        <v>63.22</v>
      </c>
    </row>
    <row r="57" spans="2:13" ht="14.25" x14ac:dyDescent="0.2">
      <c r="B57" s="115">
        <v>43890</v>
      </c>
      <c r="C57" s="124">
        <v>96.12</v>
      </c>
      <c r="D57" s="112">
        <v>97.79</v>
      </c>
      <c r="E57" s="112">
        <v>52.32</v>
      </c>
      <c r="F57" s="112">
        <v>44.25</v>
      </c>
      <c r="G57" s="112">
        <v>40.78</v>
      </c>
      <c r="H57" s="112">
        <v>54.53</v>
      </c>
      <c r="I57" s="112">
        <v>23.59</v>
      </c>
      <c r="J57" s="112"/>
      <c r="K57" s="112"/>
      <c r="L57" s="112"/>
      <c r="M57" s="112">
        <v>63.38</v>
      </c>
    </row>
    <row r="58" spans="2:13" x14ac:dyDescent="0.2">
      <c r="B58" s="120" t="s">
        <v>334</v>
      </c>
      <c r="C58" s="125">
        <f t="shared" ref="C58:I58" si="4">AVERAGE(C59:C89)</f>
        <v>96.550322580645158</v>
      </c>
      <c r="D58" s="121">
        <f t="shared" si="4"/>
        <v>99.404838709677421</v>
      </c>
      <c r="E58" s="121">
        <f t="shared" si="4"/>
        <v>47.09225806451613</v>
      </c>
      <c r="F58" s="121">
        <f t="shared" si="4"/>
        <v>44.349032258064504</v>
      </c>
      <c r="G58" s="121">
        <f t="shared" si="4"/>
        <v>40.971290322580643</v>
      </c>
      <c r="H58" s="121">
        <f t="shared" si="4"/>
        <v>56.788709677419348</v>
      </c>
      <c r="I58" s="121">
        <f t="shared" si="4"/>
        <v>28.812258064516122</v>
      </c>
      <c r="J58" s="121"/>
      <c r="K58" s="121"/>
      <c r="L58" s="121"/>
      <c r="M58" s="121">
        <f>AVERAGE(M59:M89)</f>
        <v>64.164516129032251</v>
      </c>
    </row>
    <row r="59" spans="2:13" ht="14.25" x14ac:dyDescent="0.2">
      <c r="B59" s="115">
        <v>43891</v>
      </c>
      <c r="C59" s="124">
        <v>96.21</v>
      </c>
      <c r="D59" s="112">
        <v>97.9</v>
      </c>
      <c r="E59" s="112">
        <v>53.09</v>
      </c>
      <c r="F59" s="112">
        <v>45.53</v>
      </c>
      <c r="G59" s="112">
        <v>41.13</v>
      </c>
      <c r="H59" s="112">
        <v>55.36</v>
      </c>
      <c r="I59" s="112">
        <v>26.12</v>
      </c>
      <c r="J59" s="112"/>
      <c r="K59" s="112"/>
      <c r="L59" s="112"/>
      <c r="M59" s="112">
        <v>63.87</v>
      </c>
    </row>
    <row r="60" spans="2:13" ht="14.25" x14ac:dyDescent="0.2">
      <c r="B60" s="115">
        <v>43892</v>
      </c>
      <c r="C60" s="124">
        <v>96.29</v>
      </c>
      <c r="D60" s="112">
        <v>97.95</v>
      </c>
      <c r="E60" s="112">
        <v>52.83</v>
      </c>
      <c r="F60" s="112">
        <v>45.62</v>
      </c>
      <c r="G60" s="112">
        <v>41.31</v>
      </c>
      <c r="H60" s="112">
        <v>55.53</v>
      </c>
      <c r="I60" s="112">
        <v>29.25</v>
      </c>
      <c r="J60" s="112">
        <v>89.21</v>
      </c>
      <c r="K60" s="112">
        <v>6.87</v>
      </c>
      <c r="L60" s="112">
        <v>3.73</v>
      </c>
      <c r="M60" s="112">
        <v>63.99</v>
      </c>
    </row>
    <row r="61" spans="2:13" ht="14.25" x14ac:dyDescent="0.2">
      <c r="B61" s="115">
        <v>43893</v>
      </c>
      <c r="C61" s="124">
        <v>96.21</v>
      </c>
      <c r="D61" s="112">
        <v>98.27</v>
      </c>
      <c r="E61" s="112">
        <v>52.49</v>
      </c>
      <c r="F61" s="112">
        <v>45.79</v>
      </c>
      <c r="G61" s="112">
        <v>41.49</v>
      </c>
      <c r="H61" s="112">
        <v>55.53</v>
      </c>
      <c r="I61" s="112">
        <v>30.49</v>
      </c>
      <c r="J61" s="112"/>
      <c r="K61" s="112"/>
      <c r="L61" s="112"/>
      <c r="M61" s="112">
        <v>64.05</v>
      </c>
    </row>
    <row r="62" spans="2:13" ht="14.25" x14ac:dyDescent="0.2">
      <c r="B62" s="115">
        <v>43894</v>
      </c>
      <c r="C62" s="124">
        <v>96.21</v>
      </c>
      <c r="D62" s="112">
        <v>98.53</v>
      </c>
      <c r="E62" s="112">
        <v>52.15</v>
      </c>
      <c r="F62" s="112">
        <v>45.7</v>
      </c>
      <c r="G62" s="112">
        <v>41.66</v>
      </c>
      <c r="H62" s="112">
        <v>56.03</v>
      </c>
      <c r="I62" s="112">
        <v>30.31</v>
      </c>
      <c r="J62" s="112"/>
      <c r="K62" s="112"/>
      <c r="L62" s="112"/>
      <c r="M62" s="112">
        <v>64.19</v>
      </c>
    </row>
    <row r="63" spans="2:13" ht="14.25" x14ac:dyDescent="0.2">
      <c r="B63" s="115">
        <v>43895</v>
      </c>
      <c r="C63" s="124">
        <v>96.21</v>
      </c>
      <c r="D63" s="112">
        <v>98.59</v>
      </c>
      <c r="E63" s="112">
        <v>51.73</v>
      </c>
      <c r="F63" s="112">
        <v>45.7</v>
      </c>
      <c r="G63" s="112">
        <v>41.66</v>
      </c>
      <c r="H63" s="112">
        <v>56.03</v>
      </c>
      <c r="I63" s="112">
        <v>29.61</v>
      </c>
      <c r="J63" s="112">
        <v>89.63</v>
      </c>
      <c r="K63" s="112">
        <v>7.17</v>
      </c>
      <c r="L63" s="112">
        <v>3.51</v>
      </c>
      <c r="M63" s="112">
        <v>64.16</v>
      </c>
    </row>
    <row r="64" spans="2:13" ht="14.25" x14ac:dyDescent="0.2">
      <c r="B64" s="115">
        <v>43896</v>
      </c>
      <c r="C64" s="124">
        <v>96.21</v>
      </c>
      <c r="D64" s="112">
        <v>98.59</v>
      </c>
      <c r="E64" s="112">
        <v>51.56</v>
      </c>
      <c r="F64" s="112">
        <v>45.36</v>
      </c>
      <c r="G64" s="112">
        <v>41.66</v>
      </c>
      <c r="H64" s="112">
        <v>56.2</v>
      </c>
      <c r="I64" s="112">
        <v>29.72</v>
      </c>
      <c r="J64" s="112"/>
      <c r="K64" s="112"/>
      <c r="L64" s="112"/>
      <c r="M64" s="112">
        <v>64.16</v>
      </c>
    </row>
    <row r="65" spans="2:13" ht="14.25" x14ac:dyDescent="0.2">
      <c r="B65" s="115">
        <v>43897</v>
      </c>
      <c r="C65" s="124">
        <v>96.12</v>
      </c>
      <c r="D65" s="112">
        <v>98.75</v>
      </c>
      <c r="E65" s="112">
        <v>51.4</v>
      </c>
      <c r="F65" s="112">
        <v>45.19</v>
      </c>
      <c r="G65" s="112">
        <v>41.66</v>
      </c>
      <c r="H65" s="112">
        <v>56.2</v>
      </c>
      <c r="I65" s="112">
        <v>29.54</v>
      </c>
      <c r="J65" s="112"/>
      <c r="K65" s="112"/>
      <c r="L65" s="112"/>
      <c r="M65" s="112">
        <v>64.14</v>
      </c>
    </row>
    <row r="66" spans="2:13" ht="14.25" x14ac:dyDescent="0.2">
      <c r="B66" s="115">
        <v>43898</v>
      </c>
      <c r="C66" s="124">
        <v>95.87</v>
      </c>
      <c r="D66" s="112">
        <v>98.8</v>
      </c>
      <c r="E66" s="112">
        <v>51.14</v>
      </c>
      <c r="F66" s="112">
        <v>44.95</v>
      </c>
      <c r="G66" s="112">
        <v>41.66</v>
      </c>
      <c r="H66" s="112">
        <v>56.2</v>
      </c>
      <c r="I66" s="112">
        <v>29.13</v>
      </c>
      <c r="J66" s="112"/>
      <c r="K66" s="112"/>
      <c r="L66" s="112"/>
      <c r="M66" s="112">
        <v>64.040000000000006</v>
      </c>
    </row>
    <row r="67" spans="2:13" ht="14.25" x14ac:dyDescent="0.2">
      <c r="B67" s="115">
        <v>43899</v>
      </c>
      <c r="C67" s="124">
        <v>95.62</v>
      </c>
      <c r="D67" s="112">
        <v>98.96</v>
      </c>
      <c r="E67" s="112">
        <v>50.81</v>
      </c>
      <c r="F67" s="112">
        <v>44.79</v>
      </c>
      <c r="G67" s="112">
        <v>41.49</v>
      </c>
      <c r="H67" s="112">
        <v>56.03</v>
      </c>
      <c r="I67" s="112">
        <v>28.15</v>
      </c>
      <c r="J67" s="112">
        <v>88.63</v>
      </c>
      <c r="K67" s="112">
        <v>7.5</v>
      </c>
      <c r="L67" s="112">
        <v>3.66</v>
      </c>
      <c r="M67" s="112">
        <v>63.88</v>
      </c>
    </row>
    <row r="68" spans="2:13" ht="14.25" x14ac:dyDescent="0.2">
      <c r="B68" s="115">
        <v>43900</v>
      </c>
      <c r="C68" s="124">
        <v>95.79</v>
      </c>
      <c r="D68" s="112">
        <v>98.96</v>
      </c>
      <c r="E68" s="112">
        <v>50.56</v>
      </c>
      <c r="F68" s="112">
        <v>44.71</v>
      </c>
      <c r="G68" s="112">
        <v>41.31</v>
      </c>
      <c r="H68" s="112">
        <v>56.03</v>
      </c>
      <c r="I68" s="112">
        <v>27.17</v>
      </c>
      <c r="J68" s="112">
        <v>88.71</v>
      </c>
      <c r="K68" s="112">
        <v>7.38</v>
      </c>
      <c r="L68" s="112">
        <v>3.35</v>
      </c>
      <c r="M68" s="112">
        <v>63.85</v>
      </c>
    </row>
    <row r="69" spans="2:13" ht="14.25" x14ac:dyDescent="0.2">
      <c r="B69" s="115">
        <v>43901</v>
      </c>
      <c r="C69" s="124">
        <v>96.04</v>
      </c>
      <c r="D69" s="112">
        <v>99.07</v>
      </c>
      <c r="E69" s="112">
        <v>50.39</v>
      </c>
      <c r="F69" s="112">
        <v>44.55</v>
      </c>
      <c r="G69" s="112">
        <v>41.49</v>
      </c>
      <c r="H69" s="112">
        <v>56.7</v>
      </c>
      <c r="I69" s="112">
        <v>26.18</v>
      </c>
      <c r="J69" s="112"/>
      <c r="K69" s="112"/>
      <c r="L69" s="112"/>
      <c r="M69" s="112">
        <v>64.08</v>
      </c>
    </row>
    <row r="70" spans="2:13" ht="14.25" x14ac:dyDescent="0.2">
      <c r="B70" s="115">
        <v>43902</v>
      </c>
      <c r="C70" s="124">
        <v>96.21</v>
      </c>
      <c r="D70" s="112">
        <v>99.17</v>
      </c>
      <c r="E70" s="112">
        <v>50.06</v>
      </c>
      <c r="F70" s="112">
        <v>44.39</v>
      </c>
      <c r="G70" s="112">
        <v>41.49</v>
      </c>
      <c r="H70" s="112">
        <v>56.53</v>
      </c>
      <c r="I70" s="112">
        <v>25.72</v>
      </c>
      <c r="J70" s="112">
        <v>87.79</v>
      </c>
      <c r="K70" s="112">
        <v>7.63</v>
      </c>
      <c r="L70" s="112">
        <v>3.77</v>
      </c>
      <c r="M70" s="112">
        <v>64.069999999999993</v>
      </c>
    </row>
    <row r="71" spans="2:13" ht="14.25" x14ac:dyDescent="0.2">
      <c r="B71" s="115">
        <v>43903</v>
      </c>
      <c r="C71" s="124">
        <v>96.46</v>
      </c>
      <c r="D71" s="112">
        <v>99.33</v>
      </c>
      <c r="E71" s="112">
        <v>49.73</v>
      </c>
      <c r="F71" s="112">
        <v>44.71</v>
      </c>
      <c r="G71" s="112">
        <v>41.66</v>
      </c>
      <c r="H71" s="112">
        <v>56.53</v>
      </c>
      <c r="I71" s="112">
        <v>24.39</v>
      </c>
      <c r="J71" s="112"/>
      <c r="K71" s="112"/>
      <c r="L71" s="112"/>
      <c r="M71" s="112">
        <v>64.19</v>
      </c>
    </row>
    <row r="72" spans="2:13" ht="14.25" x14ac:dyDescent="0.2">
      <c r="B72" s="115">
        <v>43904</v>
      </c>
      <c r="C72" s="124">
        <v>96.71</v>
      </c>
      <c r="D72" s="112">
        <v>99.44</v>
      </c>
      <c r="E72" s="112">
        <v>49.4</v>
      </c>
      <c r="F72" s="112">
        <v>44.87</v>
      </c>
      <c r="G72" s="112">
        <v>41.49</v>
      </c>
      <c r="H72" s="112">
        <v>56.7</v>
      </c>
      <c r="I72" s="112">
        <v>22.61</v>
      </c>
      <c r="J72" s="112"/>
      <c r="K72" s="112"/>
      <c r="L72" s="112"/>
      <c r="M72" s="112">
        <v>64.25</v>
      </c>
    </row>
    <row r="73" spans="2:13" ht="14.25" x14ac:dyDescent="0.2">
      <c r="B73" s="115">
        <v>43905</v>
      </c>
      <c r="C73" s="124">
        <v>96.88</v>
      </c>
      <c r="D73" s="112">
        <v>99.49</v>
      </c>
      <c r="E73" s="112">
        <v>49.07</v>
      </c>
      <c r="F73" s="112">
        <v>44.25</v>
      </c>
      <c r="G73" s="112">
        <v>41.31</v>
      </c>
      <c r="H73" s="112">
        <v>56.53</v>
      </c>
      <c r="I73" s="112">
        <v>21.55</v>
      </c>
      <c r="J73" s="112"/>
      <c r="K73" s="112"/>
      <c r="L73" s="112"/>
      <c r="M73" s="112">
        <v>64.16</v>
      </c>
    </row>
    <row r="74" spans="2:13" ht="14.25" x14ac:dyDescent="0.2">
      <c r="B74" s="115">
        <v>43906</v>
      </c>
      <c r="C74" s="124">
        <v>97.13</v>
      </c>
      <c r="D74" s="112">
        <v>99.76</v>
      </c>
      <c r="E74" s="112">
        <v>49.07</v>
      </c>
      <c r="F74" s="112">
        <v>44.17</v>
      </c>
      <c r="G74" s="112">
        <v>41.13</v>
      </c>
      <c r="H74" s="112">
        <v>56.53</v>
      </c>
      <c r="I74" s="112">
        <v>24.47</v>
      </c>
      <c r="J74" s="112"/>
      <c r="K74" s="112"/>
      <c r="L74" s="112"/>
      <c r="M74" s="112">
        <v>64.33</v>
      </c>
    </row>
    <row r="75" spans="2:13" ht="14.25" x14ac:dyDescent="0.2">
      <c r="B75" s="115">
        <v>43907</v>
      </c>
      <c r="C75" s="124">
        <v>97.29</v>
      </c>
      <c r="D75" s="112">
        <v>99.99</v>
      </c>
      <c r="E75" s="112">
        <v>48.9</v>
      </c>
      <c r="F75" s="112">
        <v>44.47</v>
      </c>
      <c r="G75" s="112">
        <v>41.13</v>
      </c>
      <c r="H75" s="112">
        <v>56.87</v>
      </c>
      <c r="I75" s="112">
        <v>29.62</v>
      </c>
      <c r="J75" s="112"/>
      <c r="K75" s="112"/>
      <c r="L75" s="112"/>
      <c r="M75" s="112">
        <v>64.58</v>
      </c>
    </row>
    <row r="76" spans="2:13" ht="14.25" x14ac:dyDescent="0.2">
      <c r="B76" s="115">
        <v>43908</v>
      </c>
      <c r="C76" s="124">
        <v>97.63</v>
      </c>
      <c r="D76" s="112">
        <v>100</v>
      </c>
      <c r="E76" s="112">
        <v>48.57</v>
      </c>
      <c r="F76" s="112">
        <v>44.32</v>
      </c>
      <c r="G76" s="112">
        <v>40.78</v>
      </c>
      <c r="H76" s="112">
        <v>56.7</v>
      </c>
      <c r="I76" s="112">
        <v>31.15</v>
      </c>
      <c r="J76" s="112"/>
      <c r="K76" s="112"/>
      <c r="L76" s="112"/>
      <c r="M76" s="112">
        <v>64.569999999999993</v>
      </c>
    </row>
    <row r="77" spans="2:13" ht="14.25" x14ac:dyDescent="0.2">
      <c r="B77" s="115">
        <v>43909</v>
      </c>
      <c r="C77" s="124">
        <v>97.63</v>
      </c>
      <c r="D77" s="112">
        <v>100</v>
      </c>
      <c r="E77" s="112">
        <v>48.41</v>
      </c>
      <c r="F77" s="112">
        <v>43.88</v>
      </c>
      <c r="G77" s="112">
        <v>40.6</v>
      </c>
      <c r="H77" s="112">
        <v>57.04</v>
      </c>
      <c r="I77" s="112">
        <v>30.66</v>
      </c>
      <c r="J77" s="112"/>
      <c r="K77" s="112"/>
      <c r="L77" s="112"/>
      <c r="M77" s="112">
        <v>64.540000000000006</v>
      </c>
    </row>
    <row r="78" spans="2:13" ht="14.25" x14ac:dyDescent="0.2">
      <c r="B78" s="115">
        <v>43910</v>
      </c>
      <c r="C78" s="124">
        <v>97.55</v>
      </c>
      <c r="D78" s="112">
        <v>100</v>
      </c>
      <c r="E78" s="112">
        <v>46.94</v>
      </c>
      <c r="F78" s="112">
        <v>43.65</v>
      </c>
      <c r="G78" s="112">
        <v>40.78</v>
      </c>
      <c r="H78" s="112">
        <v>57.04</v>
      </c>
      <c r="I78" s="112">
        <v>29.97</v>
      </c>
      <c r="J78" s="112"/>
      <c r="K78" s="112"/>
      <c r="L78" s="112"/>
      <c r="M78" s="112">
        <v>64.47</v>
      </c>
    </row>
    <row r="79" spans="2:13" ht="14.25" x14ac:dyDescent="0.2">
      <c r="B79" s="115">
        <v>43911</v>
      </c>
      <c r="C79" s="124">
        <v>97.21</v>
      </c>
      <c r="D79" s="112">
        <v>100</v>
      </c>
      <c r="E79" s="112">
        <v>45.81</v>
      </c>
      <c r="F79" s="112">
        <v>43.52</v>
      </c>
      <c r="G79" s="112">
        <v>40.6</v>
      </c>
      <c r="H79" s="112">
        <v>57.04</v>
      </c>
      <c r="I79" s="112">
        <v>28.93</v>
      </c>
      <c r="J79" s="112"/>
      <c r="K79" s="112"/>
      <c r="L79" s="112"/>
      <c r="M79" s="112">
        <v>64.27</v>
      </c>
    </row>
    <row r="80" spans="2:13" ht="14.25" x14ac:dyDescent="0.2">
      <c r="B80" s="115">
        <v>43912</v>
      </c>
      <c r="C80" s="124">
        <v>97.13</v>
      </c>
      <c r="D80" s="112">
        <v>100</v>
      </c>
      <c r="E80" s="112">
        <v>45.01</v>
      </c>
      <c r="F80" s="112">
        <v>43.65</v>
      </c>
      <c r="G80" s="112">
        <v>40.42</v>
      </c>
      <c r="H80" s="112">
        <v>57.04</v>
      </c>
      <c r="I80" s="112">
        <v>27.94</v>
      </c>
      <c r="J80" s="112"/>
      <c r="K80" s="112"/>
      <c r="L80" s="112"/>
      <c r="M80" s="112">
        <v>64.17</v>
      </c>
    </row>
    <row r="81" spans="2:13" ht="14.25" x14ac:dyDescent="0.2">
      <c r="B81" s="115">
        <v>43913</v>
      </c>
      <c r="C81" s="124">
        <v>96.88</v>
      </c>
      <c r="D81" s="112">
        <v>100</v>
      </c>
      <c r="E81" s="112">
        <v>43.11</v>
      </c>
      <c r="F81" s="112">
        <v>43.59</v>
      </c>
      <c r="G81" s="112">
        <v>40.24</v>
      </c>
      <c r="H81" s="112">
        <v>57.04</v>
      </c>
      <c r="I81" s="112">
        <v>26.54</v>
      </c>
      <c r="J81" s="112"/>
      <c r="K81" s="112"/>
      <c r="L81" s="112"/>
      <c r="M81" s="112">
        <v>63.99</v>
      </c>
    </row>
    <row r="82" spans="2:13" ht="14.25" x14ac:dyDescent="0.2">
      <c r="B82" s="115">
        <v>43914</v>
      </c>
      <c r="C82" s="124">
        <v>96.62</v>
      </c>
      <c r="D82" s="112">
        <v>100</v>
      </c>
      <c r="E82" s="112">
        <v>41.93</v>
      </c>
      <c r="F82" s="112">
        <v>43.52</v>
      </c>
      <c r="G82" s="112">
        <v>40.07</v>
      </c>
      <c r="H82" s="112">
        <v>56.87</v>
      </c>
      <c r="I82" s="112">
        <v>25.81</v>
      </c>
      <c r="J82" s="112"/>
      <c r="K82" s="112"/>
      <c r="L82" s="112"/>
      <c r="M82" s="112">
        <v>63.81</v>
      </c>
    </row>
    <row r="83" spans="2:13" ht="14.25" x14ac:dyDescent="0.2">
      <c r="B83" s="115">
        <v>43915</v>
      </c>
      <c r="C83" s="124">
        <v>96.46</v>
      </c>
      <c r="D83" s="112">
        <v>100</v>
      </c>
      <c r="E83" s="112">
        <v>41.24</v>
      </c>
      <c r="F83" s="112">
        <v>43.59</v>
      </c>
      <c r="G83" s="112">
        <v>40.07</v>
      </c>
      <c r="H83" s="112">
        <v>57.04</v>
      </c>
      <c r="I83" s="112">
        <v>26.88</v>
      </c>
      <c r="J83" s="112">
        <v>85.95</v>
      </c>
      <c r="K83" s="112">
        <v>9.1999999999999993</v>
      </c>
      <c r="L83" s="112">
        <v>7.23</v>
      </c>
      <c r="M83" s="112">
        <v>63.92</v>
      </c>
    </row>
    <row r="84" spans="2:13" ht="14.25" x14ac:dyDescent="0.2">
      <c r="B84" s="115">
        <v>43916</v>
      </c>
      <c r="C84" s="124">
        <v>96.37</v>
      </c>
      <c r="D84" s="112">
        <v>100</v>
      </c>
      <c r="E84" s="112">
        <v>40.24</v>
      </c>
      <c r="F84" s="112">
        <v>43.45</v>
      </c>
      <c r="G84" s="112">
        <v>40.07</v>
      </c>
      <c r="H84" s="112">
        <v>57.54</v>
      </c>
      <c r="I84" s="112">
        <v>30.91</v>
      </c>
      <c r="J84" s="112"/>
      <c r="K84" s="112"/>
      <c r="L84" s="112"/>
      <c r="M84" s="112">
        <v>64.05</v>
      </c>
    </row>
    <row r="85" spans="2:13" ht="14.25" x14ac:dyDescent="0.2">
      <c r="B85" s="115">
        <v>43917</v>
      </c>
      <c r="C85" s="124">
        <v>96.12</v>
      </c>
      <c r="D85" s="112">
        <v>100</v>
      </c>
      <c r="E85" s="112">
        <v>39.64</v>
      </c>
      <c r="F85" s="112">
        <v>43.31</v>
      </c>
      <c r="G85" s="112">
        <v>40.24</v>
      </c>
      <c r="H85" s="112">
        <v>57.71</v>
      </c>
      <c r="I85" s="112">
        <v>35.340000000000003</v>
      </c>
      <c r="J85" s="112"/>
      <c r="K85" s="112"/>
      <c r="L85" s="112"/>
      <c r="M85" s="112">
        <v>64.05</v>
      </c>
    </row>
    <row r="86" spans="2:13" ht="14.25" x14ac:dyDescent="0.2">
      <c r="B86" s="115">
        <v>43918</v>
      </c>
      <c r="C86" s="124">
        <v>96.04</v>
      </c>
      <c r="D86" s="112">
        <v>100</v>
      </c>
      <c r="E86" s="112">
        <v>39.04</v>
      </c>
      <c r="F86" s="112">
        <v>43.52</v>
      </c>
      <c r="G86" s="112">
        <v>40.07</v>
      </c>
      <c r="H86" s="112">
        <v>58.04</v>
      </c>
      <c r="I86" s="112">
        <v>33.75</v>
      </c>
      <c r="J86" s="112"/>
      <c r="K86" s="112"/>
      <c r="L86" s="112"/>
      <c r="M86" s="112">
        <v>64.05</v>
      </c>
    </row>
    <row r="87" spans="2:13" ht="14.25" x14ac:dyDescent="0.2">
      <c r="B87" s="115">
        <v>43919</v>
      </c>
      <c r="C87" s="124">
        <v>95.87</v>
      </c>
      <c r="D87" s="112">
        <v>100</v>
      </c>
      <c r="E87" s="112">
        <v>38.659999999999997</v>
      </c>
      <c r="F87" s="112">
        <v>43.24</v>
      </c>
      <c r="G87" s="112">
        <v>40.24</v>
      </c>
      <c r="H87" s="112">
        <v>58.38</v>
      </c>
      <c r="I87" s="112">
        <v>33.840000000000003</v>
      </c>
      <c r="J87" s="112">
        <v>85.51</v>
      </c>
      <c r="K87" s="112">
        <v>9.42</v>
      </c>
      <c r="L87" s="112">
        <v>8.83</v>
      </c>
      <c r="M87" s="112">
        <v>64.06</v>
      </c>
    </row>
    <row r="88" spans="2:13" ht="14.25" x14ac:dyDescent="0.2">
      <c r="B88" s="115">
        <v>43920</v>
      </c>
      <c r="C88" s="124">
        <v>96.88</v>
      </c>
      <c r="D88" s="112">
        <v>100</v>
      </c>
      <c r="E88" s="112">
        <v>38.81</v>
      </c>
      <c r="F88" s="112">
        <v>43.52</v>
      </c>
      <c r="G88" s="112">
        <v>40.42</v>
      </c>
      <c r="H88" s="112">
        <v>58.72</v>
      </c>
      <c r="I88" s="112">
        <v>33.92</v>
      </c>
      <c r="J88" s="112"/>
      <c r="K88" s="112"/>
      <c r="L88" s="112"/>
      <c r="M88" s="112">
        <v>64.510000000000005</v>
      </c>
    </row>
    <row r="89" spans="2:13" ht="14.25" x14ac:dyDescent="0.2">
      <c r="B89" s="115">
        <v>43921</v>
      </c>
      <c r="C89" s="124">
        <v>97.21</v>
      </c>
      <c r="D89" s="112">
        <v>100</v>
      </c>
      <c r="E89" s="112">
        <v>38.07</v>
      </c>
      <c r="F89" s="112">
        <v>43.31</v>
      </c>
      <c r="G89" s="112">
        <v>40.78</v>
      </c>
      <c r="H89" s="112">
        <v>58.72</v>
      </c>
      <c r="I89" s="112">
        <v>33.51</v>
      </c>
      <c r="J89" s="112"/>
      <c r="K89" s="112"/>
      <c r="L89" s="112"/>
      <c r="M89" s="112">
        <v>64.650000000000006</v>
      </c>
    </row>
    <row r="90" spans="2:13" ht="13.15" customHeight="1" x14ac:dyDescent="0.2">
      <c r="B90" s="120" t="s">
        <v>335</v>
      </c>
      <c r="C90" s="125">
        <f t="shared" ref="C90:I90" si="5">AVERAGE(C91:C109)</f>
        <v>97.623684210526307</v>
      </c>
      <c r="D90" s="121">
        <f t="shared" si="5"/>
        <v>99.997894736842113</v>
      </c>
      <c r="E90" s="121">
        <f t="shared" si="5"/>
        <v>38.248421052631585</v>
      </c>
      <c r="F90" s="121">
        <f t="shared" si="5"/>
        <v>44.218947368421048</v>
      </c>
      <c r="G90" s="121">
        <f t="shared" si="5"/>
        <v>43.3</v>
      </c>
      <c r="H90" s="121">
        <f t="shared" si="5"/>
        <v>70.198947368421059</v>
      </c>
      <c r="I90" s="121">
        <f t="shared" si="5"/>
        <v>71.67421052631579</v>
      </c>
      <c r="J90" s="121"/>
      <c r="K90" s="121"/>
      <c r="L90" s="121"/>
      <c r="M90" s="121">
        <f>AVERAGE(M91:M109)</f>
        <v>68.790526315789478</v>
      </c>
    </row>
    <row r="91" spans="2:13" ht="14.25" x14ac:dyDescent="0.2">
      <c r="B91" s="115">
        <v>43922</v>
      </c>
      <c r="C91" s="124">
        <v>97.21</v>
      </c>
      <c r="D91" s="112">
        <v>100</v>
      </c>
      <c r="E91" s="112">
        <v>37.47</v>
      </c>
      <c r="F91" s="112">
        <v>43.11</v>
      </c>
      <c r="G91" s="112">
        <v>40.6</v>
      </c>
      <c r="H91" s="112">
        <v>58.89</v>
      </c>
      <c r="I91" s="112">
        <v>32.89</v>
      </c>
      <c r="J91" s="112"/>
      <c r="K91" s="112"/>
      <c r="L91" s="112"/>
      <c r="M91" s="112">
        <v>64.59</v>
      </c>
    </row>
    <row r="92" spans="2:13" ht="14.25" x14ac:dyDescent="0.2">
      <c r="B92" s="115">
        <v>43923</v>
      </c>
      <c r="C92" s="124">
        <v>97.21</v>
      </c>
      <c r="D92" s="112">
        <v>100</v>
      </c>
      <c r="E92" s="112">
        <v>36.96</v>
      </c>
      <c r="F92" s="112">
        <v>42.97</v>
      </c>
      <c r="G92" s="112">
        <v>40.42</v>
      </c>
      <c r="H92" s="112">
        <v>58.89</v>
      </c>
      <c r="I92" s="112">
        <v>32.21</v>
      </c>
      <c r="J92" s="112"/>
      <c r="K92" s="112"/>
      <c r="L92" s="112"/>
      <c r="M92" s="112">
        <v>64.52</v>
      </c>
    </row>
    <row r="93" spans="2:13" ht="14.25" x14ac:dyDescent="0.2">
      <c r="B93" s="115">
        <v>43924</v>
      </c>
      <c r="C93" s="124">
        <v>97.8</v>
      </c>
      <c r="D93" s="112">
        <v>100</v>
      </c>
      <c r="E93" s="112">
        <v>37.840000000000003</v>
      </c>
      <c r="F93" s="112">
        <v>43.18</v>
      </c>
      <c r="G93" s="112">
        <v>40.950000000000003</v>
      </c>
      <c r="H93" s="112">
        <v>60.25</v>
      </c>
      <c r="I93" s="112">
        <v>34.26</v>
      </c>
      <c r="J93" s="112"/>
      <c r="K93" s="112"/>
      <c r="L93" s="112"/>
      <c r="M93" s="112">
        <v>65.13</v>
      </c>
    </row>
    <row r="94" spans="2:13" ht="14.25" x14ac:dyDescent="0.2">
      <c r="B94" s="115">
        <v>43925</v>
      </c>
      <c r="C94" s="124">
        <v>98.14</v>
      </c>
      <c r="D94" s="112">
        <v>100</v>
      </c>
      <c r="E94" s="112">
        <v>38.74</v>
      </c>
      <c r="F94" s="112">
        <v>43.88</v>
      </c>
      <c r="G94" s="112">
        <v>41.66</v>
      </c>
      <c r="H94" s="112">
        <v>61.79</v>
      </c>
      <c r="I94" s="112">
        <v>48.72</v>
      </c>
      <c r="J94" s="112"/>
      <c r="K94" s="112"/>
      <c r="L94" s="112"/>
      <c r="M94" s="112">
        <v>65.86</v>
      </c>
    </row>
    <row r="95" spans="2:13" ht="14.25" x14ac:dyDescent="0.2">
      <c r="B95" s="115">
        <v>43926</v>
      </c>
      <c r="C95" s="124">
        <v>98.22</v>
      </c>
      <c r="D95" s="112">
        <v>100</v>
      </c>
      <c r="E95" s="112">
        <v>38.659999999999997</v>
      </c>
      <c r="F95" s="112">
        <v>43.38</v>
      </c>
      <c r="G95" s="112">
        <v>42.02</v>
      </c>
      <c r="H95" s="112">
        <v>62.64</v>
      </c>
      <c r="I95" s="112">
        <v>50.93</v>
      </c>
      <c r="J95" s="112"/>
      <c r="K95" s="112"/>
      <c r="L95" s="112"/>
      <c r="M95" s="112">
        <v>66.11</v>
      </c>
    </row>
    <row r="96" spans="2:13" ht="14.25" x14ac:dyDescent="0.2">
      <c r="B96" s="115">
        <v>43927</v>
      </c>
      <c r="C96" s="124">
        <v>98.56</v>
      </c>
      <c r="D96" s="112">
        <v>100</v>
      </c>
      <c r="E96" s="112">
        <v>39.49</v>
      </c>
      <c r="F96" s="112">
        <v>44.17</v>
      </c>
      <c r="G96" s="112">
        <v>42.91</v>
      </c>
      <c r="H96" s="112">
        <v>68.03</v>
      </c>
      <c r="I96" s="112">
        <v>87.07</v>
      </c>
      <c r="J96" s="112"/>
      <c r="K96" s="112"/>
      <c r="L96" s="112"/>
      <c r="M96" s="112">
        <v>68.7</v>
      </c>
    </row>
    <row r="97" spans="2:13" ht="14.25" x14ac:dyDescent="0.2">
      <c r="B97" s="115">
        <v>43928</v>
      </c>
      <c r="C97" s="124">
        <v>98.39</v>
      </c>
      <c r="D97" s="112">
        <v>100</v>
      </c>
      <c r="E97" s="112">
        <v>40.090000000000003</v>
      </c>
      <c r="F97" s="112">
        <v>44.63</v>
      </c>
      <c r="G97" s="112">
        <v>43.8</v>
      </c>
      <c r="H97" s="112">
        <v>71.739999999999995</v>
      </c>
      <c r="I97" s="112">
        <v>86.08</v>
      </c>
      <c r="J97" s="112">
        <v>89.63</v>
      </c>
      <c r="K97" s="112">
        <v>32.909999999999997</v>
      </c>
      <c r="L97" s="112">
        <v>22.55</v>
      </c>
      <c r="M97" s="112">
        <v>69.86</v>
      </c>
    </row>
    <row r="98" spans="2:13" ht="14.25" x14ac:dyDescent="0.2">
      <c r="B98" s="115">
        <v>43929</v>
      </c>
      <c r="C98" s="124">
        <v>98.22</v>
      </c>
      <c r="D98" s="112">
        <v>100</v>
      </c>
      <c r="E98" s="112">
        <v>39.86</v>
      </c>
      <c r="F98" s="112">
        <v>44.39</v>
      </c>
      <c r="G98" s="112">
        <v>43.97</v>
      </c>
      <c r="H98" s="112">
        <v>72.459999999999994</v>
      </c>
      <c r="I98" s="112">
        <v>99.82</v>
      </c>
      <c r="J98" s="112"/>
      <c r="K98" s="112"/>
      <c r="L98" s="112"/>
      <c r="M98" s="112">
        <v>70.14</v>
      </c>
    </row>
    <row r="99" spans="2:13" ht="14.25" x14ac:dyDescent="0.2">
      <c r="B99" s="115">
        <v>43930</v>
      </c>
      <c r="C99" s="124">
        <v>98.14</v>
      </c>
      <c r="D99" s="112">
        <v>100</v>
      </c>
      <c r="E99" s="112">
        <v>39.56</v>
      </c>
      <c r="F99" s="112">
        <v>44.47</v>
      </c>
      <c r="G99" s="112">
        <v>44.15</v>
      </c>
      <c r="H99" s="112">
        <v>73.349999999999994</v>
      </c>
      <c r="I99" s="112">
        <v>98.82</v>
      </c>
      <c r="J99" s="112"/>
      <c r="K99" s="112"/>
      <c r="L99" s="112"/>
      <c r="M99" s="112">
        <v>70.319999999999993</v>
      </c>
    </row>
    <row r="100" spans="2:13" ht="14.25" x14ac:dyDescent="0.2">
      <c r="B100" s="115">
        <v>43931</v>
      </c>
      <c r="C100" s="124">
        <v>97.97</v>
      </c>
      <c r="D100" s="112">
        <v>100</v>
      </c>
      <c r="E100" s="112">
        <v>39.409999999999997</v>
      </c>
      <c r="F100" s="112">
        <v>44.87</v>
      </c>
      <c r="G100" s="112">
        <v>44.15</v>
      </c>
      <c r="H100" s="112">
        <v>73.349999999999994</v>
      </c>
      <c r="I100" s="112">
        <v>95.37</v>
      </c>
      <c r="J100" s="112">
        <v>89.29</v>
      </c>
      <c r="K100" s="112">
        <v>36.65</v>
      </c>
      <c r="L100" s="112">
        <v>23.47</v>
      </c>
      <c r="M100" s="112">
        <v>70.31</v>
      </c>
    </row>
    <row r="101" spans="2:13" ht="14.25" x14ac:dyDescent="0.2">
      <c r="B101" s="115">
        <v>43932</v>
      </c>
      <c r="C101" s="124">
        <v>97.8</v>
      </c>
      <c r="D101" s="112">
        <v>100</v>
      </c>
      <c r="E101" s="112">
        <v>39.11</v>
      </c>
      <c r="F101" s="112">
        <v>44.79</v>
      </c>
      <c r="G101" s="112">
        <v>44.33</v>
      </c>
      <c r="H101" s="112">
        <v>73.709999999999994</v>
      </c>
      <c r="I101" s="112">
        <v>90.51</v>
      </c>
      <c r="J101" s="112"/>
      <c r="K101" s="112"/>
      <c r="L101" s="112"/>
      <c r="M101" s="112">
        <v>70.349999999999994</v>
      </c>
    </row>
    <row r="102" spans="2:13" ht="14.25" x14ac:dyDescent="0.2">
      <c r="B102" s="115">
        <v>43933</v>
      </c>
      <c r="C102" s="124">
        <v>97.63</v>
      </c>
      <c r="D102" s="112">
        <v>100</v>
      </c>
      <c r="E102" s="112">
        <v>38.590000000000003</v>
      </c>
      <c r="F102" s="112">
        <v>44.63</v>
      </c>
      <c r="G102" s="112">
        <v>44.33</v>
      </c>
      <c r="H102" s="112">
        <v>74.069999999999993</v>
      </c>
      <c r="I102" s="112">
        <v>85.97</v>
      </c>
      <c r="J102" s="112"/>
      <c r="K102" s="112"/>
      <c r="L102" s="112"/>
      <c r="M102" s="112">
        <v>70.33</v>
      </c>
    </row>
    <row r="103" spans="2:13" ht="14.25" x14ac:dyDescent="0.2">
      <c r="B103" s="115">
        <v>43934</v>
      </c>
      <c r="C103" s="124">
        <v>97.55</v>
      </c>
      <c r="D103" s="112">
        <v>100</v>
      </c>
      <c r="E103" s="112">
        <v>38.36</v>
      </c>
      <c r="F103" s="112">
        <v>44.55</v>
      </c>
      <c r="G103" s="112">
        <v>44.15</v>
      </c>
      <c r="H103" s="112">
        <v>74.25</v>
      </c>
      <c r="I103" s="112">
        <v>80.86</v>
      </c>
      <c r="J103" s="112">
        <v>88.88</v>
      </c>
      <c r="K103" s="112">
        <v>38.46</v>
      </c>
      <c r="L103" s="112">
        <v>23.94</v>
      </c>
      <c r="M103" s="112">
        <v>70.25</v>
      </c>
    </row>
    <row r="104" spans="2:13" ht="14.25" x14ac:dyDescent="0.2">
      <c r="B104" s="115">
        <v>43935</v>
      </c>
      <c r="C104" s="124">
        <v>97.29</v>
      </c>
      <c r="D104" s="112">
        <v>100</v>
      </c>
      <c r="E104" s="112">
        <v>37.92</v>
      </c>
      <c r="F104" s="112">
        <v>44.39</v>
      </c>
      <c r="G104" s="112">
        <v>44.15</v>
      </c>
      <c r="H104" s="112">
        <v>74.430000000000007</v>
      </c>
      <c r="I104" s="112">
        <v>78.319999999999993</v>
      </c>
      <c r="J104" s="112">
        <v>86.63</v>
      </c>
      <c r="K104" s="112">
        <v>37.97</v>
      </c>
      <c r="L104" s="112">
        <v>23.33</v>
      </c>
      <c r="M104" s="112">
        <v>70.11</v>
      </c>
    </row>
    <row r="105" spans="2:13" ht="14.25" x14ac:dyDescent="0.2">
      <c r="B105" s="115">
        <v>43936</v>
      </c>
      <c r="C105" s="124">
        <v>97.13</v>
      </c>
      <c r="D105" s="112">
        <v>100</v>
      </c>
      <c r="E105" s="112">
        <v>37.33</v>
      </c>
      <c r="F105" s="112">
        <v>44.47</v>
      </c>
      <c r="G105" s="112">
        <v>44.15</v>
      </c>
      <c r="H105" s="112">
        <v>74.61</v>
      </c>
      <c r="I105" s="112">
        <v>75.87</v>
      </c>
      <c r="J105" s="112"/>
      <c r="K105" s="112"/>
      <c r="L105" s="112"/>
      <c r="M105" s="112">
        <v>70.069999999999993</v>
      </c>
    </row>
    <row r="106" spans="2:13" ht="14.25" x14ac:dyDescent="0.2">
      <c r="B106" s="115">
        <v>43937</v>
      </c>
      <c r="C106" s="124">
        <v>97.04</v>
      </c>
      <c r="D106" s="112">
        <v>100</v>
      </c>
      <c r="E106" s="112">
        <v>37.25</v>
      </c>
      <c r="F106" s="112">
        <v>44.63</v>
      </c>
      <c r="G106" s="112">
        <v>44.33</v>
      </c>
      <c r="H106" s="112">
        <v>74.97</v>
      </c>
      <c r="I106" s="112">
        <v>73.98</v>
      </c>
      <c r="J106" s="112">
        <v>88.38</v>
      </c>
      <c r="K106" s="112">
        <v>38.46</v>
      </c>
      <c r="L106" s="112">
        <v>23.7</v>
      </c>
      <c r="M106" s="112">
        <v>70.17</v>
      </c>
    </row>
    <row r="107" spans="2:13" ht="14.25" x14ac:dyDescent="0.2">
      <c r="B107" s="115">
        <v>43938</v>
      </c>
      <c r="C107" s="124">
        <v>96.88</v>
      </c>
      <c r="D107" s="112">
        <v>99.99</v>
      </c>
      <c r="E107" s="112">
        <v>37.18</v>
      </c>
      <c r="F107" s="112">
        <v>44.55</v>
      </c>
      <c r="G107" s="112">
        <v>44.33</v>
      </c>
      <c r="H107" s="112">
        <v>75.150000000000006</v>
      </c>
      <c r="I107" s="112">
        <v>72.44</v>
      </c>
      <c r="J107" s="112">
        <v>87.71</v>
      </c>
      <c r="K107" s="112">
        <v>38.590000000000003</v>
      </c>
      <c r="L107" s="112">
        <v>23.21</v>
      </c>
      <c r="M107" s="112">
        <v>70.099999999999994</v>
      </c>
    </row>
    <row r="108" spans="2:13" ht="14.25" x14ac:dyDescent="0.2">
      <c r="B108" s="115">
        <v>43939</v>
      </c>
      <c r="C108" s="124">
        <v>96.88</v>
      </c>
      <c r="D108" s="112">
        <v>99.99</v>
      </c>
      <c r="E108" s="112">
        <v>36.81</v>
      </c>
      <c r="F108" s="112">
        <v>44.47</v>
      </c>
      <c r="G108" s="112">
        <v>44.15</v>
      </c>
      <c r="H108" s="112">
        <v>75.510000000000005</v>
      </c>
      <c r="I108" s="112">
        <v>70.39</v>
      </c>
      <c r="J108" s="112"/>
      <c r="K108" s="112"/>
      <c r="L108" s="112"/>
      <c r="M108" s="112">
        <v>70.069999999999993</v>
      </c>
    </row>
    <row r="109" spans="2:13" ht="14.25" x14ac:dyDescent="0.2">
      <c r="B109" s="115">
        <v>43940</v>
      </c>
      <c r="C109" s="124">
        <v>96.79</v>
      </c>
      <c r="D109" s="112">
        <v>99.98</v>
      </c>
      <c r="E109" s="112">
        <v>36.090000000000003</v>
      </c>
      <c r="F109" s="112">
        <v>44.63</v>
      </c>
      <c r="G109" s="112">
        <v>44.15</v>
      </c>
      <c r="H109" s="112">
        <v>75.69</v>
      </c>
      <c r="I109" s="112">
        <v>67.3</v>
      </c>
      <c r="J109" s="112">
        <v>87.46</v>
      </c>
      <c r="K109" s="112">
        <v>38.090000000000003</v>
      </c>
      <c r="L109" s="112">
        <v>22.75</v>
      </c>
      <c r="M109" s="112">
        <v>70.03</v>
      </c>
    </row>
    <row r="110" spans="2:13" ht="15.75" customHeight="1" x14ac:dyDescent="0.2"/>
    <row r="111" spans="2:13" ht="15.75" customHeight="1" x14ac:dyDescent="0.2"/>
    <row r="112" spans="2:1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2">
    <mergeCell ref="B7:B8"/>
    <mergeCell ref="B9:B10"/>
  </mergeCells>
  <pageMargins left="0.7" right="0.7" top="0.75" bottom="0.75" header="0" footer="0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pane ySplit="4" topLeftCell="A5" activePane="bottomLeft" state="frozenSplit"/>
      <selection pane="bottomLeft"/>
    </sheetView>
  </sheetViews>
  <sheetFormatPr defaultColWidth="9.140625" defaultRowHeight="15" x14ac:dyDescent="0.25"/>
  <cols>
    <col min="1" max="1" width="9.5703125" style="100" customWidth="1"/>
    <col min="2" max="2" width="7.85546875" style="100" customWidth="1"/>
    <col min="3" max="16" width="15.28515625" style="100" customWidth="1"/>
    <col min="17" max="16384" width="9.140625" style="100"/>
  </cols>
  <sheetData>
    <row r="1" spans="1:16" s="2" customFormat="1" x14ac:dyDescent="0.25">
      <c r="A1" s="1" t="s">
        <v>364</v>
      </c>
    </row>
    <row r="2" spans="1:16" s="2" customFormat="1" x14ac:dyDescent="0.25">
      <c r="A2" s="4"/>
    </row>
    <row r="3" spans="1:16" s="2" customFormat="1" ht="14.25" x14ac:dyDescent="0.2"/>
    <row r="4" spans="1:16" s="2" customFormat="1" ht="14.25" x14ac:dyDescent="0.2"/>
    <row r="6" spans="1:16" x14ac:dyDescent="0.25">
      <c r="B6" s="8"/>
      <c r="C6" s="8"/>
      <c r="D6" s="10" t="s">
        <v>236</v>
      </c>
      <c r="E6" s="8" t="s">
        <v>239</v>
      </c>
      <c r="F6" s="8" t="s">
        <v>240</v>
      </c>
      <c r="G6" s="8" t="s">
        <v>336</v>
      </c>
      <c r="H6" s="8" t="s">
        <v>242</v>
      </c>
      <c r="I6" s="8" t="s">
        <v>337</v>
      </c>
      <c r="J6" s="8" t="s">
        <v>244</v>
      </c>
      <c r="K6" s="8" t="s">
        <v>245</v>
      </c>
      <c r="L6" s="8" t="s">
        <v>246</v>
      </c>
      <c r="M6" s="8" t="s">
        <v>338</v>
      </c>
      <c r="N6" s="8" t="s">
        <v>248</v>
      </c>
      <c r="O6" s="8" t="s">
        <v>249</v>
      </c>
      <c r="P6" s="8" t="s">
        <v>39</v>
      </c>
    </row>
    <row r="7" spans="1:16" x14ac:dyDescent="0.25">
      <c r="B7" s="186">
        <v>2010</v>
      </c>
      <c r="C7" s="126" t="s">
        <v>339</v>
      </c>
      <c r="D7" s="122">
        <v>60626396</v>
      </c>
      <c r="E7" s="118">
        <v>55607348</v>
      </c>
      <c r="F7" s="118">
        <v>60690331</v>
      </c>
      <c r="G7" s="118">
        <v>60059862</v>
      </c>
      <c r="H7" s="118">
        <v>68130651</v>
      </c>
      <c r="I7" s="118">
        <v>65795212</v>
      </c>
      <c r="J7" s="118">
        <v>68313717</v>
      </c>
      <c r="K7" s="118">
        <v>75593824</v>
      </c>
      <c r="L7" s="118">
        <v>66734410</v>
      </c>
      <c r="M7" s="118">
        <v>66419219</v>
      </c>
      <c r="N7" s="118">
        <v>64087337</v>
      </c>
      <c r="O7" s="118">
        <v>65969091</v>
      </c>
      <c r="P7" s="118">
        <v>778027398</v>
      </c>
    </row>
    <row r="8" spans="1:16" x14ac:dyDescent="0.25">
      <c r="B8" s="187"/>
      <c r="C8" s="127" t="s">
        <v>361</v>
      </c>
      <c r="D8" s="128">
        <v>1955690</v>
      </c>
      <c r="E8" s="114">
        <v>1985977</v>
      </c>
      <c r="F8" s="114">
        <v>1957753</v>
      </c>
      <c r="G8" s="114">
        <v>2001995</v>
      </c>
      <c r="H8" s="114">
        <v>2197763</v>
      </c>
      <c r="I8" s="114">
        <v>2193174</v>
      </c>
      <c r="J8" s="114">
        <v>2203668</v>
      </c>
      <c r="K8" s="114">
        <v>2438510</v>
      </c>
      <c r="L8" s="114">
        <v>2224480</v>
      </c>
      <c r="M8" s="114">
        <v>2142555</v>
      </c>
      <c r="N8" s="114">
        <v>2136245</v>
      </c>
      <c r="O8" s="114">
        <v>2128035</v>
      </c>
      <c r="P8" s="114">
        <v>2131582</v>
      </c>
    </row>
    <row r="9" spans="1:16" x14ac:dyDescent="0.25">
      <c r="B9" s="186">
        <v>2011</v>
      </c>
      <c r="C9" s="126" t="s">
        <v>339</v>
      </c>
      <c r="D9" s="122">
        <v>65178040</v>
      </c>
      <c r="E9" s="118">
        <v>59158616</v>
      </c>
      <c r="F9" s="118">
        <v>65895328</v>
      </c>
      <c r="G9" s="118">
        <v>63178959</v>
      </c>
      <c r="H9" s="118">
        <v>69282717</v>
      </c>
      <c r="I9" s="118">
        <v>72126045</v>
      </c>
      <c r="J9" s="118">
        <v>76919236</v>
      </c>
      <c r="K9" s="118">
        <v>75956709</v>
      </c>
      <c r="L9" s="118">
        <v>71905674</v>
      </c>
      <c r="M9" s="118">
        <v>70069457</v>
      </c>
      <c r="N9" s="118">
        <v>65797021</v>
      </c>
      <c r="O9" s="118">
        <v>68281562</v>
      </c>
      <c r="P9" s="118">
        <v>823749364</v>
      </c>
    </row>
    <row r="10" spans="1:16" x14ac:dyDescent="0.25">
      <c r="B10" s="187"/>
      <c r="C10" s="127" t="s">
        <v>361</v>
      </c>
      <c r="D10" s="128">
        <v>2102517</v>
      </c>
      <c r="E10" s="114">
        <v>2112808</v>
      </c>
      <c r="F10" s="114">
        <v>2125656</v>
      </c>
      <c r="G10" s="114">
        <v>2105965</v>
      </c>
      <c r="H10" s="114">
        <v>2234926</v>
      </c>
      <c r="I10" s="114">
        <v>2404202</v>
      </c>
      <c r="J10" s="114">
        <v>2481266</v>
      </c>
      <c r="K10" s="114">
        <v>2450216</v>
      </c>
      <c r="L10" s="114">
        <v>2396856</v>
      </c>
      <c r="M10" s="114">
        <v>2260305</v>
      </c>
      <c r="N10" s="114">
        <v>2193234</v>
      </c>
      <c r="O10" s="114">
        <v>2202631</v>
      </c>
      <c r="P10" s="114">
        <v>2256848</v>
      </c>
    </row>
    <row r="11" spans="1:16" x14ac:dyDescent="0.25">
      <c r="B11" s="186">
        <v>2012</v>
      </c>
      <c r="C11" s="126" t="s">
        <v>339</v>
      </c>
      <c r="D11" s="122">
        <v>67137483</v>
      </c>
      <c r="E11" s="118">
        <v>63613247</v>
      </c>
      <c r="F11" s="118">
        <v>67727010</v>
      </c>
      <c r="G11" s="118">
        <v>66769376</v>
      </c>
      <c r="H11" s="118">
        <v>71703788</v>
      </c>
      <c r="I11" s="118">
        <v>77506799</v>
      </c>
      <c r="J11" s="118">
        <v>83573867</v>
      </c>
      <c r="K11" s="118">
        <v>80097978</v>
      </c>
      <c r="L11" s="118">
        <v>76396279</v>
      </c>
      <c r="M11" s="118">
        <v>75990939</v>
      </c>
      <c r="N11" s="118">
        <v>70456166</v>
      </c>
      <c r="O11" s="118">
        <v>71963543</v>
      </c>
      <c r="P11" s="118">
        <v>872936475</v>
      </c>
    </row>
    <row r="12" spans="1:16" x14ac:dyDescent="0.25">
      <c r="B12" s="187"/>
      <c r="C12" s="127" t="s">
        <v>361</v>
      </c>
      <c r="D12" s="128">
        <v>2165725</v>
      </c>
      <c r="E12" s="114">
        <v>2193560</v>
      </c>
      <c r="F12" s="114">
        <v>2184742</v>
      </c>
      <c r="G12" s="114">
        <v>2225646</v>
      </c>
      <c r="H12" s="114">
        <v>2313025</v>
      </c>
      <c r="I12" s="114">
        <v>2583560</v>
      </c>
      <c r="J12" s="114">
        <v>2695931</v>
      </c>
      <c r="K12" s="114">
        <v>2583806</v>
      </c>
      <c r="L12" s="114">
        <v>2546543</v>
      </c>
      <c r="M12" s="114">
        <v>2451321</v>
      </c>
      <c r="N12" s="114">
        <v>2348539</v>
      </c>
      <c r="O12" s="114">
        <v>2321405</v>
      </c>
      <c r="P12" s="114">
        <v>2385072</v>
      </c>
    </row>
    <row r="13" spans="1:16" x14ac:dyDescent="0.25">
      <c r="B13" s="186">
        <v>2013</v>
      </c>
      <c r="C13" s="126" t="s">
        <v>339</v>
      </c>
      <c r="D13" s="122">
        <v>71538387</v>
      </c>
      <c r="E13" s="118">
        <v>64378844</v>
      </c>
      <c r="F13" s="118">
        <v>71662936</v>
      </c>
      <c r="G13" s="118">
        <v>70859234</v>
      </c>
      <c r="H13" s="118">
        <v>80496209</v>
      </c>
      <c r="I13" s="118">
        <v>79433474</v>
      </c>
      <c r="J13" s="118">
        <v>84224117</v>
      </c>
      <c r="K13" s="118">
        <v>82986767</v>
      </c>
      <c r="L13" s="118">
        <v>80163154</v>
      </c>
      <c r="M13" s="118">
        <v>76076650</v>
      </c>
      <c r="N13" s="118">
        <v>73245933</v>
      </c>
      <c r="O13" s="118">
        <v>74388464</v>
      </c>
      <c r="P13" s="118">
        <v>909454169</v>
      </c>
    </row>
    <row r="14" spans="1:16" x14ac:dyDescent="0.25">
      <c r="B14" s="187"/>
      <c r="C14" s="127" t="s">
        <v>361</v>
      </c>
      <c r="D14" s="128">
        <v>2307690</v>
      </c>
      <c r="E14" s="114">
        <v>2299244</v>
      </c>
      <c r="F14" s="114">
        <v>2311708</v>
      </c>
      <c r="G14" s="114">
        <v>2361974</v>
      </c>
      <c r="H14" s="114">
        <v>2596652</v>
      </c>
      <c r="I14" s="114">
        <v>2647782</v>
      </c>
      <c r="J14" s="114">
        <v>2716907</v>
      </c>
      <c r="K14" s="114">
        <v>2676992</v>
      </c>
      <c r="L14" s="114">
        <v>2672105</v>
      </c>
      <c r="M14" s="114">
        <v>2454085</v>
      </c>
      <c r="N14" s="114">
        <v>2441531</v>
      </c>
      <c r="O14" s="114">
        <v>2399628</v>
      </c>
      <c r="P14" s="114">
        <v>2491655</v>
      </c>
    </row>
    <row r="15" spans="1:16" x14ac:dyDescent="0.25">
      <c r="B15" s="186">
        <v>2014</v>
      </c>
      <c r="C15" s="126" t="s">
        <v>339</v>
      </c>
      <c r="D15" s="122">
        <v>74527653</v>
      </c>
      <c r="E15" s="118">
        <v>66843877</v>
      </c>
      <c r="F15" s="118">
        <v>73786120</v>
      </c>
      <c r="G15" s="118">
        <v>72908847</v>
      </c>
      <c r="H15" s="118">
        <v>79584385</v>
      </c>
      <c r="I15" s="118">
        <v>80019990</v>
      </c>
      <c r="J15" s="118">
        <v>84905045</v>
      </c>
      <c r="K15" s="118">
        <v>83261512</v>
      </c>
      <c r="L15" s="118">
        <v>78215223</v>
      </c>
      <c r="M15" s="118">
        <v>77767193</v>
      </c>
      <c r="N15" s="118">
        <v>75343845</v>
      </c>
      <c r="O15" s="118">
        <v>77284887</v>
      </c>
      <c r="P15" s="118">
        <v>924448577</v>
      </c>
    </row>
    <row r="16" spans="1:16" x14ac:dyDescent="0.25">
      <c r="B16" s="187"/>
      <c r="C16" s="127" t="s">
        <v>361</v>
      </c>
      <c r="D16" s="128">
        <v>2404118</v>
      </c>
      <c r="E16" s="114">
        <v>2387281</v>
      </c>
      <c r="F16" s="114">
        <v>2380197</v>
      </c>
      <c r="G16" s="114">
        <v>2430295</v>
      </c>
      <c r="H16" s="114">
        <v>2567238</v>
      </c>
      <c r="I16" s="114">
        <v>2667333</v>
      </c>
      <c r="J16" s="114">
        <v>2738872</v>
      </c>
      <c r="K16" s="114">
        <v>2685855</v>
      </c>
      <c r="L16" s="114">
        <v>2607174</v>
      </c>
      <c r="M16" s="114">
        <v>2508619</v>
      </c>
      <c r="N16" s="114">
        <v>2511462</v>
      </c>
      <c r="O16" s="114">
        <v>2493061</v>
      </c>
      <c r="P16" s="114">
        <v>2532736</v>
      </c>
    </row>
    <row r="17" spans="2:16" x14ac:dyDescent="0.25">
      <c r="B17" s="186">
        <v>2015</v>
      </c>
      <c r="C17" s="126" t="s">
        <v>339</v>
      </c>
      <c r="D17" s="122">
        <v>77052717</v>
      </c>
      <c r="E17" s="118">
        <v>67912068</v>
      </c>
      <c r="F17" s="118">
        <v>75458980</v>
      </c>
      <c r="G17" s="118">
        <v>74176719</v>
      </c>
      <c r="H17" s="118">
        <v>82904907</v>
      </c>
      <c r="I17" s="118">
        <v>82471775</v>
      </c>
      <c r="J17" s="118">
        <v>88453369</v>
      </c>
      <c r="K17" s="118">
        <v>89858669</v>
      </c>
      <c r="L17" s="118">
        <v>84083159</v>
      </c>
      <c r="M17" s="118">
        <v>82263162</v>
      </c>
      <c r="N17" s="118">
        <v>79386847</v>
      </c>
      <c r="O17" s="118">
        <v>81133032</v>
      </c>
      <c r="P17" s="118">
        <v>965155404</v>
      </c>
    </row>
    <row r="18" spans="2:16" x14ac:dyDescent="0.25">
      <c r="B18" s="187"/>
      <c r="C18" s="127" t="s">
        <v>361</v>
      </c>
      <c r="D18" s="128">
        <v>2485572</v>
      </c>
      <c r="E18" s="114">
        <v>2425431</v>
      </c>
      <c r="F18" s="114">
        <v>2434161</v>
      </c>
      <c r="G18" s="114">
        <v>2472557</v>
      </c>
      <c r="H18" s="114">
        <v>2674352</v>
      </c>
      <c r="I18" s="114">
        <v>2749059</v>
      </c>
      <c r="J18" s="114">
        <v>2853334</v>
      </c>
      <c r="K18" s="114">
        <v>2898667</v>
      </c>
      <c r="L18" s="114">
        <v>2802772</v>
      </c>
      <c r="M18" s="114">
        <v>2653650</v>
      </c>
      <c r="N18" s="114">
        <v>2646228</v>
      </c>
      <c r="O18" s="114">
        <v>2617195</v>
      </c>
      <c r="P18" s="114">
        <v>2644261</v>
      </c>
    </row>
    <row r="19" spans="2:16" x14ac:dyDescent="0.25">
      <c r="B19" s="186">
        <v>2016</v>
      </c>
      <c r="C19" s="126" t="s">
        <v>339</v>
      </c>
      <c r="D19" s="122">
        <v>80206459</v>
      </c>
      <c r="E19" s="118">
        <v>74114256</v>
      </c>
      <c r="F19" s="118">
        <v>79146850</v>
      </c>
      <c r="G19" s="118">
        <v>80340362</v>
      </c>
      <c r="H19" s="118">
        <v>84951183</v>
      </c>
      <c r="I19" s="118">
        <v>88033179</v>
      </c>
      <c r="J19" s="118">
        <v>88076237</v>
      </c>
      <c r="K19" s="118">
        <v>91773451</v>
      </c>
      <c r="L19" s="118">
        <v>84766595</v>
      </c>
      <c r="M19" s="118">
        <v>85454129</v>
      </c>
      <c r="N19" s="118">
        <v>80802196</v>
      </c>
      <c r="O19" s="118">
        <v>80957730</v>
      </c>
      <c r="P19" s="118">
        <v>998622627</v>
      </c>
    </row>
    <row r="20" spans="2:16" x14ac:dyDescent="0.25">
      <c r="B20" s="187"/>
      <c r="C20" s="127" t="s">
        <v>361</v>
      </c>
      <c r="D20" s="128">
        <v>2587305</v>
      </c>
      <c r="E20" s="114">
        <v>2555664</v>
      </c>
      <c r="F20" s="114">
        <v>2553124</v>
      </c>
      <c r="G20" s="114">
        <v>2678012</v>
      </c>
      <c r="H20" s="114">
        <v>2740361</v>
      </c>
      <c r="I20" s="114">
        <v>2934439</v>
      </c>
      <c r="J20" s="114">
        <v>2935875</v>
      </c>
      <c r="K20" s="114">
        <v>2960434</v>
      </c>
      <c r="L20" s="114">
        <v>2825553</v>
      </c>
      <c r="M20" s="114">
        <v>2756585</v>
      </c>
      <c r="N20" s="114">
        <v>2693407</v>
      </c>
      <c r="O20" s="114">
        <v>2698591</v>
      </c>
      <c r="P20" s="114">
        <v>2728477</v>
      </c>
    </row>
    <row r="21" spans="2:16" x14ac:dyDescent="0.25">
      <c r="B21" s="186">
        <v>2017</v>
      </c>
      <c r="C21" s="126" t="s">
        <v>339</v>
      </c>
      <c r="D21" s="122">
        <v>81756501</v>
      </c>
      <c r="E21" s="118">
        <v>73514852</v>
      </c>
      <c r="F21" s="118">
        <v>81214868</v>
      </c>
      <c r="G21" s="118">
        <v>80662678</v>
      </c>
      <c r="H21" s="118">
        <v>87440604</v>
      </c>
      <c r="I21" s="118">
        <v>87007974</v>
      </c>
      <c r="J21" s="118">
        <v>93177171</v>
      </c>
      <c r="K21" s="118">
        <v>91794492</v>
      </c>
      <c r="L21" s="118">
        <v>87629907</v>
      </c>
      <c r="M21" s="118">
        <v>87114343</v>
      </c>
      <c r="N21" s="118">
        <v>84162792</v>
      </c>
      <c r="O21" s="118">
        <v>85164997</v>
      </c>
      <c r="P21" s="118">
        <v>1020641179</v>
      </c>
    </row>
    <row r="22" spans="2:16" x14ac:dyDescent="0.25">
      <c r="B22" s="187"/>
      <c r="C22" s="127" t="s">
        <v>361</v>
      </c>
      <c r="D22" s="128">
        <v>2637306</v>
      </c>
      <c r="E22" s="114">
        <v>2625530</v>
      </c>
      <c r="F22" s="114">
        <v>2619834</v>
      </c>
      <c r="G22" s="114">
        <v>2602022</v>
      </c>
      <c r="H22" s="114">
        <v>2820665</v>
      </c>
      <c r="I22" s="114">
        <v>2900266</v>
      </c>
      <c r="J22" s="114">
        <v>3005715</v>
      </c>
      <c r="K22" s="114">
        <v>2961113</v>
      </c>
      <c r="L22" s="114">
        <v>2920997</v>
      </c>
      <c r="M22" s="114">
        <v>2810140</v>
      </c>
      <c r="N22" s="114">
        <v>2805426</v>
      </c>
      <c r="O22" s="114">
        <v>2747258</v>
      </c>
      <c r="P22" s="114">
        <v>2796277</v>
      </c>
    </row>
    <row r="23" spans="2:16" x14ac:dyDescent="0.25">
      <c r="B23" s="186">
        <v>2018</v>
      </c>
      <c r="C23" s="126" t="s">
        <v>339</v>
      </c>
      <c r="D23" s="122">
        <v>84211529</v>
      </c>
      <c r="E23" s="118">
        <v>75691628</v>
      </c>
      <c r="F23" s="118">
        <v>84273785</v>
      </c>
      <c r="G23" s="118">
        <v>84239139</v>
      </c>
      <c r="H23" s="118">
        <v>90368583</v>
      </c>
      <c r="I23" s="118">
        <v>90830898</v>
      </c>
      <c r="J23" s="118">
        <v>95089692</v>
      </c>
      <c r="K23" s="118">
        <v>93402286</v>
      </c>
      <c r="L23" s="118">
        <v>88052987</v>
      </c>
      <c r="M23" s="118">
        <v>86863707</v>
      </c>
      <c r="N23" s="118">
        <v>83213083</v>
      </c>
      <c r="O23" s="118">
        <v>84728014</v>
      </c>
      <c r="P23" s="118">
        <v>1040965331</v>
      </c>
    </row>
    <row r="24" spans="2:16" x14ac:dyDescent="0.25">
      <c r="B24" s="187"/>
      <c r="C24" s="127" t="s">
        <v>361</v>
      </c>
      <c r="D24" s="128">
        <v>2716501</v>
      </c>
      <c r="E24" s="114">
        <v>2703272</v>
      </c>
      <c r="F24" s="114">
        <v>2718509</v>
      </c>
      <c r="G24" s="114">
        <v>2807971</v>
      </c>
      <c r="H24" s="114">
        <v>2915116</v>
      </c>
      <c r="I24" s="114">
        <v>3027697</v>
      </c>
      <c r="J24" s="114">
        <v>3067409</v>
      </c>
      <c r="K24" s="114">
        <v>3012977</v>
      </c>
      <c r="L24" s="114">
        <v>2935100</v>
      </c>
      <c r="M24" s="114">
        <v>2802055</v>
      </c>
      <c r="N24" s="114">
        <v>2773769</v>
      </c>
      <c r="O24" s="114">
        <v>2733162</v>
      </c>
      <c r="P24" s="114">
        <v>2851960</v>
      </c>
    </row>
    <row r="25" spans="2:16" x14ac:dyDescent="0.25">
      <c r="B25" s="186">
        <v>2019</v>
      </c>
      <c r="C25" s="126" t="s">
        <v>339</v>
      </c>
      <c r="D25" s="122">
        <v>83575597</v>
      </c>
      <c r="E25" s="118">
        <v>74797114</v>
      </c>
      <c r="F25" s="118">
        <v>84665873</v>
      </c>
      <c r="G25" s="118">
        <v>84968029</v>
      </c>
      <c r="H25" s="118">
        <v>93691726</v>
      </c>
      <c r="I25" s="118">
        <v>93135043</v>
      </c>
      <c r="J25" s="118">
        <v>96028306</v>
      </c>
      <c r="K25" s="118">
        <v>94170938</v>
      </c>
      <c r="L25" s="118">
        <v>91987004</v>
      </c>
      <c r="M25" s="118">
        <v>90439340</v>
      </c>
      <c r="N25" s="118">
        <v>86747435</v>
      </c>
      <c r="O25" s="118">
        <v>87563432</v>
      </c>
      <c r="P25" s="118">
        <v>1061769837</v>
      </c>
    </row>
    <row r="26" spans="2:16" x14ac:dyDescent="0.25">
      <c r="B26" s="187"/>
      <c r="C26" s="127" t="s">
        <v>361</v>
      </c>
      <c r="D26" s="128">
        <v>2695987</v>
      </c>
      <c r="E26" s="114">
        <v>2671326</v>
      </c>
      <c r="F26" s="114">
        <v>2731157</v>
      </c>
      <c r="G26" s="114">
        <v>2832268</v>
      </c>
      <c r="H26" s="114">
        <v>3022314</v>
      </c>
      <c r="I26" s="114">
        <v>3104501</v>
      </c>
      <c r="J26" s="114">
        <v>3097687</v>
      </c>
      <c r="K26" s="114">
        <v>3037772</v>
      </c>
      <c r="L26" s="114">
        <v>3066233</v>
      </c>
      <c r="M26" s="114">
        <v>2917398</v>
      </c>
      <c r="N26" s="114">
        <v>2891581</v>
      </c>
      <c r="O26" s="114">
        <v>2824627</v>
      </c>
      <c r="P26" s="114">
        <v>2908958</v>
      </c>
    </row>
    <row r="27" spans="2:16" x14ac:dyDescent="0.25">
      <c r="B27" s="186">
        <v>2020</v>
      </c>
      <c r="C27" s="126" t="s">
        <v>339</v>
      </c>
      <c r="D27" s="122">
        <v>84977984</v>
      </c>
      <c r="E27" s="118">
        <v>80120814</v>
      </c>
      <c r="F27" s="118">
        <v>88457622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2:16" x14ac:dyDescent="0.25">
      <c r="B28" s="187"/>
      <c r="C28" s="127" t="s">
        <v>361</v>
      </c>
      <c r="D28" s="128">
        <v>2741225</v>
      </c>
      <c r="E28" s="114">
        <v>2762787</v>
      </c>
      <c r="F28" s="114">
        <v>2853472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</sheetData>
  <mergeCells count="11">
    <mergeCell ref="B7:B8"/>
    <mergeCell ref="B9:B10"/>
    <mergeCell ref="B11:B12"/>
    <mergeCell ref="B13:B14"/>
    <mergeCell ref="B27:B28"/>
    <mergeCell ref="B15:B16"/>
    <mergeCell ref="B17:B18"/>
    <mergeCell ref="B19:B20"/>
    <mergeCell ref="B21:B22"/>
    <mergeCell ref="B23:B24"/>
    <mergeCell ref="B25:B2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5"/>
  <sheetViews>
    <sheetView showGridLines="0" zoomScaleNormal="100" workbookViewId="0">
      <pane ySplit="4" topLeftCell="A5" activePane="bottomLeft" state="frozenSplit"/>
      <selection pane="bottomLeft"/>
    </sheetView>
  </sheetViews>
  <sheetFormatPr defaultColWidth="9.140625" defaultRowHeight="15" customHeight="1" x14ac:dyDescent="0.2"/>
  <cols>
    <col min="1" max="1" width="9.5703125" style="101" customWidth="1"/>
    <col min="2" max="2" width="10.28515625" style="101" customWidth="1"/>
    <col min="3" max="16" width="15.28515625" style="101" customWidth="1"/>
    <col min="17" max="16384" width="9.140625" style="101"/>
  </cols>
  <sheetData>
    <row r="1" spans="1:5" s="2" customFormat="1" x14ac:dyDescent="0.25">
      <c r="A1" s="1" t="s">
        <v>379</v>
      </c>
    </row>
    <row r="2" spans="1:5" s="2" customFormat="1" x14ac:dyDescent="0.25">
      <c r="A2" s="4"/>
    </row>
    <row r="3" spans="1:5" s="2" customFormat="1" ht="14.25" x14ac:dyDescent="0.2"/>
    <row r="4" spans="1:5" s="2" customFormat="1" ht="14.25" x14ac:dyDescent="0.2"/>
    <row r="6" spans="1:5" ht="25.5" x14ac:dyDescent="0.2">
      <c r="B6" s="8" t="s">
        <v>221</v>
      </c>
      <c r="C6" s="10" t="s">
        <v>380</v>
      </c>
      <c r="D6" s="8" t="s">
        <v>340</v>
      </c>
      <c r="E6" s="8" t="s">
        <v>381</v>
      </c>
    </row>
    <row r="7" spans="1:5" ht="14.25" x14ac:dyDescent="0.2">
      <c r="B7" s="130">
        <v>2009</v>
      </c>
      <c r="C7" s="131">
        <v>723655000</v>
      </c>
      <c r="D7" s="132">
        <v>12915158</v>
      </c>
      <c r="E7" s="133">
        <f>C7/D7</f>
        <v>56.031447698897686</v>
      </c>
    </row>
    <row r="8" spans="1:5" ht="14.25" x14ac:dyDescent="0.2">
      <c r="B8" s="134">
        <v>2010</v>
      </c>
      <c r="C8" s="135">
        <v>778027000</v>
      </c>
      <c r="D8" s="13">
        <v>13255685</v>
      </c>
      <c r="E8" s="112">
        <f t="shared" ref="E8:E17" si="0">C8/D8</f>
        <v>58.693835890035103</v>
      </c>
    </row>
    <row r="9" spans="1:5" ht="14.25" x14ac:dyDescent="0.2">
      <c r="B9" s="134">
        <v>2011</v>
      </c>
      <c r="C9" s="135">
        <v>823749000</v>
      </c>
      <c r="D9" s="13">
        <v>13624240</v>
      </c>
      <c r="E9" s="112">
        <f t="shared" si="0"/>
        <v>60.462014761924337</v>
      </c>
    </row>
    <row r="10" spans="1:5" ht="14.25" x14ac:dyDescent="0.2">
      <c r="B10" s="134">
        <v>2012</v>
      </c>
      <c r="C10" s="135">
        <v>872936000</v>
      </c>
      <c r="D10" s="13">
        <v>13854740</v>
      </c>
      <c r="E10" s="112">
        <f t="shared" si="0"/>
        <v>63.006306866819585</v>
      </c>
    </row>
    <row r="11" spans="1:5" ht="14.25" x14ac:dyDescent="0.2">
      <c r="B11" s="134">
        <v>2013</v>
      </c>
      <c r="C11" s="135">
        <v>909454000</v>
      </c>
      <c r="D11" s="13">
        <v>14160467</v>
      </c>
      <c r="E11" s="112">
        <f t="shared" si="0"/>
        <v>64.22485925075776</v>
      </c>
    </row>
    <row r="12" spans="1:5" ht="14.25" x14ac:dyDescent="0.2">
      <c r="B12" s="134">
        <v>2014</v>
      </c>
      <c r="C12" s="135">
        <v>924449000</v>
      </c>
      <c r="D12" s="13">
        <v>14377018</v>
      </c>
      <c r="E12" s="112">
        <f t="shared" si="0"/>
        <v>64.300468984597501</v>
      </c>
    </row>
    <row r="13" spans="1:5" ht="14.25" x14ac:dyDescent="0.2">
      <c r="B13" s="134">
        <v>2015</v>
      </c>
      <c r="C13" s="135">
        <v>965155000</v>
      </c>
      <c r="D13" s="13">
        <v>14657434</v>
      </c>
      <c r="E13" s="112">
        <f t="shared" si="0"/>
        <v>65.847473711974416</v>
      </c>
    </row>
    <row r="14" spans="1:5" ht="14.25" x14ac:dyDescent="0.2">
      <c r="B14" s="134">
        <v>2016</v>
      </c>
      <c r="C14" s="135">
        <v>998623000</v>
      </c>
      <c r="D14" s="13">
        <v>14804116</v>
      </c>
      <c r="E14" s="112">
        <f t="shared" si="0"/>
        <v>67.455767031276977</v>
      </c>
    </row>
    <row r="15" spans="1:5" ht="14.25" x14ac:dyDescent="0.2">
      <c r="B15" s="134">
        <v>2017</v>
      </c>
      <c r="C15" s="135">
        <v>1020641000</v>
      </c>
      <c r="D15" s="13">
        <v>15029231</v>
      </c>
      <c r="E15" s="112">
        <f t="shared" si="0"/>
        <v>67.91039408470067</v>
      </c>
    </row>
    <row r="16" spans="1:5" ht="14.25" x14ac:dyDescent="0.2">
      <c r="B16" s="134">
        <v>2018</v>
      </c>
      <c r="C16" s="135">
        <v>1040965000</v>
      </c>
      <c r="D16" s="13">
        <v>15067724</v>
      </c>
      <c r="E16" s="112">
        <f t="shared" si="0"/>
        <v>69.085749115128465</v>
      </c>
    </row>
    <row r="17" spans="2:14" ht="14.25" x14ac:dyDescent="0.2">
      <c r="B17" s="134">
        <v>2019</v>
      </c>
      <c r="C17" s="135">
        <v>1061770000</v>
      </c>
      <c r="D17" s="13">
        <v>15519267</v>
      </c>
      <c r="E17" s="112">
        <f t="shared" si="0"/>
        <v>68.416246720930829</v>
      </c>
    </row>
    <row r="18" spans="2:14" ht="14.25" x14ac:dyDescent="0.2">
      <c r="B18" s="134" t="s">
        <v>362</v>
      </c>
      <c r="C18" s="135">
        <v>253556000</v>
      </c>
      <c r="D18" s="13" t="s">
        <v>140</v>
      </c>
      <c r="E18" s="112" t="s">
        <v>140</v>
      </c>
    </row>
    <row r="20" spans="2:14" ht="15" customHeight="1" x14ac:dyDescent="0.2">
      <c r="B20" s="106" t="s">
        <v>341</v>
      </c>
    </row>
    <row r="26" spans="2:14" ht="15.75" customHeight="1" x14ac:dyDescent="0.2"/>
    <row r="27" spans="2:14" ht="15.75" customHeight="1" x14ac:dyDescent="0.2"/>
    <row r="28" spans="2:14" ht="15.75" customHeight="1" x14ac:dyDescent="0.2">
      <c r="D28" s="107"/>
      <c r="E28" s="107"/>
      <c r="F28" s="107"/>
      <c r="G28" s="107"/>
      <c r="H28" s="107"/>
      <c r="I28" s="107"/>
      <c r="J28" s="107"/>
      <c r="K28" s="108"/>
      <c r="L28" s="108"/>
      <c r="M28" s="108"/>
      <c r="N28" s="108"/>
    </row>
    <row r="29" spans="2:14" ht="15.75" customHeight="1" x14ac:dyDescent="0.2"/>
    <row r="30" spans="2:14" ht="15.75" customHeight="1" x14ac:dyDescent="0.2">
      <c r="D30" s="107"/>
      <c r="I30" s="107"/>
    </row>
    <row r="31" spans="2:14" ht="15.75" customHeight="1" x14ac:dyDescent="0.2">
      <c r="D31" s="107"/>
      <c r="I31" s="107"/>
    </row>
    <row r="32" spans="2:14" ht="15.75" customHeight="1" x14ac:dyDescent="0.2">
      <c r="D32" s="107"/>
      <c r="I32" s="107"/>
    </row>
    <row r="33" spans="4:9" ht="15.75" customHeight="1" x14ac:dyDescent="0.2">
      <c r="D33" s="107"/>
      <c r="I33" s="107"/>
    </row>
    <row r="34" spans="4:9" ht="15.75" customHeight="1" x14ac:dyDescent="0.2">
      <c r="D34" s="107"/>
      <c r="I34" s="107"/>
    </row>
    <row r="35" spans="4:9" ht="15.75" customHeight="1" x14ac:dyDescent="0.2">
      <c r="D35" s="107"/>
      <c r="I35" s="107"/>
    </row>
    <row r="36" spans="4:9" ht="15.75" customHeight="1" x14ac:dyDescent="0.2">
      <c r="D36" s="107"/>
      <c r="I36" s="107"/>
    </row>
    <row r="37" spans="4:9" ht="15.75" customHeight="1" x14ac:dyDescent="0.2">
      <c r="D37" s="108"/>
      <c r="I37" s="108"/>
    </row>
    <row r="38" spans="4:9" ht="15.75" customHeight="1" x14ac:dyDescent="0.2">
      <c r="D38" s="108"/>
      <c r="I38" s="108"/>
    </row>
    <row r="39" spans="4:9" ht="15.75" customHeight="1" x14ac:dyDescent="0.2">
      <c r="D39" s="108"/>
      <c r="I39" s="108"/>
    </row>
    <row r="40" spans="4:9" ht="15.75" customHeight="1" x14ac:dyDescent="0.2">
      <c r="D40" s="108"/>
      <c r="I40" s="108"/>
    </row>
    <row r="41" spans="4:9" ht="15.75" customHeight="1" x14ac:dyDescent="0.2"/>
    <row r="42" spans="4:9" ht="15.75" customHeight="1" x14ac:dyDescent="0.2"/>
    <row r="43" spans="4:9" ht="15.75" customHeight="1" x14ac:dyDescent="0.2"/>
    <row r="44" spans="4:9" ht="15.75" customHeight="1" x14ac:dyDescent="0.2"/>
    <row r="45" spans="4:9" ht="15.75" customHeight="1" x14ac:dyDescent="0.2"/>
    <row r="46" spans="4:9" ht="15.75" customHeight="1" x14ac:dyDescent="0.2"/>
    <row r="47" spans="4:9" ht="15.75" customHeight="1" x14ac:dyDescent="0.2"/>
    <row r="48" spans="4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pageMargins left="0.7" right="0.7" top="0.75" bottom="0.75" header="0" footer="0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106" customWidth="1"/>
    <col min="2" max="2" width="19.140625" style="106" customWidth="1"/>
    <col min="3" max="16" width="15.28515625" style="106" customWidth="1"/>
    <col min="17" max="16384" width="9.140625" style="106"/>
  </cols>
  <sheetData>
    <row r="1" spans="1:4" s="2" customFormat="1" ht="15" x14ac:dyDescent="0.25">
      <c r="A1" s="1" t="s">
        <v>382</v>
      </c>
    </row>
    <row r="2" spans="1:4" s="2" customFormat="1" ht="15" x14ac:dyDescent="0.25">
      <c r="A2" s="4"/>
    </row>
    <row r="3" spans="1:4" s="2" customFormat="1" x14ac:dyDescent="0.2"/>
    <row r="4" spans="1:4" s="2" customFormat="1" x14ac:dyDescent="0.2"/>
    <row r="6" spans="1:4" ht="63.75" x14ac:dyDescent="0.2">
      <c r="B6" s="8" t="s">
        <v>315</v>
      </c>
      <c r="C6" s="10" t="s">
        <v>383</v>
      </c>
      <c r="D6" s="8" t="s">
        <v>384</v>
      </c>
    </row>
    <row r="7" spans="1:4" x14ac:dyDescent="0.2">
      <c r="B7" s="137">
        <v>43101</v>
      </c>
      <c r="C7" s="131">
        <v>2716501</v>
      </c>
      <c r="D7" s="188">
        <v>2851128.1666666665</v>
      </c>
    </row>
    <row r="8" spans="1:4" x14ac:dyDescent="0.2">
      <c r="B8" s="138">
        <v>43132</v>
      </c>
      <c r="C8" s="135">
        <v>2703272</v>
      </c>
      <c r="D8" s="189"/>
    </row>
    <row r="9" spans="1:4" x14ac:dyDescent="0.2">
      <c r="B9" s="138">
        <v>43160</v>
      </c>
      <c r="C9" s="135">
        <v>2718509</v>
      </c>
      <c r="D9" s="189"/>
    </row>
    <row r="10" spans="1:4" x14ac:dyDescent="0.2">
      <c r="B10" s="138">
        <v>43191</v>
      </c>
      <c r="C10" s="135">
        <v>2807971</v>
      </c>
      <c r="D10" s="189"/>
    </row>
    <row r="11" spans="1:4" x14ac:dyDescent="0.2">
      <c r="B11" s="138">
        <v>43221</v>
      </c>
      <c r="C11" s="135">
        <v>2915116</v>
      </c>
      <c r="D11" s="189"/>
    </row>
    <row r="12" spans="1:4" x14ac:dyDescent="0.2">
      <c r="B12" s="138">
        <v>43252</v>
      </c>
      <c r="C12" s="135">
        <v>3027697</v>
      </c>
      <c r="D12" s="189"/>
    </row>
    <row r="13" spans="1:4" x14ac:dyDescent="0.2">
      <c r="B13" s="138">
        <v>43282</v>
      </c>
      <c r="C13" s="135">
        <v>3067409</v>
      </c>
      <c r="D13" s="189"/>
    </row>
    <row r="14" spans="1:4" x14ac:dyDescent="0.2">
      <c r="B14" s="138">
        <v>43313</v>
      </c>
      <c r="C14" s="135">
        <v>3012977</v>
      </c>
      <c r="D14" s="189"/>
    </row>
    <row r="15" spans="1:4" x14ac:dyDescent="0.2">
      <c r="B15" s="138">
        <v>43344</v>
      </c>
      <c r="C15" s="135">
        <v>2935100</v>
      </c>
      <c r="D15" s="189"/>
    </row>
    <row r="16" spans="1:4" x14ac:dyDescent="0.2">
      <c r="B16" s="138">
        <v>43374</v>
      </c>
      <c r="C16" s="135">
        <v>2802055</v>
      </c>
      <c r="D16" s="189"/>
    </row>
    <row r="17" spans="2:4" x14ac:dyDescent="0.2">
      <c r="B17" s="138">
        <v>43405</v>
      </c>
      <c r="C17" s="135">
        <v>2773769</v>
      </c>
      <c r="D17" s="189"/>
    </row>
    <row r="18" spans="2:4" x14ac:dyDescent="0.2">
      <c r="B18" s="139">
        <v>43435</v>
      </c>
      <c r="C18" s="128">
        <v>2733162</v>
      </c>
      <c r="D18" s="190"/>
    </row>
    <row r="19" spans="2:4" x14ac:dyDescent="0.2">
      <c r="B19" s="137">
        <v>43466</v>
      </c>
      <c r="C19" s="131">
        <v>2695987</v>
      </c>
      <c r="D19" s="188">
        <v>2906932.5</v>
      </c>
    </row>
    <row r="20" spans="2:4" x14ac:dyDescent="0.2">
      <c r="B20" s="138">
        <v>43497</v>
      </c>
      <c r="C20" s="135">
        <v>2671326</v>
      </c>
      <c r="D20" s="189"/>
    </row>
    <row r="21" spans="2:4" x14ac:dyDescent="0.2">
      <c r="B21" s="138">
        <v>43525</v>
      </c>
      <c r="C21" s="135">
        <v>2731157</v>
      </c>
      <c r="D21" s="189"/>
    </row>
    <row r="22" spans="2:4" x14ac:dyDescent="0.2">
      <c r="B22" s="138">
        <v>43556</v>
      </c>
      <c r="C22" s="135">
        <v>2832268</v>
      </c>
      <c r="D22" s="189"/>
    </row>
    <row r="23" spans="2:4" x14ac:dyDescent="0.2">
      <c r="B23" s="138">
        <v>43586</v>
      </c>
      <c r="C23" s="135">
        <v>3022314</v>
      </c>
      <c r="D23" s="189"/>
    </row>
    <row r="24" spans="2:4" x14ac:dyDescent="0.2">
      <c r="B24" s="138">
        <v>43617</v>
      </c>
      <c r="C24" s="135">
        <v>3104501</v>
      </c>
      <c r="D24" s="189"/>
    </row>
    <row r="25" spans="2:4" x14ac:dyDescent="0.2">
      <c r="B25" s="138">
        <v>43647</v>
      </c>
      <c r="C25" s="135">
        <v>3097687</v>
      </c>
      <c r="D25" s="189"/>
    </row>
    <row r="26" spans="2:4" x14ac:dyDescent="0.2">
      <c r="B26" s="138">
        <v>43678</v>
      </c>
      <c r="C26" s="135">
        <v>3037772</v>
      </c>
      <c r="D26" s="189"/>
    </row>
    <row r="27" spans="2:4" x14ac:dyDescent="0.2">
      <c r="B27" s="138">
        <v>43709</v>
      </c>
      <c r="C27" s="135">
        <v>3066233</v>
      </c>
      <c r="D27" s="189"/>
    </row>
    <row r="28" spans="2:4" x14ac:dyDescent="0.2">
      <c r="B28" s="138">
        <v>43739</v>
      </c>
      <c r="C28" s="135">
        <v>2907738</v>
      </c>
      <c r="D28" s="189"/>
    </row>
    <row r="29" spans="2:4" x14ac:dyDescent="0.2">
      <c r="B29" s="138">
        <v>43770</v>
      </c>
      <c r="C29" s="135">
        <v>2891581</v>
      </c>
      <c r="D29" s="189"/>
    </row>
    <row r="30" spans="2:4" x14ac:dyDescent="0.2">
      <c r="B30" s="139">
        <v>43800</v>
      </c>
      <c r="C30" s="128">
        <v>2824626</v>
      </c>
      <c r="D30" s="190"/>
    </row>
    <row r="31" spans="2:4" x14ac:dyDescent="0.2">
      <c r="B31" s="138">
        <v>43831</v>
      </c>
      <c r="C31" s="135">
        <v>2741225</v>
      </c>
      <c r="D31" s="188">
        <v>2785828</v>
      </c>
    </row>
    <row r="32" spans="2:4" x14ac:dyDescent="0.2">
      <c r="B32" s="138">
        <v>43862</v>
      </c>
      <c r="C32" s="135">
        <v>2762787</v>
      </c>
      <c r="D32" s="189"/>
    </row>
    <row r="33" spans="2:4" x14ac:dyDescent="0.2">
      <c r="B33" s="138">
        <v>43891</v>
      </c>
      <c r="C33" s="135">
        <v>2853472</v>
      </c>
      <c r="D33" s="189"/>
    </row>
  </sheetData>
  <mergeCells count="3">
    <mergeCell ref="D7:D18"/>
    <mergeCell ref="D19:D30"/>
    <mergeCell ref="D31:D33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pane ySplit="4" topLeftCell="A5" activePane="bottomLeft" state="frozenSplit"/>
      <selection pane="bottomLeft" activeCell="B6" sqref="B6"/>
    </sheetView>
  </sheetViews>
  <sheetFormatPr defaultColWidth="9.140625" defaultRowHeight="14.25" x14ac:dyDescent="0.2"/>
  <cols>
    <col min="1" max="1" width="9.5703125" style="106" customWidth="1"/>
    <col min="2" max="2" width="19.140625" style="106" customWidth="1"/>
    <col min="3" max="16" width="15.28515625" style="106" customWidth="1"/>
    <col min="17" max="16384" width="9.140625" style="106"/>
  </cols>
  <sheetData>
    <row r="1" spans="1:4" s="2" customFormat="1" ht="15" x14ac:dyDescent="0.25">
      <c r="A1" s="1" t="s">
        <v>385</v>
      </c>
    </row>
    <row r="2" spans="1:4" s="2" customFormat="1" ht="15" x14ac:dyDescent="0.25">
      <c r="A2" s="4"/>
    </row>
    <row r="3" spans="1:4" s="2" customFormat="1" x14ac:dyDescent="0.2"/>
    <row r="4" spans="1:4" s="2" customFormat="1" x14ac:dyDescent="0.2"/>
    <row r="6" spans="1:4" x14ac:dyDescent="0.2">
      <c r="B6" s="8" t="s">
        <v>342</v>
      </c>
      <c r="C6" s="10" t="s">
        <v>386</v>
      </c>
      <c r="D6" s="8" t="s">
        <v>343</v>
      </c>
    </row>
    <row r="7" spans="1:4" x14ac:dyDescent="0.2">
      <c r="B7" s="136">
        <v>40652</v>
      </c>
      <c r="C7" s="131">
        <v>839</v>
      </c>
      <c r="D7" s="140">
        <v>96.6</v>
      </c>
    </row>
    <row r="8" spans="1:4" x14ac:dyDescent="0.2">
      <c r="B8" s="115">
        <v>41018</v>
      </c>
      <c r="C8" s="135">
        <v>828</v>
      </c>
      <c r="D8" s="141">
        <v>95.34</v>
      </c>
    </row>
    <row r="9" spans="1:4" x14ac:dyDescent="0.2">
      <c r="B9" s="115">
        <v>41383</v>
      </c>
      <c r="C9" s="135">
        <v>796</v>
      </c>
      <c r="D9" s="141">
        <v>91.67</v>
      </c>
    </row>
    <row r="10" spans="1:4" x14ac:dyDescent="0.2">
      <c r="B10" s="115">
        <v>41748</v>
      </c>
      <c r="C10" s="135">
        <v>280</v>
      </c>
      <c r="D10" s="141">
        <v>32.24</v>
      </c>
    </row>
    <row r="11" spans="1:4" x14ac:dyDescent="0.2">
      <c r="B11" s="115">
        <v>42113</v>
      </c>
      <c r="C11" s="135">
        <v>842</v>
      </c>
      <c r="D11" s="141">
        <v>96.91</v>
      </c>
    </row>
    <row r="12" spans="1:4" x14ac:dyDescent="0.2">
      <c r="B12" s="115">
        <v>42479</v>
      </c>
      <c r="C12" s="135">
        <v>747</v>
      </c>
      <c r="D12" s="141">
        <v>85.99</v>
      </c>
    </row>
    <row r="13" spans="1:4" x14ac:dyDescent="0.2">
      <c r="B13" s="115">
        <v>42844</v>
      </c>
      <c r="C13" s="135">
        <v>760</v>
      </c>
      <c r="D13" s="141">
        <v>87.48</v>
      </c>
    </row>
    <row r="14" spans="1:4" x14ac:dyDescent="0.2">
      <c r="B14" s="115">
        <v>43209</v>
      </c>
      <c r="C14" s="135">
        <v>788</v>
      </c>
      <c r="D14" s="141">
        <v>90.75</v>
      </c>
    </row>
    <row r="15" spans="1:4" x14ac:dyDescent="0.2">
      <c r="B15" s="115">
        <v>43574</v>
      </c>
      <c r="C15" s="135">
        <v>805</v>
      </c>
      <c r="D15" s="141">
        <v>92.72</v>
      </c>
    </row>
    <row r="16" spans="1:4" x14ac:dyDescent="0.2">
      <c r="B16" s="115">
        <v>43940</v>
      </c>
      <c r="C16" s="135">
        <v>608.32000000000005</v>
      </c>
      <c r="D16" s="141">
        <v>70.03</v>
      </c>
    </row>
  </sheetData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106" customWidth="1"/>
    <col min="2" max="2" width="19.140625" style="106" customWidth="1"/>
    <col min="3" max="16" width="15.28515625" style="106" customWidth="1"/>
    <col min="17" max="16384" width="9.140625" style="106"/>
  </cols>
  <sheetData>
    <row r="1" spans="1:3" s="2" customFormat="1" ht="15" x14ac:dyDescent="0.25">
      <c r="A1" s="1" t="s">
        <v>387</v>
      </c>
    </row>
    <row r="2" spans="1:3" s="2" customFormat="1" ht="15" x14ac:dyDescent="0.25">
      <c r="A2" s="4"/>
    </row>
    <row r="3" spans="1:3" s="2" customFormat="1" x14ac:dyDescent="0.2"/>
    <row r="4" spans="1:3" s="2" customFormat="1" x14ac:dyDescent="0.2"/>
    <row r="5" spans="1:3" x14ac:dyDescent="0.2">
      <c r="B5" s="109"/>
    </row>
    <row r="6" spans="1:3" x14ac:dyDescent="0.2">
      <c r="B6" s="8" t="s">
        <v>344</v>
      </c>
      <c r="C6" s="10" t="s">
        <v>386</v>
      </c>
    </row>
    <row r="7" spans="1:3" x14ac:dyDescent="0.2">
      <c r="B7" s="130">
        <v>2010</v>
      </c>
      <c r="C7" s="131">
        <v>882451542</v>
      </c>
    </row>
    <row r="8" spans="1:3" x14ac:dyDescent="0.2">
      <c r="B8" s="134">
        <v>2011</v>
      </c>
      <c r="C8" s="135">
        <v>649379202</v>
      </c>
    </row>
    <row r="9" spans="1:3" x14ac:dyDescent="0.2">
      <c r="B9" s="134">
        <v>2012</v>
      </c>
      <c r="C9" s="135">
        <v>880758667</v>
      </c>
    </row>
    <row r="10" spans="1:3" x14ac:dyDescent="0.2">
      <c r="B10" s="134">
        <v>2013</v>
      </c>
      <c r="C10" s="135">
        <v>566132244</v>
      </c>
    </row>
    <row r="11" spans="1:3" x14ac:dyDescent="0.2">
      <c r="B11" s="134">
        <v>2014</v>
      </c>
      <c r="C11" s="135">
        <v>826394006</v>
      </c>
    </row>
    <row r="12" spans="1:3" x14ac:dyDescent="0.2">
      <c r="B12" s="134">
        <v>2015</v>
      </c>
      <c r="C12" s="135">
        <v>872481470</v>
      </c>
    </row>
    <row r="13" spans="1:3" x14ac:dyDescent="0.2">
      <c r="B13" s="134">
        <v>2016</v>
      </c>
      <c r="C13" s="135">
        <v>778131196</v>
      </c>
    </row>
    <row r="14" spans="1:3" x14ac:dyDescent="0.2">
      <c r="B14" s="134">
        <v>2017</v>
      </c>
      <c r="C14" s="135">
        <v>922361567</v>
      </c>
    </row>
    <row r="15" spans="1:3" x14ac:dyDescent="0.2">
      <c r="B15" s="134">
        <v>2018</v>
      </c>
      <c r="C15" s="135">
        <v>957406841</v>
      </c>
    </row>
    <row r="16" spans="1:3" x14ac:dyDescent="0.2">
      <c r="B16" s="134">
        <v>2019</v>
      </c>
      <c r="C16" s="135">
        <v>558794814</v>
      </c>
    </row>
    <row r="17" spans="2:3" x14ac:dyDescent="0.2">
      <c r="B17" s="134" t="s">
        <v>362</v>
      </c>
      <c r="C17" s="135">
        <v>306046572</v>
      </c>
    </row>
    <row r="19" spans="2:3" x14ac:dyDescent="0.2">
      <c r="B19" s="106" t="s">
        <v>341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106" customWidth="1"/>
    <col min="2" max="2" width="19.140625" style="106" customWidth="1"/>
    <col min="3" max="16" width="15.28515625" style="106" customWidth="1"/>
    <col min="17" max="16384" width="9.140625" style="106"/>
  </cols>
  <sheetData>
    <row r="1" spans="1:3" s="2" customFormat="1" ht="15" x14ac:dyDescent="0.25">
      <c r="A1" s="1" t="s">
        <v>390</v>
      </c>
    </row>
    <row r="2" spans="1:3" s="2" customFormat="1" ht="15" x14ac:dyDescent="0.25">
      <c r="A2" s="4"/>
    </row>
    <row r="3" spans="1:3" s="2" customFormat="1" x14ac:dyDescent="0.2"/>
    <row r="4" spans="1:3" s="2" customFormat="1" x14ac:dyDescent="0.2"/>
    <row r="6" spans="1:3" x14ac:dyDescent="0.2">
      <c r="B6" s="8" t="s">
        <v>344</v>
      </c>
      <c r="C6" s="10" t="s">
        <v>345</v>
      </c>
    </row>
    <row r="7" spans="1:3" x14ac:dyDescent="0.2">
      <c r="B7" s="130">
        <v>2010</v>
      </c>
      <c r="C7" s="142">
        <v>1093.2</v>
      </c>
    </row>
    <row r="8" spans="1:3" x14ac:dyDescent="0.2">
      <c r="B8" s="134">
        <v>2011</v>
      </c>
      <c r="C8" s="143">
        <v>527.70000000000005</v>
      </c>
    </row>
    <row r="9" spans="1:3" x14ac:dyDescent="0.2">
      <c r="B9" s="134">
        <v>2012</v>
      </c>
      <c r="C9" s="143">
        <v>855.7</v>
      </c>
    </row>
    <row r="10" spans="1:3" x14ac:dyDescent="0.2">
      <c r="B10" s="134">
        <v>2013</v>
      </c>
      <c r="C10" s="143">
        <v>528.79999999999995</v>
      </c>
    </row>
    <row r="11" spans="1:3" x14ac:dyDescent="0.2">
      <c r="B11" s="134">
        <v>2014</v>
      </c>
      <c r="C11" s="143">
        <v>789.9</v>
      </c>
    </row>
    <row r="12" spans="1:3" x14ac:dyDescent="0.2">
      <c r="B12" s="134">
        <v>2015</v>
      </c>
      <c r="C12" s="143">
        <v>765.1</v>
      </c>
    </row>
    <row r="13" spans="1:3" x14ac:dyDescent="0.2">
      <c r="B13" s="134">
        <v>2016</v>
      </c>
      <c r="C13" s="143">
        <v>804.2</v>
      </c>
    </row>
    <row r="14" spans="1:3" x14ac:dyDescent="0.2">
      <c r="B14" s="134">
        <v>2017</v>
      </c>
      <c r="C14" s="143">
        <v>840.6</v>
      </c>
    </row>
    <row r="15" spans="1:3" x14ac:dyDescent="0.2">
      <c r="B15" s="134">
        <v>2018</v>
      </c>
      <c r="C15" s="143">
        <v>897.1</v>
      </c>
    </row>
    <row r="16" spans="1:3" x14ac:dyDescent="0.2">
      <c r="B16" s="134">
        <v>2019</v>
      </c>
      <c r="C16" s="143">
        <v>629.29999999999995</v>
      </c>
    </row>
    <row r="17" spans="2:3" x14ac:dyDescent="0.2">
      <c r="B17" s="134" t="s">
        <v>362</v>
      </c>
      <c r="C17" s="143">
        <v>243.8</v>
      </c>
    </row>
    <row r="19" spans="2:3" x14ac:dyDescent="0.2">
      <c r="B19" s="106" t="s">
        <v>341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pane ySplit="4" topLeftCell="A5" activePane="bottomLeft" state="frozenSplit"/>
      <selection pane="bottomLeft"/>
    </sheetView>
  </sheetViews>
  <sheetFormatPr defaultColWidth="20" defaultRowHeight="14.25" x14ac:dyDescent="0.2"/>
  <cols>
    <col min="1" max="1" width="6.85546875" style="41" customWidth="1"/>
    <col min="2" max="2" width="16.28515625" style="41" bestFit="1" customWidth="1"/>
    <col min="3" max="3" width="12.42578125" style="41" bestFit="1" customWidth="1"/>
    <col min="4" max="5" width="17.42578125" style="41" bestFit="1" customWidth="1"/>
    <col min="6" max="16384" width="20" style="41"/>
  </cols>
  <sheetData>
    <row r="1" spans="1:5" ht="15" x14ac:dyDescent="0.25">
      <c r="A1" s="40" t="s">
        <v>179</v>
      </c>
    </row>
    <row r="2" spans="1:5" s="2" customFormat="1" ht="15" x14ac:dyDescent="0.25">
      <c r="A2" s="4"/>
      <c r="B2" s="4"/>
    </row>
    <row r="3" spans="1:5" s="2" customFormat="1" x14ac:dyDescent="0.2"/>
    <row r="4" spans="1:5" s="2" customFormat="1" x14ac:dyDescent="0.2"/>
    <row r="6" spans="1:5" ht="15" x14ac:dyDescent="0.25">
      <c r="D6" s="44">
        <v>2019</v>
      </c>
      <c r="E6" s="44">
        <v>2020</v>
      </c>
    </row>
    <row r="7" spans="1:5" ht="15" x14ac:dyDescent="0.2">
      <c r="B7" s="47" t="s">
        <v>132</v>
      </c>
      <c r="C7" s="47" t="s">
        <v>150</v>
      </c>
      <c r="D7" s="46" t="s">
        <v>180</v>
      </c>
      <c r="E7" s="6" t="s">
        <v>180</v>
      </c>
    </row>
    <row r="8" spans="1:5" x14ac:dyDescent="0.2">
      <c r="B8" s="21" t="s">
        <v>138</v>
      </c>
      <c r="C8" s="21" t="s">
        <v>151</v>
      </c>
      <c r="D8" s="12">
        <v>19</v>
      </c>
      <c r="E8" s="3">
        <v>20</v>
      </c>
    </row>
    <row r="9" spans="1:5" x14ac:dyDescent="0.2">
      <c r="B9" s="21" t="s">
        <v>138</v>
      </c>
      <c r="C9" s="21" t="s">
        <v>152</v>
      </c>
      <c r="D9" s="11">
        <v>60</v>
      </c>
      <c r="E9" s="3">
        <v>38</v>
      </c>
    </row>
    <row r="10" spans="1:5" x14ac:dyDescent="0.2">
      <c r="B10" s="50" t="s">
        <v>138</v>
      </c>
      <c r="C10" s="50" t="s">
        <v>33</v>
      </c>
      <c r="D10" s="51">
        <v>34</v>
      </c>
      <c r="E10" s="52">
        <v>33</v>
      </c>
    </row>
    <row r="11" spans="1:5" x14ac:dyDescent="0.2">
      <c r="B11" s="54" t="s">
        <v>139</v>
      </c>
      <c r="C11" s="54" t="s">
        <v>153</v>
      </c>
      <c r="D11" s="55">
        <v>32</v>
      </c>
      <c r="E11" s="56">
        <v>29</v>
      </c>
    </row>
    <row r="12" spans="1:5" x14ac:dyDescent="0.2">
      <c r="B12" s="21" t="s">
        <v>141</v>
      </c>
      <c r="C12" s="21" t="s">
        <v>154</v>
      </c>
      <c r="D12" s="11">
        <v>69</v>
      </c>
      <c r="E12" s="3">
        <v>65</v>
      </c>
    </row>
    <row r="13" spans="1:5" x14ac:dyDescent="0.2">
      <c r="B13" s="21" t="s">
        <v>141</v>
      </c>
      <c r="C13" s="21" t="s">
        <v>5</v>
      </c>
      <c r="D13" s="11">
        <v>78</v>
      </c>
      <c r="E13" s="3">
        <v>73</v>
      </c>
    </row>
    <row r="14" spans="1:5" x14ac:dyDescent="0.2">
      <c r="B14" s="21" t="s">
        <v>141</v>
      </c>
      <c r="C14" s="21" t="s">
        <v>16</v>
      </c>
      <c r="D14" s="11">
        <v>78</v>
      </c>
      <c r="E14" s="3">
        <v>76</v>
      </c>
    </row>
    <row r="15" spans="1:5" x14ac:dyDescent="0.2">
      <c r="B15" s="21" t="s">
        <v>141</v>
      </c>
      <c r="C15" s="21" t="s">
        <v>17</v>
      </c>
      <c r="D15" s="11">
        <v>51</v>
      </c>
      <c r="E15" s="3">
        <v>46</v>
      </c>
    </row>
    <row r="16" spans="1:5" x14ac:dyDescent="0.2">
      <c r="B16" s="21" t="s">
        <v>141</v>
      </c>
      <c r="C16" s="21" t="s">
        <v>23</v>
      </c>
      <c r="D16" s="11">
        <v>78</v>
      </c>
      <c r="E16" s="3">
        <v>73</v>
      </c>
    </row>
    <row r="17" spans="2:5" x14ac:dyDescent="0.2">
      <c r="B17" s="21" t="s">
        <v>141</v>
      </c>
      <c r="C17" s="21" t="s">
        <v>155</v>
      </c>
      <c r="D17" s="11">
        <v>88</v>
      </c>
      <c r="E17" s="3">
        <v>76</v>
      </c>
    </row>
    <row r="18" spans="2:5" x14ac:dyDescent="0.2">
      <c r="B18" s="21" t="s">
        <v>141</v>
      </c>
      <c r="C18" s="21" t="s">
        <v>25</v>
      </c>
      <c r="D18" s="11">
        <v>85</v>
      </c>
      <c r="E18" s="3">
        <v>67</v>
      </c>
    </row>
    <row r="19" spans="2:5" x14ac:dyDescent="0.2">
      <c r="B19" s="21" t="s">
        <v>141</v>
      </c>
      <c r="C19" s="21" t="s">
        <v>28</v>
      </c>
      <c r="D19" s="11" t="s">
        <v>140</v>
      </c>
      <c r="E19" s="3">
        <v>41</v>
      </c>
    </row>
    <row r="20" spans="2:5" x14ac:dyDescent="0.2">
      <c r="B20" s="21" t="s">
        <v>141</v>
      </c>
      <c r="C20" s="21" t="s">
        <v>29</v>
      </c>
      <c r="D20" s="11">
        <v>25</v>
      </c>
      <c r="E20" s="3">
        <v>18</v>
      </c>
    </row>
    <row r="21" spans="2:5" x14ac:dyDescent="0.2">
      <c r="B21" s="21" t="s">
        <v>141</v>
      </c>
      <c r="C21" s="21" t="s">
        <v>30</v>
      </c>
      <c r="D21" s="11">
        <v>66</v>
      </c>
      <c r="E21" s="3">
        <v>62</v>
      </c>
    </row>
    <row r="22" spans="2:5" x14ac:dyDescent="0.2">
      <c r="B22" s="21" t="s">
        <v>141</v>
      </c>
      <c r="C22" s="21" t="s">
        <v>31</v>
      </c>
      <c r="D22" s="11">
        <v>38</v>
      </c>
      <c r="E22" s="3">
        <v>38</v>
      </c>
    </row>
    <row r="23" spans="2:5" x14ac:dyDescent="0.2">
      <c r="B23" s="21" t="s">
        <v>141</v>
      </c>
      <c r="C23" s="21" t="s">
        <v>35</v>
      </c>
      <c r="D23" s="11">
        <v>70</v>
      </c>
      <c r="E23" s="3">
        <v>30</v>
      </c>
    </row>
    <row r="24" spans="2:5" x14ac:dyDescent="0.2">
      <c r="B24" s="50" t="s">
        <v>141</v>
      </c>
      <c r="C24" s="50" t="s">
        <v>156</v>
      </c>
      <c r="D24" s="51">
        <v>34</v>
      </c>
      <c r="E24" s="52">
        <v>42</v>
      </c>
    </row>
    <row r="25" spans="2:5" x14ac:dyDescent="0.2">
      <c r="B25" s="21" t="s">
        <v>142</v>
      </c>
      <c r="C25" s="21" t="s">
        <v>157</v>
      </c>
      <c r="D25" s="11">
        <v>77</v>
      </c>
      <c r="E25" s="3">
        <v>58</v>
      </c>
    </row>
    <row r="26" spans="2:5" x14ac:dyDescent="0.2">
      <c r="B26" s="21" t="s">
        <v>142</v>
      </c>
      <c r="C26" s="21" t="s">
        <v>158</v>
      </c>
      <c r="D26" s="11">
        <v>46</v>
      </c>
      <c r="E26" s="3">
        <v>38</v>
      </c>
    </row>
    <row r="27" spans="2:5" x14ac:dyDescent="0.2">
      <c r="B27" s="21" t="s">
        <v>142</v>
      </c>
      <c r="C27" s="21" t="s">
        <v>159</v>
      </c>
      <c r="D27" s="11">
        <v>68</v>
      </c>
      <c r="E27" s="3">
        <v>62</v>
      </c>
    </row>
    <row r="28" spans="2:5" x14ac:dyDescent="0.2">
      <c r="B28" s="50" t="s">
        <v>142</v>
      </c>
      <c r="C28" s="50" t="s">
        <v>160</v>
      </c>
      <c r="D28" s="51">
        <v>61</v>
      </c>
      <c r="E28" s="52">
        <v>51</v>
      </c>
    </row>
    <row r="29" spans="2:5" x14ac:dyDescent="0.2">
      <c r="B29" s="54" t="s">
        <v>143</v>
      </c>
      <c r="C29" s="54" t="s">
        <v>1</v>
      </c>
      <c r="D29" s="55">
        <v>57</v>
      </c>
      <c r="E29" s="56">
        <v>53</v>
      </c>
    </row>
    <row r="30" spans="2:5" x14ac:dyDescent="0.2">
      <c r="B30" s="21" t="s">
        <v>144</v>
      </c>
      <c r="C30" s="21" t="s">
        <v>181</v>
      </c>
      <c r="D30" s="11">
        <v>46</v>
      </c>
      <c r="E30" s="3" t="s">
        <v>140</v>
      </c>
    </row>
    <row r="31" spans="2:5" x14ac:dyDescent="0.2">
      <c r="B31" s="50" t="s">
        <v>144</v>
      </c>
      <c r="C31" s="50" t="s">
        <v>161</v>
      </c>
      <c r="D31" s="51">
        <v>74</v>
      </c>
      <c r="E31" s="52">
        <v>60</v>
      </c>
    </row>
    <row r="32" spans="2:5" x14ac:dyDescent="0.2">
      <c r="B32" s="54" t="s">
        <v>145</v>
      </c>
      <c r="C32" s="54" t="s">
        <v>8</v>
      </c>
      <c r="D32" s="55">
        <v>43</v>
      </c>
      <c r="E32" s="56">
        <v>43</v>
      </c>
    </row>
    <row r="33" spans="2:5" x14ac:dyDescent="0.2">
      <c r="B33" s="21" t="s">
        <v>146</v>
      </c>
      <c r="C33" s="21" t="s">
        <v>3</v>
      </c>
      <c r="D33" s="11">
        <v>71</v>
      </c>
      <c r="E33" s="3">
        <v>61</v>
      </c>
    </row>
    <row r="34" spans="2:5" x14ac:dyDescent="0.2">
      <c r="B34" s="21" t="s">
        <v>146</v>
      </c>
      <c r="C34" s="21" t="s">
        <v>162</v>
      </c>
      <c r="D34" s="11">
        <v>14</v>
      </c>
      <c r="E34" s="3">
        <v>14</v>
      </c>
    </row>
    <row r="35" spans="2:5" x14ac:dyDescent="0.2">
      <c r="B35" s="21" t="s">
        <v>146</v>
      </c>
      <c r="C35" s="21" t="s">
        <v>163</v>
      </c>
      <c r="D35" s="11">
        <v>72</v>
      </c>
      <c r="E35" s="3">
        <v>53</v>
      </c>
    </row>
    <row r="36" spans="2:5" x14ac:dyDescent="0.2">
      <c r="B36" s="50" t="s">
        <v>146</v>
      </c>
      <c r="C36" s="50" t="s">
        <v>164</v>
      </c>
      <c r="D36" s="51">
        <v>73</v>
      </c>
      <c r="E36" s="52">
        <v>69</v>
      </c>
    </row>
    <row r="37" spans="2:5" x14ac:dyDescent="0.2">
      <c r="B37" s="21" t="s">
        <v>147</v>
      </c>
      <c r="C37" s="21" t="s">
        <v>165</v>
      </c>
      <c r="D37" s="11">
        <v>38</v>
      </c>
      <c r="E37" s="3">
        <v>32</v>
      </c>
    </row>
    <row r="38" spans="2:5" x14ac:dyDescent="0.2">
      <c r="B38" s="50" t="s">
        <v>147</v>
      </c>
      <c r="C38" s="50" t="s">
        <v>166</v>
      </c>
      <c r="D38" s="51">
        <v>64</v>
      </c>
      <c r="E38" s="52">
        <v>61</v>
      </c>
    </row>
    <row r="39" spans="2:5" x14ac:dyDescent="0.2">
      <c r="B39" s="21" t="s">
        <v>148</v>
      </c>
      <c r="C39" s="21" t="s">
        <v>167</v>
      </c>
      <c r="D39" s="11">
        <v>89</v>
      </c>
      <c r="E39" s="3">
        <v>75</v>
      </c>
    </row>
    <row r="40" spans="2:5" x14ac:dyDescent="0.2">
      <c r="B40" s="21" t="s">
        <v>148</v>
      </c>
      <c r="C40" s="21" t="s">
        <v>10</v>
      </c>
      <c r="D40" s="11">
        <v>78</v>
      </c>
      <c r="E40" s="3">
        <v>59</v>
      </c>
    </row>
    <row r="41" spans="2:5" x14ac:dyDescent="0.2">
      <c r="B41" s="21" t="s">
        <v>148</v>
      </c>
      <c r="C41" s="21" t="s">
        <v>168</v>
      </c>
      <c r="D41" s="11">
        <v>64</v>
      </c>
      <c r="E41" s="3">
        <v>66</v>
      </c>
    </row>
    <row r="42" spans="2:5" x14ac:dyDescent="0.2">
      <c r="B42" s="21" t="s">
        <v>148</v>
      </c>
      <c r="C42" s="21" t="s">
        <v>169</v>
      </c>
      <c r="D42" s="11">
        <v>47</v>
      </c>
      <c r="E42" s="3">
        <v>35</v>
      </c>
    </row>
    <row r="43" spans="2:5" x14ac:dyDescent="0.2">
      <c r="B43" s="21" t="s">
        <v>148</v>
      </c>
      <c r="C43" s="21" t="s">
        <v>170</v>
      </c>
      <c r="D43" s="11">
        <v>57</v>
      </c>
      <c r="E43" s="3">
        <v>60</v>
      </c>
    </row>
    <row r="44" spans="2:5" x14ac:dyDescent="0.2">
      <c r="B44" s="21" t="s">
        <v>148</v>
      </c>
      <c r="C44" s="21" t="s">
        <v>171</v>
      </c>
      <c r="D44" s="11">
        <v>59</v>
      </c>
      <c r="E44" s="3">
        <v>50</v>
      </c>
    </row>
    <row r="45" spans="2:5" x14ac:dyDescent="0.2">
      <c r="B45" s="21" t="s">
        <v>148</v>
      </c>
      <c r="C45" s="21" t="s">
        <v>172</v>
      </c>
      <c r="D45" s="11">
        <v>46</v>
      </c>
      <c r="E45" s="3">
        <v>40</v>
      </c>
    </row>
    <row r="46" spans="2:5" x14ac:dyDescent="0.2">
      <c r="B46" s="21" t="s">
        <v>148</v>
      </c>
      <c r="C46" s="21" t="s">
        <v>173</v>
      </c>
      <c r="D46" s="11">
        <v>66</v>
      </c>
      <c r="E46" s="3">
        <v>59</v>
      </c>
    </row>
    <row r="47" spans="2:5" x14ac:dyDescent="0.2">
      <c r="B47" s="21" t="s">
        <v>148</v>
      </c>
      <c r="C47" s="21" t="s">
        <v>174</v>
      </c>
      <c r="D47" s="11">
        <v>32</v>
      </c>
      <c r="E47" s="3">
        <v>31</v>
      </c>
    </row>
    <row r="48" spans="2:5" ht="15" x14ac:dyDescent="0.2">
      <c r="B48" s="161" t="s">
        <v>137</v>
      </c>
      <c r="C48" s="162"/>
      <c r="D48" s="48">
        <v>57.615384615384613</v>
      </c>
      <c r="E48" s="49">
        <v>50.179487179487182</v>
      </c>
    </row>
  </sheetData>
  <mergeCells count="1">
    <mergeCell ref="B48:C48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106" customWidth="1"/>
    <col min="2" max="2" width="19.140625" style="106" customWidth="1"/>
    <col min="3" max="16" width="15.28515625" style="106" customWidth="1"/>
    <col min="17" max="16384" width="9.140625" style="106"/>
  </cols>
  <sheetData>
    <row r="1" spans="1:5" s="2" customFormat="1" ht="15" x14ac:dyDescent="0.25">
      <c r="A1" s="1" t="s">
        <v>388</v>
      </c>
    </row>
    <row r="2" spans="1:5" s="2" customFormat="1" ht="15" x14ac:dyDescent="0.25">
      <c r="A2" s="4"/>
    </row>
    <row r="3" spans="1:5" s="2" customFormat="1" x14ac:dyDescent="0.2"/>
    <row r="4" spans="1:5" s="2" customFormat="1" x14ac:dyDescent="0.2"/>
    <row r="6" spans="1:5" x14ac:dyDescent="0.2">
      <c r="B6" s="8" t="s">
        <v>344</v>
      </c>
      <c r="C6" s="10" t="s">
        <v>346</v>
      </c>
      <c r="D6" s="8" t="s">
        <v>347</v>
      </c>
      <c r="E6" s="8" t="s">
        <v>348</v>
      </c>
    </row>
    <row r="7" spans="1:5" x14ac:dyDescent="0.2">
      <c r="B7" s="130">
        <v>2014</v>
      </c>
      <c r="C7" s="131">
        <v>375018558</v>
      </c>
      <c r="D7" s="144">
        <v>95399205</v>
      </c>
      <c r="E7" s="144">
        <v>470417763</v>
      </c>
    </row>
    <row r="8" spans="1:5" x14ac:dyDescent="0.2">
      <c r="B8" s="134">
        <v>2015</v>
      </c>
      <c r="C8" s="135">
        <v>138472879</v>
      </c>
      <c r="D8" s="13">
        <v>47252616</v>
      </c>
      <c r="E8" s="13">
        <v>185725495</v>
      </c>
    </row>
    <row r="9" spans="1:5" x14ac:dyDescent="0.2">
      <c r="B9" s="134">
        <v>2016</v>
      </c>
      <c r="C9" s="135">
        <v>245441464</v>
      </c>
      <c r="D9" s="13">
        <v>65481764</v>
      </c>
      <c r="E9" s="13">
        <v>310923228</v>
      </c>
    </row>
    <row r="10" spans="1:5" x14ac:dyDescent="0.2">
      <c r="B10" s="134">
        <v>2017</v>
      </c>
      <c r="C10" s="135">
        <v>263324088</v>
      </c>
      <c r="D10" s="13">
        <v>76355679</v>
      </c>
      <c r="E10" s="13">
        <v>339679767</v>
      </c>
    </row>
    <row r="11" spans="1:5" x14ac:dyDescent="0.2">
      <c r="B11" s="134">
        <v>2018</v>
      </c>
      <c r="C11" s="135">
        <v>286716846</v>
      </c>
      <c r="D11" s="13">
        <v>93067514</v>
      </c>
      <c r="E11" s="13">
        <v>379784360</v>
      </c>
    </row>
    <row r="12" spans="1:5" x14ac:dyDescent="0.2">
      <c r="B12" s="134">
        <v>2019</v>
      </c>
      <c r="C12" s="135">
        <v>247874454</v>
      </c>
      <c r="D12" s="13">
        <v>64101847</v>
      </c>
      <c r="E12" s="13">
        <v>311976301</v>
      </c>
    </row>
    <row r="13" spans="1:5" x14ac:dyDescent="0.2">
      <c r="B13" s="134" t="s">
        <v>362</v>
      </c>
      <c r="C13" s="135">
        <v>126265890</v>
      </c>
      <c r="D13" s="13">
        <v>73520704</v>
      </c>
      <c r="E13" s="13">
        <v>199786594</v>
      </c>
    </row>
    <row r="15" spans="1:5" x14ac:dyDescent="0.2">
      <c r="B15" s="106" t="s">
        <v>349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9.5703125" style="106" customWidth="1"/>
    <col min="2" max="2" width="21.85546875" style="106" customWidth="1"/>
    <col min="3" max="3" width="19.28515625" style="106" customWidth="1"/>
    <col min="4" max="16" width="15.28515625" style="106" customWidth="1"/>
    <col min="17" max="16384" width="9.140625" style="106"/>
  </cols>
  <sheetData>
    <row r="1" spans="1:3" s="2" customFormat="1" ht="15" x14ac:dyDescent="0.25">
      <c r="A1" s="1" t="s">
        <v>389</v>
      </c>
    </row>
    <row r="2" spans="1:3" s="2" customFormat="1" ht="15" x14ac:dyDescent="0.25">
      <c r="A2" s="4"/>
    </row>
    <row r="3" spans="1:3" s="2" customFormat="1" x14ac:dyDescent="0.2"/>
    <row r="4" spans="1:3" s="2" customFormat="1" x14ac:dyDescent="0.2"/>
    <row r="6" spans="1:3" x14ac:dyDescent="0.2">
      <c r="B6" s="8"/>
      <c r="C6" s="10" t="s">
        <v>350</v>
      </c>
    </row>
    <row r="7" spans="1:3" ht="28.5" x14ac:dyDescent="0.2">
      <c r="B7" s="129" t="s">
        <v>351</v>
      </c>
      <c r="C7" s="122">
        <v>2002108</v>
      </c>
    </row>
    <row r="8" spans="1:3" ht="28.5" x14ac:dyDescent="0.2">
      <c r="B8" s="145" t="s">
        <v>352</v>
      </c>
      <c r="C8" s="135">
        <v>876246</v>
      </c>
    </row>
    <row r="9" spans="1:3" ht="28.5" x14ac:dyDescent="0.2">
      <c r="B9" s="146" t="s">
        <v>353</v>
      </c>
      <c r="C9" s="30" t="s">
        <v>363</v>
      </c>
    </row>
    <row r="10" spans="1:3" ht="28.5" x14ac:dyDescent="0.2">
      <c r="B10" s="145" t="s">
        <v>354</v>
      </c>
      <c r="C10" s="135">
        <v>1897614</v>
      </c>
    </row>
    <row r="11" spans="1:3" ht="42.75" x14ac:dyDescent="0.2">
      <c r="B11" s="146" t="s">
        <v>355</v>
      </c>
      <c r="C11" s="30">
        <v>1021368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5.42578125" style="41" customWidth="1"/>
    <col min="3" max="7" width="8.7109375" style="41" customWidth="1"/>
    <col min="8" max="8" width="23.5703125" style="41" bestFit="1" customWidth="1"/>
    <col min="9" max="16384" width="9.140625" style="41"/>
  </cols>
  <sheetData>
    <row r="1" spans="1:8" ht="15" x14ac:dyDescent="0.25">
      <c r="A1" s="40" t="s">
        <v>182</v>
      </c>
    </row>
    <row r="2" spans="1:8" s="2" customFormat="1" ht="15" x14ac:dyDescent="0.25">
      <c r="A2" s="4"/>
      <c r="B2" s="4"/>
    </row>
    <row r="3" spans="1:8" s="2" customFormat="1" x14ac:dyDescent="0.2"/>
    <row r="4" spans="1:8" s="2" customFormat="1" x14ac:dyDescent="0.2"/>
    <row r="6" spans="1:8" ht="15" x14ac:dyDescent="0.2">
      <c r="B6" s="47" t="s">
        <v>132</v>
      </c>
      <c r="C6" s="46">
        <v>2015</v>
      </c>
      <c r="D6" s="6">
        <v>2016</v>
      </c>
      <c r="E6" s="6">
        <v>2017</v>
      </c>
      <c r="F6" s="6">
        <v>2018</v>
      </c>
      <c r="G6" s="6">
        <v>2019</v>
      </c>
      <c r="H6" s="6" t="s">
        <v>183</v>
      </c>
    </row>
    <row r="7" spans="1:8" x14ac:dyDescent="0.2">
      <c r="B7" s="21" t="s">
        <v>138</v>
      </c>
      <c r="C7" s="12">
        <v>24.5</v>
      </c>
      <c r="D7" s="3">
        <v>25.666666666666668</v>
      </c>
      <c r="E7" s="3">
        <v>27.666666666666668</v>
      </c>
      <c r="F7" s="3">
        <v>37.333333333333336</v>
      </c>
      <c r="G7" s="3">
        <v>35.666666666666664</v>
      </c>
      <c r="H7" s="3">
        <v>29.5</v>
      </c>
    </row>
    <row r="8" spans="1:8" x14ac:dyDescent="0.2">
      <c r="B8" s="21" t="s">
        <v>139</v>
      </c>
      <c r="C8" s="11">
        <v>39</v>
      </c>
      <c r="D8" s="3">
        <v>37</v>
      </c>
      <c r="E8" s="3">
        <v>36</v>
      </c>
      <c r="F8" s="3">
        <v>32</v>
      </c>
      <c r="G8" s="3">
        <v>31</v>
      </c>
      <c r="H8" s="3">
        <v>29</v>
      </c>
    </row>
    <row r="9" spans="1:8" x14ac:dyDescent="0.2">
      <c r="B9" s="21" t="s">
        <v>141</v>
      </c>
      <c r="C9" s="11">
        <v>55.8</v>
      </c>
      <c r="D9" s="3">
        <v>52.4</v>
      </c>
      <c r="E9" s="3">
        <v>57.4</v>
      </c>
      <c r="F9" s="3">
        <v>54.666666666666664</v>
      </c>
      <c r="G9" s="3">
        <v>55.769230769230766</v>
      </c>
      <c r="H9" s="3">
        <v>53.270833333333336</v>
      </c>
    </row>
    <row r="10" spans="1:8" x14ac:dyDescent="0.2">
      <c r="B10" s="21" t="s">
        <v>142</v>
      </c>
      <c r="C10" s="11">
        <v>43</v>
      </c>
      <c r="D10" s="3">
        <v>42.666666666666664</v>
      </c>
      <c r="E10" s="3">
        <v>60</v>
      </c>
      <c r="F10" s="3">
        <v>50</v>
      </c>
      <c r="G10" s="3">
        <v>59.25</v>
      </c>
      <c r="H10" s="3">
        <v>52.642857142857146</v>
      </c>
    </row>
    <row r="11" spans="1:8" x14ac:dyDescent="0.2">
      <c r="B11" s="21" t="s">
        <v>143</v>
      </c>
      <c r="C11" s="11" t="s">
        <v>140</v>
      </c>
      <c r="D11" s="3" t="s">
        <v>140</v>
      </c>
      <c r="E11" s="3" t="s">
        <v>140</v>
      </c>
      <c r="F11" s="3">
        <v>46</v>
      </c>
      <c r="G11" s="3">
        <v>51</v>
      </c>
      <c r="H11" s="3">
        <v>53.333333333333336</v>
      </c>
    </row>
    <row r="12" spans="1:8" x14ac:dyDescent="0.2">
      <c r="B12" s="21" t="s">
        <v>144</v>
      </c>
      <c r="C12" s="11" t="s">
        <v>140</v>
      </c>
      <c r="D12" s="3">
        <v>98.5</v>
      </c>
      <c r="E12" s="3">
        <v>65.5</v>
      </c>
      <c r="F12" s="3">
        <v>75</v>
      </c>
      <c r="G12" s="3">
        <v>62</v>
      </c>
      <c r="H12" s="3">
        <v>73.5</v>
      </c>
    </row>
    <row r="13" spans="1:8" x14ac:dyDescent="0.2">
      <c r="B13" s="21" t="s">
        <v>145</v>
      </c>
      <c r="C13" s="11">
        <v>52</v>
      </c>
      <c r="D13" s="3">
        <v>47</v>
      </c>
      <c r="E13" s="3">
        <v>50</v>
      </c>
      <c r="F13" s="3">
        <v>47</v>
      </c>
      <c r="G13" s="3">
        <v>42</v>
      </c>
      <c r="H13" s="3">
        <v>43</v>
      </c>
    </row>
    <row r="14" spans="1:8" x14ac:dyDescent="0.2">
      <c r="B14" s="21" t="s">
        <v>146</v>
      </c>
      <c r="C14" s="11">
        <v>23</v>
      </c>
      <c r="D14" s="3">
        <v>43.5</v>
      </c>
      <c r="E14" s="3">
        <v>53.25</v>
      </c>
      <c r="F14" s="3">
        <v>48.5</v>
      </c>
      <c r="G14" s="3">
        <v>62.75</v>
      </c>
      <c r="H14" s="3">
        <v>46.1875</v>
      </c>
    </row>
    <row r="15" spans="1:8" x14ac:dyDescent="0.2">
      <c r="B15" s="21" t="s">
        <v>147</v>
      </c>
      <c r="C15" s="11" t="s">
        <v>140</v>
      </c>
      <c r="D15" s="3" t="s">
        <v>140</v>
      </c>
      <c r="E15" s="3">
        <v>121</v>
      </c>
      <c r="F15" s="3">
        <v>86</v>
      </c>
      <c r="G15" s="3">
        <v>53.5</v>
      </c>
      <c r="H15" s="3">
        <v>51</v>
      </c>
    </row>
    <row r="16" spans="1:8" x14ac:dyDescent="0.2">
      <c r="B16" s="21" t="s">
        <v>148</v>
      </c>
      <c r="C16" s="11">
        <v>52.375</v>
      </c>
      <c r="D16" s="3">
        <v>66</v>
      </c>
      <c r="E16" s="3">
        <v>56.333333333333336</v>
      </c>
      <c r="F16" s="3">
        <v>57.777777777777779</v>
      </c>
      <c r="G16" s="3">
        <v>56.555555555555557</v>
      </c>
      <c r="H16" s="3">
        <v>51.0625</v>
      </c>
    </row>
    <row r="17" spans="2:8" ht="15" x14ac:dyDescent="0.2">
      <c r="B17" s="47" t="s">
        <v>178</v>
      </c>
      <c r="C17" s="48">
        <v>46.964285714285715</v>
      </c>
      <c r="D17" s="49">
        <v>53.878787878787875</v>
      </c>
      <c r="E17" s="49">
        <v>57.666666666666664</v>
      </c>
      <c r="F17" s="49">
        <v>54.589743589743591</v>
      </c>
      <c r="G17" s="49">
        <v>54.6</v>
      </c>
      <c r="H17" s="49">
        <v>49.579710144927539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4.5703125" style="41" bestFit="1" customWidth="1"/>
    <col min="3" max="3" width="12" style="41" bestFit="1" customWidth="1"/>
    <col min="4" max="9" width="8.7109375" style="45" customWidth="1"/>
    <col min="10" max="16384" width="9.140625" style="41"/>
  </cols>
  <sheetData>
    <row r="1" spans="1:9" ht="15" x14ac:dyDescent="0.25">
      <c r="A1" s="40" t="s">
        <v>184</v>
      </c>
    </row>
    <row r="2" spans="1:9" s="2" customFormat="1" ht="15" x14ac:dyDescent="0.25">
      <c r="A2" s="4"/>
      <c r="B2" s="4"/>
    </row>
    <row r="3" spans="1:9" s="2" customFormat="1" x14ac:dyDescent="0.2"/>
    <row r="4" spans="1:9" s="2" customFormat="1" x14ac:dyDescent="0.2"/>
    <row r="6" spans="1:9" ht="15" x14ac:dyDescent="0.2">
      <c r="B6" s="47" t="s">
        <v>132</v>
      </c>
      <c r="C6" s="47" t="s">
        <v>150</v>
      </c>
      <c r="D6" s="46">
        <v>2015</v>
      </c>
      <c r="E6" s="6">
        <v>2016</v>
      </c>
      <c r="F6" s="6">
        <v>2017</v>
      </c>
      <c r="G6" s="6">
        <v>2018</v>
      </c>
      <c r="H6" s="6">
        <v>2019</v>
      </c>
      <c r="I6" s="6">
        <v>2020</v>
      </c>
    </row>
    <row r="7" spans="1:9" x14ac:dyDescent="0.2">
      <c r="B7" s="21" t="s">
        <v>138</v>
      </c>
      <c r="C7" s="21" t="s">
        <v>151</v>
      </c>
      <c r="D7" s="12">
        <v>13</v>
      </c>
      <c r="E7" s="3">
        <v>22</v>
      </c>
      <c r="F7" s="3">
        <v>23</v>
      </c>
      <c r="G7" s="3">
        <v>22</v>
      </c>
      <c r="H7" s="3">
        <v>20</v>
      </c>
      <c r="I7" s="3">
        <v>18</v>
      </c>
    </row>
    <row r="8" spans="1:9" x14ac:dyDescent="0.2">
      <c r="B8" s="21" t="s">
        <v>138</v>
      </c>
      <c r="C8" s="21" t="s">
        <v>152</v>
      </c>
      <c r="D8" s="11" t="s">
        <v>140</v>
      </c>
      <c r="E8" s="3">
        <v>23</v>
      </c>
      <c r="F8" s="3">
        <v>24</v>
      </c>
      <c r="G8" s="3">
        <v>52</v>
      </c>
      <c r="H8" s="3">
        <v>52</v>
      </c>
      <c r="I8" s="3">
        <v>36</v>
      </c>
    </row>
    <row r="9" spans="1:9" x14ac:dyDescent="0.2">
      <c r="B9" s="50" t="s">
        <v>138</v>
      </c>
      <c r="C9" s="50" t="s">
        <v>33</v>
      </c>
      <c r="D9" s="51">
        <v>36</v>
      </c>
      <c r="E9" s="52">
        <v>32</v>
      </c>
      <c r="F9" s="52">
        <v>36</v>
      </c>
      <c r="G9" s="52">
        <v>38</v>
      </c>
      <c r="H9" s="52">
        <v>35</v>
      </c>
      <c r="I9" s="52">
        <v>32.333333333333336</v>
      </c>
    </row>
    <row r="10" spans="1:9" x14ac:dyDescent="0.2">
      <c r="B10" s="54" t="s">
        <v>139</v>
      </c>
      <c r="C10" s="54" t="s">
        <v>153</v>
      </c>
      <c r="D10" s="55">
        <v>39</v>
      </c>
      <c r="E10" s="56">
        <v>37</v>
      </c>
      <c r="F10" s="56">
        <v>36</v>
      </c>
      <c r="G10" s="56">
        <v>32</v>
      </c>
      <c r="H10" s="56">
        <v>31</v>
      </c>
      <c r="I10" s="56">
        <v>29</v>
      </c>
    </row>
    <row r="11" spans="1:9" x14ac:dyDescent="0.2">
      <c r="B11" s="21" t="s">
        <v>141</v>
      </c>
      <c r="C11" s="21" t="s">
        <v>154</v>
      </c>
      <c r="D11" s="11">
        <v>38</v>
      </c>
      <c r="E11" s="3">
        <v>74</v>
      </c>
      <c r="F11" s="3">
        <v>50</v>
      </c>
      <c r="G11" s="3">
        <v>50</v>
      </c>
      <c r="H11" s="3">
        <v>66</v>
      </c>
      <c r="I11" s="3">
        <v>61</v>
      </c>
    </row>
    <row r="12" spans="1:9" x14ac:dyDescent="0.2">
      <c r="B12" s="21" t="s">
        <v>141</v>
      </c>
      <c r="C12" s="21" t="s">
        <v>5</v>
      </c>
      <c r="D12" s="11" t="s">
        <v>140</v>
      </c>
      <c r="E12" s="3" t="s">
        <v>140</v>
      </c>
      <c r="F12" s="3" t="s">
        <v>140</v>
      </c>
      <c r="G12" s="3">
        <v>66</v>
      </c>
      <c r="H12" s="3">
        <v>68</v>
      </c>
      <c r="I12" s="3">
        <v>69</v>
      </c>
    </row>
    <row r="13" spans="1:9" x14ac:dyDescent="0.2">
      <c r="B13" s="21" t="s">
        <v>141</v>
      </c>
      <c r="C13" s="21" t="s">
        <v>16</v>
      </c>
      <c r="D13" s="11">
        <v>51</v>
      </c>
      <c r="E13" s="3">
        <v>61</v>
      </c>
      <c r="F13" s="3">
        <v>78</v>
      </c>
      <c r="G13" s="3">
        <v>77</v>
      </c>
      <c r="H13" s="3">
        <v>71</v>
      </c>
      <c r="I13" s="3">
        <v>72.25</v>
      </c>
    </row>
    <row r="14" spans="1:9" x14ac:dyDescent="0.2">
      <c r="B14" s="21" t="s">
        <v>141</v>
      </c>
      <c r="C14" s="21" t="s">
        <v>17</v>
      </c>
      <c r="D14" s="11">
        <v>78</v>
      </c>
      <c r="E14" s="3">
        <v>57</v>
      </c>
      <c r="F14" s="3">
        <v>58</v>
      </c>
      <c r="G14" s="3">
        <v>52</v>
      </c>
      <c r="H14" s="3">
        <v>50</v>
      </c>
      <c r="I14" s="3">
        <v>46</v>
      </c>
    </row>
    <row r="15" spans="1:9" x14ac:dyDescent="0.2">
      <c r="B15" s="21" t="s">
        <v>141</v>
      </c>
      <c r="C15" s="21" t="s">
        <v>23</v>
      </c>
      <c r="D15" s="11">
        <v>45</v>
      </c>
      <c r="E15" s="3">
        <v>51</v>
      </c>
      <c r="F15" s="3">
        <v>78</v>
      </c>
      <c r="G15" s="3">
        <v>76</v>
      </c>
      <c r="H15" s="3">
        <v>72</v>
      </c>
      <c r="I15" s="3">
        <v>70.25</v>
      </c>
    </row>
    <row r="16" spans="1:9" x14ac:dyDescent="0.2">
      <c r="B16" s="21" t="s">
        <v>141</v>
      </c>
      <c r="C16" s="21" t="s">
        <v>155</v>
      </c>
      <c r="D16" s="11">
        <v>88</v>
      </c>
      <c r="E16" s="3">
        <v>78</v>
      </c>
      <c r="F16" s="3">
        <v>83</v>
      </c>
      <c r="G16" s="3">
        <v>73</v>
      </c>
      <c r="H16" s="3">
        <v>78</v>
      </c>
      <c r="I16" s="3">
        <v>76.666666666666671</v>
      </c>
    </row>
    <row r="17" spans="2:9" x14ac:dyDescent="0.2">
      <c r="B17" s="21" t="s">
        <v>141</v>
      </c>
      <c r="C17" s="21" t="s">
        <v>25</v>
      </c>
      <c r="D17" s="11">
        <v>40</v>
      </c>
      <c r="E17" s="3">
        <v>41</v>
      </c>
      <c r="F17" s="3">
        <v>58</v>
      </c>
      <c r="G17" s="3">
        <v>47</v>
      </c>
      <c r="H17" s="3">
        <v>79</v>
      </c>
      <c r="I17" s="3">
        <v>70</v>
      </c>
    </row>
    <row r="18" spans="2:9" x14ac:dyDescent="0.2">
      <c r="B18" s="21" t="s">
        <v>141</v>
      </c>
      <c r="C18" s="21" t="s">
        <v>28</v>
      </c>
      <c r="D18" s="11" t="s">
        <v>140</v>
      </c>
      <c r="E18" s="3" t="s">
        <v>140</v>
      </c>
      <c r="F18" s="3" t="s">
        <v>140</v>
      </c>
      <c r="G18" s="3" t="s">
        <v>140</v>
      </c>
      <c r="H18" s="3">
        <v>35</v>
      </c>
      <c r="I18" s="3">
        <v>31</v>
      </c>
    </row>
    <row r="19" spans="2:9" x14ac:dyDescent="0.2">
      <c r="B19" s="21" t="s">
        <v>141</v>
      </c>
      <c r="C19" s="21" t="s">
        <v>29</v>
      </c>
      <c r="D19" s="11"/>
      <c r="E19" s="3"/>
      <c r="F19" s="3"/>
      <c r="G19" s="3"/>
      <c r="H19" s="3"/>
      <c r="I19" s="3">
        <v>18</v>
      </c>
    </row>
    <row r="20" spans="2:9" x14ac:dyDescent="0.2">
      <c r="B20" s="21" t="s">
        <v>141</v>
      </c>
      <c r="C20" s="21" t="s">
        <v>30</v>
      </c>
      <c r="D20" s="11">
        <v>68</v>
      </c>
      <c r="E20" s="3">
        <v>46</v>
      </c>
      <c r="F20" s="3">
        <v>49.5</v>
      </c>
      <c r="G20" s="3">
        <v>43.5</v>
      </c>
      <c r="H20" s="3">
        <v>38</v>
      </c>
      <c r="I20" s="3">
        <v>62</v>
      </c>
    </row>
    <row r="21" spans="2:9" x14ac:dyDescent="0.2">
      <c r="B21" s="21" t="s">
        <v>141</v>
      </c>
      <c r="C21" s="21" t="s">
        <v>31</v>
      </c>
      <c r="D21" s="11">
        <v>31</v>
      </c>
      <c r="E21" s="3">
        <v>28</v>
      </c>
      <c r="F21" s="3">
        <v>27</v>
      </c>
      <c r="G21" s="3">
        <v>33</v>
      </c>
      <c r="H21" s="3">
        <v>39</v>
      </c>
      <c r="I21" s="3">
        <v>38</v>
      </c>
    </row>
    <row r="22" spans="2:9" x14ac:dyDescent="0.2">
      <c r="B22" s="21" t="s">
        <v>141</v>
      </c>
      <c r="C22" s="21" t="s">
        <v>35</v>
      </c>
      <c r="D22" s="11" t="s">
        <v>140</v>
      </c>
      <c r="E22" s="3" t="s">
        <v>140</v>
      </c>
      <c r="F22" s="3" t="s">
        <v>140</v>
      </c>
      <c r="G22" s="3">
        <v>59</v>
      </c>
      <c r="H22" s="3">
        <v>59</v>
      </c>
      <c r="I22" s="3">
        <v>41.25</v>
      </c>
    </row>
    <row r="23" spans="2:9" x14ac:dyDescent="0.2">
      <c r="B23" s="50" t="s">
        <v>141</v>
      </c>
      <c r="C23" s="50" t="s">
        <v>156</v>
      </c>
      <c r="D23" s="51">
        <v>51</v>
      </c>
      <c r="E23" s="52">
        <v>42</v>
      </c>
      <c r="F23" s="52">
        <v>43</v>
      </c>
      <c r="G23" s="52">
        <v>36</v>
      </c>
      <c r="H23" s="52">
        <v>32</v>
      </c>
      <c r="I23" s="52">
        <v>39.5</v>
      </c>
    </row>
    <row r="24" spans="2:9" x14ac:dyDescent="0.2">
      <c r="B24" s="21" t="s">
        <v>142</v>
      </c>
      <c r="C24" s="21" t="s">
        <v>157</v>
      </c>
      <c r="D24" s="11">
        <v>74</v>
      </c>
      <c r="E24" s="3">
        <v>68</v>
      </c>
      <c r="F24" s="3">
        <v>90</v>
      </c>
      <c r="G24" s="3">
        <v>65</v>
      </c>
      <c r="H24" s="3">
        <v>70</v>
      </c>
      <c r="I24" s="3">
        <v>56</v>
      </c>
    </row>
    <row r="25" spans="2:9" x14ac:dyDescent="0.2">
      <c r="B25" s="21" t="s">
        <v>142</v>
      </c>
      <c r="C25" s="21" t="s">
        <v>158</v>
      </c>
      <c r="D25" s="11" t="s">
        <v>140</v>
      </c>
      <c r="E25" s="3" t="s">
        <v>140</v>
      </c>
      <c r="F25" s="3">
        <v>66</v>
      </c>
      <c r="G25" s="3">
        <v>44</v>
      </c>
      <c r="H25" s="3">
        <v>47</v>
      </c>
      <c r="I25" s="3">
        <v>42.333333333333336</v>
      </c>
    </row>
    <row r="26" spans="2:9" x14ac:dyDescent="0.2">
      <c r="B26" s="21" t="s">
        <v>142</v>
      </c>
      <c r="C26" s="21" t="s">
        <v>159</v>
      </c>
      <c r="D26" s="11">
        <v>21</v>
      </c>
      <c r="E26" s="3">
        <v>21</v>
      </c>
      <c r="F26" s="3">
        <v>25</v>
      </c>
      <c r="G26" s="3">
        <v>31</v>
      </c>
      <c r="H26" s="3">
        <v>62</v>
      </c>
      <c r="I26" s="3">
        <v>62.333333333333336</v>
      </c>
    </row>
    <row r="27" spans="2:9" x14ac:dyDescent="0.2">
      <c r="B27" s="50" t="s">
        <v>142</v>
      </c>
      <c r="C27" s="50" t="s">
        <v>160</v>
      </c>
      <c r="D27" s="51">
        <v>34</v>
      </c>
      <c r="E27" s="52">
        <v>39</v>
      </c>
      <c r="F27" s="52">
        <v>59</v>
      </c>
      <c r="G27" s="52">
        <v>60</v>
      </c>
      <c r="H27" s="52">
        <v>58</v>
      </c>
      <c r="I27" s="52">
        <v>49.75</v>
      </c>
    </row>
    <row r="28" spans="2:9" x14ac:dyDescent="0.2">
      <c r="B28" s="54" t="s">
        <v>143</v>
      </c>
      <c r="C28" s="54" t="s">
        <v>1</v>
      </c>
      <c r="D28" s="55" t="s">
        <v>140</v>
      </c>
      <c r="E28" s="56" t="s">
        <v>140</v>
      </c>
      <c r="F28" s="56" t="s">
        <v>140</v>
      </c>
      <c r="G28" s="56">
        <v>46</v>
      </c>
      <c r="H28" s="56">
        <v>51</v>
      </c>
      <c r="I28" s="56">
        <v>53.333333333333336</v>
      </c>
    </row>
    <row r="29" spans="2:9" x14ac:dyDescent="0.2">
      <c r="B29" s="21" t="s">
        <v>144</v>
      </c>
      <c r="C29" s="21" t="s">
        <v>181</v>
      </c>
      <c r="D29" s="11" t="s">
        <v>140</v>
      </c>
      <c r="E29" s="3">
        <v>54</v>
      </c>
      <c r="F29" s="3">
        <v>79</v>
      </c>
      <c r="G29" s="3">
        <v>73</v>
      </c>
      <c r="H29" s="3">
        <v>45</v>
      </c>
      <c r="I29" s="3" t="s">
        <v>140</v>
      </c>
    </row>
    <row r="30" spans="2:9" x14ac:dyDescent="0.2">
      <c r="B30" s="50" t="s">
        <v>144</v>
      </c>
      <c r="C30" s="50" t="s">
        <v>161</v>
      </c>
      <c r="D30" s="51" t="s">
        <v>140</v>
      </c>
      <c r="E30" s="52">
        <v>143</v>
      </c>
      <c r="F30" s="52">
        <v>52</v>
      </c>
      <c r="G30" s="52">
        <v>77</v>
      </c>
      <c r="H30" s="52">
        <v>79</v>
      </c>
      <c r="I30" s="52">
        <v>73.5</v>
      </c>
    </row>
    <row r="31" spans="2:9" x14ac:dyDescent="0.2">
      <c r="B31" s="54" t="s">
        <v>145</v>
      </c>
      <c r="C31" s="54" t="s">
        <v>8</v>
      </c>
      <c r="D31" s="55">
        <v>52</v>
      </c>
      <c r="E31" s="56">
        <v>47</v>
      </c>
      <c r="F31" s="56">
        <v>50</v>
      </c>
      <c r="G31" s="56">
        <v>47</v>
      </c>
      <c r="H31" s="56">
        <v>42</v>
      </c>
      <c r="I31" s="56">
        <v>43</v>
      </c>
    </row>
    <row r="32" spans="2:9" x14ac:dyDescent="0.2">
      <c r="B32" s="21" t="s">
        <v>146</v>
      </c>
      <c r="C32" s="21" t="s">
        <v>3</v>
      </c>
      <c r="D32" s="11">
        <v>25</v>
      </c>
      <c r="E32" s="3">
        <v>58</v>
      </c>
      <c r="F32" s="3">
        <v>63</v>
      </c>
      <c r="G32" s="3">
        <v>61</v>
      </c>
      <c r="H32" s="3">
        <v>89</v>
      </c>
      <c r="I32" s="3">
        <v>52.5</v>
      </c>
    </row>
    <row r="33" spans="2:9" x14ac:dyDescent="0.2">
      <c r="B33" s="21" t="s">
        <v>146</v>
      </c>
      <c r="C33" s="21" t="s">
        <v>162</v>
      </c>
      <c r="D33" s="11">
        <v>9</v>
      </c>
      <c r="E33" s="3">
        <v>5</v>
      </c>
      <c r="F33" s="3">
        <v>10</v>
      </c>
      <c r="G33" s="3">
        <v>9</v>
      </c>
      <c r="H33" s="3">
        <v>28</v>
      </c>
      <c r="I33" s="3">
        <v>13.25</v>
      </c>
    </row>
    <row r="34" spans="2:9" x14ac:dyDescent="0.2">
      <c r="B34" s="21" t="s">
        <v>146</v>
      </c>
      <c r="C34" s="21" t="s">
        <v>163</v>
      </c>
      <c r="D34" s="11" t="s">
        <v>140</v>
      </c>
      <c r="E34" s="3">
        <v>58</v>
      </c>
      <c r="F34" s="3">
        <v>71</v>
      </c>
      <c r="G34" s="3">
        <v>60</v>
      </c>
      <c r="H34" s="3">
        <v>66</v>
      </c>
      <c r="I34" s="3">
        <v>50.5</v>
      </c>
    </row>
    <row r="35" spans="2:9" x14ac:dyDescent="0.2">
      <c r="B35" s="50" t="s">
        <v>146</v>
      </c>
      <c r="C35" s="50" t="s">
        <v>164</v>
      </c>
      <c r="D35" s="51">
        <v>35</v>
      </c>
      <c r="E35" s="52">
        <v>53</v>
      </c>
      <c r="F35" s="52">
        <v>69</v>
      </c>
      <c r="G35" s="52">
        <v>64</v>
      </c>
      <c r="H35" s="52">
        <v>68</v>
      </c>
      <c r="I35" s="52">
        <v>68.5</v>
      </c>
    </row>
    <row r="36" spans="2:9" x14ac:dyDescent="0.2">
      <c r="B36" s="21" t="s">
        <v>147</v>
      </c>
      <c r="C36" s="21" t="s">
        <v>165</v>
      </c>
      <c r="D36" s="11" t="s">
        <v>140</v>
      </c>
      <c r="E36" s="3" t="s">
        <v>140</v>
      </c>
      <c r="F36" s="3">
        <v>109</v>
      </c>
      <c r="G36" s="3">
        <v>82</v>
      </c>
      <c r="H36" s="3">
        <v>46</v>
      </c>
      <c r="I36" s="3">
        <v>37.666666666666664</v>
      </c>
    </row>
    <row r="37" spans="2:9" x14ac:dyDescent="0.2">
      <c r="B37" s="50" t="s">
        <v>147</v>
      </c>
      <c r="C37" s="50" t="s">
        <v>166</v>
      </c>
      <c r="D37" s="51" t="s">
        <v>140</v>
      </c>
      <c r="E37" s="52" t="s">
        <v>140</v>
      </c>
      <c r="F37" s="52">
        <v>133</v>
      </c>
      <c r="G37" s="52">
        <v>90</v>
      </c>
      <c r="H37" s="52">
        <v>61</v>
      </c>
      <c r="I37" s="52">
        <v>61</v>
      </c>
    </row>
    <row r="38" spans="2:9" x14ac:dyDescent="0.2">
      <c r="B38" s="21" t="s">
        <v>148</v>
      </c>
      <c r="C38" s="21" t="s">
        <v>167</v>
      </c>
      <c r="D38" s="11">
        <v>45</v>
      </c>
      <c r="E38" s="3">
        <v>71</v>
      </c>
      <c r="F38" s="3">
        <v>83</v>
      </c>
      <c r="G38" s="3">
        <v>80</v>
      </c>
      <c r="H38" s="3">
        <v>79</v>
      </c>
      <c r="I38" s="3">
        <v>68.5</v>
      </c>
    </row>
    <row r="39" spans="2:9" x14ac:dyDescent="0.2">
      <c r="B39" s="21" t="s">
        <v>148</v>
      </c>
      <c r="C39" s="21" t="s">
        <v>10</v>
      </c>
      <c r="D39" s="11">
        <v>49</v>
      </c>
      <c r="E39" s="3">
        <v>75</v>
      </c>
      <c r="F39" s="3">
        <v>46</v>
      </c>
      <c r="G39" s="3">
        <v>71</v>
      </c>
      <c r="H39" s="3">
        <v>75</v>
      </c>
      <c r="I39" s="3">
        <v>53.5</v>
      </c>
    </row>
    <row r="40" spans="2:9" x14ac:dyDescent="0.2">
      <c r="B40" s="21" t="s">
        <v>148</v>
      </c>
      <c r="C40" s="21" t="s">
        <v>168</v>
      </c>
      <c r="D40" s="11">
        <v>106</v>
      </c>
      <c r="E40" s="3">
        <v>79</v>
      </c>
      <c r="F40" s="3">
        <v>72</v>
      </c>
      <c r="G40" s="3">
        <v>65</v>
      </c>
      <c r="H40" s="3">
        <v>68</v>
      </c>
      <c r="I40" s="3">
        <v>62.5</v>
      </c>
    </row>
    <row r="41" spans="2:9" x14ac:dyDescent="0.2">
      <c r="B41" s="21" t="s">
        <v>148</v>
      </c>
      <c r="C41" s="21" t="s">
        <v>169</v>
      </c>
      <c r="D41" s="11">
        <v>9</v>
      </c>
      <c r="E41" s="3">
        <v>105</v>
      </c>
      <c r="F41" s="3">
        <v>51</v>
      </c>
      <c r="G41" s="3">
        <v>52</v>
      </c>
      <c r="H41" s="3">
        <v>48</v>
      </c>
      <c r="I41" s="3">
        <v>34.75</v>
      </c>
    </row>
    <row r="42" spans="2:9" x14ac:dyDescent="0.2">
      <c r="B42" s="21" t="s">
        <v>148</v>
      </c>
      <c r="C42" s="21" t="s">
        <v>170</v>
      </c>
      <c r="D42" s="11">
        <v>47</v>
      </c>
      <c r="E42" s="3">
        <v>48</v>
      </c>
      <c r="F42" s="3">
        <v>43</v>
      </c>
      <c r="G42" s="3">
        <v>48</v>
      </c>
      <c r="H42" s="3">
        <v>53</v>
      </c>
      <c r="I42" s="3">
        <v>60.666666666666664</v>
      </c>
    </row>
    <row r="43" spans="2:9" x14ac:dyDescent="0.2">
      <c r="B43" s="21" t="s">
        <v>148</v>
      </c>
      <c r="C43" s="21" t="s">
        <v>171</v>
      </c>
      <c r="D43" s="11" t="s">
        <v>140</v>
      </c>
      <c r="E43" s="3">
        <v>75</v>
      </c>
      <c r="F43" s="3">
        <v>63</v>
      </c>
      <c r="G43" s="3">
        <v>60</v>
      </c>
      <c r="H43" s="3">
        <v>59</v>
      </c>
      <c r="I43" s="3">
        <v>46.25</v>
      </c>
    </row>
    <row r="44" spans="2:9" x14ac:dyDescent="0.2">
      <c r="B44" s="21" t="s">
        <v>148</v>
      </c>
      <c r="C44" s="21" t="s">
        <v>172</v>
      </c>
      <c r="D44" s="11">
        <v>49</v>
      </c>
      <c r="E44" s="3">
        <v>31</v>
      </c>
      <c r="F44" s="3">
        <v>48</v>
      </c>
      <c r="G44" s="3">
        <v>43</v>
      </c>
      <c r="H44" s="3">
        <v>41</v>
      </c>
      <c r="I44" s="3">
        <v>40</v>
      </c>
    </row>
    <row r="45" spans="2:9" x14ac:dyDescent="0.2">
      <c r="B45" s="21" t="s">
        <v>148</v>
      </c>
      <c r="C45" s="21" t="s">
        <v>173</v>
      </c>
      <c r="D45" s="11">
        <v>79</v>
      </c>
      <c r="E45" s="3">
        <v>76</v>
      </c>
      <c r="F45" s="3">
        <v>67</v>
      </c>
      <c r="G45" s="3">
        <v>70</v>
      </c>
      <c r="H45" s="3">
        <v>57</v>
      </c>
      <c r="I45" s="3">
        <v>59.333333333333336</v>
      </c>
    </row>
    <row r="46" spans="2:9" x14ac:dyDescent="0.2">
      <c r="B46" s="21" t="s">
        <v>148</v>
      </c>
      <c r="C46" s="21" t="s">
        <v>174</v>
      </c>
      <c r="D46" s="11">
        <v>35</v>
      </c>
      <c r="E46" s="3">
        <v>34</v>
      </c>
      <c r="F46" s="3">
        <v>34</v>
      </c>
      <c r="G46" s="3">
        <v>31</v>
      </c>
      <c r="H46" s="3">
        <v>29</v>
      </c>
      <c r="I46" s="3">
        <v>30.666666666666668</v>
      </c>
    </row>
    <row r="47" spans="2:9" ht="15" x14ac:dyDescent="0.2">
      <c r="B47" s="161" t="s">
        <v>178</v>
      </c>
      <c r="C47" s="162"/>
      <c r="D47" s="48">
        <v>46.964285714285715</v>
      </c>
      <c r="E47" s="49">
        <v>53.878787878787875</v>
      </c>
      <c r="F47" s="49">
        <v>57.666666666666664</v>
      </c>
      <c r="G47" s="49">
        <v>54.589743589743591</v>
      </c>
      <c r="H47" s="49">
        <v>54.6</v>
      </c>
      <c r="I47" s="49">
        <v>49.579710144927539</v>
      </c>
    </row>
  </sheetData>
  <mergeCells count="1">
    <mergeCell ref="B47:C4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5.140625" style="41" customWidth="1"/>
    <col min="3" max="4" width="16.85546875" style="41" customWidth="1"/>
    <col min="5" max="9" width="8.7109375" style="41" customWidth="1"/>
    <col min="10" max="16384" width="9.140625" style="41"/>
  </cols>
  <sheetData>
    <row r="1" spans="1:4" ht="15" x14ac:dyDescent="0.25">
      <c r="A1" s="40" t="s">
        <v>185</v>
      </c>
    </row>
    <row r="2" spans="1:4" s="2" customFormat="1" ht="15" x14ac:dyDescent="0.25">
      <c r="A2" s="4"/>
      <c r="B2" s="4"/>
    </row>
    <row r="3" spans="1:4" s="2" customFormat="1" x14ac:dyDescent="0.2"/>
    <row r="4" spans="1:4" s="2" customFormat="1" x14ac:dyDescent="0.2"/>
    <row r="5" spans="1:4" ht="15" x14ac:dyDescent="0.25">
      <c r="A5" s="40"/>
    </row>
    <row r="6" spans="1:4" ht="30" x14ac:dyDescent="0.2">
      <c r="B6" s="47" t="s">
        <v>132</v>
      </c>
      <c r="C6" s="46" t="s">
        <v>186</v>
      </c>
      <c r="D6" s="6" t="s">
        <v>187</v>
      </c>
    </row>
    <row r="7" spans="1:4" x14ac:dyDescent="0.2">
      <c r="B7" s="21" t="s">
        <v>138</v>
      </c>
      <c r="C7" s="12">
        <v>39.333333333333336</v>
      </c>
      <c r="D7" s="3">
        <v>36.333333333333336</v>
      </c>
    </row>
    <row r="8" spans="1:4" x14ac:dyDescent="0.2">
      <c r="B8" s="21" t="s">
        <v>139</v>
      </c>
      <c r="C8" s="11">
        <v>34</v>
      </c>
      <c r="D8" s="3">
        <v>26</v>
      </c>
    </row>
    <row r="9" spans="1:4" x14ac:dyDescent="0.2">
      <c r="B9" s="21" t="s">
        <v>141</v>
      </c>
      <c r="C9" s="11">
        <v>65.583333333333329</v>
      </c>
      <c r="D9" s="3">
        <v>49.384615384615387</v>
      </c>
    </row>
    <row r="10" spans="1:4" x14ac:dyDescent="0.2">
      <c r="B10" s="21" t="s">
        <v>142</v>
      </c>
      <c r="C10" s="11">
        <v>66</v>
      </c>
      <c r="D10" s="3">
        <v>41.666666666666664</v>
      </c>
    </row>
    <row r="11" spans="1:4" x14ac:dyDescent="0.2">
      <c r="B11" s="21" t="s">
        <v>143</v>
      </c>
      <c r="C11" s="11">
        <v>61</v>
      </c>
      <c r="D11" s="3">
        <v>61</v>
      </c>
    </row>
    <row r="12" spans="1:4" x14ac:dyDescent="0.2">
      <c r="B12" s="21" t="s">
        <v>144</v>
      </c>
      <c r="C12" s="11">
        <v>64.5</v>
      </c>
      <c r="D12" s="3">
        <v>62</v>
      </c>
    </row>
    <row r="13" spans="1:4" x14ac:dyDescent="0.2">
      <c r="B13" s="21" t="s">
        <v>145</v>
      </c>
      <c r="C13" s="11">
        <v>45</v>
      </c>
      <c r="D13" s="3">
        <v>44</v>
      </c>
    </row>
    <row r="14" spans="1:4" x14ac:dyDescent="0.2">
      <c r="B14" s="21" t="s">
        <v>146</v>
      </c>
      <c r="C14" s="11">
        <v>61</v>
      </c>
      <c r="D14" s="3">
        <v>38</v>
      </c>
    </row>
    <row r="15" spans="1:4" x14ac:dyDescent="0.2">
      <c r="B15" s="21" t="s">
        <v>147</v>
      </c>
      <c r="C15" s="11">
        <v>77</v>
      </c>
      <c r="D15" s="3">
        <v>61</v>
      </c>
    </row>
    <row r="16" spans="1:4" x14ac:dyDescent="0.2">
      <c r="B16" s="21" t="s">
        <v>148</v>
      </c>
      <c r="C16" s="11">
        <v>62.222222222222221</v>
      </c>
      <c r="D16" s="3">
        <v>38.555555555555557</v>
      </c>
    </row>
    <row r="17" spans="2:4" ht="15" x14ac:dyDescent="0.2">
      <c r="B17" s="47" t="s">
        <v>137</v>
      </c>
      <c r="C17" s="48">
        <v>61.435897435897438</v>
      </c>
      <c r="D17" s="49">
        <v>44.027027027027025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pane ySplit="4" topLeftCell="A5" activePane="bottomLeft" state="frozenSplit"/>
      <selection pane="bottomLeft"/>
    </sheetView>
  </sheetViews>
  <sheetFormatPr defaultColWidth="9.140625" defaultRowHeight="14.25" x14ac:dyDescent="0.2"/>
  <cols>
    <col min="1" max="1" width="6.42578125" style="41" customWidth="1"/>
    <col min="2" max="2" width="15.140625" style="41" customWidth="1"/>
    <col min="3" max="3" width="16.85546875" style="41" customWidth="1"/>
    <col min="4" max="5" width="19.28515625" style="41" customWidth="1"/>
    <col min="6" max="9" width="8.7109375" style="41" customWidth="1"/>
    <col min="10" max="16384" width="9.140625" style="41"/>
  </cols>
  <sheetData>
    <row r="1" spans="1:5" ht="15" x14ac:dyDescent="0.25">
      <c r="A1" s="40" t="s">
        <v>188</v>
      </c>
    </row>
    <row r="2" spans="1:5" s="2" customFormat="1" ht="15" x14ac:dyDescent="0.25">
      <c r="A2" s="4"/>
      <c r="B2" s="4"/>
    </row>
    <row r="3" spans="1:5" s="2" customFormat="1" x14ac:dyDescent="0.2"/>
    <row r="4" spans="1:5" s="2" customFormat="1" x14ac:dyDescent="0.2"/>
    <row r="5" spans="1:5" ht="15" x14ac:dyDescent="0.25">
      <c r="C5" s="40"/>
      <c r="D5" s="40"/>
      <c r="E5" s="40"/>
    </row>
    <row r="6" spans="1:5" ht="30" x14ac:dyDescent="0.2">
      <c r="B6" s="47" t="s">
        <v>132</v>
      </c>
      <c r="C6" s="47" t="s">
        <v>150</v>
      </c>
      <c r="D6" s="46" t="s">
        <v>186</v>
      </c>
      <c r="E6" s="6" t="s">
        <v>187</v>
      </c>
    </row>
    <row r="7" spans="1:5" x14ac:dyDescent="0.2">
      <c r="B7" s="21" t="s">
        <v>138</v>
      </c>
      <c r="C7" s="21" t="s">
        <v>151</v>
      </c>
      <c r="D7" s="12">
        <v>22</v>
      </c>
      <c r="E7" s="3">
        <v>22</v>
      </c>
    </row>
    <row r="8" spans="1:5" x14ac:dyDescent="0.2">
      <c r="B8" s="21" t="s">
        <v>138</v>
      </c>
      <c r="C8" s="21" t="s">
        <v>152</v>
      </c>
      <c r="D8" s="11">
        <v>56</v>
      </c>
      <c r="E8" s="3">
        <v>50</v>
      </c>
    </row>
    <row r="9" spans="1:5" x14ac:dyDescent="0.2">
      <c r="B9" s="50" t="s">
        <v>138</v>
      </c>
      <c r="C9" s="50" t="s">
        <v>33</v>
      </c>
      <c r="D9" s="51">
        <v>40</v>
      </c>
      <c r="E9" s="52">
        <v>37</v>
      </c>
    </row>
    <row r="10" spans="1:5" x14ac:dyDescent="0.2">
      <c r="B10" s="54" t="s">
        <v>139</v>
      </c>
      <c r="C10" s="54" t="s">
        <v>153</v>
      </c>
      <c r="D10" s="55">
        <v>34</v>
      </c>
      <c r="E10" s="56">
        <v>26</v>
      </c>
    </row>
    <row r="11" spans="1:5" x14ac:dyDescent="0.2">
      <c r="B11" s="21" t="s">
        <v>141</v>
      </c>
      <c r="C11" s="21" t="s">
        <v>154</v>
      </c>
      <c r="D11" s="11">
        <v>70</v>
      </c>
      <c r="E11" s="3">
        <v>53</v>
      </c>
    </row>
    <row r="12" spans="1:5" x14ac:dyDescent="0.2">
      <c r="B12" s="21" t="s">
        <v>141</v>
      </c>
      <c r="C12" s="21" t="s">
        <v>5</v>
      </c>
      <c r="D12" s="11">
        <v>75</v>
      </c>
      <c r="E12" s="3">
        <v>57</v>
      </c>
    </row>
    <row r="13" spans="1:5" x14ac:dyDescent="0.2">
      <c r="B13" s="21" t="s">
        <v>141</v>
      </c>
      <c r="C13" s="21" t="s">
        <v>16</v>
      </c>
      <c r="D13" s="11">
        <v>79</v>
      </c>
      <c r="E13" s="3">
        <v>67</v>
      </c>
    </row>
    <row r="14" spans="1:5" x14ac:dyDescent="0.2">
      <c r="B14" s="21" t="s">
        <v>141</v>
      </c>
      <c r="C14" s="21" t="s">
        <v>17</v>
      </c>
      <c r="D14" s="11">
        <v>54</v>
      </c>
      <c r="E14" s="3">
        <v>40</v>
      </c>
    </row>
    <row r="15" spans="1:5" x14ac:dyDescent="0.2">
      <c r="B15" s="21" t="s">
        <v>141</v>
      </c>
      <c r="C15" s="21" t="s">
        <v>23</v>
      </c>
      <c r="D15" s="11">
        <v>83</v>
      </c>
      <c r="E15" s="3">
        <v>66</v>
      </c>
    </row>
    <row r="16" spans="1:5" x14ac:dyDescent="0.2">
      <c r="B16" s="21" t="s">
        <v>141</v>
      </c>
      <c r="C16" s="21" t="s">
        <v>155</v>
      </c>
      <c r="D16" s="11">
        <v>98</v>
      </c>
      <c r="E16" s="3">
        <v>68</v>
      </c>
    </row>
    <row r="17" spans="2:5" x14ac:dyDescent="0.2">
      <c r="B17" s="21" t="s">
        <v>141</v>
      </c>
      <c r="C17" s="21" t="s">
        <v>25</v>
      </c>
      <c r="D17" s="11">
        <v>94</v>
      </c>
      <c r="E17" s="3">
        <v>62</v>
      </c>
    </row>
    <row r="18" spans="2:5" x14ac:dyDescent="0.2">
      <c r="B18" s="21" t="s">
        <v>141</v>
      </c>
      <c r="C18" s="21" t="s">
        <v>28</v>
      </c>
      <c r="D18" s="11" t="s">
        <v>140</v>
      </c>
      <c r="E18" s="3">
        <v>34</v>
      </c>
    </row>
    <row r="19" spans="2:5" x14ac:dyDescent="0.2">
      <c r="B19" s="21" t="s">
        <v>141</v>
      </c>
      <c r="C19" s="21" t="s">
        <v>29</v>
      </c>
      <c r="D19" s="11">
        <v>22</v>
      </c>
      <c r="E19" s="3">
        <v>17</v>
      </c>
    </row>
    <row r="20" spans="2:5" x14ac:dyDescent="0.2">
      <c r="B20" s="21" t="s">
        <v>141</v>
      </c>
      <c r="C20" s="21" t="s">
        <v>30</v>
      </c>
      <c r="D20" s="11">
        <v>68</v>
      </c>
      <c r="E20" s="3">
        <v>56</v>
      </c>
    </row>
    <row r="21" spans="2:5" x14ac:dyDescent="0.2">
      <c r="B21" s="21" t="s">
        <v>141</v>
      </c>
      <c r="C21" s="21" t="s">
        <v>31</v>
      </c>
      <c r="D21" s="11">
        <v>41</v>
      </c>
      <c r="E21" s="3">
        <v>35</v>
      </c>
    </row>
    <row r="22" spans="2:5" x14ac:dyDescent="0.2">
      <c r="B22" s="21" t="s">
        <v>141</v>
      </c>
      <c r="C22" s="21" t="s">
        <v>35</v>
      </c>
      <c r="D22" s="11">
        <v>70</v>
      </c>
      <c r="E22" s="3">
        <v>45</v>
      </c>
    </row>
    <row r="23" spans="2:5" x14ac:dyDescent="0.2">
      <c r="B23" s="50" t="s">
        <v>141</v>
      </c>
      <c r="C23" s="50" t="s">
        <v>156</v>
      </c>
      <c r="D23" s="51">
        <v>33</v>
      </c>
      <c r="E23" s="52">
        <v>42</v>
      </c>
    </row>
    <row r="24" spans="2:5" x14ac:dyDescent="0.2">
      <c r="B24" s="21" t="s">
        <v>142</v>
      </c>
      <c r="C24" s="21" t="s">
        <v>157</v>
      </c>
      <c r="D24" s="11">
        <v>79</v>
      </c>
      <c r="E24" s="3">
        <v>26</v>
      </c>
    </row>
    <row r="25" spans="2:5" x14ac:dyDescent="0.2">
      <c r="B25" s="21" t="s">
        <v>142</v>
      </c>
      <c r="C25" s="21" t="s">
        <v>158</v>
      </c>
      <c r="D25" s="11">
        <v>49</v>
      </c>
      <c r="E25" s="3" t="s">
        <v>140</v>
      </c>
    </row>
    <row r="26" spans="2:5" x14ac:dyDescent="0.2">
      <c r="B26" s="21" t="s">
        <v>142</v>
      </c>
      <c r="C26" s="21" t="s">
        <v>159</v>
      </c>
      <c r="D26" s="11">
        <v>71</v>
      </c>
      <c r="E26" s="3">
        <v>56</v>
      </c>
    </row>
    <row r="27" spans="2:5" x14ac:dyDescent="0.2">
      <c r="B27" s="50" t="s">
        <v>142</v>
      </c>
      <c r="C27" s="50" t="s">
        <v>160</v>
      </c>
      <c r="D27" s="51">
        <v>65</v>
      </c>
      <c r="E27" s="52">
        <v>43</v>
      </c>
    </row>
    <row r="28" spans="2:5" x14ac:dyDescent="0.2">
      <c r="B28" s="54" t="s">
        <v>143</v>
      </c>
      <c r="C28" s="54" t="s">
        <v>1</v>
      </c>
      <c r="D28" s="55">
        <v>61</v>
      </c>
      <c r="E28" s="56">
        <v>61</v>
      </c>
    </row>
    <row r="29" spans="2:5" x14ac:dyDescent="0.2">
      <c r="B29" s="21" t="s">
        <v>144</v>
      </c>
      <c r="C29" s="21" t="s">
        <v>181</v>
      </c>
      <c r="D29" s="11">
        <v>51</v>
      </c>
      <c r="E29" s="3" t="s">
        <v>140</v>
      </c>
    </row>
    <row r="30" spans="2:5" x14ac:dyDescent="0.2">
      <c r="B30" s="50" t="s">
        <v>144</v>
      </c>
      <c r="C30" s="50" t="s">
        <v>161</v>
      </c>
      <c r="D30" s="51">
        <v>78</v>
      </c>
      <c r="E30" s="52">
        <v>62</v>
      </c>
    </row>
    <row r="31" spans="2:5" x14ac:dyDescent="0.2">
      <c r="B31" s="54" t="s">
        <v>145</v>
      </c>
      <c r="C31" s="54" t="s">
        <v>8</v>
      </c>
      <c r="D31" s="55">
        <v>45</v>
      </c>
      <c r="E31" s="56">
        <v>44</v>
      </c>
    </row>
    <row r="32" spans="2:5" x14ac:dyDescent="0.2">
      <c r="B32" s="21" t="s">
        <v>146</v>
      </c>
      <c r="C32" s="21" t="s">
        <v>3</v>
      </c>
      <c r="D32" s="11">
        <v>76</v>
      </c>
      <c r="E32" s="3">
        <v>26</v>
      </c>
    </row>
    <row r="33" spans="2:5" x14ac:dyDescent="0.2">
      <c r="B33" s="21" t="s">
        <v>146</v>
      </c>
      <c r="C33" s="21" t="s">
        <v>162</v>
      </c>
      <c r="D33" s="11">
        <v>17</v>
      </c>
      <c r="E33" s="3">
        <v>17</v>
      </c>
    </row>
    <row r="34" spans="2:5" x14ac:dyDescent="0.2">
      <c r="B34" s="21" t="s">
        <v>146</v>
      </c>
      <c r="C34" s="21" t="s">
        <v>163</v>
      </c>
      <c r="D34" s="11">
        <v>79</v>
      </c>
      <c r="E34" s="3">
        <v>41</v>
      </c>
    </row>
    <row r="35" spans="2:5" x14ac:dyDescent="0.2">
      <c r="B35" s="50" t="s">
        <v>146</v>
      </c>
      <c r="C35" s="50" t="s">
        <v>164</v>
      </c>
      <c r="D35" s="51">
        <v>72</v>
      </c>
      <c r="E35" s="52">
        <v>68</v>
      </c>
    </row>
    <row r="36" spans="2:5" x14ac:dyDescent="0.2">
      <c r="B36" s="21" t="s">
        <v>147</v>
      </c>
      <c r="C36" s="21" t="s">
        <v>165</v>
      </c>
      <c r="D36" s="11">
        <v>81</v>
      </c>
      <c r="E36" s="3" t="s">
        <v>140</v>
      </c>
    </row>
    <row r="37" spans="2:5" x14ac:dyDescent="0.2">
      <c r="B37" s="50" t="s">
        <v>147</v>
      </c>
      <c r="C37" s="50" t="s">
        <v>166</v>
      </c>
      <c r="D37" s="51">
        <v>73</v>
      </c>
      <c r="E37" s="52">
        <v>61</v>
      </c>
    </row>
    <row r="38" spans="2:5" x14ac:dyDescent="0.2">
      <c r="B38" s="21" t="s">
        <v>148</v>
      </c>
      <c r="C38" s="21" t="s">
        <v>167</v>
      </c>
      <c r="D38" s="11">
        <v>90</v>
      </c>
      <c r="E38" s="3">
        <v>50</v>
      </c>
    </row>
    <row r="39" spans="2:5" x14ac:dyDescent="0.2">
      <c r="B39" s="21" t="s">
        <v>148</v>
      </c>
      <c r="C39" s="21" t="s">
        <v>10</v>
      </c>
      <c r="D39" s="11">
        <v>79</v>
      </c>
      <c r="E39" s="3">
        <v>28</v>
      </c>
    </row>
    <row r="40" spans="2:5" x14ac:dyDescent="0.2">
      <c r="B40" s="21" t="s">
        <v>148</v>
      </c>
      <c r="C40" s="21" t="s">
        <v>168</v>
      </c>
      <c r="D40" s="11">
        <v>72</v>
      </c>
      <c r="E40" s="3">
        <v>61</v>
      </c>
    </row>
    <row r="41" spans="2:5" x14ac:dyDescent="0.2">
      <c r="B41" s="21" t="s">
        <v>148</v>
      </c>
      <c r="C41" s="21" t="s">
        <v>169</v>
      </c>
      <c r="D41" s="11">
        <v>48</v>
      </c>
      <c r="E41" s="3">
        <v>28</v>
      </c>
    </row>
    <row r="42" spans="2:5" x14ac:dyDescent="0.2">
      <c r="B42" s="21" t="s">
        <v>148</v>
      </c>
      <c r="C42" s="21" t="s">
        <v>170</v>
      </c>
      <c r="D42" s="11">
        <v>60</v>
      </c>
      <c r="E42" s="3">
        <v>40</v>
      </c>
    </row>
    <row r="43" spans="2:5" x14ac:dyDescent="0.2">
      <c r="B43" s="21" t="s">
        <v>148</v>
      </c>
      <c r="C43" s="21" t="s">
        <v>171</v>
      </c>
      <c r="D43" s="11">
        <v>62</v>
      </c>
      <c r="E43" s="3">
        <v>35</v>
      </c>
    </row>
    <row r="44" spans="2:5" x14ac:dyDescent="0.2">
      <c r="B44" s="21" t="s">
        <v>148</v>
      </c>
      <c r="C44" s="21" t="s">
        <v>172</v>
      </c>
      <c r="D44" s="11">
        <v>48</v>
      </c>
      <c r="E44" s="3">
        <v>32</v>
      </c>
    </row>
    <row r="45" spans="2:5" x14ac:dyDescent="0.2">
      <c r="B45" s="21" t="s">
        <v>148</v>
      </c>
      <c r="C45" s="21" t="s">
        <v>173</v>
      </c>
      <c r="D45" s="11">
        <v>67</v>
      </c>
      <c r="E45" s="3">
        <v>50</v>
      </c>
    </row>
    <row r="46" spans="2:5" x14ac:dyDescent="0.2">
      <c r="B46" s="21" t="s">
        <v>148</v>
      </c>
      <c r="C46" s="21" t="s">
        <v>174</v>
      </c>
      <c r="D46" s="11">
        <v>34</v>
      </c>
      <c r="E46" s="3">
        <v>23</v>
      </c>
    </row>
    <row r="47" spans="2:5" ht="15" x14ac:dyDescent="0.2">
      <c r="B47" s="161" t="s">
        <v>178</v>
      </c>
      <c r="C47" s="162"/>
      <c r="D47" s="48">
        <v>61.435897435897438</v>
      </c>
      <c r="E47" s="49">
        <v>44.027027027027025</v>
      </c>
    </row>
  </sheetData>
  <mergeCells count="1">
    <mergeCell ref="B47:C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51</vt:i4>
      </vt:variant>
    </vt:vector>
  </HeadingPairs>
  <TitlesOfParts>
    <vt:vector size="51" baseType="lpstr">
      <vt:lpstr>İÇİNDEKİLER</vt:lpstr>
      <vt:lpstr>TABLO1</vt:lpstr>
      <vt:lpstr>2020_İstasyon_Hava_Kalitesi</vt:lpstr>
      <vt:lpstr>2019_2020 İstasyon Tipi HKİ</vt:lpstr>
      <vt:lpstr>2019_2020 İstasyon HKİ</vt:lpstr>
      <vt:lpstr>Yıllara Göre HKİ</vt:lpstr>
      <vt:lpstr>İstasyon_Yıl HKİ</vt:lpstr>
      <vt:lpstr>Covid-19 Süreci(1)</vt:lpstr>
      <vt:lpstr>Covid-19 Süreci(2)</vt:lpstr>
      <vt:lpstr>Covid-19 Süreci(3)</vt:lpstr>
      <vt:lpstr>Covid-19 Süreci(4)</vt:lpstr>
      <vt:lpstr>Covid-19 Süreci(5)</vt:lpstr>
      <vt:lpstr>Covid-19 Süreci(6)</vt:lpstr>
      <vt:lpstr>Evsel Atık</vt:lpstr>
      <vt:lpstr>2020Atık</vt:lpstr>
      <vt:lpstr>Enerji Üretimi</vt:lpstr>
      <vt:lpstr>Detay</vt:lpstr>
      <vt:lpstr>Geri Kazanım</vt:lpstr>
      <vt:lpstr>Hafriyat 1</vt:lpstr>
      <vt:lpstr>Hafriyat 2</vt:lpstr>
      <vt:lpstr>Tıbbi Atık</vt:lpstr>
      <vt:lpstr>Kent Temizlik</vt:lpstr>
      <vt:lpstr>Mekanik Yıkama</vt:lpstr>
      <vt:lpstr>Elle Süpürme</vt:lpstr>
      <vt:lpstr>Deniz Yüzeyi (1)</vt:lpstr>
      <vt:lpstr>Deniz Yüzeyi (2)</vt:lpstr>
      <vt:lpstr>Gemi Sayısı</vt:lpstr>
      <vt:lpstr>Gemi Atıkları (1)</vt:lpstr>
      <vt:lpstr>Gemi Atıkları (2)</vt:lpstr>
      <vt:lpstr>Gemi Atıkları (3)</vt:lpstr>
      <vt:lpstr>Sayaç (1)</vt:lpstr>
      <vt:lpstr>Sayaç (2)</vt:lpstr>
      <vt:lpstr>Sayaç (3)</vt:lpstr>
      <vt:lpstr>Tüketim (1)</vt:lpstr>
      <vt:lpstr>Tüketim (2)</vt:lpstr>
      <vt:lpstr>Tüketim (3)</vt:lpstr>
      <vt:lpstr>Tüketim (4)</vt:lpstr>
      <vt:lpstr>Fiyat</vt:lpstr>
      <vt:lpstr>Abone (1)</vt:lpstr>
      <vt:lpstr>Abone (2)</vt:lpstr>
      <vt:lpstr>Abone (3)</vt:lpstr>
      <vt:lpstr>Baraj Doluluk</vt:lpstr>
      <vt:lpstr>Baraj Doluluk 2</vt:lpstr>
      <vt:lpstr>Su Tüketimi</vt:lpstr>
      <vt:lpstr>Verilen Su 1</vt:lpstr>
      <vt:lpstr>Verilen Su 2</vt:lpstr>
      <vt:lpstr>Yıllık Miktar</vt:lpstr>
      <vt:lpstr>Yağışlar 1</vt:lpstr>
      <vt:lpstr>Yağışlar 2</vt:lpstr>
      <vt:lpstr>Aktarma 1</vt:lpstr>
      <vt:lpstr>Aktarma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2020-09-03T08:31:30Z</dcterms:modified>
</cp:coreProperties>
</file>