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45" tabRatio="847"/>
  </bookViews>
  <sheets>
    <sheet name="İÇİNDEKİLER" sheetId="31" r:id="rId1"/>
    <sheet name="TABLO1" sheetId="84" r:id="rId2"/>
    <sheet name="TABLO2" sheetId="85" r:id="rId3"/>
    <sheet name="TABLO3" sheetId="86" r:id="rId4"/>
    <sheet name="TABLO4" sheetId="87" r:id="rId5"/>
    <sheet name="TABLO5" sheetId="88" r:id="rId6"/>
    <sheet name="TABLO6" sheetId="89" r:id="rId7"/>
    <sheet name="TABLO7" sheetId="90" r:id="rId8"/>
    <sheet name="TABLO8" sheetId="74" r:id="rId9"/>
    <sheet name="TABLO9" sheetId="62" r:id="rId10"/>
    <sheet name="TABLO10" sheetId="63" r:id="rId11"/>
    <sheet name="TABLO11" sheetId="64" r:id="rId12"/>
    <sheet name="TABLO12" sheetId="75" r:id="rId13"/>
    <sheet name="TABLO13" sheetId="76" r:id="rId14"/>
    <sheet name="TABLO14" sheetId="65" r:id="rId15"/>
    <sheet name="TABLO15" sheetId="66" r:id="rId16"/>
    <sheet name="TABLO16" sheetId="67" r:id="rId17"/>
    <sheet name="TABLO17" sheetId="68" r:id="rId18"/>
    <sheet name="TABLO18" sheetId="98" r:id="rId19"/>
    <sheet name="TABLO19" sheetId="99" r:id="rId20"/>
    <sheet name="TABLO20" sheetId="100" r:id="rId21"/>
    <sheet name="TABLO21" sheetId="105" r:id="rId22"/>
    <sheet name="TABLO22" sheetId="101" r:id="rId23"/>
    <sheet name="TABLO23" sheetId="102" r:id="rId24"/>
    <sheet name="TABLO24" sheetId="103" r:id="rId25"/>
    <sheet name="TABLO25" sheetId="104" r:id="rId26"/>
    <sheet name="TABLO26" sheetId="70" r:id="rId27"/>
    <sheet name="TABLO27" sheetId="71" r:id="rId28"/>
    <sheet name="TABLO28" sheetId="72" r:id="rId29"/>
    <sheet name="TABLO29" sheetId="73" r:id="rId30"/>
  </sheets>
  <calcPr calcId="162913"/>
</workbook>
</file>

<file path=xl/calcChain.xml><?xml version="1.0" encoding="utf-8"?>
<calcChain xmlns="http://schemas.openxmlformats.org/spreadsheetml/2006/main">
  <c r="K8" i="90" l="1"/>
  <c r="L8" i="90"/>
  <c r="M8" i="90"/>
  <c r="N8" i="90"/>
  <c r="O8" i="90"/>
  <c r="P8" i="90"/>
  <c r="K9" i="90"/>
  <c r="L9" i="90"/>
  <c r="M9" i="90"/>
  <c r="N9" i="90"/>
  <c r="O9" i="90"/>
  <c r="P9" i="90"/>
  <c r="K10" i="90"/>
  <c r="L10" i="90"/>
  <c r="M10" i="90"/>
  <c r="N10" i="90"/>
  <c r="O10" i="90"/>
  <c r="P10" i="90"/>
  <c r="K11" i="90"/>
  <c r="L11" i="90"/>
  <c r="M11" i="90"/>
  <c r="N11" i="90"/>
  <c r="O11" i="90"/>
  <c r="P11" i="90"/>
  <c r="K12" i="90"/>
  <c r="L12" i="90"/>
  <c r="M12" i="90"/>
  <c r="N12" i="90"/>
  <c r="O12" i="90"/>
  <c r="P12" i="90"/>
  <c r="D13" i="90"/>
  <c r="K13" i="90" s="1"/>
  <c r="E13" i="90"/>
  <c r="L13" i="90" s="1"/>
  <c r="F13" i="90"/>
  <c r="G13" i="90"/>
  <c r="N13" i="90" s="1"/>
  <c r="H13" i="90"/>
  <c r="I13" i="90"/>
  <c r="J13" i="90"/>
  <c r="M13" i="90"/>
  <c r="O13" i="90"/>
  <c r="P13" i="90"/>
  <c r="K14" i="90"/>
  <c r="L14" i="90"/>
  <c r="M14" i="90"/>
  <c r="N14" i="90"/>
  <c r="O14" i="90"/>
  <c r="P14" i="90"/>
  <c r="K15" i="90"/>
  <c r="L15" i="90"/>
  <c r="M15" i="90"/>
  <c r="N15" i="90"/>
  <c r="O15" i="90"/>
  <c r="P15" i="90"/>
  <c r="D16" i="90"/>
  <c r="K16" i="90" s="1"/>
  <c r="E16" i="90"/>
  <c r="F16" i="90"/>
  <c r="G16" i="90"/>
  <c r="H16" i="90"/>
  <c r="I16" i="90"/>
  <c r="J16" i="90"/>
  <c r="M16" i="90" s="1"/>
  <c r="L16" i="90"/>
  <c r="C28" i="89"/>
  <c r="D28" i="89"/>
  <c r="E28" i="89"/>
  <c r="F28" i="89"/>
  <c r="G28" i="89"/>
  <c r="H28" i="89"/>
  <c r="I28" i="89"/>
  <c r="J28" i="89"/>
  <c r="K28" i="89"/>
  <c r="L28" i="89"/>
  <c r="M28" i="89"/>
  <c r="N28" i="89"/>
  <c r="O28" i="89"/>
  <c r="P28" i="89"/>
  <c r="Q28" i="89"/>
  <c r="R28" i="89"/>
  <c r="S28" i="89"/>
  <c r="T28" i="89"/>
  <c r="C29" i="89"/>
  <c r="D29" i="89"/>
  <c r="E29" i="89"/>
  <c r="F29" i="89"/>
  <c r="G29" i="89"/>
  <c r="H29" i="89"/>
  <c r="I29" i="89"/>
  <c r="J29" i="89"/>
  <c r="K29" i="89"/>
  <c r="L29" i="89"/>
  <c r="M29" i="89"/>
  <c r="N29" i="89"/>
  <c r="O29" i="89"/>
  <c r="P29" i="89"/>
  <c r="Q29" i="89"/>
  <c r="R29" i="89"/>
  <c r="S29" i="89"/>
  <c r="T29" i="89"/>
  <c r="C30" i="89"/>
  <c r="D30" i="89"/>
  <c r="E30" i="89"/>
  <c r="F30" i="89"/>
  <c r="G30" i="89"/>
  <c r="H30" i="89"/>
  <c r="I30" i="89"/>
  <c r="J30" i="89"/>
  <c r="K30" i="89"/>
  <c r="L30" i="89"/>
  <c r="M30" i="89"/>
  <c r="N30" i="89"/>
  <c r="O30" i="89"/>
  <c r="P30" i="89"/>
  <c r="Q30" i="89"/>
  <c r="R30" i="89"/>
  <c r="S30" i="89"/>
  <c r="T30" i="89"/>
  <c r="C31" i="89"/>
  <c r="D31" i="89"/>
  <c r="E31" i="89"/>
  <c r="F31" i="89"/>
  <c r="G31" i="89"/>
  <c r="H31" i="89"/>
  <c r="I31" i="89"/>
  <c r="J31" i="89"/>
  <c r="K31" i="89"/>
  <c r="L31" i="89"/>
  <c r="M31" i="89"/>
  <c r="N31" i="89"/>
  <c r="O31" i="89"/>
  <c r="P31" i="89"/>
  <c r="Q31" i="89"/>
  <c r="R31" i="89"/>
  <c r="S31" i="89"/>
  <c r="T31" i="89"/>
  <c r="C32" i="89"/>
  <c r="D32" i="89"/>
  <c r="E32" i="89"/>
  <c r="F32" i="89"/>
  <c r="G32" i="89"/>
  <c r="H32" i="89"/>
  <c r="I32" i="89"/>
  <c r="J32" i="89"/>
  <c r="K32" i="89"/>
  <c r="L32" i="89"/>
  <c r="M32" i="89"/>
  <c r="N32" i="89"/>
  <c r="O32" i="89"/>
  <c r="P32" i="89"/>
  <c r="Q32" i="89"/>
  <c r="R32" i="89"/>
  <c r="S32" i="89"/>
  <c r="T32" i="89"/>
  <c r="C33" i="89"/>
  <c r="D33" i="89"/>
  <c r="E33" i="89"/>
  <c r="F33" i="89"/>
  <c r="G33" i="89"/>
  <c r="H33" i="89"/>
  <c r="I33" i="89"/>
  <c r="J33" i="89"/>
  <c r="K33" i="89"/>
  <c r="L33" i="89"/>
  <c r="M33" i="89"/>
  <c r="N33" i="89"/>
  <c r="O33" i="89"/>
  <c r="P33" i="89"/>
  <c r="Q33" i="89"/>
  <c r="R33" i="89"/>
  <c r="S33" i="89"/>
  <c r="T33" i="89"/>
  <c r="C34" i="89"/>
  <c r="D34" i="89"/>
  <c r="E34" i="89"/>
  <c r="F34" i="89"/>
  <c r="G34" i="89"/>
  <c r="H34" i="89"/>
  <c r="I34" i="89"/>
  <c r="J34" i="89"/>
  <c r="K34" i="89"/>
  <c r="L34" i="89"/>
  <c r="M34" i="89"/>
  <c r="N34" i="89"/>
  <c r="O34" i="89"/>
  <c r="P34" i="89"/>
  <c r="Q34" i="89"/>
  <c r="R34" i="89"/>
  <c r="S34" i="89"/>
  <c r="T34" i="89"/>
  <c r="C35" i="89"/>
  <c r="D35" i="89"/>
  <c r="E35" i="89"/>
  <c r="F35" i="89"/>
  <c r="G35" i="89"/>
  <c r="H35" i="89"/>
  <c r="I35" i="89"/>
  <c r="J35" i="89"/>
  <c r="K35" i="89"/>
  <c r="L35" i="89"/>
  <c r="M35" i="89"/>
  <c r="N35" i="89"/>
  <c r="O35" i="89"/>
  <c r="P35" i="89"/>
  <c r="Q35" i="89"/>
  <c r="R35" i="89"/>
  <c r="S35" i="89"/>
  <c r="T35" i="89"/>
  <c r="C36" i="89"/>
  <c r="D36" i="89"/>
  <c r="E36" i="89"/>
  <c r="F36" i="89"/>
  <c r="G36" i="89"/>
  <c r="H36" i="89"/>
  <c r="I36" i="89"/>
  <c r="J36" i="89"/>
  <c r="K36" i="89"/>
  <c r="L36" i="89"/>
  <c r="M36" i="89"/>
  <c r="N36" i="89"/>
  <c r="O36" i="89"/>
  <c r="P36" i="89"/>
  <c r="Q36" i="89"/>
  <c r="R36" i="89"/>
  <c r="S36" i="89"/>
  <c r="T36" i="89"/>
  <c r="C37" i="89"/>
  <c r="D37" i="89"/>
  <c r="E37" i="89"/>
  <c r="F37" i="89"/>
  <c r="G37" i="89"/>
  <c r="H37" i="89"/>
  <c r="I37" i="89"/>
  <c r="J37" i="89"/>
  <c r="K37" i="89"/>
  <c r="L37" i="89"/>
  <c r="M37" i="89"/>
  <c r="N37" i="89"/>
  <c r="O37" i="89"/>
  <c r="P37" i="89"/>
  <c r="Q37" i="89"/>
  <c r="R37" i="89"/>
  <c r="S37" i="89"/>
  <c r="T37" i="89"/>
  <c r="C38" i="89"/>
  <c r="D38" i="89"/>
  <c r="E38" i="89"/>
  <c r="F38" i="89"/>
  <c r="G38" i="89"/>
  <c r="H38" i="89"/>
  <c r="I38" i="89"/>
  <c r="J38" i="89"/>
  <c r="K38" i="89"/>
  <c r="L38" i="89"/>
  <c r="M38" i="89"/>
  <c r="N38" i="89"/>
  <c r="O38" i="89"/>
  <c r="P38" i="89"/>
  <c r="Q38" i="89"/>
  <c r="R38" i="89"/>
  <c r="S38" i="89"/>
  <c r="T38" i="89"/>
  <c r="C39" i="89"/>
  <c r="D39" i="89"/>
  <c r="E39" i="89"/>
  <c r="F39" i="89"/>
  <c r="G39" i="89"/>
  <c r="H39" i="89"/>
  <c r="I39" i="89"/>
  <c r="J39" i="89"/>
  <c r="K39" i="89"/>
  <c r="L39" i="89"/>
  <c r="M39" i="89"/>
  <c r="N39" i="89"/>
  <c r="O39" i="89"/>
  <c r="P39" i="89"/>
  <c r="Q39" i="89"/>
  <c r="R39" i="89"/>
  <c r="S39" i="89"/>
  <c r="T39" i="89"/>
  <c r="C40" i="89"/>
  <c r="D40" i="89"/>
  <c r="E40" i="89"/>
  <c r="F40" i="89"/>
  <c r="G40" i="89"/>
  <c r="H40" i="89"/>
  <c r="I40" i="89"/>
  <c r="J40" i="89"/>
  <c r="K40" i="89"/>
  <c r="L40" i="89"/>
  <c r="M40" i="89"/>
  <c r="N40" i="89"/>
  <c r="O40" i="89"/>
  <c r="P40" i="89"/>
  <c r="Q40" i="89"/>
  <c r="R40" i="89"/>
  <c r="S40" i="89"/>
  <c r="T40" i="89"/>
  <c r="C41" i="89"/>
  <c r="D41" i="89"/>
  <c r="E41" i="89"/>
  <c r="F41" i="89"/>
  <c r="G41" i="89"/>
  <c r="H41" i="89"/>
  <c r="I41" i="89"/>
  <c r="J41" i="89"/>
  <c r="K41" i="89"/>
  <c r="L41" i="89"/>
  <c r="M41" i="89"/>
  <c r="N41" i="89"/>
  <c r="O41" i="89"/>
  <c r="P41" i="89"/>
  <c r="Q41" i="89"/>
  <c r="R41" i="89"/>
  <c r="S41" i="89"/>
  <c r="T41" i="89"/>
  <c r="C42" i="89"/>
  <c r="D42" i="89"/>
  <c r="E42" i="89"/>
  <c r="F42" i="89"/>
  <c r="G42" i="89"/>
  <c r="H42" i="89"/>
  <c r="I42" i="89"/>
  <c r="J42" i="89"/>
  <c r="K42" i="89"/>
  <c r="L42" i="89"/>
  <c r="M42" i="89"/>
  <c r="N42" i="89"/>
  <c r="O42" i="89"/>
  <c r="P42" i="89"/>
  <c r="Q42" i="89"/>
  <c r="R42" i="89"/>
  <c r="S42" i="89"/>
  <c r="T42" i="89"/>
  <c r="C14" i="88"/>
  <c r="D14" i="88"/>
  <c r="E14" i="88"/>
  <c r="F14" i="88"/>
  <c r="G14" i="88"/>
  <c r="H14" i="88"/>
  <c r="I14" i="88"/>
  <c r="L24" i="88" s="1"/>
  <c r="J14" i="88"/>
  <c r="M24" i="88" s="1"/>
  <c r="K14" i="88"/>
  <c r="L14" i="88"/>
  <c r="M14" i="88"/>
  <c r="N14" i="88"/>
  <c r="O14" i="88"/>
  <c r="P14" i="88"/>
  <c r="C19" i="88"/>
  <c r="D19" i="88"/>
  <c r="E19" i="88"/>
  <c r="F19" i="88"/>
  <c r="G19" i="88"/>
  <c r="H19" i="88"/>
  <c r="I19" i="88"/>
  <c r="J19" i="88"/>
  <c r="K19" i="88"/>
  <c r="L19" i="88"/>
  <c r="M19" i="88"/>
  <c r="N19" i="88"/>
  <c r="O19" i="88"/>
  <c r="P19" i="88"/>
  <c r="Q19" i="88"/>
  <c r="R19" i="88"/>
  <c r="S19" i="88"/>
  <c r="T19" i="88"/>
  <c r="C20" i="88"/>
  <c r="D20" i="88"/>
  <c r="E20" i="88"/>
  <c r="F20" i="88"/>
  <c r="G20" i="88"/>
  <c r="H20" i="88"/>
  <c r="I20" i="88"/>
  <c r="J20" i="88"/>
  <c r="K20" i="88"/>
  <c r="L20" i="88"/>
  <c r="M20" i="88"/>
  <c r="N20" i="88"/>
  <c r="O20" i="88"/>
  <c r="P20" i="88"/>
  <c r="Q20" i="88"/>
  <c r="R20" i="88"/>
  <c r="S20" i="88"/>
  <c r="T20" i="88"/>
  <c r="C21" i="88"/>
  <c r="D21" i="88"/>
  <c r="E21" i="88"/>
  <c r="F21" i="88"/>
  <c r="G21" i="88"/>
  <c r="H21" i="88"/>
  <c r="I21" i="88"/>
  <c r="J21" i="88"/>
  <c r="K21" i="88"/>
  <c r="L21" i="88"/>
  <c r="M21" i="88"/>
  <c r="N21" i="88"/>
  <c r="O21" i="88"/>
  <c r="P21" i="88"/>
  <c r="Q21" i="88"/>
  <c r="R21" i="88"/>
  <c r="S21" i="88"/>
  <c r="T21" i="88"/>
  <c r="C22" i="88"/>
  <c r="D22" i="88"/>
  <c r="E22" i="88"/>
  <c r="F22" i="88"/>
  <c r="G22" i="88"/>
  <c r="H22" i="88"/>
  <c r="I22" i="88"/>
  <c r="J22" i="88"/>
  <c r="K22" i="88"/>
  <c r="L22" i="88"/>
  <c r="M22" i="88"/>
  <c r="N22" i="88"/>
  <c r="O22" i="88"/>
  <c r="P22" i="88"/>
  <c r="Q22" i="88"/>
  <c r="R22" i="88"/>
  <c r="S22" i="88"/>
  <c r="T22" i="88"/>
  <c r="C23" i="88"/>
  <c r="D23" i="88"/>
  <c r="E23" i="88"/>
  <c r="F23" i="88"/>
  <c r="G23" i="88"/>
  <c r="H23" i="88"/>
  <c r="I23" i="88"/>
  <c r="J23" i="88"/>
  <c r="K23" i="88"/>
  <c r="L23" i="88"/>
  <c r="M23" i="88"/>
  <c r="N23" i="88"/>
  <c r="O23" i="88"/>
  <c r="P23" i="88"/>
  <c r="Q23" i="88"/>
  <c r="R23" i="88"/>
  <c r="S23" i="88"/>
  <c r="T23" i="88"/>
  <c r="C24" i="88"/>
  <c r="D24" i="88"/>
  <c r="E24" i="88"/>
  <c r="F24" i="88"/>
  <c r="G24" i="88"/>
  <c r="H24" i="88"/>
  <c r="I24" i="88"/>
  <c r="J24" i="88"/>
  <c r="K24" i="88"/>
  <c r="O24" i="88"/>
  <c r="P24" i="88"/>
  <c r="Q24" i="88"/>
  <c r="R24" i="88"/>
  <c r="S24" i="88"/>
  <c r="T24" i="88"/>
  <c r="K11" i="87"/>
  <c r="K10" i="87"/>
  <c r="K9" i="87"/>
  <c r="K8" i="87"/>
  <c r="K7" i="87"/>
  <c r="C38" i="86"/>
  <c r="D38" i="86"/>
  <c r="E38" i="86"/>
  <c r="F38" i="86"/>
  <c r="D38" i="85"/>
  <c r="F7" i="85" s="1"/>
  <c r="E8" i="84"/>
  <c r="E9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D22" i="84"/>
  <c r="E22" i="84"/>
  <c r="F22" i="84"/>
  <c r="J26" i="84"/>
  <c r="K26" i="84"/>
  <c r="L26" i="84"/>
  <c r="M26" i="84"/>
  <c r="N26" i="84"/>
  <c r="O26" i="84"/>
  <c r="J27" i="84"/>
  <c r="K27" i="84"/>
  <c r="L27" i="84"/>
  <c r="M27" i="84"/>
  <c r="N27" i="84"/>
  <c r="O27" i="84"/>
  <c r="J28" i="84"/>
  <c r="K28" i="84"/>
  <c r="L28" i="84"/>
  <c r="M28" i="84"/>
  <c r="N28" i="84"/>
  <c r="O28" i="84"/>
  <c r="J29" i="84"/>
  <c r="K29" i="84"/>
  <c r="L29" i="84"/>
  <c r="M29" i="84"/>
  <c r="N29" i="84"/>
  <c r="O29" i="84"/>
  <c r="C30" i="84"/>
  <c r="D30" i="84"/>
  <c r="E30" i="84"/>
  <c r="F30" i="84"/>
  <c r="G30" i="84"/>
  <c r="H30" i="84"/>
  <c r="I30" i="84"/>
  <c r="J30" i="84" s="1"/>
  <c r="P16" i="90" l="1"/>
  <c r="O16" i="90"/>
  <c r="N16" i="90"/>
  <c r="N24" i="88"/>
  <c r="N30" i="84"/>
  <c r="O30" i="84"/>
  <c r="M30" i="84"/>
  <c r="L30" i="84"/>
  <c r="K30" i="84"/>
  <c r="L8" i="63"/>
  <c r="BE32" i="68"/>
  <c r="BE31" i="68"/>
  <c r="BE30" i="68"/>
  <c r="BE29" i="68"/>
  <c r="BE28" i="68"/>
  <c r="BE27" i="68"/>
  <c r="BE26" i="68"/>
  <c r="BE25" i="68"/>
  <c r="BE24" i="68"/>
  <c r="BE23" i="68"/>
  <c r="BE22" i="68"/>
  <c r="BE21" i="68"/>
  <c r="BE20" i="68"/>
  <c r="BE19" i="68"/>
  <c r="BE18" i="68"/>
  <c r="BE17" i="68"/>
  <c r="BE16" i="68"/>
  <c r="BE15" i="68"/>
  <c r="BE14" i="68"/>
  <c r="BE13" i="68"/>
  <c r="BE12" i="68"/>
  <c r="BE11" i="68"/>
  <c r="BE10" i="68"/>
  <c r="BE9" i="68"/>
  <c r="AT32" i="68"/>
  <c r="AT31" i="68"/>
  <c r="AT30" i="68"/>
  <c r="AT29" i="68"/>
  <c r="AT28" i="68"/>
  <c r="AT27" i="68"/>
  <c r="AT26" i="68"/>
  <c r="AT25" i="68"/>
  <c r="AT24" i="68"/>
  <c r="AT23" i="68"/>
  <c r="AT22" i="68"/>
  <c r="AT21" i="68"/>
  <c r="AT20" i="68"/>
  <c r="AT19" i="68"/>
  <c r="AT18" i="68"/>
  <c r="AT17" i="68"/>
  <c r="AT16" i="68"/>
  <c r="AT15" i="68"/>
  <c r="AT14" i="68"/>
  <c r="AT13" i="68"/>
  <c r="AT12" i="68"/>
  <c r="AT11" i="68"/>
  <c r="AT10" i="68"/>
  <c r="AT9" i="68"/>
  <c r="AI9" i="68"/>
  <c r="AI32" i="68"/>
  <c r="AI31" i="68"/>
  <c r="AI30" i="68"/>
  <c r="AI29" i="68"/>
  <c r="AI28" i="68"/>
  <c r="AI27" i="68"/>
  <c r="AI26" i="68"/>
  <c r="AI25" i="68"/>
  <c r="AI24" i="68"/>
  <c r="AI23" i="68"/>
  <c r="AI22" i="68"/>
  <c r="AI21" i="68"/>
  <c r="AI20" i="68"/>
  <c r="AI19" i="68"/>
  <c r="AI18" i="68"/>
  <c r="AI17" i="68"/>
  <c r="AI16" i="68"/>
  <c r="AI15" i="68"/>
  <c r="AI14" i="68"/>
  <c r="AI13" i="68"/>
  <c r="AI12" i="68"/>
  <c r="AI11" i="68"/>
  <c r="AI10" i="68"/>
  <c r="X32" i="68"/>
  <c r="X31" i="68"/>
  <c r="X30" i="68"/>
  <c r="X29" i="68"/>
  <c r="X28" i="68"/>
  <c r="X27" i="68"/>
  <c r="X26" i="68"/>
  <c r="X25" i="68"/>
  <c r="X24" i="68"/>
  <c r="X23" i="68"/>
  <c r="X22" i="68"/>
  <c r="X21" i="68"/>
  <c r="X20" i="68"/>
  <c r="X19" i="68"/>
  <c r="X18" i="68"/>
  <c r="X17" i="68"/>
  <c r="X16" i="68"/>
  <c r="X15" i="68"/>
  <c r="X14" i="68"/>
  <c r="X13" i="68"/>
  <c r="X12" i="68"/>
  <c r="X11" i="68"/>
  <c r="X10" i="68"/>
  <c r="X9" i="68"/>
  <c r="M9" i="68"/>
  <c r="T9" i="68"/>
  <c r="U9" i="68"/>
  <c r="V9" i="68"/>
  <c r="W9" i="68"/>
  <c r="BD10" i="68"/>
  <c r="BD11" i="68"/>
  <c r="BD12" i="68"/>
  <c r="BD13" i="68"/>
  <c r="BD14" i="68"/>
  <c r="BD15" i="68"/>
  <c r="BD16" i="68"/>
  <c r="BD17" i="68"/>
  <c r="BD18" i="68"/>
  <c r="BD19" i="68"/>
  <c r="BD20" i="68"/>
  <c r="BD21" i="68"/>
  <c r="BD22" i="68"/>
  <c r="BD23" i="68"/>
  <c r="BD24" i="68"/>
  <c r="BD25" i="68"/>
  <c r="BD26" i="68"/>
  <c r="BD27" i="68"/>
  <c r="BD28" i="68"/>
  <c r="BD29" i="68"/>
  <c r="BD30" i="68"/>
  <c r="BD31" i="68"/>
  <c r="BD32" i="68"/>
  <c r="BD9" i="68"/>
  <c r="AS10" i="68"/>
  <c r="AS11" i="68"/>
  <c r="AS12" i="68"/>
  <c r="AS13" i="68"/>
  <c r="AS14" i="68"/>
  <c r="AS15" i="68"/>
  <c r="AS16" i="68"/>
  <c r="AS17" i="68"/>
  <c r="AS18" i="68"/>
  <c r="AS19" i="68"/>
  <c r="AS20" i="68"/>
  <c r="AS21" i="68"/>
  <c r="AS22" i="68"/>
  <c r="AS23" i="68"/>
  <c r="AS24" i="68"/>
  <c r="AS25" i="68"/>
  <c r="AS26" i="68"/>
  <c r="AS27" i="68"/>
  <c r="AS28" i="68"/>
  <c r="AS29" i="68"/>
  <c r="AS30" i="68"/>
  <c r="AS31" i="68"/>
  <c r="AS32" i="68"/>
  <c r="AS9" i="68"/>
  <c r="AH10" i="68"/>
  <c r="AH11" i="68"/>
  <c r="AH12" i="68"/>
  <c r="AH13" i="68"/>
  <c r="AH14" i="68"/>
  <c r="AH15" i="68"/>
  <c r="AH16" i="68"/>
  <c r="AH17" i="68"/>
  <c r="AH18" i="68"/>
  <c r="AH19" i="68"/>
  <c r="AH20" i="68"/>
  <c r="AH21" i="68"/>
  <c r="AH22" i="68"/>
  <c r="AH23" i="68"/>
  <c r="AH24" i="68"/>
  <c r="AH25" i="68"/>
  <c r="AH26" i="68"/>
  <c r="AH27" i="68"/>
  <c r="AH28" i="68"/>
  <c r="AH29" i="68"/>
  <c r="AH30" i="68"/>
  <c r="AH31" i="68"/>
  <c r="AH32" i="68"/>
  <c r="AH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M10" i="68"/>
  <c r="M11" i="68"/>
  <c r="M12" i="68"/>
  <c r="M13" i="68"/>
  <c r="M14" i="68"/>
  <c r="M15" i="68"/>
  <c r="M16" i="68"/>
  <c r="M17" i="68"/>
  <c r="M18" i="68"/>
  <c r="M19" i="68"/>
  <c r="M20" i="68"/>
  <c r="M21" i="68"/>
  <c r="M22" i="68"/>
  <c r="M23" i="68"/>
  <c r="M24" i="68"/>
  <c r="M25" i="68"/>
  <c r="M26" i="68"/>
  <c r="M27" i="68"/>
  <c r="M28" i="68"/>
  <c r="M29" i="68"/>
  <c r="M30" i="68"/>
  <c r="M31" i="68"/>
  <c r="M32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9" i="68"/>
  <c r="K9" i="68"/>
  <c r="N22" i="67"/>
  <c r="N21" i="67"/>
  <c r="N20" i="67"/>
  <c r="N19" i="67"/>
  <c r="N18" i="67"/>
  <c r="N17" i="67"/>
  <c r="N16" i="67"/>
  <c r="N15" i="67"/>
  <c r="N14" i="67"/>
  <c r="N13" i="67"/>
  <c r="N12" i="67"/>
  <c r="N11" i="67"/>
  <c r="N10" i="67"/>
  <c r="N9" i="67"/>
  <c r="N8" i="67"/>
  <c r="M8" i="67"/>
  <c r="AI149" i="65"/>
  <c r="AI148" i="65"/>
  <c r="AI147" i="65"/>
  <c r="AI146" i="65"/>
  <c r="AI145" i="65"/>
  <c r="AI144" i="65"/>
  <c r="AI143" i="65"/>
  <c r="AI142" i="65"/>
  <c r="AI141" i="65"/>
  <c r="AI140" i="65"/>
  <c r="AI139" i="65"/>
  <c r="AI138" i="65"/>
  <c r="AI137" i="65"/>
  <c r="AI136" i="65"/>
  <c r="AI135" i="65"/>
  <c r="AI134" i="65"/>
  <c r="AI133" i="65"/>
  <c r="AI132" i="65"/>
  <c r="AI131" i="65"/>
  <c r="AI130" i="65"/>
  <c r="AI129" i="65"/>
  <c r="AI128" i="65"/>
  <c r="AI127" i="65"/>
  <c r="AI126" i="65"/>
  <c r="AI125" i="65"/>
  <c r="AI124" i="65"/>
  <c r="AI123" i="65"/>
  <c r="AI122" i="65"/>
  <c r="AI121" i="65"/>
  <c r="AI120" i="65"/>
  <c r="AI119" i="65"/>
  <c r="AI118" i="65"/>
  <c r="AI117" i="65"/>
  <c r="AI116" i="65"/>
  <c r="AI115" i="65"/>
  <c r="AI114" i="65"/>
  <c r="AI113" i="65"/>
  <c r="AI112" i="65"/>
  <c r="AI111" i="65"/>
  <c r="AI110" i="65"/>
  <c r="AI109" i="65"/>
  <c r="AI108" i="65"/>
  <c r="AI107" i="65"/>
  <c r="AI106" i="65"/>
  <c r="AI105" i="65"/>
  <c r="AI104" i="65"/>
  <c r="AI103" i="65"/>
  <c r="AI102" i="65"/>
  <c r="AI101" i="65"/>
  <c r="AI100" i="65"/>
  <c r="AI99" i="65"/>
  <c r="AI98" i="65"/>
  <c r="AI97" i="65"/>
  <c r="AI96" i="65"/>
  <c r="AI95" i="65"/>
  <c r="AI94" i="65"/>
  <c r="AI93" i="65"/>
  <c r="AI92" i="65"/>
  <c r="AI91" i="65"/>
  <c r="AI90" i="65"/>
  <c r="AI89" i="65"/>
  <c r="AI88" i="65"/>
  <c r="AI87" i="65"/>
  <c r="AI86" i="65"/>
  <c r="AI85" i="65"/>
  <c r="AI84" i="65"/>
  <c r="AI83" i="65"/>
  <c r="AI82" i="65"/>
  <c r="AI81" i="65"/>
  <c r="AI80" i="65"/>
  <c r="AI79" i="65"/>
  <c r="AI78" i="65"/>
  <c r="AI77" i="65"/>
  <c r="AI76" i="65"/>
  <c r="AI75" i="65"/>
  <c r="AI74" i="65"/>
  <c r="AI73" i="65"/>
  <c r="AI72" i="65"/>
  <c r="AI71" i="65"/>
  <c r="AI70" i="65"/>
  <c r="AI69" i="65"/>
  <c r="AI68" i="65"/>
  <c r="AI67" i="65"/>
  <c r="AI66" i="65"/>
  <c r="AI65" i="65"/>
  <c r="AI64" i="65"/>
  <c r="AI63" i="65"/>
  <c r="AI62" i="65"/>
  <c r="AI61" i="65"/>
  <c r="AI60" i="65"/>
  <c r="AI59" i="65"/>
  <c r="AI58" i="65"/>
  <c r="AI57" i="65"/>
  <c r="AI56" i="65"/>
  <c r="AI55" i="65"/>
  <c r="AI54" i="65"/>
  <c r="AI53" i="65"/>
  <c r="AI52" i="65"/>
  <c r="AI51" i="65"/>
  <c r="AI50" i="65"/>
  <c r="AI49" i="65"/>
  <c r="AI48" i="65"/>
  <c r="AI47" i="65"/>
  <c r="AI46" i="65"/>
  <c r="AI45" i="65"/>
  <c r="AI44" i="65"/>
  <c r="AI43" i="65"/>
  <c r="AI42" i="65"/>
  <c r="AI41" i="65"/>
  <c r="AI40" i="65"/>
  <c r="AI39" i="65"/>
  <c r="AI38" i="65"/>
  <c r="AI37" i="65"/>
  <c r="AI36" i="65"/>
  <c r="AI35" i="65"/>
  <c r="AI34" i="65"/>
  <c r="AI33" i="65"/>
  <c r="AI32" i="65"/>
  <c r="AI31" i="65"/>
  <c r="AI30" i="65"/>
  <c r="AI29" i="65"/>
  <c r="AI28" i="65"/>
  <c r="AI27" i="65"/>
  <c r="AI26" i="65"/>
  <c r="AI25" i="65"/>
  <c r="AI24" i="65"/>
  <c r="AI23" i="65"/>
  <c r="AI22" i="65"/>
  <c r="AI21" i="65"/>
  <c r="AI20" i="65"/>
  <c r="AI19" i="65"/>
  <c r="AI18" i="65"/>
  <c r="AI17" i="65"/>
  <c r="AI16" i="65"/>
  <c r="AI15" i="65"/>
  <c r="AI14" i="65"/>
  <c r="AI13" i="65"/>
  <c r="AI12" i="65"/>
  <c r="AI11" i="65"/>
  <c r="AI10" i="65"/>
  <c r="AI9" i="65"/>
  <c r="Z32" i="63" l="1"/>
  <c r="Z31" i="63"/>
  <c r="Z30" i="63"/>
  <c r="Z29" i="63"/>
  <c r="Z28" i="63"/>
  <c r="Z27" i="63"/>
  <c r="Z26" i="63"/>
  <c r="Z25" i="63"/>
  <c r="Z24" i="63"/>
  <c r="Z23" i="63"/>
  <c r="Z22" i="63"/>
  <c r="Z21" i="63"/>
  <c r="Z20" i="63"/>
  <c r="Z19" i="63"/>
  <c r="Z18" i="63"/>
  <c r="Z17" i="63"/>
  <c r="Z16" i="63"/>
  <c r="Z15" i="63"/>
  <c r="Z14" i="63"/>
  <c r="Z13" i="63"/>
  <c r="Z12" i="63"/>
  <c r="Z11" i="63"/>
  <c r="Z10" i="63"/>
  <c r="Z9" i="63"/>
  <c r="Z8" i="63"/>
  <c r="X8" i="63"/>
  <c r="Y8" i="63"/>
  <c r="M17" i="63"/>
  <c r="M16" i="63"/>
  <c r="M15" i="63"/>
  <c r="M14" i="63"/>
  <c r="M13" i="63"/>
  <c r="M12" i="63"/>
  <c r="M11" i="63"/>
  <c r="M10" i="63"/>
  <c r="M9" i="63"/>
  <c r="M8" i="63"/>
  <c r="K8" i="63"/>
  <c r="J8" i="63"/>
  <c r="AC99" i="73" l="1"/>
  <c r="AC100" i="73"/>
  <c r="AC101" i="73"/>
  <c r="AC102" i="73"/>
  <c r="AC103" i="73"/>
  <c r="AC104" i="73"/>
  <c r="AC105" i="73"/>
  <c r="AC106" i="73"/>
  <c r="AC107" i="73"/>
  <c r="AC108" i="73"/>
  <c r="AC109" i="73"/>
  <c r="AC110" i="73"/>
  <c r="AC111" i="73"/>
  <c r="AC112" i="73"/>
  <c r="AC113" i="73"/>
  <c r="AC114" i="73"/>
  <c r="AC115" i="73"/>
  <c r="AC116" i="73"/>
  <c r="AC117" i="73"/>
  <c r="AC118" i="73"/>
  <c r="AC119" i="73"/>
  <c r="AC120" i="73"/>
  <c r="AC121" i="73"/>
  <c r="AC122" i="73"/>
  <c r="AC123" i="73"/>
  <c r="AC124" i="73"/>
  <c r="AC125" i="73"/>
  <c r="AC126" i="73"/>
  <c r="AC127" i="73"/>
  <c r="AC128" i="73"/>
  <c r="I9" i="68"/>
  <c r="J9" i="68"/>
  <c r="AE9" i="68"/>
  <c r="AF9" i="68"/>
  <c r="AG9" i="68"/>
  <c r="AP9" i="68"/>
  <c r="AQ9" i="68"/>
  <c r="AR9" i="68"/>
  <c r="AU9" i="68"/>
  <c r="AV9" i="68"/>
  <c r="AW9" i="68"/>
  <c r="AX9" i="68"/>
  <c r="BC9" i="68" s="1"/>
  <c r="I10" i="68"/>
  <c r="J10" i="68"/>
  <c r="K10" i="68"/>
  <c r="T10" i="68"/>
  <c r="U10" i="68"/>
  <c r="V10" i="68"/>
  <c r="AE10" i="68"/>
  <c r="AF10" i="68"/>
  <c r="AG10" i="68"/>
  <c r="AP10" i="68"/>
  <c r="AQ10" i="68"/>
  <c r="AR10" i="68"/>
  <c r="AU10" i="68"/>
  <c r="AV10" i="68"/>
  <c r="BA10" i="68" s="1"/>
  <c r="AW10" i="68"/>
  <c r="AX10" i="68"/>
  <c r="I11" i="68"/>
  <c r="J11" i="68"/>
  <c r="K11" i="68"/>
  <c r="T11" i="68"/>
  <c r="U11" i="68"/>
  <c r="V11" i="68"/>
  <c r="AE11" i="68"/>
  <c r="AF11" i="68"/>
  <c r="AG11" i="68"/>
  <c r="AP11" i="68"/>
  <c r="AQ11" i="68"/>
  <c r="AR11" i="68"/>
  <c r="AU11" i="68"/>
  <c r="AV11" i="68"/>
  <c r="BA11" i="68" s="1"/>
  <c r="AW11" i="68"/>
  <c r="AX11" i="68"/>
  <c r="I12" i="68"/>
  <c r="J12" i="68"/>
  <c r="K12" i="68"/>
  <c r="T12" i="68"/>
  <c r="U12" i="68"/>
  <c r="V12" i="68"/>
  <c r="AE12" i="68"/>
  <c r="AF12" i="68"/>
  <c r="AG12" i="68"/>
  <c r="AP12" i="68"/>
  <c r="AQ12" i="68"/>
  <c r="AR12" i="68"/>
  <c r="AU12" i="68"/>
  <c r="AV12" i="68"/>
  <c r="BA12" i="68" s="1"/>
  <c r="AW12" i="68"/>
  <c r="AX12" i="68"/>
  <c r="BC12" i="68" s="1"/>
  <c r="I13" i="68"/>
  <c r="J13" i="68"/>
  <c r="K13" i="68"/>
  <c r="T13" i="68"/>
  <c r="U13" i="68"/>
  <c r="V13" i="68"/>
  <c r="AE13" i="68"/>
  <c r="AF13" i="68"/>
  <c r="AG13" i="68"/>
  <c r="AP13" i="68"/>
  <c r="AQ13" i="68"/>
  <c r="AR13" i="68"/>
  <c r="AU13" i="68"/>
  <c r="AV13" i="68"/>
  <c r="AW13" i="68"/>
  <c r="AX13" i="68"/>
  <c r="BC13" i="68" s="1"/>
  <c r="I14" i="68"/>
  <c r="J14" i="68"/>
  <c r="K14" i="68"/>
  <c r="T14" i="68"/>
  <c r="U14" i="68"/>
  <c r="V14" i="68"/>
  <c r="AE14" i="68"/>
  <c r="AF14" i="68"/>
  <c r="AG14" i="68"/>
  <c r="AP14" i="68"/>
  <c r="AQ14" i="68"/>
  <c r="AR14" i="68"/>
  <c r="AU14" i="68"/>
  <c r="AV14" i="68"/>
  <c r="AW14" i="68"/>
  <c r="AX14" i="68"/>
  <c r="I15" i="68"/>
  <c r="J15" i="68"/>
  <c r="K15" i="68"/>
  <c r="T15" i="68"/>
  <c r="U15" i="68"/>
  <c r="V15" i="68"/>
  <c r="AE15" i="68"/>
  <c r="AF15" i="68"/>
  <c r="AG15" i="68"/>
  <c r="AP15" i="68"/>
  <c r="AQ15" i="68"/>
  <c r="AR15" i="68"/>
  <c r="AU15" i="68"/>
  <c r="AV15" i="68"/>
  <c r="AW15" i="68"/>
  <c r="AX15" i="68"/>
  <c r="I16" i="68"/>
  <c r="J16" i="68"/>
  <c r="K16" i="68"/>
  <c r="T16" i="68"/>
  <c r="U16" i="68"/>
  <c r="V16" i="68"/>
  <c r="AE16" i="68"/>
  <c r="AF16" i="68"/>
  <c r="AG16" i="68"/>
  <c r="AP16" i="68"/>
  <c r="AQ16" i="68"/>
  <c r="AR16" i="68"/>
  <c r="AU16" i="68"/>
  <c r="AV16" i="68"/>
  <c r="AW16" i="68"/>
  <c r="AX16" i="68"/>
  <c r="I17" i="68"/>
  <c r="J17" i="68"/>
  <c r="K17" i="68"/>
  <c r="T17" i="68"/>
  <c r="U17" i="68"/>
  <c r="V17" i="68"/>
  <c r="AE17" i="68"/>
  <c r="AF17" i="68"/>
  <c r="AG17" i="68"/>
  <c r="AP17" i="68"/>
  <c r="AQ17" i="68"/>
  <c r="AR17" i="68"/>
  <c r="AU17" i="68"/>
  <c r="AV17" i="68"/>
  <c r="AW17" i="68"/>
  <c r="AX17" i="68"/>
  <c r="I18" i="68"/>
  <c r="J18" i="68"/>
  <c r="K18" i="68"/>
  <c r="T18" i="68"/>
  <c r="U18" i="68"/>
  <c r="V18" i="68"/>
  <c r="AE18" i="68"/>
  <c r="AF18" i="68"/>
  <c r="AG18" i="68"/>
  <c r="AP18" i="68"/>
  <c r="AQ18" i="68"/>
  <c r="AR18" i="68"/>
  <c r="AU18" i="68"/>
  <c r="AV18" i="68"/>
  <c r="AW18" i="68"/>
  <c r="AX18" i="68"/>
  <c r="I19" i="68"/>
  <c r="J19" i="68"/>
  <c r="K19" i="68"/>
  <c r="T19" i="68"/>
  <c r="U19" i="68"/>
  <c r="V19" i="68"/>
  <c r="AE19" i="68"/>
  <c r="AF19" i="68"/>
  <c r="AG19" i="68"/>
  <c r="AP19" i="68"/>
  <c r="AQ19" i="68"/>
  <c r="AR19" i="68"/>
  <c r="AU19" i="68"/>
  <c r="AV19" i="68"/>
  <c r="BA19" i="68" s="1"/>
  <c r="AW19" i="68"/>
  <c r="AX19" i="68"/>
  <c r="I20" i="68"/>
  <c r="J20" i="68"/>
  <c r="K20" i="68"/>
  <c r="T20" i="68"/>
  <c r="U20" i="68"/>
  <c r="V20" i="68"/>
  <c r="AE20" i="68"/>
  <c r="AF20" i="68"/>
  <c r="AG20" i="68"/>
  <c r="AP20" i="68"/>
  <c r="AQ20" i="68"/>
  <c r="AR20" i="68"/>
  <c r="AU20" i="68"/>
  <c r="AV20" i="68"/>
  <c r="AW20" i="68"/>
  <c r="AX20" i="68"/>
  <c r="BC20" i="68" s="1"/>
  <c r="I21" i="68"/>
  <c r="J21" i="68"/>
  <c r="K21" i="68"/>
  <c r="T21" i="68"/>
  <c r="U21" i="68"/>
  <c r="V21" i="68"/>
  <c r="AE21" i="68"/>
  <c r="AF21" i="68"/>
  <c r="AG21" i="68"/>
  <c r="AP21" i="68"/>
  <c r="AQ21" i="68"/>
  <c r="AR21" i="68"/>
  <c r="AU21" i="68"/>
  <c r="AV21" i="68"/>
  <c r="BA21" i="68" s="1"/>
  <c r="AW21" i="68"/>
  <c r="AX21" i="68"/>
  <c r="I22" i="68"/>
  <c r="J22" i="68"/>
  <c r="K22" i="68"/>
  <c r="T22" i="68"/>
  <c r="U22" i="68"/>
  <c r="V22" i="68"/>
  <c r="AE22" i="68"/>
  <c r="AF22" i="68"/>
  <c r="AG22" i="68"/>
  <c r="AP22" i="68"/>
  <c r="AQ22" i="68"/>
  <c r="AR22" i="68"/>
  <c r="AU22" i="68"/>
  <c r="AV22" i="68"/>
  <c r="BA22" i="68" s="1"/>
  <c r="AW22" i="68"/>
  <c r="AX22" i="68"/>
  <c r="I23" i="68"/>
  <c r="J23" i="68"/>
  <c r="K23" i="68"/>
  <c r="T23" i="68"/>
  <c r="U23" i="68"/>
  <c r="V23" i="68"/>
  <c r="AE23" i="68"/>
  <c r="AF23" i="68"/>
  <c r="AG23" i="68"/>
  <c r="AP23" i="68"/>
  <c r="AQ23" i="68"/>
  <c r="AR23" i="68"/>
  <c r="AU23" i="68"/>
  <c r="AV23" i="68"/>
  <c r="BA23" i="68" s="1"/>
  <c r="AW23" i="68"/>
  <c r="BB23" i="68" s="1"/>
  <c r="AX23" i="68"/>
  <c r="BC23" i="68" s="1"/>
  <c r="I24" i="68"/>
  <c r="J24" i="68"/>
  <c r="K24" i="68"/>
  <c r="T24" i="68"/>
  <c r="U24" i="68"/>
  <c r="V24" i="68"/>
  <c r="AE24" i="68"/>
  <c r="AF24" i="68"/>
  <c r="AG24" i="68"/>
  <c r="AP24" i="68"/>
  <c r="AQ24" i="68"/>
  <c r="AR24" i="68"/>
  <c r="AU24" i="68"/>
  <c r="AV24" i="68"/>
  <c r="BA24" i="68" s="1"/>
  <c r="AW24" i="68"/>
  <c r="BB24" i="68" s="1"/>
  <c r="AX24" i="68"/>
  <c r="I25" i="68"/>
  <c r="J25" i="68"/>
  <c r="K25" i="68"/>
  <c r="T25" i="68"/>
  <c r="U25" i="68"/>
  <c r="V25" i="68"/>
  <c r="AE25" i="68"/>
  <c r="AF25" i="68"/>
  <c r="AG25" i="68"/>
  <c r="AP25" i="68"/>
  <c r="AQ25" i="68"/>
  <c r="AR25" i="68"/>
  <c r="AU25" i="68"/>
  <c r="AV25" i="68"/>
  <c r="AW25" i="68"/>
  <c r="AX25" i="68"/>
  <c r="I26" i="68"/>
  <c r="J26" i="68"/>
  <c r="K26" i="68"/>
  <c r="T26" i="68"/>
  <c r="U26" i="68"/>
  <c r="V26" i="68"/>
  <c r="AE26" i="68"/>
  <c r="AF26" i="68"/>
  <c r="AG26" i="68"/>
  <c r="AP26" i="68"/>
  <c r="AQ26" i="68"/>
  <c r="AR26" i="68"/>
  <c r="AU26" i="68"/>
  <c r="AV26" i="68"/>
  <c r="AW26" i="68"/>
  <c r="BB26" i="68" s="1"/>
  <c r="AX26" i="68"/>
  <c r="I27" i="68"/>
  <c r="J27" i="68"/>
  <c r="K27" i="68"/>
  <c r="T27" i="68"/>
  <c r="U27" i="68"/>
  <c r="V27" i="68"/>
  <c r="AE27" i="68"/>
  <c r="AF27" i="68"/>
  <c r="AG27" i="68"/>
  <c r="AP27" i="68"/>
  <c r="AQ27" i="68"/>
  <c r="AR27" i="68"/>
  <c r="AU27" i="68"/>
  <c r="AV27" i="68"/>
  <c r="AW27" i="68"/>
  <c r="AX27" i="68"/>
  <c r="BC27" i="68" s="1"/>
  <c r="BB27" i="68"/>
  <c r="I28" i="68"/>
  <c r="J28" i="68"/>
  <c r="K28" i="68"/>
  <c r="T28" i="68"/>
  <c r="U28" i="68"/>
  <c r="V28" i="68"/>
  <c r="AE28" i="68"/>
  <c r="AF28" i="68"/>
  <c r="AG28" i="68"/>
  <c r="AP28" i="68"/>
  <c r="AQ28" i="68"/>
  <c r="AR28" i="68"/>
  <c r="AU28" i="68"/>
  <c r="AV28" i="68"/>
  <c r="AW28" i="68"/>
  <c r="AX28" i="68"/>
  <c r="I29" i="68"/>
  <c r="J29" i="68"/>
  <c r="K29" i="68"/>
  <c r="T29" i="68"/>
  <c r="U29" i="68"/>
  <c r="V29" i="68"/>
  <c r="AE29" i="68"/>
  <c r="AF29" i="68"/>
  <c r="AG29" i="68"/>
  <c r="AP29" i="68"/>
  <c r="AQ29" i="68"/>
  <c r="AR29" i="68"/>
  <c r="AU29" i="68"/>
  <c r="AV29" i="68"/>
  <c r="AW29" i="68"/>
  <c r="BB29" i="68" s="1"/>
  <c r="AX29" i="68"/>
  <c r="I30" i="68"/>
  <c r="J30" i="68"/>
  <c r="K30" i="68"/>
  <c r="T30" i="68"/>
  <c r="U30" i="68"/>
  <c r="V30" i="68"/>
  <c r="AE30" i="68"/>
  <c r="AF30" i="68"/>
  <c r="AG30" i="68"/>
  <c r="AP30" i="68"/>
  <c r="AQ30" i="68"/>
  <c r="AR30" i="68"/>
  <c r="AU30" i="68"/>
  <c r="AV30" i="68"/>
  <c r="AW30" i="68"/>
  <c r="AX30" i="68"/>
  <c r="I31" i="68"/>
  <c r="J31" i="68"/>
  <c r="K31" i="68"/>
  <c r="T31" i="68"/>
  <c r="U31" i="68"/>
  <c r="V31" i="68"/>
  <c r="AE31" i="68"/>
  <c r="AF31" i="68"/>
  <c r="AG31" i="68"/>
  <c r="AP31" i="68"/>
  <c r="AQ31" i="68"/>
  <c r="AR31" i="68"/>
  <c r="AU31" i="68"/>
  <c r="AV31" i="68"/>
  <c r="AW31" i="68"/>
  <c r="AX31" i="68"/>
  <c r="I32" i="68"/>
  <c r="J32" i="68"/>
  <c r="K32" i="68"/>
  <c r="T32" i="68"/>
  <c r="U32" i="68"/>
  <c r="V32" i="68"/>
  <c r="AE32" i="68"/>
  <c r="AF32" i="68"/>
  <c r="AG32" i="68"/>
  <c r="AP32" i="68"/>
  <c r="AQ32" i="68"/>
  <c r="AR32" i="68"/>
  <c r="AU32" i="68"/>
  <c r="AV32" i="68"/>
  <c r="AW32" i="68"/>
  <c r="AX32" i="68"/>
  <c r="K8" i="67"/>
  <c r="L8" i="67"/>
  <c r="K9" i="67"/>
  <c r="L9" i="67"/>
  <c r="M9" i="67"/>
  <c r="K10" i="67"/>
  <c r="L10" i="67"/>
  <c r="M10" i="67"/>
  <c r="K11" i="67"/>
  <c r="L11" i="67"/>
  <c r="M11" i="67"/>
  <c r="K12" i="67"/>
  <c r="L12" i="67"/>
  <c r="M12" i="67"/>
  <c r="K13" i="67"/>
  <c r="L13" i="67"/>
  <c r="M13" i="67"/>
  <c r="K14" i="67"/>
  <c r="L14" i="67"/>
  <c r="M14" i="67"/>
  <c r="K15" i="67"/>
  <c r="L15" i="67"/>
  <c r="M15" i="67"/>
  <c r="K16" i="67"/>
  <c r="L16" i="67"/>
  <c r="M16" i="67"/>
  <c r="K17" i="67"/>
  <c r="L17" i="67"/>
  <c r="M17" i="67"/>
  <c r="K18" i="67"/>
  <c r="L18" i="67"/>
  <c r="M18" i="67"/>
  <c r="K19" i="67"/>
  <c r="L19" i="67"/>
  <c r="M19" i="67"/>
  <c r="K20" i="67"/>
  <c r="L20" i="67"/>
  <c r="M20" i="67"/>
  <c r="K21" i="67"/>
  <c r="L21" i="67"/>
  <c r="M21" i="67"/>
  <c r="K22" i="67"/>
  <c r="L22" i="67"/>
  <c r="M22" i="67"/>
  <c r="I8" i="63"/>
  <c r="V8" i="63"/>
  <c r="W8" i="63"/>
  <c r="I9" i="63"/>
  <c r="J9" i="63"/>
  <c r="K9" i="63"/>
  <c r="L9" i="63"/>
  <c r="V9" i="63"/>
  <c r="W9" i="63"/>
  <c r="X9" i="63"/>
  <c r="Y9" i="63"/>
  <c r="I10" i="63"/>
  <c r="J10" i="63"/>
  <c r="K10" i="63"/>
  <c r="L10" i="63"/>
  <c r="V10" i="63"/>
  <c r="W10" i="63"/>
  <c r="X10" i="63"/>
  <c r="Y10" i="63"/>
  <c r="I11" i="63"/>
  <c r="J11" i="63"/>
  <c r="K11" i="63"/>
  <c r="L11" i="63"/>
  <c r="V11" i="63"/>
  <c r="W11" i="63"/>
  <c r="X11" i="63"/>
  <c r="Y11" i="63"/>
  <c r="I12" i="63"/>
  <c r="J12" i="63"/>
  <c r="K12" i="63"/>
  <c r="L12" i="63"/>
  <c r="V12" i="63"/>
  <c r="W12" i="63"/>
  <c r="X12" i="63"/>
  <c r="Y12" i="63"/>
  <c r="I13" i="63"/>
  <c r="J13" i="63"/>
  <c r="K13" i="63"/>
  <c r="L13" i="63"/>
  <c r="V13" i="63"/>
  <c r="W13" i="63"/>
  <c r="X13" i="63"/>
  <c r="Y13" i="63"/>
  <c r="I14" i="63"/>
  <c r="J14" i="63"/>
  <c r="K14" i="63"/>
  <c r="L14" i="63"/>
  <c r="V14" i="63"/>
  <c r="W14" i="63"/>
  <c r="X14" i="63"/>
  <c r="Y14" i="63"/>
  <c r="I15" i="63"/>
  <c r="J15" i="63"/>
  <c r="K15" i="63"/>
  <c r="L15" i="63"/>
  <c r="V15" i="63"/>
  <c r="W15" i="63"/>
  <c r="X15" i="63"/>
  <c r="Y15" i="63"/>
  <c r="I16" i="63"/>
  <c r="J16" i="63"/>
  <c r="K16" i="63"/>
  <c r="L16" i="63"/>
  <c r="V16" i="63"/>
  <c r="W16" i="63"/>
  <c r="X16" i="63"/>
  <c r="Y16" i="63"/>
  <c r="I17" i="63"/>
  <c r="J17" i="63"/>
  <c r="K17" i="63"/>
  <c r="L17" i="63"/>
  <c r="V17" i="63"/>
  <c r="W17" i="63"/>
  <c r="X17" i="63"/>
  <c r="Y17" i="63"/>
  <c r="V18" i="63"/>
  <c r="W18" i="63"/>
  <c r="X18" i="63"/>
  <c r="Y18" i="63"/>
  <c r="V19" i="63"/>
  <c r="W19" i="63"/>
  <c r="X19" i="63"/>
  <c r="Y19" i="63"/>
  <c r="V20" i="63"/>
  <c r="W20" i="63"/>
  <c r="X20" i="63"/>
  <c r="Y20" i="63"/>
  <c r="V21" i="63"/>
  <c r="W21" i="63"/>
  <c r="X21" i="63"/>
  <c r="Y21" i="63"/>
  <c r="V22" i="63"/>
  <c r="W22" i="63"/>
  <c r="X22" i="63"/>
  <c r="Y22" i="63"/>
  <c r="V23" i="63"/>
  <c r="W23" i="63"/>
  <c r="X23" i="63"/>
  <c r="Y23" i="63"/>
  <c r="V24" i="63"/>
  <c r="W24" i="63"/>
  <c r="X24" i="63"/>
  <c r="Y24" i="63"/>
  <c r="V25" i="63"/>
  <c r="W25" i="63"/>
  <c r="X25" i="63"/>
  <c r="Y25" i="63"/>
  <c r="V26" i="63"/>
  <c r="W26" i="63"/>
  <c r="X26" i="63"/>
  <c r="Y26" i="63"/>
  <c r="V27" i="63"/>
  <c r="W27" i="63"/>
  <c r="X27" i="63"/>
  <c r="Y27" i="63"/>
  <c r="V28" i="63"/>
  <c r="W28" i="63"/>
  <c r="X28" i="63"/>
  <c r="Y28" i="63"/>
  <c r="V29" i="63"/>
  <c r="W29" i="63"/>
  <c r="X29" i="63"/>
  <c r="Y29" i="63"/>
  <c r="V30" i="63"/>
  <c r="W30" i="63"/>
  <c r="X30" i="63"/>
  <c r="Y30" i="63"/>
  <c r="V31" i="63"/>
  <c r="W31" i="63"/>
  <c r="X31" i="63"/>
  <c r="Y31" i="63"/>
  <c r="V32" i="63"/>
  <c r="W32" i="63"/>
  <c r="X32" i="63"/>
  <c r="Y32" i="63"/>
  <c r="BA26" i="68" l="1"/>
  <c r="BA16" i="68"/>
  <c r="BC14" i="68"/>
  <c r="BC17" i="68"/>
  <c r="BB30" i="68"/>
  <c r="BB17" i="68"/>
  <c r="BC10" i="68"/>
  <c r="BA17" i="68"/>
  <c r="BC15" i="68"/>
  <c r="BB25" i="68"/>
  <c r="BB15" i="68"/>
  <c r="BA25" i="68"/>
  <c r="BC26" i="68"/>
  <c r="BB14" i="68"/>
  <c r="BB9" i="68"/>
  <c r="BA29" i="68"/>
  <c r="BC18" i="68"/>
  <c r="BA9" i="68"/>
  <c r="BA32" i="68"/>
  <c r="BA28" i="68"/>
  <c r="BC28" i="68"/>
  <c r="BC16" i="68"/>
  <c r="BC25" i="68"/>
  <c r="BC22" i="68"/>
  <c r="BB16" i="68"/>
  <c r="BA31" i="68"/>
  <c r="BB22" i="68"/>
  <c r="BA30" i="68"/>
  <c r="BA14" i="68"/>
  <c r="BB31" i="68"/>
  <c r="BA15" i="68"/>
  <c r="BB12" i="68"/>
  <c r="BB20" i="68"/>
  <c r="BB10" i="68"/>
  <c r="BC32" i="68"/>
  <c r="BA27" i="68"/>
  <c r="BA20" i="68"/>
  <c r="BB32" i="68"/>
  <c r="BB28" i="68"/>
  <c r="BB18" i="68"/>
  <c r="BC30" i="68"/>
  <c r="BC29" i="68"/>
  <c r="BA13" i="68"/>
  <c r="BC21" i="68"/>
  <c r="BC11" i="68"/>
  <c r="BC24" i="68"/>
  <c r="BB21" i="68"/>
  <c r="BB11" i="68"/>
  <c r="BC31" i="68"/>
  <c r="BB19" i="68"/>
  <c r="BA18" i="68"/>
  <c r="BC19" i="68"/>
  <c r="BB13" i="68"/>
</calcChain>
</file>

<file path=xl/sharedStrings.xml><?xml version="1.0" encoding="utf-8"?>
<sst xmlns="http://schemas.openxmlformats.org/spreadsheetml/2006/main" count="1436" uniqueCount="464">
  <si>
    <t>Şubat</t>
  </si>
  <si>
    <t>Mart</t>
  </si>
  <si>
    <t>Genel Toplam</t>
  </si>
  <si>
    <t>Tarih</t>
  </si>
  <si>
    <t>Gün</t>
  </si>
  <si>
    <t>Pazar</t>
  </si>
  <si>
    <t>Pazartesi</t>
  </si>
  <si>
    <t>Salı</t>
  </si>
  <si>
    <t>Çarşamba</t>
  </si>
  <si>
    <t>Perşembe</t>
  </si>
  <si>
    <t>Cuma</t>
  </si>
  <si>
    <t>Cumartesi</t>
  </si>
  <si>
    <t>TOPLAM</t>
  </si>
  <si>
    <t>Toplam</t>
  </si>
  <si>
    <t>MART</t>
  </si>
  <si>
    <t>Haftaiçi</t>
  </si>
  <si>
    <t>Haftasonu</t>
  </si>
  <si>
    <t>Nisan</t>
  </si>
  <si>
    <t>NİSAN</t>
  </si>
  <si>
    <t>Mayıs</t>
  </si>
  <si>
    <t>MAYIS</t>
  </si>
  <si>
    <t>HAZİRAN</t>
  </si>
  <si>
    <t>Haziran</t>
  </si>
  <si>
    <t>SAAT</t>
  </si>
  <si>
    <t>Günlere Göre Saatlik Ortalama Araç Sayısı</t>
  </si>
  <si>
    <t>Covid-19 Sonrası</t>
  </si>
  <si>
    <t>Covid-19 Öncesi</t>
  </si>
  <si>
    <t>Covid-19 Etkisi</t>
  </si>
  <si>
    <t>*Covid-19 tedbirlerinin alındığı 11 Mart tarihi dikkate alınmıştır.</t>
  </si>
  <si>
    <t>Korona Tedbirleri Öncesi ve Sonrası Ortalama Araç Sayıları*</t>
  </si>
  <si>
    <t>YSS=&gt;Çamlık</t>
  </si>
  <si>
    <t>Çamlık=&gt;YSS</t>
  </si>
  <si>
    <t>YSS=&gt;Kurtköy</t>
  </si>
  <si>
    <t>Kurtköy=&gt;YSS</t>
  </si>
  <si>
    <t>Ümraniye=&gt;Riva</t>
  </si>
  <si>
    <t>Riva=&gt;Ümraniye</t>
  </si>
  <si>
    <t>Levent=&gt;FSM</t>
  </si>
  <si>
    <t>FSM=Levent</t>
  </si>
  <si>
    <t>Silivri=&gt;Kumburgaz</t>
  </si>
  <si>
    <t>Kumburgaz=&gt;Silivri</t>
  </si>
  <si>
    <t>Şekerpınar=&gt;Sultanbeyli</t>
  </si>
  <si>
    <t>SultanBeyli=&gt;Şekerpınar</t>
  </si>
  <si>
    <t>Kurtköy=&gt;Gebze</t>
  </si>
  <si>
    <t>Gebze=&gt;Kurtköy</t>
  </si>
  <si>
    <t>Üsküdar=&gt;Ataşehir</t>
  </si>
  <si>
    <t>Ataşehir=&gt;Üsküdar</t>
  </si>
  <si>
    <t>Mallof=&gt;Batışehir</t>
  </si>
  <si>
    <t>Batışehir=&gt;Mallof</t>
  </si>
  <si>
    <t>TemSelimpaşa=&gt;Kumburgaz</t>
  </si>
  <si>
    <t>Kumburgaz=&gt;TemSelimpaşa</t>
  </si>
  <si>
    <t>İkitelli=&gt;Aksaray</t>
  </si>
  <si>
    <t>Aksaray=&gt;İkitelli</t>
  </si>
  <si>
    <t>Cevizli=&gt;Bostancı</t>
  </si>
  <si>
    <t>Bostancı=&gt;Cevizli</t>
  </si>
  <si>
    <t>Kurtköy=&gt;Kaynarca</t>
  </si>
  <si>
    <t>Kaynarca=&gt;Kurtköy</t>
  </si>
  <si>
    <t>Küçükçekmece=&gt;Avcılar</t>
  </si>
  <si>
    <t>Avcılar=&gt;Küçükçekmece</t>
  </si>
  <si>
    <t>Maltepe=&gt;Kartal</t>
  </si>
  <si>
    <t>Kartal=&gt;Maltepe</t>
  </si>
  <si>
    <t>Kartal=&gt;Kadıköy</t>
  </si>
  <si>
    <t>Kadıköy=&gt;Kartal</t>
  </si>
  <si>
    <t>Merter=&gt;Bakırköy</t>
  </si>
  <si>
    <t>Bakırköy=&gt;Merter</t>
  </si>
  <si>
    <t>Ümraniye=&gt;Kavacık</t>
  </si>
  <si>
    <t>Kavacık=&gt;Ümraniye</t>
  </si>
  <si>
    <t>Florya=&gt;Bakırköy</t>
  </si>
  <si>
    <t>Bakırköy=&gt;Florya</t>
  </si>
  <si>
    <t>Beşiktaştan=&gt;Sarıyere</t>
  </si>
  <si>
    <t>TemEsenyurt=&gt;D100Esenyurt</t>
  </si>
  <si>
    <t>D100Esenyurt=&gt;TemEsenyurt</t>
  </si>
  <si>
    <t>TemHadımköy=&gt;D100Hadımköy</t>
  </si>
  <si>
    <t>D100Hadımköy=&gt;TemHadımköy</t>
  </si>
  <si>
    <t>Sirkeci=&gt;Bakırköy</t>
  </si>
  <si>
    <t>Bakırköy=&gt;Sirkeci</t>
  </si>
  <si>
    <t>Bakırköy=&gt;Avcılar</t>
  </si>
  <si>
    <t>Avcılar=&gt;Bakırköy</t>
  </si>
  <si>
    <t>Büyükçekmece=&gt;Avcılar</t>
  </si>
  <si>
    <t>Avcılar=&gt;Büyükçekmece</t>
  </si>
  <si>
    <t>Ümraniye=&gt;Altunizade</t>
  </si>
  <si>
    <t>Altunizade=&gt;Ümraniye</t>
  </si>
  <si>
    <t>Kaynarca=&gt;İçmeler</t>
  </si>
  <si>
    <t>İçmeler=&gt;Kaynarca</t>
  </si>
  <si>
    <t>Yenibosna=&gt;Güneşli</t>
  </si>
  <si>
    <t>Güneşli=&gt;Yenibosna</t>
  </si>
  <si>
    <t>Ümraniye=&gt;FSM</t>
  </si>
  <si>
    <t>FSM=&gt;Ümraniye</t>
  </si>
  <si>
    <t>Avrasya</t>
  </si>
  <si>
    <t>YSS</t>
  </si>
  <si>
    <t>FSM</t>
  </si>
  <si>
    <t>15 Temmuz</t>
  </si>
  <si>
    <t>YSS=&gt;Odayeri</t>
  </si>
  <si>
    <t>Odayeri=&gt;YSS</t>
  </si>
  <si>
    <t>Tepeüstü=&gt;Çekmeköy</t>
  </si>
  <si>
    <t>Çekmeköy=&gt;Tepeüstü</t>
  </si>
  <si>
    <t>Perpa=&gt;Mecidiyeköy</t>
  </si>
  <si>
    <t>Mecidiyeköy=&gt;Perpa</t>
  </si>
  <si>
    <t>Samandıra=&gt;Kartal</t>
  </si>
  <si>
    <t>Kartal=&gt;Samandıra</t>
  </si>
  <si>
    <t>Tuzla=&gt;Gebze</t>
  </si>
  <si>
    <t>Gebze=&gt;Tuzla</t>
  </si>
  <si>
    <t>Göktürk=&gt;Alibeyköy</t>
  </si>
  <si>
    <t>Alibeyköy=&gt;Göktürk</t>
  </si>
  <si>
    <t>Sultanbeyli=&gt;Sabihagökçen</t>
  </si>
  <si>
    <t>Sabihagökçen=&gt;Sultanbeyli</t>
  </si>
  <si>
    <t>Tekstilkent=&gt;Güzeltepe</t>
  </si>
  <si>
    <t>Güzeltepe=&gt;Tekstilkent</t>
  </si>
  <si>
    <t>İstoç=&gt;Bahçeşehir</t>
  </si>
  <si>
    <t>Bahçeşehir=&gt;İstoç</t>
  </si>
  <si>
    <t>Okmeydanı=&gt;Güzeltepe</t>
  </si>
  <si>
    <t>Güzeltepe=&gt;Okmeydanı</t>
  </si>
  <si>
    <t>Kadıköy=&gt;Altunizade</t>
  </si>
  <si>
    <t>Altunizade=&gt;Kadıköy</t>
  </si>
  <si>
    <t>Sarıyer=&gt;Beşiktaş</t>
  </si>
  <si>
    <t>Esenyurt=&gt;Çatalca</t>
  </si>
  <si>
    <t>Çatalca=&gt;Esenyurt</t>
  </si>
  <si>
    <t>Sultanbeyli=&gt;Ataşehir</t>
  </si>
  <si>
    <t>Ataşehir=&gt;Sultanbeyli</t>
  </si>
  <si>
    <t>Seyrantepe=&gt;FSM</t>
  </si>
  <si>
    <t>FSM=&gt;Seyrantepe</t>
  </si>
  <si>
    <t>Avrupa=&gt;Anadolu</t>
  </si>
  <si>
    <t>Anadolu=&gt;Avrupa</t>
  </si>
  <si>
    <t>Yönlere Göre Toplam Araç Sayısı*</t>
  </si>
  <si>
    <t>Avrupa =&gt;Anadolu</t>
  </si>
  <si>
    <t>Yaka Geçişi Günlük Araç Sayıları*</t>
  </si>
  <si>
    <t xml:space="preserve">"15 Temmuz, FSM ve YSS" köprüleri ve Avrasya Tüneli verileri; </t>
  </si>
  <si>
    <t>Yaka Geçişi Ortalama (Saatlik) Araç Sayıları*</t>
  </si>
  <si>
    <t>GENEL TOPLAM</t>
  </si>
  <si>
    <t>Yavuz Sultan Selim</t>
  </si>
  <si>
    <t>Fatih Sultan Mehmet</t>
  </si>
  <si>
    <t>15 Temmuz Şehitler</t>
  </si>
  <si>
    <t>Yaka Geçişi Ortalama Saatlik Değişim*</t>
  </si>
  <si>
    <t>Mart Genel</t>
  </si>
  <si>
    <t>Aylara Göre Günlük Trafik Yoğunluğu İndex Ortalamaları</t>
  </si>
  <si>
    <t>Genel</t>
  </si>
  <si>
    <t>Ay</t>
  </si>
  <si>
    <t>Aylara Göre Hafta İçi/Sonu Trafik Yoğunluğu İndex Ortalamaları</t>
  </si>
  <si>
    <t>Saat</t>
  </si>
  <si>
    <t>Aylara Göre Saatlik Trafik Yoğunluğu İndex Ortalamaları</t>
  </si>
  <si>
    <t>31.Mar</t>
  </si>
  <si>
    <t>30.Mar</t>
  </si>
  <si>
    <t>29.Mar</t>
  </si>
  <si>
    <t>28.Mar</t>
  </si>
  <si>
    <t>27.Mar</t>
  </si>
  <si>
    <t>26.Mar</t>
  </si>
  <si>
    <t>25.Mar</t>
  </si>
  <si>
    <t>24.Mar</t>
  </si>
  <si>
    <t>23.Mar</t>
  </si>
  <si>
    <t>22.Mar</t>
  </si>
  <si>
    <t>21.Mar</t>
  </si>
  <si>
    <t>20.Mar</t>
  </si>
  <si>
    <t>19.Mar</t>
  </si>
  <si>
    <t>18.Mar</t>
  </si>
  <si>
    <t>17.Mar</t>
  </si>
  <si>
    <t>16.Mar</t>
  </si>
  <si>
    <t>15.Mar</t>
  </si>
  <si>
    <t>14.Mar</t>
  </si>
  <si>
    <t>13.Mar</t>
  </si>
  <si>
    <t>12.Mar</t>
  </si>
  <si>
    <t>11.Mar</t>
  </si>
  <si>
    <t>10.Mar</t>
  </si>
  <si>
    <t>9.Mar</t>
  </si>
  <si>
    <t>8.Mar</t>
  </si>
  <si>
    <t>7.Mar</t>
  </si>
  <si>
    <t>6.Mar</t>
  </si>
  <si>
    <t>5.Mar</t>
  </si>
  <si>
    <t>4.Mar</t>
  </si>
  <si>
    <t>3.Mar</t>
  </si>
  <si>
    <t>2.Mar</t>
  </si>
  <si>
    <t>1.Mar</t>
  </si>
  <si>
    <t>TARİH</t>
  </si>
  <si>
    <t>Günlere Göre Saatlik Trafik Yoğunluğu İndex Ortalamaları</t>
  </si>
  <si>
    <t>Aylara Göre Taşıt Sayıları Karşılaştırmaları</t>
  </si>
  <si>
    <t>Ort. Araç Sayısı (Saatlik)</t>
  </si>
  <si>
    <t>Haftasonu Toplam</t>
  </si>
  <si>
    <t>Haftaiçi Toplam</t>
  </si>
  <si>
    <t>5. Hafta</t>
  </si>
  <si>
    <t>4. Hafta</t>
  </si>
  <si>
    <t>3. Hafta</t>
  </si>
  <si>
    <t>2. Hafta</t>
  </si>
  <si>
    <t>1. Hafta</t>
  </si>
  <si>
    <t>Bir Önceki Haftaya Göre Değişim</t>
  </si>
  <si>
    <t>Haftalara Göre Araç Sayısı Değişimi (Günlük)*</t>
  </si>
  <si>
    <t>Hafta Sonu</t>
  </si>
  <si>
    <t>Hafta İçi</t>
  </si>
  <si>
    <t>Haftalara Göre Araç Sayısı Değişimi (Saatlik)*</t>
  </si>
  <si>
    <t>Günlük Ortalama Araç Sayısı</t>
  </si>
  <si>
    <t>Temmuz</t>
  </si>
  <si>
    <t>TEMMUZ</t>
  </si>
  <si>
    <t>İstanbul Ulaşım Bülteni, Ağustos 2020</t>
  </si>
  <si>
    <t>Aylara Göre Ortalama Yolculuk Sayıları</t>
  </si>
  <si>
    <t>Aylara Göre Toplam Yolculuk</t>
  </si>
  <si>
    <t>Aylar</t>
  </si>
  <si>
    <t>H. İçi / H. Sonu</t>
  </si>
  <si>
    <t>Toplam Yolculuk Sayısı</t>
  </si>
  <si>
    <t>Ortalama Yolculuk Sayısı (Gün)</t>
  </si>
  <si>
    <t>Gün Sayısı</t>
  </si>
  <si>
    <t>Ocak</t>
  </si>
  <si>
    <t>H.içi</t>
  </si>
  <si>
    <t>H.sonu</t>
  </si>
  <si>
    <t>Genel Ortalama</t>
  </si>
  <si>
    <t>Aylara ve Yolcu Tipine Göre Toplam Yolculuk</t>
  </si>
  <si>
    <t>Temmuz Ayı Değişim(Ocak)</t>
  </si>
  <si>
    <t>Temmuz Ayı Değişim(Şubat)</t>
  </si>
  <si>
    <t xml:space="preserve"> Temmuz Ayı Değişim(Mart)</t>
  </si>
  <si>
    <t>Temmuz Ayı Değişim(Nisan)</t>
  </si>
  <si>
    <t>Temmuz Ayı Değişim(Mayıs)</t>
  </si>
  <si>
    <t>Temmuz Ayı Değişim(Haziran)</t>
  </si>
  <si>
    <t>Vatandaş</t>
  </si>
  <si>
    <t>Öğrenci</t>
  </si>
  <si>
    <t>60 Yaş Üstü</t>
  </si>
  <si>
    <t>Engelli</t>
  </si>
  <si>
    <t>Günlük Ortalama Yolculuk</t>
  </si>
  <si>
    <t>Toplam Geçiş Adedi</t>
  </si>
  <si>
    <t>Günlük Toplam Geçiş Adedi*</t>
  </si>
  <si>
    <t>Yolcu Tipine Göre Günlük Yolculuk Sayıları</t>
  </si>
  <si>
    <t>Ana Ulaşım Türüne Göre Günlük Ortalama Yolculuk Sayıları*</t>
  </si>
  <si>
    <t>OTOBÜS</t>
  </si>
  <si>
    <t>METRO-TRAMVAY</t>
  </si>
  <si>
    <t>METROBÜS</t>
  </si>
  <si>
    <t>MARMARAY</t>
  </si>
  <si>
    <t>DENİZYOLU</t>
  </si>
  <si>
    <t>Günlük Ortalama Yolculuk Sayıları</t>
  </si>
  <si>
    <t>Temmuz Ayı Değişim(Mart)</t>
  </si>
  <si>
    <t>Ana Ulaşım Türüne Göre Yolculuk Sayıları Değişimi</t>
  </si>
  <si>
    <t>TF2 Eyüp-Piyer Loti Teleferik</t>
  </si>
  <si>
    <t>TF1 Maçka-Taşkışla Teleferik</t>
  </si>
  <si>
    <t>T4 Topkapı-Mescid-i Selam Tramvay</t>
  </si>
  <si>
    <t>T3 Kadıköy-Moda Tramvay Hattı</t>
  </si>
  <si>
    <t>T2 Taksim - Tünel Nostaljik Tramvay</t>
  </si>
  <si>
    <t>T1 Kabataş-Bağcılar Tramvay</t>
  </si>
  <si>
    <t>Marmaray</t>
  </si>
  <si>
    <t>M6 Levent-Hisarüstü Metro</t>
  </si>
  <si>
    <t>M5 Üsküdar-Çekmeköy Metro</t>
  </si>
  <si>
    <t>M4 Kadıköy-Tavşantepe Metro</t>
  </si>
  <si>
    <t>M3 Kirazlı-Olimpiyatköy Metro</t>
  </si>
  <si>
    <t>M2 Yenikapı-Hacıosman Metro</t>
  </si>
  <si>
    <t>M1 Yenikapı-Havalimanı Metro</t>
  </si>
  <si>
    <t>F2 Karaköy-Beyoğlu Tünel</t>
  </si>
  <si>
    <t>F1 Taksim-Kabataş Füniküler</t>
  </si>
  <si>
    <t>Temmuz Ayı Değişim (Haziran)</t>
  </si>
  <si>
    <t>Temmuz Ayı Değişim (Mayıs)</t>
  </si>
  <si>
    <t>Temmuz Ayı Değişim (Nisan)</t>
  </si>
  <si>
    <t>Temmuz Ayı Değişim (Mart)</t>
  </si>
  <si>
    <t>Temmuz Ayı Değişim (Şubat)</t>
  </si>
  <si>
    <t>Temmuz Ayı Değişim (Ocak)</t>
  </si>
  <si>
    <t>Ad</t>
  </si>
  <si>
    <t>Raylı Sistem Hatlarına Göre Günlük Ortalama Yolculuk Sayıları</t>
  </si>
  <si>
    <t>ŞUBAT</t>
  </si>
  <si>
    <t>OCAK</t>
  </si>
  <si>
    <t>Aylara Göre Günlük Değişim</t>
  </si>
  <si>
    <t>HAZİRAN/TEMMUZ FARK</t>
  </si>
  <si>
    <t>MART/TEMMUZ FARK</t>
  </si>
  <si>
    <t>TEMMUZ AYI</t>
  </si>
  <si>
    <t>HAZİRAN AYI</t>
  </si>
  <si>
    <t>MAYIS AYI</t>
  </si>
  <si>
    <t xml:space="preserve">NİSAN AYI </t>
  </si>
  <si>
    <t>MART AYI - OKULLAR KAPALI</t>
  </si>
  <si>
    <t>MART AYI - OKULLAR AÇIK</t>
  </si>
  <si>
    <t>AKŞAM</t>
  </si>
  <si>
    <t>ÖĞLE</t>
  </si>
  <si>
    <t>SABAH</t>
  </si>
  <si>
    <t>*ZİRVE SAAT GENEL ORTALAMA</t>
  </si>
  <si>
    <t>Temmuz ayı hafta içi ortalama hız (km/sa) (Resmi ve dini tatiller hariç)</t>
  </si>
  <si>
    <t>Ümraniye Küçüksu - Üsküdar Meydan</t>
  </si>
  <si>
    <t>Üsküdar Meydan - Ümraniye Küçüksu</t>
  </si>
  <si>
    <t>Kandilli Kız Lisesi - Çubuklu Feribot</t>
  </si>
  <si>
    <t>Çubuklu Feribot - Kandilli Kız Lisesi</t>
  </si>
  <si>
    <t>Harem Otogar - Kuleli Askeriye</t>
  </si>
  <si>
    <t>Kuleli Askeriye - Harem Otogar</t>
  </si>
  <si>
    <t>Sarıyer - Baltalimanı</t>
  </si>
  <si>
    <t>Baltalimanı - Sarıyer</t>
  </si>
  <si>
    <t>Karaköy Meydan - RumeliHisarı</t>
  </si>
  <si>
    <t>RumeliHisarı - Karaköy Meydanı</t>
  </si>
  <si>
    <t>Pendik - Kaynarca</t>
  </si>
  <si>
    <t>Kaynarca - Pendik</t>
  </si>
  <si>
    <t>Kartal Gişe Çıkış - Yakacık</t>
  </si>
  <si>
    <t>Yakacık - Kartal Gişe Çıkış</t>
  </si>
  <si>
    <t>Maltepe Sahil - Pendik Tershane</t>
  </si>
  <si>
    <t>Pendik Tershane - Maltepe Sahil</t>
  </si>
  <si>
    <t>Küçükyalı Süreyapaşa - Haydarpaşa</t>
  </si>
  <si>
    <t>Pendik Kavşağı - D100 Bayramoğlu</t>
  </si>
  <si>
    <t>D100 Bayramoğlu - Pendik Kavşağı</t>
  </si>
  <si>
    <t>Harem Gümrük - Soğanlık Lojmanlar</t>
  </si>
  <si>
    <t>Soğanlık Lojmanlar - Harem Gümrük</t>
  </si>
  <si>
    <t>Çamlıca D100 Bağlantı - Ataşehir</t>
  </si>
  <si>
    <t>Ataşehir - Çamlıca D100 Bağlantı</t>
  </si>
  <si>
    <t>Şükrü Saraçoğlu Stadı - Beylerbeyi</t>
  </si>
  <si>
    <t>Beylerbeyi - Şükrü Saraçoğlu Stadı</t>
  </si>
  <si>
    <t>Kuyumcukent - M.bey Basınexpres</t>
  </si>
  <si>
    <t>M.bey Basınexpres - Kuyumcukent</t>
  </si>
  <si>
    <t>Balat Hastane önü - Yedikule</t>
  </si>
  <si>
    <t>Yedikule - Balat Hastane Önü</t>
  </si>
  <si>
    <t>Florya Bağlantı - Yedikule</t>
  </si>
  <si>
    <t>Yedikule - Florya Bağlantı</t>
  </si>
  <si>
    <t>15Temmuz - Halıcıoğlu</t>
  </si>
  <si>
    <t>Halıcıoğlu - 15 Temmuz</t>
  </si>
  <si>
    <t>Yenibosna - Otakçılar</t>
  </si>
  <si>
    <t>Otakçılar - Yenibosna</t>
  </si>
  <si>
    <t>Sefaköy - Beylikdüzü</t>
  </si>
  <si>
    <t>Beylikdüzü - Sefaköy</t>
  </si>
  <si>
    <t>Esenyurt Bağlantı - Haramidere Bağlantı</t>
  </si>
  <si>
    <t>Haramidere Bağlantı - Esenyurt Bağlantı</t>
  </si>
  <si>
    <t>Hadımköy Bağlantı - Halkkent site</t>
  </si>
  <si>
    <t>Halkkent Site - Hadımköy Bağlantı</t>
  </si>
  <si>
    <t>Tüyap - Kınalı Kavşağı</t>
  </si>
  <si>
    <t>Kınalı Kavşağı - Tüyap</t>
  </si>
  <si>
    <t>Mahmutbey - Ahmediye</t>
  </si>
  <si>
    <t>Ahmediye - Mahmutbey</t>
  </si>
  <si>
    <t>Işıklar - İstoç</t>
  </si>
  <si>
    <t>İstoç - Işıklar</t>
  </si>
  <si>
    <t>Boğaziçi İmar Müdür - Yıldız Teknik</t>
  </si>
  <si>
    <t>Yıldız Teknik - Boğaziçi İmar Müdür</t>
  </si>
  <si>
    <t>Riva Elmalı Yolu - Kavacık Meydan</t>
  </si>
  <si>
    <t>Kavacık Meydan - Riva Elmalı Yolu</t>
  </si>
  <si>
    <t>YSS Avrupa - Odayeri</t>
  </si>
  <si>
    <t>Odayeri - YSS Avrupa</t>
  </si>
  <si>
    <t>YSS Anadolu Giriş - Reşadiye</t>
  </si>
  <si>
    <t>Reşadiye- YSS Anadolu giriş</t>
  </si>
  <si>
    <t>TEM Aydınlı - TEM Ataşehir Şerifali</t>
  </si>
  <si>
    <t>TEM Ataşehir Şerifali - TEM Aydınlı</t>
  </si>
  <si>
    <t>Şile Yolu Taşdelen - Tepeüstü</t>
  </si>
  <si>
    <t>Tepeüstü - Şile Yolu Taşdelen</t>
  </si>
  <si>
    <t>Çamlık - Nişantepe</t>
  </si>
  <si>
    <t>Nişantepe - Çamlık</t>
  </si>
  <si>
    <t>Küçükbakkalköy - TEM Kavacık</t>
  </si>
  <si>
    <t>TEM Kavacık - Küçükbakkalköy</t>
  </si>
  <si>
    <t>TEM Seyrantepe - FSM Avrupa Çıkışı</t>
  </si>
  <si>
    <t>FSM Avrupa Çıkışı - TEM Seyrantepe</t>
  </si>
  <si>
    <t>TEM Hasdal - TEM Bayrampaşa</t>
  </si>
  <si>
    <t>TEM Bayrampaşa - TEM Hasdal</t>
  </si>
  <si>
    <t>Mahmutbey Doğu Kavşağı - İstoç</t>
  </si>
  <si>
    <t>İstoç - Mahmutbey Doğu Kavşağı</t>
  </si>
  <si>
    <t>Esenyurt Giriş - Mahmutbey Gişeler</t>
  </si>
  <si>
    <t>Mahmutbey Gişeler - Esenyurt Giriş</t>
  </si>
  <si>
    <t>TEM Büyükçekmece - TEM Kınalı</t>
  </si>
  <si>
    <t>TEM Kınalı  - TEM Büyükçekmece</t>
  </si>
  <si>
    <t>AKŞAM ZİRVE ORT</t>
  </si>
  <si>
    <t>ÖĞLE ZİRVE ORT</t>
  </si>
  <si>
    <t>SABAH ZİRVE ORT</t>
  </si>
  <si>
    <t>GÜNLÜK ORTALAMA</t>
  </si>
  <si>
    <t>GÜZERGAH</t>
  </si>
  <si>
    <t>ID</t>
  </si>
  <si>
    <t>Güzergahlara Göre Saatlik Hız (km/sa) (Hafta içi - Resmi ve dini tatiller hariç)</t>
  </si>
  <si>
    <t>15 TEMMUZ</t>
  </si>
  <si>
    <t>DEMOKRASİ VE BİRLİK GÜNÜ</t>
  </si>
  <si>
    <t>31 TEMMUZ</t>
  </si>
  <si>
    <t>BAYRAM</t>
  </si>
  <si>
    <t>30 TEMMUZ</t>
  </si>
  <si>
    <t>AREFE</t>
  </si>
  <si>
    <t>27-29 TEMMUZ</t>
  </si>
  <si>
    <t>5. HAFTA</t>
  </si>
  <si>
    <t>20-24 TEMMUZ</t>
  </si>
  <si>
    <t>4. HAFTA</t>
  </si>
  <si>
    <t>13-14, 16-17 TEMMUZ</t>
  </si>
  <si>
    <t>3. HAFTA</t>
  </si>
  <si>
    <t>6-10 TEMMUZ</t>
  </si>
  <si>
    <t>2. HAFTA</t>
  </si>
  <si>
    <t>1-3 TEMMUZ</t>
  </si>
  <si>
    <t>1. HAFTA</t>
  </si>
  <si>
    <t>ZİRVE DIŞI</t>
  </si>
  <si>
    <t>HAFTA</t>
  </si>
  <si>
    <t>Temmuz ayı zirve saat aralıklarına göre haftalık ortalama hız (km/sa) (Hafta içi)</t>
  </si>
  <si>
    <t>Ortalama HIZ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</si>
  <si>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</si>
  <si>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</si>
  <si>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</si>
  <si>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</si>
  <si>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</si>
  <si>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</si>
  <si>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</si>
  <si>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</si>
  <si>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</si>
  <si>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</si>
  <si>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</si>
  <si>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</si>
  <si>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</si>
  <si>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</si>
  <si>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09:00</t>
  </si>
  <si>
    <t>08:00</t>
  </si>
  <si>
    <t>07:00</t>
  </si>
  <si>
    <t>06:00</t>
  </si>
  <si>
    <t>05:00</t>
  </si>
  <si>
    <t>04:00</t>
  </si>
  <si>
    <t>03:00</t>
  </si>
  <si>
    <t>02:00</t>
  </si>
  <si>
    <t>01:00</t>
  </si>
  <si>
    <t>00:00</t>
  </si>
  <si>
    <t>OKULLAR KAPALI</t>
  </si>
  <si>
    <t>OKULLAR AÇIK</t>
  </si>
  <si>
    <t>HAFTAİÇİ</t>
  </si>
  <si>
    <t>Temmuz ayı saatlere göre ortalama hız (km/sa) (Hafta içi)</t>
  </si>
  <si>
    <t>ORTALAMA</t>
  </si>
  <si>
    <t>HAZIRAN</t>
  </si>
  <si>
    <t>MART C19 SONRASI</t>
  </si>
  <si>
    <t>MART C19 ÖNCESİ</t>
  </si>
  <si>
    <t>ZIRVE SAAT</t>
  </si>
  <si>
    <t>Zirve saat aralıklarına göre ortalama hız (km/sa) (Hafta içi - resmi ve dini tatiller hariç)</t>
  </si>
  <si>
    <t>AKŞAM ZİRVE</t>
  </si>
  <si>
    <t>ÖĞLE ZİRVE</t>
  </si>
  <si>
    <t>SABAH ZİRVE</t>
  </si>
  <si>
    <t>Aylara göre ortalama hız (km/sa) (Tüm günler)</t>
  </si>
  <si>
    <t>ÜmraniyeKüçüksu - ÜsküdarMeydan</t>
  </si>
  <si>
    <t>ÜsküdarMeydan - ÜmraniyeKüçüksu</t>
  </si>
  <si>
    <t>KandilliKızlisesi - ÇubukluFerib</t>
  </si>
  <si>
    <t>ÇubukluFeribot - KandilliKızLise</t>
  </si>
  <si>
    <t>HaremOtogar - KuleliAskeriye</t>
  </si>
  <si>
    <t>KuleliAskeriye - HaremOtogar</t>
  </si>
  <si>
    <t>KaraköyMeydan - RumeliHisarı</t>
  </si>
  <si>
    <t>RumeliHisarı - KaraköyMeydanı</t>
  </si>
  <si>
    <t>PendikBağlYolu - BağYoluKaynarca</t>
  </si>
  <si>
    <t>BağYoluKaynarca - PendikBağYolu</t>
  </si>
  <si>
    <t>KartalGişeÇıkış - YakacıkBağlant</t>
  </si>
  <si>
    <t>YakacıkBağlant - KartalGişeçıkış</t>
  </si>
  <si>
    <t>MaltepeSahil - PendikTershane</t>
  </si>
  <si>
    <t>PendikTershane - MaltepeSahil</t>
  </si>
  <si>
    <t>KüçükyalıSüreyapaşa - Haydarpaşa</t>
  </si>
  <si>
    <t>PendikKavşağı - D100 Bayramoğlu</t>
  </si>
  <si>
    <t>Bayramoğlu - PendikKavşağı</t>
  </si>
  <si>
    <t>HaremGümrük - SoğanlıkLojmanlar</t>
  </si>
  <si>
    <t>SoğanlıkLojmanlar - HaremGümrük</t>
  </si>
  <si>
    <t>ÇamlıcaD100bağlantı - Ataşehir</t>
  </si>
  <si>
    <t>Ataşehir - ÇamlıcaD100Bağlantı</t>
  </si>
  <si>
    <t>ŞükrüSaraçoğluStadı - Beylerbeyi</t>
  </si>
  <si>
    <t>Beylerbeyi - ŞükrüSaraçoğluStadı</t>
  </si>
  <si>
    <t>Kuyumcukent - Mah.Basınexpres</t>
  </si>
  <si>
    <t>M.beyBasınexpres - KuyumcukentBa</t>
  </si>
  <si>
    <t>BalatHastaneönü - Yedikule</t>
  </si>
  <si>
    <t>Yedikule - BalatHastaneÖnü</t>
  </si>
  <si>
    <t>Florya bağlantı - Yedikule</t>
  </si>
  <si>
    <t>Yedikule - Florya bağlantı</t>
  </si>
  <si>
    <t>EsenyurtBağlantı - HaramidereBağ</t>
  </si>
  <si>
    <t>Haramiderebağlantı - Esenyurtbağ</t>
  </si>
  <si>
    <t>HadımköyBağlantı - Halkkentsite</t>
  </si>
  <si>
    <t>HalkkentSite - Hadımköybağlantı</t>
  </si>
  <si>
    <t>Tüyap - KınalıKavşağı</t>
  </si>
  <si>
    <t>KınalıKavşağı - Tüyap</t>
  </si>
  <si>
    <t>BoğaziçiİmarMüdür - YıldızTeknik</t>
  </si>
  <si>
    <t>YıldızTeknik - Boğaziçiİmarmüdür</t>
  </si>
  <si>
    <t>RivaElmalıYolu - KavacıkMeydan</t>
  </si>
  <si>
    <t>KavacıkMeydan - RivaElmalıYolu</t>
  </si>
  <si>
    <t>YSSAnadoluGiriş - ReşadiyeShell</t>
  </si>
  <si>
    <t>Reşadiye Shell - YSSAnadolugiriş</t>
  </si>
  <si>
    <t>TemAydınlı - TemAtaşehirŞerifali</t>
  </si>
  <si>
    <t>TemAtaşehirŞerifali - TemAydınlı</t>
  </si>
  <si>
    <t>ŞileYoluTaşdelen - Tepeüstü</t>
  </si>
  <si>
    <t>Tepeüstü - ŞileYoluTaşdelen</t>
  </si>
  <si>
    <t>Küçükbakkalköy - TemKavacık</t>
  </si>
  <si>
    <t>TemKavacık - Küçükbakkalköy</t>
  </si>
  <si>
    <t>TemSeyrantepe - FSMAvrupaÇıkışı</t>
  </si>
  <si>
    <t>FSMAvrupaÇıkışı - TemSeyrantepe</t>
  </si>
  <si>
    <t>TemHasdal - TemBayrampaşa</t>
  </si>
  <si>
    <t>TemBayrampaşa - TemHasdal</t>
  </si>
  <si>
    <t>MahmutbeyDoğuKavşağı - İstoç</t>
  </si>
  <si>
    <t>İstoç - MahmutbeyDoğuKavşağı</t>
  </si>
  <si>
    <t>EsenyurtGiriş - MahmutbeyGişeler</t>
  </si>
  <si>
    <t>MahmutbeyGişeler - EsenyurtGiriş</t>
  </si>
  <si>
    <t>TemBüyükçekmece - TemKınalı</t>
  </si>
  <si>
    <t>TemKınalı  - TemBüyükçekmece</t>
  </si>
  <si>
    <t>Güzergahlara Göre Saatlik Süre (dk) (Hafta içi)</t>
  </si>
  <si>
    <r>
      <rPr>
        <b/>
        <sz val="8"/>
        <color theme="1"/>
        <rFont val="Arial"/>
        <family val="2"/>
        <charset val="162"/>
      </rPr>
      <t>*ZİRVE SAAT ARALIKLARI</t>
    </r>
    <r>
      <rPr>
        <sz val="8"/>
        <color theme="1"/>
        <rFont val="Arial"/>
        <family val="2"/>
        <charset val="162"/>
      </rPr>
      <t xml:space="preserve">
Sabah (07:00-10:00)
Öğle (12:00-14:00)
Akşam (17:00-19:00)</t>
    </r>
  </si>
  <si>
    <t>SÜRE (dk)(OKULLAR AÇIK)</t>
  </si>
  <si>
    <t>SÜRE (dk)(OKULLAR KAPALI)</t>
  </si>
  <si>
    <t>Aylara ve Güzergahlara Göre Ortalama Seyahat Süresi Karşılaştırması (dk)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</si>
</sst>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[$-41F]d\ mmmm;@"/>
    <numFmt numFmtId="166" formatCode="0.0%"/>
    <numFmt numFmtId="167" formatCode="hh:mm;@"/>
    <numFmt numFmtId="168" formatCode="0.000"/>
    <numFmt numFmtId="169" formatCode="0.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6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  <charset val="162"/>
    </font>
    <font>
      <b/>
      <sz val="14"/>
      <color theme="1"/>
      <name val="Arial"/>
      <family val="2"/>
      <charset val="162"/>
    </font>
    <font>
      <b/>
      <sz val="11"/>
      <name val="Arial"/>
      <family val="2"/>
      <charset val="162"/>
    </font>
    <font>
      <sz val="11"/>
      <name val="Arial"/>
      <family val="2"/>
      <charset val="162"/>
    </font>
    <font>
      <sz val="8"/>
      <color rgb="FFFF0000"/>
      <name val="Arial"/>
      <family val="2"/>
      <charset val="162"/>
    </font>
    <font>
      <sz val="10"/>
      <color theme="1"/>
      <name val="Calibri"/>
      <family val="2"/>
      <scheme val="minor"/>
    </font>
    <font>
      <sz val="8"/>
      <color theme="1"/>
      <name val="Arial"/>
      <family val="2"/>
      <charset val="162"/>
    </font>
    <font>
      <b/>
      <sz val="8"/>
      <color theme="1"/>
      <name val="Arial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</borders>
  <cellStyleXfs count="14">
    <xf numFmtId="0" fontId="0" fillId="0" borderId="0"/>
    <xf numFmtId="0" fontId="8" fillId="0" borderId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54">
    <xf numFmtId="0" fontId="0" fillId="0" borderId="0" xfId="0"/>
    <xf numFmtId="3" fontId="4" fillId="2" borderId="0" xfId="3" applyNumberFormat="1" applyFont="1" applyFill="1" applyAlignment="1">
      <alignment horizontal="center"/>
    </xf>
    <xf numFmtId="164" fontId="4" fillId="2" borderId="0" xfId="3" applyNumberFormat="1" applyFont="1" applyFill="1" applyAlignment="1">
      <alignment horizontal="left" vertical="center"/>
    </xf>
    <xf numFmtId="0" fontId="0" fillId="2" borderId="0" xfId="0" applyFill="1"/>
    <xf numFmtId="0" fontId="5" fillId="2" borderId="2" xfId="3" applyFont="1" applyFill="1" applyBorder="1" applyAlignment="1">
      <alignment horizontal="center" vertical="center" wrapText="1"/>
    </xf>
    <xf numFmtId="3" fontId="4" fillId="2" borderId="3" xfId="3" applyNumberFormat="1" applyFont="1" applyFill="1" applyBorder="1" applyAlignment="1">
      <alignment horizontal="center"/>
    </xf>
    <xf numFmtId="0" fontId="4" fillId="2" borderId="0" xfId="3" applyFont="1" applyFill="1"/>
    <xf numFmtId="0" fontId="6" fillId="2" borderId="0" xfId="3" applyFont="1" applyFill="1"/>
    <xf numFmtId="0" fontId="5" fillId="2" borderId="0" xfId="3" applyFont="1" applyFill="1"/>
    <xf numFmtId="3" fontId="4" fillId="2" borderId="5" xfId="3" applyNumberFormat="1" applyFont="1" applyFill="1" applyBorder="1" applyAlignment="1">
      <alignment horizontal="center"/>
    </xf>
    <xf numFmtId="164" fontId="4" fillId="2" borderId="0" xfId="3" applyNumberFormat="1" applyFont="1" applyFill="1" applyAlignment="1">
      <alignment horizontal="center" vertical="center"/>
    </xf>
    <xf numFmtId="3" fontId="12" fillId="2" borderId="0" xfId="3" applyNumberFormat="1" applyFont="1" applyFill="1" applyAlignment="1">
      <alignment horizontal="center"/>
    </xf>
    <xf numFmtId="0" fontId="13" fillId="2" borderId="2" xfId="3" applyFont="1" applyFill="1" applyBorder="1" applyAlignment="1">
      <alignment horizontal="center" vertical="center" wrapText="1"/>
    </xf>
    <xf numFmtId="0" fontId="3" fillId="0" borderId="0" xfId="3"/>
    <xf numFmtId="0" fontId="14" fillId="0" borderId="0" xfId="3" applyFont="1"/>
    <xf numFmtId="3" fontId="13" fillId="2" borderId="2" xfId="3" applyNumberFormat="1" applyFont="1" applyFill="1" applyBorder="1" applyAlignment="1">
      <alignment horizontal="center"/>
    </xf>
    <xf numFmtId="167" fontId="13" fillId="2" borderId="2" xfId="3" applyNumberFormat="1" applyFont="1" applyFill="1" applyBorder="1" applyAlignment="1">
      <alignment horizontal="center" vertical="center" wrapText="1"/>
    </xf>
    <xf numFmtId="0" fontId="12" fillId="3" borderId="0" xfId="3" applyFont="1" applyFill="1"/>
    <xf numFmtId="0" fontId="4" fillId="3" borderId="0" xfId="3" applyFont="1" applyFill="1"/>
    <xf numFmtId="0" fontId="5" fillId="3" borderId="0" xfId="3" applyFont="1" applyFill="1"/>
    <xf numFmtId="0" fontId="12" fillId="2" borderId="0" xfId="3" applyFont="1" applyFill="1"/>
    <xf numFmtId="166" fontId="4" fillId="0" borderId="0" xfId="6" applyNumberFormat="1" applyFont="1" applyAlignment="1">
      <alignment horizontal="center" vertical="center"/>
    </xf>
    <xf numFmtId="166" fontId="5" fillId="2" borderId="2" xfId="6" applyNumberFormat="1" applyFont="1" applyFill="1" applyBorder="1" applyAlignment="1">
      <alignment horizontal="center" vertical="center" wrapText="1"/>
    </xf>
    <xf numFmtId="3" fontId="5" fillId="2" borderId="2" xfId="3" applyNumberFormat="1" applyFont="1" applyFill="1" applyBorder="1" applyAlignment="1">
      <alignment horizontal="center" vertical="center" wrapText="1"/>
    </xf>
    <xf numFmtId="3" fontId="4" fillId="2" borderId="0" xfId="3" applyNumberFormat="1" applyFont="1" applyFill="1" applyAlignment="1">
      <alignment horizontal="center" vertical="center"/>
    </xf>
    <xf numFmtId="167" fontId="4" fillId="2" borderId="0" xfId="3" applyNumberFormat="1" applyFont="1" applyFill="1" applyAlignment="1">
      <alignment horizontal="center" vertical="center"/>
    </xf>
    <xf numFmtId="166" fontId="4" fillId="3" borderId="0" xfId="6" applyNumberFormat="1" applyFont="1" applyFill="1" applyAlignment="1">
      <alignment horizontal="center" vertical="center"/>
    </xf>
    <xf numFmtId="3" fontId="4" fillId="3" borderId="0" xfId="3" applyNumberFormat="1" applyFont="1" applyFill="1" applyAlignment="1">
      <alignment horizontal="center" vertical="center"/>
    </xf>
    <xf numFmtId="164" fontId="4" fillId="3" borderId="0" xfId="3" applyNumberFormat="1" applyFont="1" applyFill="1" applyAlignment="1">
      <alignment horizontal="left" vertical="center"/>
    </xf>
    <xf numFmtId="166" fontId="4" fillId="3" borderId="1" xfId="6" applyNumberFormat="1" applyFont="1" applyFill="1" applyBorder="1" applyAlignment="1">
      <alignment horizontal="center" vertical="center"/>
    </xf>
    <xf numFmtId="3" fontId="4" fillId="3" borderId="1" xfId="3" applyNumberFormat="1" applyFont="1" applyFill="1" applyBorder="1" applyAlignment="1">
      <alignment horizontal="center" vertical="center"/>
    </xf>
    <xf numFmtId="164" fontId="4" fillId="3" borderId="1" xfId="3" applyNumberFormat="1" applyFont="1" applyFill="1" applyBorder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3" fillId="0" borderId="0" xfId="3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165" fontId="3" fillId="0" borderId="0" xfId="3" applyNumberFormat="1" applyAlignment="1">
      <alignment horizontal="center" vertical="center"/>
    </xf>
    <xf numFmtId="165" fontId="10" fillId="0" borderId="3" xfId="3" applyNumberFormat="1" applyFont="1" applyBorder="1" applyAlignment="1">
      <alignment horizontal="center" vertical="center"/>
    </xf>
    <xf numFmtId="0" fontId="10" fillId="3" borderId="0" xfId="3" applyFont="1" applyFill="1"/>
    <xf numFmtId="0" fontId="16" fillId="2" borderId="0" xfId="7" applyFill="1"/>
    <xf numFmtId="0" fontId="3" fillId="2" borderId="0" xfId="3" applyFill="1" applyBorder="1"/>
    <xf numFmtId="3" fontId="5" fillId="2" borderId="2" xfId="3" applyNumberFormat="1" applyFont="1" applyFill="1" applyBorder="1" applyAlignment="1">
      <alignment horizontal="center"/>
    </xf>
    <xf numFmtId="0" fontId="5" fillId="2" borderId="0" xfId="3" applyFont="1" applyFill="1" applyBorder="1" applyAlignment="1"/>
    <xf numFmtId="164" fontId="4" fillId="2" borderId="0" xfId="3" applyNumberFormat="1" applyFont="1" applyFill="1" applyBorder="1" applyAlignment="1">
      <alignment horizontal="center" vertical="center"/>
    </xf>
    <xf numFmtId="0" fontId="5" fillId="2" borderId="0" xfId="3" applyFont="1" applyFill="1" applyBorder="1" applyAlignment="1">
      <alignment horizontal="center" vertical="center" wrapText="1"/>
    </xf>
    <xf numFmtId="0" fontId="3" fillId="3" borderId="0" xfId="3" applyFill="1"/>
    <xf numFmtId="0" fontId="10" fillId="2" borderId="0" xfId="3" applyFont="1" applyFill="1" applyBorder="1"/>
    <xf numFmtId="0" fontId="4" fillId="2" borderId="0" xfId="3" applyFont="1" applyFill="1" applyBorder="1"/>
    <xf numFmtId="0" fontId="16" fillId="2" borderId="0" xfId="7" applyFill="1" applyBorder="1"/>
    <xf numFmtId="0" fontId="5" fillId="2" borderId="0" xfId="3" applyFont="1" applyFill="1" applyBorder="1"/>
    <xf numFmtId="9" fontId="5" fillId="2" borderId="2" xfId="6" applyFont="1" applyFill="1" applyBorder="1" applyAlignment="1">
      <alignment horizontal="center"/>
    </xf>
    <xf numFmtId="0" fontId="5" fillId="2" borderId="2" xfId="3" applyFont="1" applyFill="1" applyBorder="1"/>
    <xf numFmtId="9" fontId="4" fillId="2" borderId="0" xfId="6" applyFont="1" applyFill="1" applyAlignment="1">
      <alignment horizontal="center"/>
    </xf>
    <xf numFmtId="9" fontId="4" fillId="3" borderId="0" xfId="6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0" fontId="13" fillId="3" borderId="8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 vertical="center" wrapText="1"/>
    </xf>
    <xf numFmtId="0" fontId="5" fillId="2" borderId="3" xfId="3" applyFont="1" applyFill="1" applyBorder="1" applyAlignment="1">
      <alignment vertical="center" wrapText="1"/>
    </xf>
    <xf numFmtId="0" fontId="3" fillId="0" borderId="0" xfId="8"/>
    <xf numFmtId="166" fontId="3" fillId="0" borderId="0" xfId="2" applyNumberFormat="1" applyFont="1"/>
    <xf numFmtId="1" fontId="3" fillId="0" borderId="0" xfId="8" applyNumberFormat="1"/>
    <xf numFmtId="3" fontId="7" fillId="4" borderId="4" xfId="8" applyNumberFormat="1" applyFont="1" applyFill="1" applyBorder="1" applyAlignment="1">
      <alignment horizontal="center" vertical="center" wrapText="1"/>
    </xf>
    <xf numFmtId="3" fontId="7" fillId="4" borderId="2" xfId="8" applyNumberFormat="1" applyFont="1" applyFill="1" applyBorder="1" applyAlignment="1">
      <alignment horizontal="center" vertical="center" wrapText="1"/>
    </xf>
    <xf numFmtId="3" fontId="7" fillId="2" borderId="2" xfId="8" applyNumberFormat="1" applyFont="1" applyFill="1" applyBorder="1" applyAlignment="1">
      <alignment horizontal="center" vertical="center" wrapText="1"/>
    </xf>
    <xf numFmtId="3" fontId="7" fillId="2" borderId="4" xfId="8" applyNumberFormat="1" applyFont="1" applyFill="1" applyBorder="1" applyAlignment="1">
      <alignment horizontal="center" vertical="center" wrapText="1"/>
    </xf>
    <xf numFmtId="3" fontId="7" fillId="4" borderId="17" xfId="8" applyNumberFormat="1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3" fontId="17" fillId="4" borderId="5" xfId="8" applyNumberFormat="1" applyFont="1" applyFill="1" applyBorder="1" applyAlignment="1">
      <alignment horizontal="center"/>
    </xf>
    <xf numFmtId="3" fontId="17" fillId="4" borderId="0" xfId="8" applyNumberFormat="1" applyFont="1" applyFill="1" applyAlignment="1">
      <alignment horizontal="center"/>
    </xf>
    <xf numFmtId="3" fontId="17" fillId="2" borderId="0" xfId="8" applyNumberFormat="1" applyFont="1" applyFill="1" applyAlignment="1">
      <alignment horizontal="center"/>
    </xf>
    <xf numFmtId="3" fontId="17" fillId="2" borderId="5" xfId="8" applyNumberFormat="1" applyFont="1" applyFill="1" applyBorder="1" applyAlignment="1">
      <alignment horizontal="center"/>
    </xf>
    <xf numFmtId="3" fontId="17" fillId="4" borderId="13" xfId="8" applyNumberFormat="1" applyFont="1" applyFill="1" applyBorder="1" applyAlignment="1">
      <alignment horizontal="center"/>
    </xf>
    <xf numFmtId="164" fontId="17" fillId="2" borderId="0" xfId="8" applyNumberFormat="1" applyFont="1" applyFill="1" applyAlignment="1">
      <alignment horizontal="left" vertical="center"/>
    </xf>
    <xf numFmtId="3" fontId="17" fillId="4" borderId="7" xfId="8" applyNumberFormat="1" applyFont="1" applyFill="1" applyBorder="1" applyAlignment="1">
      <alignment horizontal="center"/>
    </xf>
    <xf numFmtId="3" fontId="17" fillId="4" borderId="3" xfId="8" applyNumberFormat="1" applyFont="1" applyFill="1" applyBorder="1" applyAlignment="1">
      <alignment horizontal="center"/>
    </xf>
    <xf numFmtId="3" fontId="17" fillId="2" borderId="3" xfId="8" applyNumberFormat="1" applyFont="1" applyFill="1" applyBorder="1" applyAlignment="1">
      <alignment horizontal="center"/>
    </xf>
    <xf numFmtId="3" fontId="17" fillId="2" borderId="7" xfId="8" applyNumberFormat="1" applyFont="1" applyFill="1" applyBorder="1" applyAlignment="1">
      <alignment horizontal="center"/>
    </xf>
    <xf numFmtId="3" fontId="17" fillId="4" borderId="12" xfId="8" applyNumberFormat="1" applyFont="1" applyFill="1" applyBorder="1" applyAlignment="1">
      <alignment horizontal="center"/>
    </xf>
    <xf numFmtId="164" fontId="17" fillId="2" borderId="3" xfId="8" applyNumberFormat="1" applyFont="1" applyFill="1" applyBorder="1" applyAlignment="1">
      <alignment horizontal="left" vertical="center"/>
    </xf>
    <xf numFmtId="0" fontId="5" fillId="4" borderId="2" xfId="8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 wrapText="1"/>
    </xf>
    <xf numFmtId="0" fontId="5" fillId="2" borderId="4" xfId="8" applyFont="1" applyFill="1" applyBorder="1" applyAlignment="1">
      <alignment horizontal="center" vertical="center" wrapText="1"/>
    </xf>
    <xf numFmtId="0" fontId="4" fillId="2" borderId="0" xfId="8" applyFont="1" applyFill="1"/>
    <xf numFmtId="0" fontId="6" fillId="2" borderId="0" xfId="8" applyFont="1" applyFill="1"/>
    <xf numFmtId="0" fontId="5" fillId="2" borderId="0" xfId="8" applyFont="1" applyFill="1"/>
    <xf numFmtId="3" fontId="17" fillId="4" borderId="2" xfId="8" applyNumberFormat="1" applyFont="1" applyFill="1" applyBorder="1" applyAlignment="1">
      <alignment horizontal="center"/>
    </xf>
    <xf numFmtId="164" fontId="5" fillId="4" borderId="0" xfId="8" applyNumberFormat="1" applyFont="1" applyFill="1" applyAlignment="1">
      <alignment horizontal="left" vertical="center"/>
    </xf>
    <xf numFmtId="3" fontId="17" fillId="0" borderId="0" xfId="8" applyNumberFormat="1" applyFont="1" applyAlignment="1">
      <alignment horizontal="center"/>
    </xf>
    <xf numFmtId="164" fontId="4" fillId="2" borderId="0" xfId="8" applyNumberFormat="1" applyFont="1" applyFill="1" applyAlignment="1">
      <alignment horizontal="left" vertical="center"/>
    </xf>
    <xf numFmtId="3" fontId="17" fillId="0" borderId="3" xfId="8" applyNumberFormat="1" applyFont="1" applyBorder="1" applyAlignment="1">
      <alignment horizontal="center"/>
    </xf>
    <xf numFmtId="164" fontId="4" fillId="2" borderId="3" xfId="8" applyNumberFormat="1" applyFont="1" applyFill="1" applyBorder="1" applyAlignment="1">
      <alignment horizontal="left" vertical="center"/>
    </xf>
    <xf numFmtId="3" fontId="7" fillId="0" borderId="4" xfId="8" applyNumberFormat="1" applyFont="1" applyBorder="1" applyAlignment="1">
      <alignment horizontal="center" vertical="center" wrapText="1"/>
    </xf>
    <xf numFmtId="3" fontId="7" fillId="0" borderId="2" xfId="8" applyNumberFormat="1" applyFont="1" applyBorder="1" applyAlignment="1">
      <alignment horizontal="center" vertical="center" wrapText="1"/>
    </xf>
    <xf numFmtId="3" fontId="17" fillId="4" borderId="0" xfId="8" applyNumberFormat="1" applyFont="1" applyFill="1" applyAlignment="1">
      <alignment horizontal="center" vertical="center"/>
    </xf>
    <xf numFmtId="3" fontId="17" fillId="0" borderId="5" xfId="8" applyNumberFormat="1" applyFont="1" applyBorder="1" applyAlignment="1">
      <alignment horizontal="center" vertical="center"/>
    </xf>
    <xf numFmtId="167" fontId="4" fillId="2" borderId="0" xfId="8" applyNumberFormat="1" applyFont="1" applyFill="1" applyAlignment="1">
      <alignment horizontal="center" vertical="center"/>
    </xf>
    <xf numFmtId="3" fontId="17" fillId="0" borderId="0" xfId="8" applyNumberFormat="1" applyFont="1" applyAlignment="1">
      <alignment horizontal="center" vertical="center"/>
    </xf>
    <xf numFmtId="167" fontId="4" fillId="2" borderId="0" xfId="8" applyNumberFormat="1" applyFont="1" applyFill="1" applyAlignment="1">
      <alignment horizontal="left" vertical="center"/>
    </xf>
    <xf numFmtId="0" fontId="4" fillId="2" borderId="0" xfId="8" applyNumberFormat="1" applyFont="1" applyFill="1" applyAlignment="1">
      <alignment horizontal="center" vertical="center"/>
    </xf>
    <xf numFmtId="3" fontId="4" fillId="0" borderId="0" xfId="8" applyNumberFormat="1" applyFont="1" applyAlignment="1">
      <alignment horizontal="center"/>
    </xf>
    <xf numFmtId="3" fontId="4" fillId="0" borderId="1" xfId="8" applyNumberFormat="1" applyFont="1" applyBorder="1" applyAlignment="1">
      <alignment horizontal="center"/>
    </xf>
    <xf numFmtId="167" fontId="4" fillId="2" borderId="1" xfId="8" applyNumberFormat="1" applyFont="1" applyFill="1" applyBorder="1" applyAlignment="1">
      <alignment horizontal="left" vertical="center"/>
    </xf>
    <xf numFmtId="3" fontId="4" fillId="0" borderId="3" xfId="8" applyNumberFormat="1" applyFont="1" applyBorder="1" applyAlignment="1">
      <alignment horizontal="center"/>
    </xf>
    <xf numFmtId="167" fontId="4" fillId="2" borderId="3" xfId="8" applyNumberFormat="1" applyFont="1" applyFill="1" applyBorder="1" applyAlignment="1">
      <alignment horizontal="left" vertical="center"/>
    </xf>
    <xf numFmtId="167" fontId="5" fillId="2" borderId="2" xfId="8" applyNumberFormat="1" applyFont="1" applyFill="1" applyBorder="1" applyAlignment="1">
      <alignment horizontal="center" vertical="center" wrapText="1"/>
    </xf>
    <xf numFmtId="3" fontId="5" fillId="2" borderId="2" xfId="9" applyNumberFormat="1" applyFont="1" applyFill="1" applyBorder="1" applyAlignment="1">
      <alignment horizontal="center"/>
    </xf>
    <xf numFmtId="3" fontId="4" fillId="2" borderId="0" xfId="9" applyNumberFormat="1" applyFont="1" applyFill="1" applyAlignment="1">
      <alignment horizontal="center"/>
    </xf>
    <xf numFmtId="164" fontId="4" fillId="2" borderId="0" xfId="9" applyNumberFormat="1" applyFont="1" applyFill="1" applyAlignment="1">
      <alignment horizontal="left" vertical="center"/>
    </xf>
    <xf numFmtId="164" fontId="4" fillId="2" borderId="0" xfId="9" applyNumberFormat="1" applyFont="1" applyFill="1" applyAlignment="1">
      <alignment horizontal="center" vertical="center"/>
    </xf>
    <xf numFmtId="0" fontId="5" fillId="2" borderId="2" xfId="9" applyFont="1" applyFill="1" applyBorder="1" applyAlignment="1">
      <alignment horizontal="center" vertical="center" wrapText="1"/>
    </xf>
    <xf numFmtId="0" fontId="2" fillId="2" borderId="0" xfId="9" applyFill="1"/>
    <xf numFmtId="0" fontId="4" fillId="2" borderId="0" xfId="9" applyFont="1" applyFill="1"/>
    <xf numFmtId="0" fontId="5" fillId="2" borderId="0" xfId="9" applyFont="1" applyFill="1"/>
    <xf numFmtId="0" fontId="6" fillId="2" borderId="0" xfId="9" applyFont="1" applyFill="1"/>
    <xf numFmtId="0" fontId="14" fillId="2" borderId="0" xfId="9" applyFont="1" applyFill="1"/>
    <xf numFmtId="0" fontId="12" fillId="2" borderId="0" xfId="9" applyFont="1" applyFill="1"/>
    <xf numFmtId="0" fontId="19" fillId="0" borderId="0" xfId="0" applyFont="1" applyAlignment="1">
      <alignment horizontal="left"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3" borderId="0" xfId="9" applyFont="1" applyFill="1"/>
    <xf numFmtId="0" fontId="4" fillId="3" borderId="0" xfId="9" applyFont="1" applyFill="1"/>
    <xf numFmtId="0" fontId="7" fillId="0" borderId="0" xfId="0" applyFont="1" applyBorder="1" applyAlignment="1">
      <alignment horizontal="center" vertical="center"/>
    </xf>
    <xf numFmtId="9" fontId="4" fillId="2" borderId="3" xfId="2" applyFont="1" applyFill="1" applyBorder="1" applyAlignment="1">
      <alignment horizontal="center"/>
    </xf>
    <xf numFmtId="9" fontId="4" fillId="2" borderId="0" xfId="2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9" fontId="5" fillId="2" borderId="2" xfId="2" applyFont="1" applyFill="1" applyBorder="1" applyAlignment="1">
      <alignment horizontal="center"/>
    </xf>
    <xf numFmtId="3" fontId="5" fillId="2" borderId="2" xfId="11" applyNumberFormat="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left" vertical="center" wrapText="1"/>
    </xf>
    <xf numFmtId="3" fontId="4" fillId="2" borderId="0" xfId="11" applyNumberFormat="1" applyFont="1" applyFill="1" applyBorder="1" applyAlignment="1">
      <alignment horizontal="center"/>
    </xf>
    <xf numFmtId="164" fontId="4" fillId="2" borderId="0" xfId="11" applyNumberFormat="1" applyFont="1" applyFill="1" applyBorder="1" applyAlignment="1">
      <alignment horizontal="left" vertical="center"/>
    </xf>
    <xf numFmtId="3" fontId="4" fillId="2" borderId="3" xfId="11" applyNumberFormat="1" applyFont="1" applyFill="1" applyBorder="1" applyAlignment="1">
      <alignment horizontal="center"/>
    </xf>
    <xf numFmtId="164" fontId="4" fillId="2" borderId="3" xfId="11" applyNumberFormat="1" applyFont="1" applyFill="1" applyBorder="1" applyAlignment="1">
      <alignment horizontal="left" vertical="center"/>
    </xf>
    <xf numFmtId="0" fontId="5" fillId="2" borderId="2" xfId="11" applyFont="1" applyFill="1" applyBorder="1" applyAlignment="1">
      <alignment horizontal="center" vertical="center" wrapText="1"/>
    </xf>
    <xf numFmtId="3" fontId="4" fillId="2" borderId="1" xfId="11" applyNumberFormat="1" applyFont="1" applyFill="1" applyBorder="1" applyAlignment="1">
      <alignment horizontal="center"/>
    </xf>
    <xf numFmtId="164" fontId="4" fillId="2" borderId="1" xfId="11" applyNumberFormat="1" applyFont="1" applyFill="1" applyBorder="1" applyAlignment="1">
      <alignment horizontal="left" vertical="center"/>
    </xf>
    <xf numFmtId="3" fontId="4" fillId="2" borderId="0" xfId="11" applyNumberFormat="1" applyFont="1" applyFill="1" applyAlignment="1">
      <alignment horizontal="center"/>
    </xf>
    <xf numFmtId="0" fontId="4" fillId="2" borderId="0" xfId="11" applyFont="1" applyFill="1"/>
    <xf numFmtId="0" fontId="6" fillId="2" borderId="0" xfId="11" applyFont="1" applyFill="1"/>
    <xf numFmtId="0" fontId="5" fillId="2" borderId="0" xfId="11" applyFont="1" applyFill="1"/>
    <xf numFmtId="3" fontId="5" fillId="2" borderId="2" xfId="11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 vertical="center"/>
    </xf>
    <xf numFmtId="164" fontId="4" fillId="2" borderId="0" xfId="11" applyNumberFormat="1" applyFont="1" applyFill="1" applyAlignment="1">
      <alignment horizontal="left" vertical="center"/>
    </xf>
    <xf numFmtId="164" fontId="4" fillId="2" borderId="0" xfId="11" applyNumberFormat="1" applyFont="1" applyFill="1" applyAlignment="1">
      <alignment horizontal="center" vertical="center"/>
    </xf>
    <xf numFmtId="166" fontId="0" fillId="0" borderId="0" xfId="2" applyNumberFormat="1" applyFont="1"/>
    <xf numFmtId="168" fontId="0" fillId="0" borderId="0" xfId="0" applyNumberFormat="1"/>
    <xf numFmtId="0" fontId="21" fillId="2" borderId="0" xfId="11" applyFont="1" applyFill="1"/>
    <xf numFmtId="165" fontId="4" fillId="2" borderId="0" xfId="11" applyNumberFormat="1" applyFont="1" applyFill="1" applyAlignment="1">
      <alignment horizontal="center" vertical="center"/>
    </xf>
    <xf numFmtId="9" fontId="5" fillId="2" borderId="8" xfId="2" applyFont="1" applyFill="1" applyBorder="1" applyAlignment="1">
      <alignment horizontal="center"/>
    </xf>
    <xf numFmtId="9" fontId="5" fillId="2" borderId="4" xfId="2" applyFont="1" applyFill="1" applyBorder="1" applyAlignment="1">
      <alignment horizontal="center"/>
    </xf>
    <xf numFmtId="0" fontId="5" fillId="2" borderId="2" xfId="11" applyFont="1" applyFill="1" applyBorder="1" applyAlignment="1">
      <alignment vertical="center" wrapText="1"/>
    </xf>
    <xf numFmtId="9" fontId="4" fillId="2" borderId="11" xfId="2" applyFont="1" applyFill="1" applyBorder="1" applyAlignment="1">
      <alignment horizontal="center"/>
    </xf>
    <xf numFmtId="9" fontId="4" fillId="2" borderId="6" xfId="2" applyFont="1" applyFill="1" applyBorder="1" applyAlignment="1">
      <alignment horizontal="center"/>
    </xf>
    <xf numFmtId="9" fontId="4" fillId="2" borderId="0" xfId="2" applyFont="1" applyFill="1" applyAlignment="1">
      <alignment horizontal="center"/>
    </xf>
    <xf numFmtId="9" fontId="4" fillId="2" borderId="9" xfId="2" applyFont="1" applyFill="1" applyBorder="1" applyAlignment="1">
      <alignment horizontal="center"/>
    </xf>
    <xf numFmtId="9" fontId="4" fillId="2" borderId="5" xfId="2" applyFont="1" applyFill="1" applyBorder="1" applyAlignment="1">
      <alignment horizontal="center"/>
    </xf>
    <xf numFmtId="9" fontId="4" fillId="2" borderId="10" xfId="2" applyFont="1" applyFill="1" applyBorder="1" applyAlignment="1">
      <alignment horizontal="center"/>
    </xf>
    <xf numFmtId="9" fontId="4" fillId="2" borderId="7" xfId="2" applyFont="1" applyFill="1" applyBorder="1" applyAlignment="1">
      <alignment horizontal="center"/>
    </xf>
    <xf numFmtId="0" fontId="5" fillId="2" borderId="8" xfId="11" applyFont="1" applyFill="1" applyBorder="1" applyAlignment="1">
      <alignment horizontal="center" vertical="center" wrapText="1"/>
    </xf>
    <xf numFmtId="0" fontId="5" fillId="2" borderId="4" xfId="11" applyFont="1" applyFill="1" applyBorder="1" applyAlignment="1">
      <alignment horizontal="center" vertical="center" wrapText="1"/>
    </xf>
    <xf numFmtId="3" fontId="5" fillId="2" borderId="8" xfId="11" applyNumberFormat="1" applyFont="1" applyFill="1" applyBorder="1" applyAlignment="1">
      <alignment horizontal="center" vertical="center" wrapText="1"/>
    </xf>
    <xf numFmtId="3" fontId="5" fillId="2" borderId="4" xfId="11" applyNumberFormat="1" applyFont="1" applyFill="1" applyBorder="1" applyAlignment="1">
      <alignment horizontal="center" vertical="center" wrapText="1"/>
    </xf>
    <xf numFmtId="3" fontId="4" fillId="2" borderId="11" xfId="11" applyNumberFormat="1" applyFont="1" applyFill="1" applyBorder="1" applyAlignment="1">
      <alignment horizontal="center"/>
    </xf>
    <xf numFmtId="3" fontId="4" fillId="2" borderId="6" xfId="11" applyNumberFormat="1" applyFont="1" applyFill="1" applyBorder="1" applyAlignment="1">
      <alignment horizontal="center"/>
    </xf>
    <xf numFmtId="3" fontId="4" fillId="2" borderId="5" xfId="11" applyNumberFormat="1" applyFont="1" applyFill="1" applyBorder="1" applyAlignment="1">
      <alignment horizontal="center"/>
    </xf>
    <xf numFmtId="3" fontId="4" fillId="2" borderId="9" xfId="11" applyNumberFormat="1" applyFont="1" applyFill="1" applyBorder="1" applyAlignment="1">
      <alignment horizontal="center"/>
    </xf>
    <xf numFmtId="3" fontId="4" fillId="2" borderId="10" xfId="11" applyNumberFormat="1" applyFont="1" applyFill="1" applyBorder="1" applyAlignment="1">
      <alignment horizontal="center"/>
    </xf>
    <xf numFmtId="3" fontId="4" fillId="2" borderId="7" xfId="11" applyNumberFormat="1" applyFont="1" applyFill="1" applyBorder="1" applyAlignment="1">
      <alignment horizontal="center"/>
    </xf>
    <xf numFmtId="0" fontId="0" fillId="0" borderId="0" xfId="0" applyBorder="1"/>
    <xf numFmtId="0" fontId="5" fillId="2" borderId="3" xfId="11" applyFont="1" applyFill="1" applyBorder="1" applyAlignment="1">
      <alignment horizontal="center" vertical="center" wrapText="1"/>
    </xf>
    <xf numFmtId="9" fontId="4" fillId="2" borderId="2" xfId="2" applyFont="1" applyFill="1" applyBorder="1" applyAlignment="1">
      <alignment horizontal="center" vertical="center"/>
    </xf>
    <xf numFmtId="9" fontId="4" fillId="2" borderId="4" xfId="2" applyFont="1" applyFill="1" applyBorder="1" applyAlignment="1">
      <alignment horizontal="center" vertical="center"/>
    </xf>
    <xf numFmtId="3" fontId="4" fillId="2" borderId="2" xfId="11" applyNumberFormat="1" applyFont="1" applyFill="1" applyBorder="1" applyAlignment="1">
      <alignment horizontal="center" vertical="center"/>
    </xf>
    <xf numFmtId="3" fontId="4" fillId="2" borderId="1" xfId="11" applyNumberFormat="1" applyFont="1" applyFill="1" applyBorder="1" applyAlignment="1">
      <alignment horizontal="center" vertical="center"/>
    </xf>
    <xf numFmtId="9" fontId="4" fillId="2" borderId="1" xfId="2" applyFont="1" applyFill="1" applyBorder="1" applyAlignment="1">
      <alignment horizontal="center" vertical="center"/>
    </xf>
    <xf numFmtId="9" fontId="4" fillId="2" borderId="6" xfId="2" applyFont="1" applyFill="1" applyBorder="1" applyAlignment="1">
      <alignment horizontal="center" vertical="center"/>
    </xf>
    <xf numFmtId="9" fontId="4" fillId="2" borderId="3" xfId="2" applyFont="1" applyFill="1" applyBorder="1" applyAlignment="1">
      <alignment horizontal="center" vertical="center"/>
    </xf>
    <xf numFmtId="9" fontId="4" fillId="2" borderId="7" xfId="2" applyFont="1" applyFill="1" applyBorder="1" applyAlignment="1">
      <alignment horizontal="center" vertical="center"/>
    </xf>
    <xf numFmtId="3" fontId="4" fillId="2" borderId="3" xfId="11" applyNumberFormat="1" applyFont="1" applyFill="1" applyBorder="1" applyAlignment="1">
      <alignment horizontal="center" vertical="center"/>
    </xf>
    <xf numFmtId="9" fontId="4" fillId="2" borderId="0" xfId="2" applyFont="1" applyFill="1" applyBorder="1" applyAlignment="1">
      <alignment horizontal="center" vertical="center"/>
    </xf>
    <xf numFmtId="9" fontId="4" fillId="2" borderId="5" xfId="2" applyFont="1" applyFill="1" applyBorder="1" applyAlignment="1">
      <alignment horizontal="center" vertical="center"/>
    </xf>
    <xf numFmtId="3" fontId="4" fillId="2" borderId="0" xfId="11" applyNumberFormat="1" applyFont="1" applyFill="1" applyBorder="1" applyAlignment="1">
      <alignment horizontal="center" vertical="center"/>
    </xf>
    <xf numFmtId="3" fontId="4" fillId="2" borderId="0" xfId="12" applyNumberFormat="1" applyFont="1" applyFill="1" applyAlignment="1">
      <alignment horizontal="center"/>
    </xf>
    <xf numFmtId="164" fontId="4" fillId="2" borderId="0" xfId="12" applyNumberFormat="1" applyFont="1" applyFill="1" applyAlignment="1">
      <alignment horizontal="left" vertical="center"/>
    </xf>
    <xf numFmtId="0" fontId="5" fillId="2" borderId="2" xfId="12" applyFont="1" applyFill="1" applyBorder="1" applyAlignment="1">
      <alignment horizontal="center" vertical="center" wrapText="1"/>
    </xf>
    <xf numFmtId="3" fontId="4" fillId="2" borderId="3" xfId="12" applyNumberFormat="1" applyFont="1" applyFill="1" applyBorder="1" applyAlignment="1">
      <alignment horizontal="center"/>
    </xf>
    <xf numFmtId="164" fontId="4" fillId="2" borderId="3" xfId="12" applyNumberFormat="1" applyFont="1" applyFill="1" applyBorder="1" applyAlignment="1">
      <alignment horizontal="left" vertical="center"/>
    </xf>
    <xf numFmtId="0" fontId="0" fillId="3" borderId="0" xfId="0" applyFill="1"/>
    <xf numFmtId="0" fontId="10" fillId="3" borderId="0" xfId="0" applyFont="1" applyFill="1"/>
    <xf numFmtId="0" fontId="4" fillId="2" borderId="0" xfId="12" applyFont="1" applyFill="1"/>
    <xf numFmtId="0" fontId="6" fillId="2" borderId="0" xfId="12" applyFont="1" applyFill="1"/>
    <xf numFmtId="0" fontId="5" fillId="2" borderId="0" xfId="12" applyFont="1" applyFill="1"/>
    <xf numFmtId="3" fontId="12" fillId="5" borderId="0" xfId="12" applyNumberFormat="1" applyFont="1" applyFill="1" applyAlignment="1">
      <alignment horizontal="center"/>
    </xf>
    <xf numFmtId="3" fontId="12" fillId="6" borderId="0" xfId="12" applyNumberFormat="1" applyFont="1" applyFill="1" applyAlignment="1">
      <alignment horizontal="center"/>
    </xf>
    <xf numFmtId="3" fontId="12" fillId="7" borderId="0" xfId="12" applyNumberFormat="1" applyFont="1" applyFill="1" applyAlignment="1">
      <alignment horizontal="center"/>
    </xf>
    <xf numFmtId="3" fontId="12" fillId="8" borderId="0" xfId="12" applyNumberFormat="1" applyFont="1" applyFill="1" applyAlignment="1">
      <alignment horizontal="center"/>
    </xf>
    <xf numFmtId="3" fontId="12" fillId="2" borderId="0" xfId="12" applyNumberFormat="1" applyFont="1" applyFill="1" applyAlignment="1">
      <alignment horizontal="center"/>
    </xf>
    <xf numFmtId="164" fontId="12" fillId="2" borderId="0" xfId="12" applyNumberFormat="1" applyFont="1" applyFill="1" applyAlignment="1">
      <alignment horizontal="left" vertical="center"/>
    </xf>
    <xf numFmtId="1" fontId="12" fillId="2" borderId="0" xfId="12" applyNumberFormat="1" applyFont="1" applyFill="1" applyAlignment="1">
      <alignment horizontal="center" vertical="center"/>
    </xf>
    <xf numFmtId="0" fontId="22" fillId="0" borderId="0" xfId="0" applyFont="1"/>
    <xf numFmtId="0" fontId="13" fillId="2" borderId="2" xfId="12" applyFont="1" applyFill="1" applyBorder="1" applyAlignment="1">
      <alignment horizontal="center" vertical="center" wrapText="1"/>
    </xf>
    <xf numFmtId="20" fontId="13" fillId="2" borderId="2" xfId="12" applyNumberFormat="1" applyFont="1" applyFill="1" applyBorder="1" applyAlignment="1">
      <alignment horizontal="center" vertical="center" wrapText="1"/>
    </xf>
    <xf numFmtId="0" fontId="4" fillId="0" borderId="0" xfId="12" applyFont="1"/>
    <xf numFmtId="164" fontId="4" fillId="2" borderId="0" xfId="12" applyNumberFormat="1" applyFont="1" applyFill="1" applyAlignment="1">
      <alignment horizontal="center" vertical="center"/>
    </xf>
    <xf numFmtId="1" fontId="5" fillId="2" borderId="4" xfId="12" applyNumberFormat="1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/>
    </xf>
    <xf numFmtId="3" fontId="4" fillId="2" borderId="5" xfId="12" applyNumberFormat="1" applyFont="1" applyFill="1" applyBorder="1" applyAlignment="1">
      <alignment horizontal="center"/>
    </xf>
    <xf numFmtId="164" fontId="4" fillId="2" borderId="0" xfId="12" applyNumberFormat="1" applyFont="1" applyFill="1" applyAlignment="1">
      <alignment horizontal="right" vertical="center"/>
    </xf>
    <xf numFmtId="3" fontId="4" fillId="2" borderId="7" xfId="12" applyNumberFormat="1" applyFont="1" applyFill="1" applyBorder="1" applyAlignment="1">
      <alignment horizontal="center"/>
    </xf>
    <xf numFmtId="0" fontId="5" fillId="2" borderId="7" xfId="12" applyFont="1" applyFill="1" applyBorder="1" applyAlignment="1">
      <alignment horizontal="center" vertical="center" wrapText="1"/>
    </xf>
    <xf numFmtId="0" fontId="5" fillId="2" borderId="4" xfId="12" applyFont="1" applyFill="1" applyBorder="1" applyAlignment="1">
      <alignment horizontal="center" vertical="center" wrapText="1"/>
    </xf>
    <xf numFmtId="1" fontId="5" fillId="2" borderId="8" xfId="12" applyNumberFormat="1" applyFont="1" applyFill="1" applyBorder="1" applyAlignment="1">
      <alignment horizontal="center" vertical="center" wrapText="1"/>
    </xf>
    <xf numFmtId="3" fontId="4" fillId="2" borderId="9" xfId="12" applyNumberFormat="1" applyFont="1" applyFill="1" applyBorder="1" applyAlignment="1">
      <alignment horizontal="center"/>
    </xf>
    <xf numFmtId="0" fontId="5" fillId="2" borderId="8" xfId="12" applyFont="1" applyFill="1" applyBorder="1" applyAlignment="1">
      <alignment horizontal="center" vertical="center" wrapText="1"/>
    </xf>
    <xf numFmtId="0" fontId="1" fillId="0" borderId="0" xfId="13"/>
    <xf numFmtId="0" fontId="1" fillId="0" borderId="1" xfId="13" applyBorder="1"/>
    <xf numFmtId="0" fontId="1" fillId="0" borderId="0" xfId="13" applyBorder="1"/>
    <xf numFmtId="1" fontId="10" fillId="0" borderId="0" xfId="0" applyNumberFormat="1" applyFont="1" applyFill="1" applyBorder="1"/>
    <xf numFmtId="0" fontId="5" fillId="2" borderId="2" xfId="12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9" fontId="4" fillId="2" borderId="0" xfId="10" applyFont="1" applyFill="1" applyBorder="1" applyAlignment="1">
      <alignment horizontal="center"/>
    </xf>
    <xf numFmtId="9" fontId="4" fillId="2" borderId="2" xfId="10" applyFont="1" applyFill="1" applyBorder="1" applyAlignment="1">
      <alignment horizontal="center"/>
    </xf>
    <xf numFmtId="9" fontId="5" fillId="2" borderId="2" xfId="10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9" fontId="5" fillId="2" borderId="4" xfId="10" applyFont="1" applyFill="1" applyBorder="1" applyAlignment="1">
      <alignment horizontal="center" vertical="center" wrapText="1"/>
    </xf>
    <xf numFmtId="0" fontId="4" fillId="0" borderId="0" xfId="3" applyFont="1"/>
    <xf numFmtId="3" fontId="4" fillId="0" borderId="0" xfId="3" applyNumberFormat="1" applyFont="1"/>
    <xf numFmtId="0" fontId="5" fillId="0" borderId="14" xfId="3" applyFont="1" applyBorder="1"/>
    <xf numFmtId="3" fontId="5" fillId="0" borderId="14" xfId="3" applyNumberFormat="1" applyFont="1" applyBorder="1"/>
    <xf numFmtId="20" fontId="5" fillId="2" borderId="9" xfId="9" applyNumberFormat="1" applyFont="1" applyFill="1" applyBorder="1" applyAlignment="1">
      <alignment horizontal="center" vertical="center"/>
    </xf>
    <xf numFmtId="20" fontId="5" fillId="2" borderId="11" xfId="9" applyNumberFormat="1" applyFont="1" applyFill="1" applyBorder="1" applyAlignment="1">
      <alignment horizontal="center" vertical="center"/>
    </xf>
    <xf numFmtId="9" fontId="4" fillId="2" borderId="0" xfId="10" applyFont="1" applyFill="1" applyAlignment="1">
      <alignment horizontal="center" vertical="center"/>
    </xf>
    <xf numFmtId="9" fontId="4" fillId="2" borderId="5" xfId="10" applyFont="1" applyFill="1" applyBorder="1" applyAlignment="1">
      <alignment horizontal="center" vertical="center"/>
    </xf>
    <xf numFmtId="9" fontId="4" fillId="2" borderId="0" xfId="10" applyFont="1" applyFill="1" applyBorder="1" applyAlignment="1">
      <alignment horizontal="center" vertical="center"/>
    </xf>
    <xf numFmtId="165" fontId="4" fillId="2" borderId="0" xfId="3" applyNumberFormat="1" applyFont="1" applyFill="1" applyAlignment="1">
      <alignment horizontal="center" vertical="center"/>
    </xf>
    <xf numFmtId="0" fontId="5" fillId="3" borderId="0" xfId="0" applyFont="1" applyFill="1"/>
    <xf numFmtId="0" fontId="4" fillId="3" borderId="0" xfId="0" applyFont="1" applyFill="1"/>
    <xf numFmtId="0" fontId="4" fillId="0" borderId="0" xfId="0" applyFont="1"/>
    <xf numFmtId="0" fontId="4" fillId="2" borderId="0" xfId="0" applyFont="1" applyFill="1"/>
    <xf numFmtId="169" fontId="4" fillId="2" borderId="0" xfId="0" applyNumberFormat="1" applyFont="1" applyFill="1"/>
    <xf numFmtId="169" fontId="4" fillId="0" borderId="0" xfId="0" applyNumberFormat="1" applyFont="1"/>
    <xf numFmtId="0" fontId="4" fillId="0" borderId="0" xfId="0" applyFont="1" applyAlignment="1">
      <alignment horizontal="right" vertical="center"/>
    </xf>
    <xf numFmtId="9" fontId="4" fillId="0" borderId="0" xfId="2" applyFont="1"/>
    <xf numFmtId="0" fontId="4" fillId="0" borderId="0" xfId="0" applyFont="1" applyAlignment="1">
      <alignment horizontal="right"/>
    </xf>
    <xf numFmtId="16" fontId="4" fillId="0" borderId="0" xfId="0" quotePrefix="1" applyNumberFormat="1" applyFont="1" applyAlignment="1">
      <alignment horizontal="right"/>
    </xf>
    <xf numFmtId="0" fontId="5" fillId="0" borderId="8" xfId="13" applyFont="1" applyBorder="1" applyAlignment="1">
      <alignment horizontal="center"/>
    </xf>
    <xf numFmtId="0" fontId="5" fillId="0" borderId="4" xfId="13" applyFont="1" applyBorder="1" applyAlignment="1">
      <alignment horizontal="center"/>
    </xf>
    <xf numFmtId="0" fontId="5" fillId="0" borderId="2" xfId="13" applyFont="1" applyBorder="1" applyAlignment="1">
      <alignment horizontal="center"/>
    </xf>
    <xf numFmtId="0" fontId="4" fillId="0" borderId="10" xfId="13" applyFont="1" applyBorder="1" applyAlignment="1">
      <alignment horizontal="right"/>
    </xf>
    <xf numFmtId="1" fontId="4" fillId="0" borderId="7" xfId="13" applyNumberFormat="1" applyFont="1" applyBorder="1" applyAlignment="1">
      <alignment horizontal="center"/>
    </xf>
    <xf numFmtId="1" fontId="4" fillId="0" borderId="3" xfId="13" applyNumberFormat="1" applyFont="1" applyBorder="1" applyAlignment="1">
      <alignment horizontal="center"/>
    </xf>
    <xf numFmtId="0" fontId="4" fillId="0" borderId="9" xfId="13" applyFont="1" applyBorder="1" applyAlignment="1">
      <alignment horizontal="right"/>
    </xf>
    <xf numFmtId="1" fontId="4" fillId="0" borderId="5" xfId="13" applyNumberFormat="1" applyFont="1" applyBorder="1" applyAlignment="1">
      <alignment horizontal="center"/>
    </xf>
    <xf numFmtId="1" fontId="4" fillId="0" borderId="0" xfId="13" applyNumberFormat="1" applyFont="1" applyBorder="1" applyAlignment="1">
      <alignment horizontal="center"/>
    </xf>
    <xf numFmtId="1" fontId="4" fillId="3" borderId="9" xfId="13" applyNumberFormat="1" applyFont="1" applyFill="1" applyBorder="1" applyAlignment="1">
      <alignment horizontal="right"/>
    </xf>
    <xf numFmtId="1" fontId="4" fillId="3" borderId="5" xfId="13" applyNumberFormat="1" applyFont="1" applyFill="1" applyBorder="1" applyAlignment="1">
      <alignment horizontal="center"/>
    </xf>
    <xf numFmtId="1" fontId="4" fillId="3" borderId="0" xfId="13" applyNumberFormat="1" applyFont="1" applyFill="1" applyBorder="1" applyAlignment="1">
      <alignment horizontal="center"/>
    </xf>
    <xf numFmtId="0" fontId="4" fillId="3" borderId="9" xfId="13" applyFont="1" applyFill="1" applyBorder="1" applyAlignment="1">
      <alignment horizontal="right"/>
    </xf>
    <xf numFmtId="0" fontId="4" fillId="0" borderId="0" xfId="13" applyFont="1" applyAlignment="1">
      <alignment vertical="center"/>
    </xf>
    <xf numFmtId="165" fontId="4" fillId="2" borderId="3" xfId="8" applyNumberFormat="1" applyFont="1" applyFill="1" applyBorder="1" applyAlignment="1">
      <alignment horizontal="center" vertical="center"/>
    </xf>
    <xf numFmtId="165" fontId="4" fillId="2" borderId="0" xfId="8" applyNumberFormat="1" applyFont="1" applyFill="1" applyAlignment="1">
      <alignment horizontal="center" vertical="center"/>
    </xf>
    <xf numFmtId="165" fontId="4" fillId="2" borderId="1" xfId="8" applyNumberFormat="1" applyFont="1" applyFill="1" applyBorder="1" applyAlignment="1">
      <alignment horizontal="center" vertical="center"/>
    </xf>
    <xf numFmtId="0" fontId="4" fillId="0" borderId="10" xfId="13" applyFont="1" applyBorder="1"/>
    <xf numFmtId="0" fontId="4" fillId="0" borderId="9" xfId="13" applyFont="1" applyBorder="1"/>
    <xf numFmtId="0" fontId="5" fillId="0" borderId="9" xfId="13" applyFont="1" applyBorder="1"/>
    <xf numFmtId="1" fontId="5" fillId="0" borderId="0" xfId="13" applyNumberFormat="1" applyFont="1" applyBorder="1" applyAlignment="1">
      <alignment horizontal="center"/>
    </xf>
    <xf numFmtId="0" fontId="13" fillId="2" borderId="0" xfId="3" applyFont="1" applyFill="1" applyBorder="1" applyAlignment="1">
      <alignment horizontal="center" vertical="center" wrapText="1"/>
    </xf>
    <xf numFmtId="0" fontId="13" fillId="2" borderId="4" xfId="3" applyFont="1" applyFill="1" applyBorder="1" applyAlignment="1">
      <alignment horizontal="center" vertical="center" wrapText="1"/>
    </xf>
    <xf numFmtId="0" fontId="13" fillId="2" borderId="8" xfId="3" applyFont="1" applyFill="1" applyBorder="1" applyAlignment="1">
      <alignment horizontal="center" vertical="center" wrapText="1"/>
    </xf>
    <xf numFmtId="1" fontId="12" fillId="2" borderId="0" xfId="3" applyNumberFormat="1" applyFont="1" applyFill="1" applyAlignment="1">
      <alignment horizontal="center" vertical="center"/>
    </xf>
    <xf numFmtId="164" fontId="12" fillId="2" borderId="0" xfId="3" applyNumberFormat="1" applyFont="1" applyFill="1" applyAlignment="1">
      <alignment horizontal="left" vertical="center"/>
    </xf>
    <xf numFmtId="3" fontId="12" fillId="2" borderId="5" xfId="3" applyNumberFormat="1" applyFont="1" applyFill="1" applyBorder="1" applyAlignment="1">
      <alignment horizontal="center"/>
    </xf>
    <xf numFmtId="3" fontId="12" fillId="2" borderId="0" xfId="3" applyNumberFormat="1" applyFont="1" applyFill="1" applyBorder="1" applyAlignment="1">
      <alignment horizontal="center"/>
    </xf>
    <xf numFmtId="3" fontId="12" fillId="2" borderId="9" xfId="3" applyNumberFormat="1" applyFont="1" applyFill="1" applyBorder="1" applyAlignment="1">
      <alignment horizontal="center"/>
    </xf>
    <xf numFmtId="3" fontId="0" fillId="0" borderId="0" xfId="0" applyNumberFormat="1"/>
    <xf numFmtId="0" fontId="4" fillId="2" borderId="0" xfId="9" applyFont="1" applyFill="1" applyBorder="1"/>
    <xf numFmtId="0" fontId="11" fillId="2" borderId="0" xfId="0" applyFont="1" applyFill="1" applyAlignment="1">
      <alignment horizontal="left"/>
    </xf>
    <xf numFmtId="0" fontId="7" fillId="0" borderId="1" xfId="0" applyFont="1" applyBorder="1" applyAlignment="1">
      <alignment horizontal="center" vertical="center"/>
    </xf>
    <xf numFmtId="164" fontId="4" fillId="2" borderId="3" xfId="11" applyNumberFormat="1" applyFont="1" applyFill="1" applyBorder="1" applyAlignment="1">
      <alignment horizontal="center" vertical="center"/>
    </xf>
    <xf numFmtId="164" fontId="4" fillId="2" borderId="1" xfId="11" applyNumberFormat="1" applyFont="1" applyFill="1" applyBorder="1" applyAlignment="1">
      <alignment horizontal="center" vertical="center"/>
    </xf>
    <xf numFmtId="0" fontId="5" fillId="2" borderId="2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/>
    </xf>
    <xf numFmtId="0" fontId="5" fillId="2" borderId="4" xfId="11" applyFont="1" applyFill="1" applyBorder="1" applyAlignment="1">
      <alignment horizontal="center" vertical="center" wrapText="1"/>
    </xf>
    <xf numFmtId="0" fontId="5" fillId="2" borderId="8" xfId="11" applyFont="1" applyFill="1" applyBorder="1" applyAlignment="1">
      <alignment horizontal="center" vertical="center" wrapText="1"/>
    </xf>
    <xf numFmtId="0" fontId="5" fillId="2" borderId="3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164" fontId="5" fillId="2" borderId="3" xfId="11" applyNumberFormat="1" applyFont="1" applyFill="1" applyBorder="1" applyAlignment="1">
      <alignment horizontal="left" vertical="center"/>
    </xf>
    <xf numFmtId="164" fontId="5" fillId="2" borderId="0" xfId="11" applyNumberFormat="1" applyFont="1" applyFill="1" applyBorder="1" applyAlignment="1">
      <alignment horizontal="left" vertical="center"/>
    </xf>
    <xf numFmtId="164" fontId="5" fillId="2" borderId="1" xfId="11" applyNumberFormat="1" applyFont="1" applyFill="1" applyBorder="1" applyAlignment="1">
      <alignment horizontal="left" vertical="center"/>
    </xf>
    <xf numFmtId="0" fontId="5" fillId="2" borderId="1" xfId="9" applyFont="1" applyFill="1" applyBorder="1" applyAlignment="1">
      <alignment horizontal="center"/>
    </xf>
    <xf numFmtId="0" fontId="5" fillId="2" borderId="2" xfId="9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 vertical="center"/>
    </xf>
    <xf numFmtId="0" fontId="5" fillId="2" borderId="3" xfId="3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applyFont="1" applyFill="1" applyBorder="1" applyAlignment="1">
      <alignment horizontal="center" vertical="center" wrapText="1"/>
    </xf>
    <xf numFmtId="0" fontId="7" fillId="2" borderId="1" xfId="9" applyFont="1" applyFill="1" applyBorder="1" applyAlignment="1">
      <alignment horizontal="center"/>
    </xf>
    <xf numFmtId="0" fontId="5" fillId="2" borderId="3" xfId="9" applyFont="1" applyFill="1" applyBorder="1" applyAlignment="1">
      <alignment horizontal="center" vertical="center"/>
    </xf>
    <xf numFmtId="0" fontId="5" fillId="2" borderId="0" xfId="9" applyFont="1" applyFill="1" applyAlignment="1">
      <alignment horizontal="center" vertical="center"/>
    </xf>
    <xf numFmtId="0" fontId="5" fillId="2" borderId="0" xfId="9" applyFont="1" applyFill="1" applyBorder="1" applyAlignment="1">
      <alignment horizontal="center" vertical="center"/>
    </xf>
    <xf numFmtId="0" fontId="5" fillId="2" borderId="2" xfId="9" applyFont="1" applyFill="1" applyBorder="1" applyAlignment="1">
      <alignment horizontal="center" vertical="center"/>
    </xf>
    <xf numFmtId="0" fontId="5" fillId="2" borderId="1" xfId="9" applyFont="1" applyFill="1" applyBorder="1" applyAlignment="1">
      <alignment horizontal="center" vertical="center"/>
    </xf>
    <xf numFmtId="0" fontId="7" fillId="2" borderId="0" xfId="9" applyFont="1" applyFill="1" applyBorder="1" applyAlignment="1">
      <alignment horizontal="center" vertical="center"/>
    </xf>
    <xf numFmtId="167" fontId="5" fillId="2" borderId="10" xfId="9" applyNumberFormat="1" applyFont="1" applyFill="1" applyBorder="1" applyAlignment="1">
      <alignment horizontal="center" vertical="center" wrapText="1"/>
    </xf>
    <xf numFmtId="167" fontId="5" fillId="2" borderId="11" xfId="9" applyNumberFormat="1" applyFont="1" applyFill="1" applyBorder="1" applyAlignment="1">
      <alignment horizontal="center" vertical="center" wrapText="1"/>
    </xf>
    <xf numFmtId="167" fontId="5" fillId="2" borderId="4" xfId="9" applyNumberFormat="1" applyFont="1" applyFill="1" applyBorder="1" applyAlignment="1">
      <alignment horizontal="center" vertical="center" wrapText="1"/>
    </xf>
    <xf numFmtId="167" fontId="5" fillId="2" borderId="2" xfId="9" applyNumberFormat="1" applyFont="1" applyFill="1" applyBorder="1" applyAlignment="1">
      <alignment horizontal="center" vertical="center" wrapText="1"/>
    </xf>
    <xf numFmtId="0" fontId="5" fillId="3" borderId="0" xfId="3" applyFont="1" applyFill="1" applyAlignment="1">
      <alignment horizontal="left" vertical="center"/>
    </xf>
    <xf numFmtId="167" fontId="5" fillId="2" borderId="8" xfId="9" applyNumberFormat="1" applyFont="1" applyFill="1" applyBorder="1" applyAlignment="1">
      <alignment horizontal="center" vertical="center" wrapText="1"/>
    </xf>
    <xf numFmtId="165" fontId="10" fillId="0" borderId="3" xfId="3" applyNumberFormat="1" applyFont="1" applyBorder="1" applyAlignment="1">
      <alignment horizontal="center" vertical="center" wrapText="1"/>
    </xf>
    <xf numFmtId="165" fontId="10" fillId="0" borderId="1" xfId="3" applyNumberFormat="1" applyFont="1" applyBorder="1" applyAlignment="1">
      <alignment horizontal="center" vertical="center" wrapText="1"/>
    </xf>
    <xf numFmtId="0" fontId="15" fillId="3" borderId="16" xfId="3" applyFont="1" applyFill="1" applyBorder="1" applyAlignment="1">
      <alignment horizontal="center" vertical="center" textRotation="90" wrapText="1"/>
    </xf>
    <xf numFmtId="0" fontId="15" fillId="3" borderId="0" xfId="3" applyFont="1" applyFill="1" applyAlignment="1">
      <alignment horizontal="center" vertical="center" textRotation="90" wrapText="1"/>
    </xf>
    <xf numFmtId="0" fontId="15" fillId="3" borderId="15" xfId="3" applyFont="1" applyFill="1" applyBorder="1" applyAlignment="1">
      <alignment horizontal="center" vertical="center" textRotation="90" wrapText="1"/>
    </xf>
    <xf numFmtId="0" fontId="15" fillId="3" borderId="16" xfId="3" applyFont="1" applyFill="1" applyBorder="1" applyAlignment="1">
      <alignment horizontal="center" vertical="center" textRotation="90"/>
    </xf>
    <xf numFmtId="0" fontId="15" fillId="3" borderId="0" xfId="3" applyFont="1" applyFill="1" applyAlignment="1">
      <alignment horizontal="center" vertical="center" textRotation="90"/>
    </xf>
    <xf numFmtId="0" fontId="15" fillId="3" borderId="15" xfId="3" applyFont="1" applyFill="1" applyBorder="1" applyAlignment="1">
      <alignment horizontal="center" vertical="center" textRotation="90"/>
    </xf>
    <xf numFmtId="0" fontId="5" fillId="2" borderId="2" xfId="3" applyFont="1" applyFill="1" applyBorder="1" applyAlignment="1">
      <alignment horizontal="center"/>
    </xf>
    <xf numFmtId="0" fontId="13" fillId="3" borderId="3" xfId="3" applyFont="1" applyFill="1" applyBorder="1" applyAlignment="1">
      <alignment horizontal="center" vertical="center" textRotation="90" wrapText="1"/>
    </xf>
    <xf numFmtId="0" fontId="13" fillId="3" borderId="0" xfId="3" applyFont="1" applyFill="1" applyAlignment="1">
      <alignment horizontal="center" vertical="center" textRotation="90" wrapText="1"/>
    </xf>
    <xf numFmtId="0" fontId="13" fillId="3" borderId="1" xfId="3" applyFont="1" applyFill="1" applyBorder="1" applyAlignment="1">
      <alignment horizontal="center" vertical="center" textRotation="90" wrapText="1"/>
    </xf>
    <xf numFmtId="49" fontId="13" fillId="3" borderId="0" xfId="3" applyNumberFormat="1" applyFont="1" applyFill="1" applyAlignment="1">
      <alignment horizontal="center" vertical="center" textRotation="90" wrapText="1"/>
    </xf>
    <xf numFmtId="49" fontId="13" fillId="3" borderId="1" xfId="3" applyNumberFormat="1" applyFont="1" applyFill="1" applyBorder="1" applyAlignment="1">
      <alignment horizontal="center" vertical="center" textRotation="90" wrapText="1"/>
    </xf>
    <xf numFmtId="0" fontId="5" fillId="2" borderId="4" xfId="3" applyFont="1" applyFill="1" applyBorder="1" applyAlignment="1">
      <alignment horizontal="center" vertical="center" wrapText="1"/>
    </xf>
    <xf numFmtId="0" fontId="5" fillId="2" borderId="8" xfId="3" applyFont="1" applyFill="1" applyBorder="1" applyAlignment="1">
      <alignment horizontal="center" vertical="center" wrapText="1"/>
    </xf>
    <xf numFmtId="0" fontId="5" fillId="2" borderId="2" xfId="12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left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2" borderId="4" xfId="3" applyFont="1" applyFill="1" applyBorder="1" applyAlignment="1">
      <alignment horizontal="center" vertical="center" wrapText="1"/>
    </xf>
    <xf numFmtId="0" fontId="13" fillId="2" borderId="2" xfId="3" applyFont="1" applyFill="1" applyBorder="1" applyAlignment="1">
      <alignment horizontal="center" vertical="center" wrapText="1"/>
    </xf>
    <xf numFmtId="0" fontId="13" fillId="2" borderId="8" xfId="3" applyFont="1" applyFill="1" applyBorder="1" applyAlignment="1">
      <alignment horizontal="center" vertical="center" wrapText="1"/>
    </xf>
    <xf numFmtId="0" fontId="13" fillId="2" borderId="3" xfId="3" applyFont="1" applyFill="1" applyBorder="1" applyAlignment="1">
      <alignment horizontal="center" vertical="center" wrapText="1"/>
    </xf>
    <xf numFmtId="0" fontId="13" fillId="2" borderId="0" xfId="3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center" vertical="center" wrapText="1"/>
    </xf>
    <xf numFmtId="0" fontId="5" fillId="2" borderId="1" xfId="12" applyFont="1" applyFill="1" applyBorder="1" applyAlignment="1">
      <alignment horizontal="center" vertical="center" wrapText="1"/>
    </xf>
    <xf numFmtId="0" fontId="5" fillId="2" borderId="4" xfId="12" applyFont="1" applyFill="1" applyBorder="1" applyAlignment="1">
      <alignment horizontal="center" vertical="center" wrapText="1"/>
    </xf>
    <xf numFmtId="0" fontId="5" fillId="2" borderId="8" xfId="12" applyFont="1" applyFill="1" applyBorder="1" applyAlignment="1">
      <alignment horizontal="center" vertical="center" wrapText="1"/>
    </xf>
    <xf numFmtId="0" fontId="4" fillId="3" borderId="0" xfId="13" applyFont="1" applyFill="1" applyAlignment="1">
      <alignment horizontal="center" vertical="center"/>
    </xf>
    <xf numFmtId="0" fontId="7" fillId="2" borderId="7" xfId="8" applyFont="1" applyFill="1" applyBorder="1" applyAlignment="1">
      <alignment horizontal="center" vertical="center" wrapText="1"/>
    </xf>
    <xf numFmtId="0" fontId="7" fillId="2" borderId="6" xfId="8" applyFont="1" applyFill="1" applyBorder="1" applyAlignment="1">
      <alignment horizontal="center" vertical="center" wrapText="1"/>
    </xf>
    <xf numFmtId="0" fontId="7" fillId="2" borderId="3" xfId="8" applyFont="1" applyFill="1" applyBorder="1" applyAlignment="1">
      <alignment horizontal="center" vertical="center" wrapText="1"/>
    </xf>
    <xf numFmtId="0" fontId="7" fillId="2" borderId="1" xfId="8" applyFont="1" applyFill="1" applyBorder="1" applyAlignment="1">
      <alignment horizontal="center" vertical="center" wrapText="1"/>
    </xf>
    <xf numFmtId="0" fontId="7" fillId="2" borderId="12" xfId="8" applyFont="1" applyFill="1" applyBorder="1" applyAlignment="1">
      <alignment horizontal="center" vertical="center" wrapText="1"/>
    </xf>
    <xf numFmtId="0" fontId="7" fillId="2" borderId="18" xfId="8" applyFont="1" applyFill="1" applyBorder="1" applyAlignment="1">
      <alignment horizontal="center" vertical="center" wrapText="1"/>
    </xf>
    <xf numFmtId="0" fontId="7" fillId="2" borderId="4" xfId="8" applyFont="1" applyFill="1" applyBorder="1" applyAlignment="1">
      <alignment horizontal="center" vertical="center" wrapText="1"/>
    </xf>
    <xf numFmtId="0" fontId="7" fillId="2" borderId="2" xfId="8" applyFont="1" applyFill="1" applyBorder="1" applyAlignment="1">
      <alignment horizontal="center" vertical="center" wrapText="1"/>
    </xf>
    <xf numFmtId="164" fontId="7" fillId="2" borderId="2" xfId="8" applyNumberFormat="1" applyFont="1" applyFill="1" applyBorder="1" applyAlignment="1">
      <alignment horizontal="center" vertical="center"/>
    </xf>
    <xf numFmtId="164" fontId="7" fillId="2" borderId="1" xfId="8" applyNumberFormat="1" applyFont="1" applyFill="1" applyBorder="1" applyAlignment="1">
      <alignment horizontal="center" vertical="center"/>
    </xf>
    <xf numFmtId="164" fontId="7" fillId="2" borderId="10" xfId="8" applyNumberFormat="1" applyFont="1" applyFill="1" applyBorder="1" applyAlignment="1">
      <alignment horizontal="center" vertical="center" textRotation="90"/>
    </xf>
    <xf numFmtId="164" fontId="7" fillId="2" borderId="9" xfId="8" applyNumberFormat="1" applyFont="1" applyFill="1" applyBorder="1" applyAlignment="1">
      <alignment horizontal="center" vertical="center" textRotation="90"/>
    </xf>
    <xf numFmtId="164" fontId="7" fillId="2" borderId="11" xfId="8" applyNumberFormat="1" applyFont="1" applyFill="1" applyBorder="1" applyAlignment="1">
      <alignment horizontal="center" vertical="center" textRotation="90"/>
    </xf>
    <xf numFmtId="164" fontId="7" fillId="2" borderId="3" xfId="8" applyNumberFormat="1" applyFont="1" applyFill="1" applyBorder="1" applyAlignment="1">
      <alignment horizontal="center" vertical="center"/>
    </xf>
    <xf numFmtId="0" fontId="5" fillId="2" borderId="2" xfId="8" applyFont="1" applyFill="1" applyBorder="1" applyAlignment="1">
      <alignment horizontal="center" vertical="center" wrapText="1"/>
    </xf>
    <xf numFmtId="0" fontId="7" fillId="2" borderId="0" xfId="8" applyFont="1" applyFill="1" applyAlignment="1">
      <alignment horizontal="center" vertical="center" wrapText="1"/>
    </xf>
    <xf numFmtId="167" fontId="18" fillId="2" borderId="3" xfId="8" applyNumberFormat="1" applyFont="1" applyFill="1" applyBorder="1" applyAlignment="1">
      <alignment horizontal="center" vertical="center" textRotation="90"/>
    </xf>
    <xf numFmtId="167" fontId="18" fillId="2" borderId="0" xfId="8" applyNumberFormat="1" applyFont="1" applyFill="1" applyAlignment="1">
      <alignment horizontal="center" vertical="center" textRotation="90"/>
    </xf>
    <xf numFmtId="167" fontId="18" fillId="2" borderId="1" xfId="8" applyNumberFormat="1" applyFont="1" applyFill="1" applyBorder="1" applyAlignment="1">
      <alignment horizontal="center" vertical="center" textRotation="90"/>
    </xf>
  </cellXfs>
  <cellStyles count="14">
    <cellStyle name="Köprü" xfId="7" builtinId="8"/>
    <cellStyle name="Normal" xfId="0" builtinId="0"/>
    <cellStyle name="Normal 2" xfId="1"/>
    <cellStyle name="Normal 2 2" xfId="3"/>
    <cellStyle name="Normal 2 2 2" xfId="9"/>
    <cellStyle name="Normal 2 2 3" xfId="12"/>
    <cellStyle name="Normal 2 3" xfId="8"/>
    <cellStyle name="Normal 2 4" xfId="11"/>
    <cellStyle name="Normal 4" xfId="4"/>
    <cellStyle name="Normal 4 2" xfId="13"/>
    <cellStyle name="Yüzde" xfId="2" builtinId="5"/>
    <cellStyle name="Yüzde 2" xfId="6"/>
    <cellStyle name="Yüzde 2 2" xfId="10"/>
    <cellStyle name="Yüzde 3" xfId="5"/>
  </cellStyles>
  <dxfs count="0"/>
  <tableStyles count="0" defaultTableStyle="TableStyleMedium2" defaultPivotStyle="PivotStyleLight16"/>
  <colors>
    <mruColors>
      <color rgb="FF967ADC"/>
      <color rgb="FFDA4453"/>
      <color rgb="FF434A54"/>
      <color rgb="FF4A89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TABLO8!A1"/><Relationship Id="rId13" Type="http://schemas.openxmlformats.org/officeDocument/2006/relationships/hyperlink" Target="#TABLO10!A1"/><Relationship Id="rId18" Type="http://schemas.openxmlformats.org/officeDocument/2006/relationships/hyperlink" Target="#TABLO18!A1"/><Relationship Id="rId26" Type="http://schemas.openxmlformats.org/officeDocument/2006/relationships/hyperlink" Target="#TABLO29!A1"/><Relationship Id="rId3" Type="http://schemas.openxmlformats.org/officeDocument/2006/relationships/hyperlink" Target="#TABLO5!A1"/><Relationship Id="rId21" Type="http://schemas.openxmlformats.org/officeDocument/2006/relationships/hyperlink" Target="#TABLO23!A1"/><Relationship Id="rId7" Type="http://schemas.openxmlformats.org/officeDocument/2006/relationships/hyperlink" Target="#TABLO7!A1"/><Relationship Id="rId12" Type="http://schemas.openxmlformats.org/officeDocument/2006/relationships/hyperlink" Target="#TABLO14!A1"/><Relationship Id="rId17" Type="http://schemas.openxmlformats.org/officeDocument/2006/relationships/hyperlink" Target="#TABLO11!A1"/><Relationship Id="rId25" Type="http://schemas.openxmlformats.org/officeDocument/2006/relationships/hyperlink" Target="#TABLO27!A1"/><Relationship Id="rId2" Type="http://schemas.openxmlformats.org/officeDocument/2006/relationships/hyperlink" Target="#TABLO2!A1"/><Relationship Id="rId16" Type="http://schemas.openxmlformats.org/officeDocument/2006/relationships/hyperlink" Target="#TABLO17!A1"/><Relationship Id="rId20" Type="http://schemas.openxmlformats.org/officeDocument/2006/relationships/hyperlink" Target="#TABLO22!A1"/><Relationship Id="rId29" Type="http://schemas.openxmlformats.org/officeDocument/2006/relationships/image" Target="../media/image1.png"/><Relationship Id="rId1" Type="http://schemas.openxmlformats.org/officeDocument/2006/relationships/hyperlink" Target="#TABLO1!A1"/><Relationship Id="rId6" Type="http://schemas.openxmlformats.org/officeDocument/2006/relationships/hyperlink" Target="#TABLO3!A1"/><Relationship Id="rId11" Type="http://schemas.openxmlformats.org/officeDocument/2006/relationships/hyperlink" Target="#TABLO13!A1"/><Relationship Id="rId24" Type="http://schemas.openxmlformats.org/officeDocument/2006/relationships/hyperlink" Target="#TABLO26!A1"/><Relationship Id="rId5" Type="http://schemas.openxmlformats.org/officeDocument/2006/relationships/hyperlink" Target="#TABLO4!A1"/><Relationship Id="rId15" Type="http://schemas.openxmlformats.org/officeDocument/2006/relationships/hyperlink" Target="#TABLO16!A1"/><Relationship Id="rId23" Type="http://schemas.openxmlformats.org/officeDocument/2006/relationships/hyperlink" Target="#TABLO24!A1"/><Relationship Id="rId28" Type="http://schemas.openxmlformats.org/officeDocument/2006/relationships/hyperlink" Target="#TABLO25!A1"/><Relationship Id="rId10" Type="http://schemas.openxmlformats.org/officeDocument/2006/relationships/hyperlink" Target="#TABLO12!A1"/><Relationship Id="rId19" Type="http://schemas.openxmlformats.org/officeDocument/2006/relationships/hyperlink" Target="#TABLO19!A1"/><Relationship Id="rId4" Type="http://schemas.openxmlformats.org/officeDocument/2006/relationships/hyperlink" Target="#TABLO6!A1"/><Relationship Id="rId9" Type="http://schemas.openxmlformats.org/officeDocument/2006/relationships/hyperlink" Target="#TABLO9!A1"/><Relationship Id="rId14" Type="http://schemas.openxmlformats.org/officeDocument/2006/relationships/hyperlink" Target="#TABLO15!A1"/><Relationship Id="rId22" Type="http://schemas.openxmlformats.org/officeDocument/2006/relationships/hyperlink" Target="#TABLO20!A1"/><Relationship Id="rId27" Type="http://schemas.openxmlformats.org/officeDocument/2006/relationships/hyperlink" Target="#TABLO28!A1"/><Relationship Id="rId30" Type="http://schemas.openxmlformats.org/officeDocument/2006/relationships/hyperlink" Target="#TABLO21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&#304;&#199;&#304;NDEK&#304;LER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;&#199;&#304;NDEK&#304;LER!A1"/><Relationship Id="rId1" Type="http://schemas.openxmlformats.org/officeDocument/2006/relationships/hyperlink" Target="#'Ana Sayfa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;&#199;&#304;NDEK&#304;L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33173</xdr:colOff>
      <xdr:row>9</xdr:row>
      <xdr:rowOff>85725</xdr:rowOff>
    </xdr:from>
    <xdr:to>
      <xdr:col>7</xdr:col>
      <xdr:colOff>36457</xdr:colOff>
      <xdr:row>23</xdr:row>
      <xdr:rowOff>155027</xdr:rowOff>
    </xdr:to>
    <xdr:grpSp>
      <xdr:nvGrpSpPr>
        <xdr:cNvPr id="18" name="Grup 17"/>
        <xdr:cNvGrpSpPr/>
      </xdr:nvGrpSpPr>
      <xdr:grpSpPr>
        <a:xfrm>
          <a:off x="33173" y="1866900"/>
          <a:ext cx="4270484" cy="2736302"/>
          <a:chOff x="42698" y="1409700"/>
          <a:chExt cx="4270484" cy="2736302"/>
        </a:xfrm>
      </xdr:grpSpPr>
      <xdr:sp macro="" textlink="">
        <xdr:nvSpPr>
          <xdr:cNvPr id="12" name="Dikdörtgen 11">
            <a:extLst>
              <a:ext uri="{FF2B5EF4-FFF2-40B4-BE49-F238E27FC236}">
                <a16:creationId xmlns:a16="http://schemas.microsoft.com/office/drawing/2014/main" id="{06BA07C4-A135-42C5-BA88-03889E6B340E}"/>
              </a:ext>
            </a:extLst>
          </xdr:cNvPr>
          <xdr:cNvSpPr/>
        </xdr:nvSpPr>
        <xdr:spPr>
          <a:xfrm>
            <a:off x="61420" y="1857375"/>
            <a:ext cx="4248149" cy="2288627"/>
          </a:xfrm>
          <a:prstGeom prst="rect">
            <a:avLst/>
          </a:prstGeom>
          <a:solidFill>
            <a:schemeClr val="accent5">
              <a:lumMod val="20000"/>
              <a:lumOff val="80000"/>
            </a:schemeClr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grpSp>
        <xdr:nvGrpSpPr>
          <xdr:cNvPr id="10" name="Grup 9"/>
          <xdr:cNvGrpSpPr/>
        </xdr:nvGrpSpPr>
        <xdr:grpSpPr>
          <a:xfrm>
            <a:off x="83229" y="1893373"/>
            <a:ext cx="4183971" cy="1964690"/>
            <a:chOff x="120015" y="1537335"/>
            <a:chExt cx="4185285" cy="1964690"/>
          </a:xfrm>
        </xdr:grpSpPr>
        <xdr:sp macro="" textlink="">
          <xdr:nvSpPr>
            <xdr:cNvPr id="2" name="Metin kutusu 1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SpPr txBox="1"/>
          </xdr:nvSpPr>
          <xdr:spPr>
            <a:xfrm>
              <a:off x="129540" y="153733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Aylara Göre Ortalama Yolculuk Sayıları</a:t>
              </a:r>
            </a:p>
          </xdr:txBody>
        </xdr:sp>
        <xdr:sp macro="" textlink="">
          <xdr:nvSpPr>
            <xdr:cNvPr id="3" name="Metin kutusu 2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SpPr txBox="1"/>
          </xdr:nvSpPr>
          <xdr:spPr>
            <a:xfrm>
              <a:off x="129540" y="182880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Günlük Toplam Geçiş Adedi</a:t>
              </a:r>
            </a:p>
          </xdr:txBody>
        </xdr:sp>
        <xdr:sp macro="" textlink="">
          <xdr:nvSpPr>
            <xdr:cNvPr id="4" name="Metin kutusu 3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 txBox="1"/>
          </xdr:nvSpPr>
          <xdr:spPr>
            <a:xfrm>
              <a:off x="129540" y="267652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Yolculuk Sayıları Değişimi</a:t>
              </a:r>
            </a:p>
          </xdr:txBody>
        </xdr:sp>
        <xdr:sp macro="" textlink="">
          <xdr:nvSpPr>
            <xdr:cNvPr id="5" name="Metin kutusu 4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20015" y="2958465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Raylı Sistem Hatlarına Göre Günlük Ortalama Yolculuk Sayıları</a:t>
              </a:r>
            </a:p>
          </xdr:txBody>
        </xdr:sp>
        <xdr:sp macro="" textlink="">
          <xdr:nvSpPr>
            <xdr:cNvPr id="6" name="Metin kutusu 5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29540" y="2392680"/>
              <a:ext cx="4175760" cy="25971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Ana Ulaşım Türüne Göre Günlük Ortalama Yolculuk Sayıları</a:t>
              </a:r>
            </a:p>
          </xdr:txBody>
        </xdr:sp>
        <xdr:sp macro="" textlink="">
          <xdr:nvSpPr>
            <xdr:cNvPr id="7" name="Metin kutusu 6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29540" y="2112645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Yolcu Tipine Göre Günlük Yolculuk Sayıları </a:t>
              </a:r>
            </a:p>
          </xdr:txBody>
        </xdr:sp>
        <xdr:sp macro="" textlink="">
          <xdr:nvSpPr>
            <xdr:cNvPr id="8" name="Metin kutusu 7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129540" y="3234690"/>
              <a:ext cx="4175760" cy="267335"/>
            </a:xfrm>
            <a:prstGeom prst="roundRect">
              <a:avLst/>
            </a:prstGeom>
            <a:solidFill>
              <a:srgbClr val="4A89DC"/>
            </a:solidFill>
            <a:ln>
              <a:noFill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ctr">
              <a:noAutofit/>
            </a:bodyPr>
            <a:lstStyle/>
            <a:p>
              <a:pPr marL="0" indent="0" algn="l"/>
              <a:r>
                <a:rPr lang="tr-TR" sz="1000" b="1">
                  <a:solidFill>
                    <a:schemeClr val="bg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Aylara Göre Günlük Değişim</a:t>
              </a:r>
            </a:p>
          </xdr:txBody>
        </xdr:sp>
      </xdr:grpSp>
      <xdr:sp macro="" textlink="">
        <xdr:nvSpPr>
          <xdr:cNvPr id="11" name="Dikdörtgen 10">
            <a:extLst>
              <a:ext uri="{FF2B5EF4-FFF2-40B4-BE49-F238E27FC236}">
                <a16:creationId xmlns:a16="http://schemas.microsoft.com/office/drawing/2014/main" id="{D68F2CEE-E94E-4382-B5A3-46C9437E02F7}"/>
              </a:ext>
            </a:extLst>
          </xdr:cNvPr>
          <xdr:cNvSpPr/>
        </xdr:nvSpPr>
        <xdr:spPr>
          <a:xfrm>
            <a:off x="57148" y="1409700"/>
            <a:ext cx="4256034" cy="432435"/>
          </a:xfrm>
          <a:prstGeom prst="rect">
            <a:avLst/>
          </a:prstGeom>
          <a:solidFill>
            <a:srgbClr val="4A89DC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/>
              <a:t>TOPLU</a:t>
            </a:r>
            <a:r>
              <a:rPr lang="tr-TR" sz="1600" b="1" baseline="0"/>
              <a:t> TAŞIMA AKBİL İSTATİSTİKLERİ </a:t>
            </a:r>
            <a:endParaRPr lang="tr-TR" sz="1600" b="1"/>
          </a:p>
        </xdr:txBody>
      </xdr:sp>
      <xdr:cxnSp macro="">
        <xdr:nvCxnSpPr>
          <xdr:cNvPr id="13" name="Düz Bağlayıcı 12">
            <a:extLst>
              <a:ext uri="{FF2B5EF4-FFF2-40B4-BE49-F238E27FC236}">
                <a16:creationId xmlns:a16="http://schemas.microsoft.com/office/drawing/2014/main" id="{FDECB672-AA21-4B03-A5D8-334E505AEC78}"/>
              </a:ext>
            </a:extLst>
          </xdr:cNvPr>
          <xdr:cNvCxnSpPr/>
        </xdr:nvCxnSpPr>
        <xdr:spPr>
          <a:xfrm>
            <a:off x="114957" y="3883901"/>
            <a:ext cx="4114800" cy="9525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" name="Metin kutusu 14">
            <a:extLst>
              <a:ext uri="{FF2B5EF4-FFF2-40B4-BE49-F238E27FC236}">
                <a16:creationId xmlns:a16="http://schemas.microsoft.com/office/drawing/2014/main" id="{7C121CB3-C514-41BC-B670-0B5FB12B64E4}"/>
              </a:ext>
            </a:extLst>
          </xdr:cNvPr>
          <xdr:cNvSpPr txBox="1"/>
        </xdr:nvSpPr>
        <xdr:spPr>
          <a:xfrm>
            <a:off x="42698" y="3898771"/>
            <a:ext cx="3366641" cy="2143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TUHİM ve BELBİM'den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7</xdr:col>
      <xdr:colOff>38100</xdr:colOff>
      <xdr:row>9</xdr:row>
      <xdr:rowOff>85725</xdr:rowOff>
    </xdr:from>
    <xdr:to>
      <xdr:col>13</xdr:col>
      <xdr:colOff>318487</xdr:colOff>
      <xdr:row>28</xdr:row>
      <xdr:rowOff>91440</xdr:rowOff>
    </xdr:to>
    <xdr:grpSp>
      <xdr:nvGrpSpPr>
        <xdr:cNvPr id="19" name="Grup 18"/>
        <xdr:cNvGrpSpPr/>
      </xdr:nvGrpSpPr>
      <xdr:grpSpPr>
        <a:xfrm>
          <a:off x="4305300" y="1866900"/>
          <a:ext cx="3937987" cy="3625215"/>
          <a:chOff x="4049736" y="1613535"/>
          <a:chExt cx="3937987" cy="3625215"/>
        </a:xfrm>
      </xdr:grpSpPr>
      <xdr:sp macro="" textlink="">
        <xdr:nvSpPr>
          <xdr:cNvPr id="20" name="Dikdörtgen 19">
            <a:extLst>
              <a:ext uri="{FF2B5EF4-FFF2-40B4-BE49-F238E27FC236}">
                <a16:creationId xmlns:a16="http://schemas.microsoft.com/office/drawing/2014/main" id="{4CF10060-1B0F-4F08-94FA-E8F14B1E9E75}"/>
              </a:ext>
            </a:extLst>
          </xdr:cNvPr>
          <xdr:cNvSpPr/>
        </xdr:nvSpPr>
        <xdr:spPr>
          <a:xfrm>
            <a:off x="4081462" y="2052636"/>
            <a:ext cx="3906261" cy="3186114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tr-TR" sz="1600" b="1"/>
          </a:p>
        </xdr:txBody>
      </xdr:sp>
      <xdr:sp macro="" textlink="">
        <xdr:nvSpPr>
          <xdr:cNvPr id="21" name="Metin kutusu 20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69073E14-F5F0-45D1-8101-AB94C63A40F3}"/>
              </a:ext>
            </a:extLst>
          </xdr:cNvPr>
          <xdr:cNvSpPr txBox="1"/>
        </xdr:nvSpPr>
        <xdr:spPr>
          <a:xfrm>
            <a:off x="4122420" y="2095500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Günlük Ortalama Araç Sayısı</a:t>
            </a:r>
          </a:p>
        </xdr:txBody>
      </xdr:sp>
      <xdr:sp macro="" textlink="">
        <xdr:nvSpPr>
          <xdr:cNvPr id="22" name="Metin kutusu 2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85EB1E1-F6A5-437B-AE35-687B08C549E0}"/>
              </a:ext>
            </a:extLst>
          </xdr:cNvPr>
          <xdr:cNvSpPr txBox="1"/>
        </xdr:nvSpPr>
        <xdr:spPr>
          <a:xfrm>
            <a:off x="4122420" y="2386012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Saatlik Araç Sayısı (Ortalama)</a:t>
            </a:r>
          </a:p>
        </xdr:txBody>
      </xdr:sp>
      <xdr:sp macro="" textlink="">
        <xdr:nvSpPr>
          <xdr:cNvPr id="23" name="Metin kutusu 2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958AB841-375F-4E82-8434-13B0C305219D}"/>
              </a:ext>
            </a:extLst>
          </xdr:cNvPr>
          <xdr:cNvSpPr txBox="1"/>
        </xdr:nvSpPr>
        <xdr:spPr>
          <a:xfrm>
            <a:off x="4122420" y="3244213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Haftalara Göre Araç Sayısı Değişimi (Günlük)</a:t>
            </a:r>
          </a:p>
        </xdr:txBody>
      </xdr:sp>
      <xdr:sp macro="" textlink="">
        <xdr:nvSpPr>
          <xdr:cNvPr id="24" name="Metin kutusu 23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0507F43-9D9C-44D4-BF0B-FF20432B387C}"/>
              </a:ext>
            </a:extLst>
          </xdr:cNvPr>
          <xdr:cNvSpPr txBox="1"/>
        </xdr:nvSpPr>
        <xdr:spPr>
          <a:xfrm>
            <a:off x="4122420" y="3536630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Haftalara Göre Araç Sayısı Değişimi (Saatlik)</a:t>
            </a:r>
          </a:p>
        </xdr:txBody>
      </xdr:sp>
      <xdr:sp macro="" textlink="">
        <xdr:nvSpPr>
          <xdr:cNvPr id="25" name="Metin kutusu 2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FD586B37-48CD-40A8-94F5-360F9B066B3D}"/>
              </a:ext>
            </a:extLst>
          </xdr:cNvPr>
          <xdr:cNvSpPr txBox="1"/>
        </xdr:nvSpPr>
        <xdr:spPr>
          <a:xfrm>
            <a:off x="4122420" y="3817617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Yönlere Göre Toplam Araç Sayısı</a:t>
            </a:r>
          </a:p>
        </xdr:txBody>
      </xdr:sp>
      <xdr:sp macro="" textlink="">
        <xdr:nvSpPr>
          <xdr:cNvPr id="26" name="Metin kutusu 2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1659BD6D-BF01-48BB-A7E8-F8B594F21F03}"/>
              </a:ext>
            </a:extLst>
          </xdr:cNvPr>
          <xdr:cNvSpPr txBox="1"/>
        </xdr:nvSpPr>
        <xdr:spPr>
          <a:xfrm>
            <a:off x="4122420" y="2668904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Covid-19 Etkisi</a:t>
            </a:r>
          </a:p>
        </xdr:txBody>
      </xdr:sp>
      <xdr:sp macro="" textlink="">
        <xdr:nvSpPr>
          <xdr:cNvPr id="27" name="Metin kutusu 26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56871FD0-B313-4282-BD78-52E7ECF3A706}"/>
              </a:ext>
            </a:extLst>
          </xdr:cNvPr>
          <xdr:cNvSpPr txBox="1"/>
        </xdr:nvSpPr>
        <xdr:spPr>
          <a:xfrm>
            <a:off x="4122420" y="4110034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Günlük Araç Sayıları</a:t>
            </a:r>
          </a:p>
        </xdr:txBody>
      </xdr:sp>
      <xdr:sp macro="" textlink="">
        <xdr:nvSpPr>
          <xdr:cNvPr id="28" name="Metin kutusu 27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63A6C45-306A-48DA-BFFB-2C6960A593F0}"/>
              </a:ext>
            </a:extLst>
          </xdr:cNvPr>
          <xdr:cNvSpPr txBox="1"/>
        </xdr:nvSpPr>
        <xdr:spPr>
          <a:xfrm>
            <a:off x="4122420" y="4391021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Ortalama (Saatlik) Araç Sayıları</a:t>
            </a:r>
          </a:p>
        </xdr:txBody>
      </xdr:sp>
      <xdr:sp macro="" textlink="">
        <xdr:nvSpPr>
          <xdr:cNvPr id="29" name="Metin kutusu 28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83C427C-430C-4CE4-9F65-6EE8D68A4DBE}"/>
              </a:ext>
            </a:extLst>
          </xdr:cNvPr>
          <xdr:cNvSpPr txBox="1"/>
        </xdr:nvSpPr>
        <xdr:spPr>
          <a:xfrm>
            <a:off x="4122420" y="4683442"/>
            <a:ext cx="3816000" cy="257715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Yaka Geçişi Ortalama Saatlik Değişim</a:t>
            </a:r>
          </a:p>
        </xdr:txBody>
      </xdr:sp>
      <xdr:sp macro="" textlink="">
        <xdr:nvSpPr>
          <xdr:cNvPr id="30" name="Metin kutusu 29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ED00754E-C49D-4FBE-93CB-F3A1458C2B0B}"/>
              </a:ext>
            </a:extLst>
          </xdr:cNvPr>
          <xdr:cNvSpPr txBox="1"/>
        </xdr:nvSpPr>
        <xdr:spPr>
          <a:xfrm>
            <a:off x="4122420" y="2961321"/>
            <a:ext cx="3816000" cy="259620"/>
          </a:xfrm>
          <a:prstGeom prst="roundRect">
            <a:avLst/>
          </a:prstGeom>
          <a:solidFill>
            <a:srgbClr val="434A5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r>
              <a:rPr lang="tr-TR" sz="1000" b="1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Aylara Göre Taşıt Sayıları Karşılaştırmaları</a:t>
            </a:r>
          </a:p>
        </xdr:txBody>
      </xdr:sp>
      <xdr:sp macro="" textlink="">
        <xdr:nvSpPr>
          <xdr:cNvPr id="31" name="Dikdörtgen 30">
            <a:extLst>
              <a:ext uri="{FF2B5EF4-FFF2-40B4-BE49-F238E27FC236}">
                <a16:creationId xmlns:a16="http://schemas.microsoft.com/office/drawing/2014/main" id="{6E0D05D3-D7C9-48B6-83E6-DF7EB585A118}"/>
              </a:ext>
            </a:extLst>
          </xdr:cNvPr>
          <xdr:cNvSpPr/>
        </xdr:nvSpPr>
        <xdr:spPr>
          <a:xfrm>
            <a:off x="4081462" y="1613535"/>
            <a:ext cx="3904949" cy="432435"/>
          </a:xfrm>
          <a:prstGeom prst="rect">
            <a:avLst/>
          </a:prstGeom>
          <a:solidFill>
            <a:srgbClr val="434A54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tr-TR" sz="1600" b="1"/>
              <a:t>ARAÇ</a:t>
            </a:r>
            <a:r>
              <a:rPr lang="tr-TR" sz="1600" b="1" baseline="0"/>
              <a:t> SAYIMLARI</a:t>
            </a:r>
            <a:endParaRPr lang="tr-TR" sz="1600" b="1"/>
          </a:p>
        </xdr:txBody>
      </xdr:sp>
      <xdr:sp macro="" textlink="">
        <xdr:nvSpPr>
          <xdr:cNvPr id="32" name="Metin kutusu 31">
            <a:extLst>
              <a:ext uri="{FF2B5EF4-FFF2-40B4-BE49-F238E27FC236}">
                <a16:creationId xmlns:a16="http://schemas.microsoft.com/office/drawing/2014/main" id="{CAFD87DC-AB0A-4BF7-A019-EB0ABFBAE248}"/>
              </a:ext>
            </a:extLst>
          </xdr:cNvPr>
          <xdr:cNvSpPr txBox="1"/>
        </xdr:nvSpPr>
        <xdr:spPr>
          <a:xfrm>
            <a:off x="4049736" y="4974981"/>
            <a:ext cx="3370971" cy="2315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r-TR" sz="1000">
                <a:solidFill>
                  <a:srgbClr val="FF0000"/>
                </a:solidFill>
              </a:rPr>
              <a:t>*Veriler İBB Ulaşım Yönetim Merkezinden temin</a:t>
            </a:r>
            <a:r>
              <a:rPr lang="tr-TR" sz="1000" baseline="0">
                <a:solidFill>
                  <a:srgbClr val="FF0000"/>
                </a:solidFill>
              </a:rPr>
              <a:t> edilmiştir.</a:t>
            </a:r>
            <a:endParaRPr lang="tr-TR" sz="1000">
              <a:solidFill>
                <a:srgbClr val="FF0000"/>
              </a:solidFill>
            </a:endParaRPr>
          </a:p>
        </xdr:txBody>
      </xdr:sp>
      <xdr:cxnSp macro="">
        <xdr:nvCxnSpPr>
          <xdr:cNvPr id="33" name="Düz Bağlayıcı 32">
            <a:extLst>
              <a:ext uri="{FF2B5EF4-FFF2-40B4-BE49-F238E27FC236}">
                <a16:creationId xmlns:a16="http://schemas.microsoft.com/office/drawing/2014/main" id="{782F6D9C-A318-4DE9-B3C2-2867E3762611}"/>
              </a:ext>
            </a:extLst>
          </xdr:cNvPr>
          <xdr:cNvCxnSpPr/>
        </xdr:nvCxnSpPr>
        <xdr:spPr>
          <a:xfrm>
            <a:off x="4120662" y="4992565"/>
            <a:ext cx="3827584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338432</xdr:colOff>
      <xdr:row>11</xdr:row>
      <xdr:rowOff>143825</xdr:rowOff>
    </xdr:from>
    <xdr:to>
      <xdr:col>19</xdr:col>
      <xdr:colOff>581026</xdr:colOff>
      <xdr:row>25</xdr:row>
      <xdr:rowOff>152400</xdr:rowOff>
    </xdr:to>
    <xdr:sp macro="" textlink="">
      <xdr:nvSpPr>
        <xdr:cNvPr id="35" name="Dikdörtgen 34">
          <a:extLst>
            <a:ext uri="{FF2B5EF4-FFF2-40B4-BE49-F238E27FC236}">
              <a16:creationId xmlns:a16="http://schemas.microsoft.com/office/drawing/2014/main" id="{565275E4-BFD1-42BD-B4DE-F9A4753CC29D}"/>
            </a:ext>
          </a:extLst>
        </xdr:cNvPr>
        <xdr:cNvSpPr/>
      </xdr:nvSpPr>
      <xdr:spPr>
        <a:xfrm>
          <a:off x="8263232" y="2306000"/>
          <a:ext cx="3900194" cy="2675575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13</xdr:col>
      <xdr:colOff>371769</xdr:colOff>
      <xdr:row>12</xdr:row>
      <xdr:rowOff>263</xdr:rowOff>
    </xdr:from>
    <xdr:to>
      <xdr:col>19</xdr:col>
      <xdr:colOff>530169</xdr:colOff>
      <xdr:row>13</xdr:row>
      <xdr:rowOff>68332</xdr:rowOff>
    </xdr:to>
    <xdr:sp macro="" textlink="">
      <xdr:nvSpPr>
        <xdr:cNvPr id="36" name="Metin kutusu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77DCA2A-60A5-49C4-800B-17FEEDAB7062}"/>
            </a:ext>
          </a:extLst>
        </xdr:cNvPr>
        <xdr:cNvSpPr txBox="1"/>
      </xdr:nvSpPr>
      <xdr:spPr>
        <a:xfrm>
          <a:off x="8296569" y="1971938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</a:t>
          </a:r>
        </a:p>
      </xdr:txBody>
    </xdr:sp>
    <xdr:clientData/>
  </xdr:twoCellAnchor>
  <xdr:twoCellAnchor>
    <xdr:from>
      <xdr:col>13</xdr:col>
      <xdr:colOff>371769</xdr:colOff>
      <xdr:row>13</xdr:row>
      <xdr:rowOff>101524</xdr:rowOff>
    </xdr:from>
    <xdr:to>
      <xdr:col>19</xdr:col>
      <xdr:colOff>530169</xdr:colOff>
      <xdr:row>14</xdr:row>
      <xdr:rowOff>169593</xdr:rowOff>
    </xdr:to>
    <xdr:sp macro="" textlink="">
      <xdr:nvSpPr>
        <xdr:cNvPr id="37" name="Metin kutusu 3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39285311-53DE-4A6A-8FC0-CC03E2C91FC9}"/>
            </a:ext>
          </a:extLst>
        </xdr:cNvPr>
        <xdr:cNvSpPr txBox="1"/>
      </xdr:nvSpPr>
      <xdr:spPr>
        <a:xfrm>
          <a:off x="8296569" y="2263699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Haftaiçi Ortalama Hız (km/sa)</a:t>
          </a:r>
        </a:p>
      </xdr:txBody>
    </xdr:sp>
    <xdr:clientData/>
  </xdr:twoCellAnchor>
  <xdr:twoCellAnchor>
    <xdr:from>
      <xdr:col>13</xdr:col>
      <xdr:colOff>381294</xdr:colOff>
      <xdr:row>18</xdr:row>
      <xdr:rowOff>22599</xdr:rowOff>
    </xdr:from>
    <xdr:to>
      <xdr:col>19</xdr:col>
      <xdr:colOff>539694</xdr:colOff>
      <xdr:row>19</xdr:row>
      <xdr:rowOff>90668</xdr:rowOff>
    </xdr:to>
    <xdr:sp macro="" textlink="">
      <xdr:nvSpPr>
        <xdr:cNvPr id="38" name="Metin kutusu 3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C735E9C-08D1-44C9-AAD1-3280077F6FBD}"/>
            </a:ext>
          </a:extLst>
        </xdr:cNvPr>
        <xdr:cNvSpPr txBox="1"/>
      </xdr:nvSpPr>
      <xdr:spPr>
        <a:xfrm>
          <a:off x="8306094" y="3518274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Güzergahlara Göre Saatlik Süre (dk)</a:t>
          </a:r>
        </a:p>
      </xdr:txBody>
    </xdr:sp>
    <xdr:clientData/>
  </xdr:twoCellAnchor>
  <xdr:twoCellAnchor>
    <xdr:from>
      <xdr:col>13</xdr:col>
      <xdr:colOff>371769</xdr:colOff>
      <xdr:row>19</xdr:row>
      <xdr:rowOff>144815</xdr:rowOff>
    </xdr:from>
    <xdr:to>
      <xdr:col>19</xdr:col>
      <xdr:colOff>530169</xdr:colOff>
      <xdr:row>21</xdr:row>
      <xdr:rowOff>30004</xdr:rowOff>
    </xdr:to>
    <xdr:sp macro="" textlink="">
      <xdr:nvSpPr>
        <xdr:cNvPr id="39" name="Metin kutusu 3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D27ED95-5C63-47A2-B2FF-9181FE9484CB}"/>
            </a:ext>
          </a:extLst>
        </xdr:cNvPr>
        <xdr:cNvSpPr txBox="1"/>
      </xdr:nvSpPr>
      <xdr:spPr>
        <a:xfrm>
          <a:off x="8296569" y="3830990"/>
          <a:ext cx="3816000" cy="26618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Açık-Kapalı Seyahat Süresi Karşılaştırması (dk)</a:t>
          </a:r>
        </a:p>
      </xdr:txBody>
    </xdr:sp>
    <xdr:clientData/>
  </xdr:twoCellAnchor>
  <xdr:twoCellAnchor>
    <xdr:from>
      <xdr:col>13</xdr:col>
      <xdr:colOff>371769</xdr:colOff>
      <xdr:row>15</xdr:row>
      <xdr:rowOff>5716</xdr:rowOff>
    </xdr:from>
    <xdr:to>
      <xdr:col>19</xdr:col>
      <xdr:colOff>530169</xdr:colOff>
      <xdr:row>16</xdr:row>
      <xdr:rowOff>73785</xdr:rowOff>
    </xdr:to>
    <xdr:sp macro="" textlink="">
      <xdr:nvSpPr>
        <xdr:cNvPr id="40" name="Metin kutusu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296569" y="2548891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Okul Açık/Kapalı Saatlik Ortalama Hız (km/sa)</a:t>
          </a:r>
        </a:p>
      </xdr:txBody>
    </xdr:sp>
    <xdr:clientData/>
  </xdr:twoCellAnchor>
  <xdr:twoCellAnchor>
    <xdr:from>
      <xdr:col>13</xdr:col>
      <xdr:colOff>371769</xdr:colOff>
      <xdr:row>21</xdr:row>
      <xdr:rowOff>66149</xdr:rowOff>
    </xdr:from>
    <xdr:to>
      <xdr:col>19</xdr:col>
      <xdr:colOff>530169</xdr:colOff>
      <xdr:row>22</xdr:row>
      <xdr:rowOff>134218</xdr:rowOff>
    </xdr:to>
    <xdr:sp macro="" textlink="">
      <xdr:nvSpPr>
        <xdr:cNvPr id="41" name="Metin kutusu 4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296569" y="4133324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Hafta İçi Saatlere Göre Güzergah Bazında Hız (km/sa)</a:t>
          </a:r>
        </a:p>
      </xdr:txBody>
    </xdr:sp>
    <xdr:clientData/>
  </xdr:twoCellAnchor>
  <xdr:twoCellAnchor>
    <xdr:from>
      <xdr:col>13</xdr:col>
      <xdr:colOff>338431</xdr:colOff>
      <xdr:row>9</xdr:row>
      <xdr:rowOff>85725</xdr:rowOff>
    </xdr:from>
    <xdr:to>
      <xdr:col>19</xdr:col>
      <xdr:colOff>585780</xdr:colOff>
      <xdr:row>11</xdr:row>
      <xdr:rowOff>137160</xdr:rowOff>
    </xdr:to>
    <xdr:sp macro="" textlink="">
      <xdr:nvSpPr>
        <xdr:cNvPr id="42" name="Dikdörtgen 41">
          <a:extLst>
            <a:ext uri="{FF2B5EF4-FFF2-40B4-BE49-F238E27FC236}">
              <a16:creationId xmlns:a16="http://schemas.microsoft.com/office/drawing/2014/main" id="{1658C18D-6A56-4C95-94C3-D8B86F5E3484}"/>
            </a:ext>
          </a:extLst>
        </xdr:cNvPr>
        <xdr:cNvSpPr/>
      </xdr:nvSpPr>
      <xdr:spPr>
        <a:xfrm>
          <a:off x="8263231" y="1485900"/>
          <a:ext cx="3904949" cy="432435"/>
        </a:xfrm>
        <a:prstGeom prst="rect">
          <a:avLst/>
        </a:prstGeom>
        <a:solidFill>
          <a:srgbClr val="DA4453"/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HIZ ve SÜRE ETÜTLERİ</a:t>
          </a:r>
        </a:p>
      </xdr:txBody>
    </xdr:sp>
    <xdr:clientData/>
  </xdr:twoCellAnchor>
  <xdr:twoCellAnchor>
    <xdr:from>
      <xdr:col>13</xdr:col>
      <xdr:colOff>276225</xdr:colOff>
      <xdr:row>24</xdr:row>
      <xdr:rowOff>94371</xdr:rowOff>
    </xdr:from>
    <xdr:to>
      <xdr:col>18</xdr:col>
      <xdr:colOff>599196</xdr:colOff>
      <xdr:row>25</xdr:row>
      <xdr:rowOff>135402</xdr:rowOff>
    </xdr:to>
    <xdr:sp macro="" textlink="">
      <xdr:nvSpPr>
        <xdr:cNvPr id="43" name="Metin kutusu 42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8201025" y="4733046"/>
          <a:ext cx="3370971" cy="231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356676</xdr:colOff>
      <xdr:row>24</xdr:row>
      <xdr:rowOff>111955</xdr:rowOff>
    </xdr:from>
    <xdr:to>
      <xdr:col>19</xdr:col>
      <xdr:colOff>526660</xdr:colOff>
      <xdr:row>24</xdr:row>
      <xdr:rowOff>111955</xdr:rowOff>
    </xdr:to>
    <xdr:cxnSp macro="">
      <xdr:nvCxnSpPr>
        <xdr:cNvPr id="44" name="Düz Bağlayıcı 43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8281476" y="4750630"/>
          <a:ext cx="38275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11</xdr:row>
      <xdr:rowOff>130357</xdr:rowOff>
    </xdr:from>
    <xdr:to>
      <xdr:col>26</xdr:col>
      <xdr:colOff>497263</xdr:colOff>
      <xdr:row>18</xdr:row>
      <xdr:rowOff>180975</xdr:rowOff>
    </xdr:to>
    <xdr:sp macro="" textlink="">
      <xdr:nvSpPr>
        <xdr:cNvPr id="46" name="Dikdörtgen 45">
          <a:extLst>
            <a:ext uri="{FF2B5EF4-FFF2-40B4-BE49-F238E27FC236}">
              <a16:creationId xmlns:a16="http://schemas.microsoft.com/office/drawing/2014/main" id="{8EE86264-8334-442D-964F-8F5DB7371DD5}"/>
            </a:ext>
          </a:extLst>
        </xdr:cNvPr>
        <xdr:cNvSpPr/>
      </xdr:nvSpPr>
      <xdr:spPr>
        <a:xfrm>
          <a:off x="12192000" y="1911532"/>
          <a:ext cx="4154863" cy="138411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tr-TR" sz="1600" b="1"/>
        </a:p>
      </xdr:txBody>
    </xdr:sp>
    <xdr:clientData/>
  </xdr:twoCellAnchor>
  <xdr:twoCellAnchor>
    <xdr:from>
      <xdr:col>20</xdr:col>
      <xdr:colOff>39082</xdr:colOff>
      <xdr:row>11</xdr:row>
      <xdr:rowOff>160952</xdr:rowOff>
    </xdr:from>
    <xdr:to>
      <xdr:col>26</xdr:col>
      <xdr:colOff>440340</xdr:colOff>
      <xdr:row>13</xdr:row>
      <xdr:rowOff>22154</xdr:rowOff>
    </xdr:to>
    <xdr:sp macro="" textlink="">
      <xdr:nvSpPr>
        <xdr:cNvPr id="47" name="Metin kutusu 4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ADDDC092-7931-4FDD-A05F-E04D7E59F66F}"/>
            </a:ext>
          </a:extLst>
        </xdr:cNvPr>
        <xdr:cNvSpPr txBox="1"/>
      </xdr:nvSpPr>
      <xdr:spPr>
        <a:xfrm>
          <a:off x="12231082" y="1942127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Günlük Trafik Yoğunluğu İndex Ortalamaları</a:t>
          </a:r>
        </a:p>
      </xdr:txBody>
    </xdr:sp>
    <xdr:clientData/>
  </xdr:twoCellAnchor>
  <xdr:twoCellAnchor>
    <xdr:from>
      <xdr:col>20</xdr:col>
      <xdr:colOff>39082</xdr:colOff>
      <xdr:row>13</xdr:row>
      <xdr:rowOff>46834</xdr:rowOff>
    </xdr:from>
    <xdr:to>
      <xdr:col>26</xdr:col>
      <xdr:colOff>440340</xdr:colOff>
      <xdr:row>14</xdr:row>
      <xdr:rowOff>98536</xdr:rowOff>
    </xdr:to>
    <xdr:sp macro="" textlink="">
      <xdr:nvSpPr>
        <xdr:cNvPr id="48" name="Metin kutusu 4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EB339F4A-B632-4303-BB36-ADA16E416581}"/>
            </a:ext>
          </a:extLst>
        </xdr:cNvPr>
        <xdr:cNvSpPr txBox="1"/>
      </xdr:nvSpPr>
      <xdr:spPr>
        <a:xfrm>
          <a:off x="12231082" y="220900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Hafta İçi/Sonu Trafik Yoğunluğu İndex Ortalamaları</a:t>
          </a:r>
        </a:p>
      </xdr:txBody>
    </xdr:sp>
    <xdr:clientData/>
  </xdr:twoCellAnchor>
  <xdr:twoCellAnchor>
    <xdr:from>
      <xdr:col>20</xdr:col>
      <xdr:colOff>39082</xdr:colOff>
      <xdr:row>16</xdr:row>
      <xdr:rowOff>10114</xdr:rowOff>
    </xdr:from>
    <xdr:to>
      <xdr:col>26</xdr:col>
      <xdr:colOff>440340</xdr:colOff>
      <xdr:row>17</xdr:row>
      <xdr:rowOff>61816</xdr:rowOff>
    </xdr:to>
    <xdr:sp macro="" textlink="">
      <xdr:nvSpPr>
        <xdr:cNvPr id="49" name="Metin kutusu 4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76C6290B-A933-4BF4-80C2-D9A0C0B28DC3}"/>
            </a:ext>
          </a:extLst>
        </xdr:cNvPr>
        <xdr:cNvSpPr txBox="1"/>
      </xdr:nvSpPr>
      <xdr:spPr>
        <a:xfrm>
          <a:off x="12231082" y="2743789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Günlere Göre Saatlik Trafik Yoğunluğu İndex Ortalamaları</a:t>
          </a:r>
        </a:p>
      </xdr:txBody>
    </xdr:sp>
    <xdr:clientData/>
  </xdr:twoCellAnchor>
  <xdr:twoCellAnchor>
    <xdr:from>
      <xdr:col>20</xdr:col>
      <xdr:colOff>39082</xdr:colOff>
      <xdr:row>14</xdr:row>
      <xdr:rowOff>124231</xdr:rowOff>
    </xdr:from>
    <xdr:to>
      <xdr:col>26</xdr:col>
      <xdr:colOff>440340</xdr:colOff>
      <xdr:row>15</xdr:row>
      <xdr:rowOff>175933</xdr:rowOff>
    </xdr:to>
    <xdr:sp macro="" textlink="">
      <xdr:nvSpPr>
        <xdr:cNvPr id="50" name="Metin kutusu 4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CC740A7-CE52-4372-98D4-E695284E4F6D}"/>
            </a:ext>
          </a:extLst>
        </xdr:cNvPr>
        <xdr:cNvSpPr txBox="1"/>
      </xdr:nvSpPr>
      <xdr:spPr>
        <a:xfrm>
          <a:off x="12231082" y="2476906"/>
          <a:ext cx="4058858" cy="242202"/>
        </a:xfrm>
        <a:prstGeom prst="roundRect">
          <a:avLst/>
        </a:prstGeom>
        <a:solidFill>
          <a:srgbClr val="967ADC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Göre Saatlik Trafik Yoğunluğu İndex Ortalamaları</a:t>
          </a:r>
        </a:p>
      </xdr:txBody>
    </xdr:sp>
    <xdr:clientData/>
  </xdr:twoCellAnchor>
  <xdr:twoCellAnchor>
    <xdr:from>
      <xdr:col>20</xdr:col>
      <xdr:colOff>84</xdr:colOff>
      <xdr:row>9</xdr:row>
      <xdr:rowOff>85725</xdr:rowOff>
    </xdr:from>
    <xdr:to>
      <xdr:col>26</xdr:col>
      <xdr:colOff>495952</xdr:colOff>
      <xdr:row>11</xdr:row>
      <xdr:rowOff>123926</xdr:rowOff>
    </xdr:to>
    <xdr:sp macro="" textlink="">
      <xdr:nvSpPr>
        <xdr:cNvPr id="51" name="Dikdörtgen 50">
          <a:extLst>
            <a:ext uri="{FF2B5EF4-FFF2-40B4-BE49-F238E27FC236}">
              <a16:creationId xmlns:a16="http://schemas.microsoft.com/office/drawing/2014/main" id="{713F72D8-78F0-40D3-8906-28C6C49F4ED9}"/>
            </a:ext>
          </a:extLst>
        </xdr:cNvPr>
        <xdr:cNvSpPr/>
      </xdr:nvSpPr>
      <xdr:spPr>
        <a:xfrm>
          <a:off x="12192084" y="1485900"/>
          <a:ext cx="4153468" cy="419201"/>
        </a:xfrm>
        <a:prstGeom prst="rect">
          <a:avLst/>
        </a:prstGeom>
        <a:solidFill>
          <a:srgbClr val="967ADC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600" b="1"/>
            <a:t>TRAFİK</a:t>
          </a:r>
          <a:r>
            <a:rPr lang="tr-TR" sz="1600" b="1" baseline="0"/>
            <a:t> YOĞUNLUK INDEX</a:t>
          </a:r>
          <a:endParaRPr lang="tr-TR" sz="1600" b="1"/>
        </a:p>
      </xdr:txBody>
    </xdr:sp>
    <xdr:clientData/>
  </xdr:twoCellAnchor>
  <xdr:twoCellAnchor>
    <xdr:from>
      <xdr:col>20</xdr:col>
      <xdr:colOff>0</xdr:colOff>
      <xdr:row>17</xdr:row>
      <xdr:rowOff>92257</xdr:rowOff>
    </xdr:from>
    <xdr:to>
      <xdr:col>25</xdr:col>
      <xdr:colOff>322971</xdr:colOff>
      <xdr:row>18</xdr:row>
      <xdr:rowOff>161925</xdr:rowOff>
    </xdr:to>
    <xdr:sp macro="" textlink="">
      <xdr:nvSpPr>
        <xdr:cNvPr id="52" name="Metin kutusu 51">
          <a:extLst>
            <a:ext uri="{FF2B5EF4-FFF2-40B4-BE49-F238E27FC236}">
              <a16:creationId xmlns:a16="http://schemas.microsoft.com/office/drawing/2014/main" id="{E8DFF600-C9C4-48B7-877F-3D88DD216840}"/>
            </a:ext>
          </a:extLst>
        </xdr:cNvPr>
        <xdr:cNvSpPr txBox="1"/>
      </xdr:nvSpPr>
      <xdr:spPr>
        <a:xfrm>
          <a:off x="12192000" y="3016432"/>
          <a:ext cx="3370971" cy="260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r-TR" sz="1000">
              <a:solidFill>
                <a:srgbClr val="FF0000"/>
              </a:solidFill>
            </a:rPr>
            <a:t>*Veriler İBB Ulaşım Yönetim Merkezinden temin</a:t>
          </a:r>
          <a:r>
            <a:rPr lang="tr-TR" sz="1000" baseline="0">
              <a:solidFill>
                <a:srgbClr val="FF0000"/>
              </a:solidFill>
            </a:rPr>
            <a:t> edilmiştir.</a:t>
          </a:r>
          <a:endParaRPr lang="tr-TR" sz="10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89976</xdr:colOff>
      <xdr:row>17</xdr:row>
      <xdr:rowOff>100316</xdr:rowOff>
    </xdr:from>
    <xdr:to>
      <xdr:col>26</xdr:col>
      <xdr:colOff>428625</xdr:colOff>
      <xdr:row>17</xdr:row>
      <xdr:rowOff>104775</xdr:rowOff>
    </xdr:to>
    <xdr:cxnSp macro="">
      <xdr:nvCxnSpPr>
        <xdr:cNvPr id="53" name="Düz Bağlayıcı 52">
          <a:extLst>
            <a:ext uri="{FF2B5EF4-FFF2-40B4-BE49-F238E27FC236}">
              <a16:creationId xmlns:a16="http://schemas.microsoft.com/office/drawing/2014/main" id="{1D42ECE4-BF42-4DD1-8C9E-BF4D39EA4ED0}"/>
            </a:ext>
          </a:extLst>
        </xdr:cNvPr>
        <xdr:cNvCxnSpPr/>
      </xdr:nvCxnSpPr>
      <xdr:spPr>
        <a:xfrm>
          <a:off x="12281976" y="3024491"/>
          <a:ext cx="3996249" cy="445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371475</xdr:colOff>
      <xdr:row>22</xdr:row>
      <xdr:rowOff>161925</xdr:rowOff>
    </xdr:from>
    <xdr:to>
      <xdr:col>19</xdr:col>
      <xdr:colOff>529875</xdr:colOff>
      <xdr:row>24</xdr:row>
      <xdr:rowOff>39494</xdr:rowOff>
    </xdr:to>
    <xdr:sp macro="" textlink="">
      <xdr:nvSpPr>
        <xdr:cNvPr id="55" name="Metin kutusu 5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986C5FFB-A712-4D0A-9E85-B86475F84763}"/>
            </a:ext>
          </a:extLst>
        </xdr:cNvPr>
        <xdr:cNvSpPr txBox="1"/>
      </xdr:nvSpPr>
      <xdr:spPr>
        <a:xfrm>
          <a:off x="8296275" y="4419600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Ortalama Hız (km/sa) (Haziran ayı tüm günler)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7</xdr:row>
      <xdr:rowOff>142252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81650" cy="1475752"/>
        </a:xfrm>
        <a:prstGeom prst="rect">
          <a:avLst/>
        </a:prstGeom>
      </xdr:spPr>
    </xdr:pic>
    <xdr:clientData/>
  </xdr:twoCellAnchor>
  <xdr:twoCellAnchor>
    <xdr:from>
      <xdr:col>13</xdr:col>
      <xdr:colOff>390525</xdr:colOff>
      <xdr:row>16</xdr:row>
      <xdr:rowOff>104775</xdr:rowOff>
    </xdr:from>
    <xdr:to>
      <xdr:col>19</xdr:col>
      <xdr:colOff>548925</xdr:colOff>
      <xdr:row>17</xdr:row>
      <xdr:rowOff>172844</xdr:rowOff>
    </xdr:to>
    <xdr:sp macro="" textlink="">
      <xdr:nvSpPr>
        <xdr:cNvPr id="54" name="Metin kutusu 5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6224F46B-13DF-45E5-ACB2-CB86041FF440}"/>
            </a:ext>
          </a:extLst>
        </xdr:cNvPr>
        <xdr:cNvSpPr txBox="1"/>
      </xdr:nvSpPr>
      <xdr:spPr>
        <a:xfrm>
          <a:off x="8315325" y="3219450"/>
          <a:ext cx="3816000" cy="258569"/>
        </a:xfrm>
        <a:prstGeom prst="roundRect">
          <a:avLst/>
        </a:prstGeom>
        <a:solidFill>
          <a:srgbClr val="DA4453"/>
        </a:solidFill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tr-T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Aylara ve Güzergahlara Göre Ortalama Seyahat Süresi Karşılaştırması (dk)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F8CFDA-18D8-4C80-B3B0-2D82AD06D3E3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6003F1-6C85-4381-B5FC-CC505DB16714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 editAs="oneCell">
    <xdr:from>
      <xdr:col>0</xdr:col>
      <xdr:colOff>0</xdr:colOff>
      <xdr:row>3</xdr:row>
      <xdr:rowOff>156882</xdr:rowOff>
    </xdr:from>
    <xdr:to>
      <xdr:col>14</xdr:col>
      <xdr:colOff>543171</xdr:colOff>
      <xdr:row>41</xdr:row>
      <xdr:rowOff>136071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168"/>
          <a:ext cx="11007064" cy="7204582"/>
        </a:xfrm>
        <a:prstGeom prst="rect">
          <a:avLst/>
        </a:prstGeom>
      </xdr:spPr>
    </xdr:pic>
    <xdr:clientData/>
  </xdr:twoCellAnchor>
  <xdr:twoCellAnchor editAs="oneCell">
    <xdr:from>
      <xdr:col>14</xdr:col>
      <xdr:colOff>517069</xdr:colOff>
      <xdr:row>4</xdr:row>
      <xdr:rowOff>25213</xdr:rowOff>
    </xdr:from>
    <xdr:to>
      <xdr:col>31</xdr:col>
      <xdr:colOff>200369</xdr:colOff>
      <xdr:row>41</xdr:row>
      <xdr:rowOff>174171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419" y="758638"/>
          <a:ext cx="10170325" cy="71974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220980</xdr:colOff>
      <xdr:row>3</xdr:row>
      <xdr:rowOff>540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0" y="295275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76200</xdr:rowOff>
    </xdr:from>
    <xdr:to>
      <xdr:col>1</xdr:col>
      <xdr:colOff>230505</xdr:colOff>
      <xdr:row>2</xdr:row>
      <xdr:rowOff>152940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67DE2-5C19-4632-A5C5-E39B389B3EEF}"/>
            </a:ext>
          </a:extLst>
        </xdr:cNvPr>
        <xdr:cNvSpPr txBox="1"/>
      </xdr:nvSpPr>
      <xdr:spPr>
        <a:xfrm>
          <a:off x="9525" y="266700"/>
          <a:ext cx="859155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303300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0A0EAB-E421-4594-9F16-B33E20BD2B34}"/>
            </a:ext>
          </a:extLst>
        </xdr:cNvPr>
        <xdr:cNvSpPr txBox="1"/>
      </xdr:nvSpPr>
      <xdr:spPr>
        <a:xfrm>
          <a:off x="0" y="381000"/>
          <a:ext cx="15225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449580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2B871F-B833-457D-B75B-DE27873AC4BF}"/>
            </a:ext>
          </a:extLst>
        </xdr:cNvPr>
        <xdr:cNvSpPr txBox="1"/>
      </xdr:nvSpPr>
      <xdr:spPr>
        <a:xfrm>
          <a:off x="0" y="381000"/>
          <a:ext cx="10401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457200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25A17-45B6-4995-9CC5-32EF1C20D273}"/>
            </a:ext>
          </a:extLst>
        </xdr:cNvPr>
        <xdr:cNvSpPr txBox="1"/>
      </xdr:nvSpPr>
      <xdr:spPr>
        <a:xfrm>
          <a:off x="0" y="381000"/>
          <a:ext cx="16383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868680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ED2C17-3109-4F2F-9B5C-D034CC1178A5}"/>
            </a:ext>
          </a:extLst>
        </xdr:cNvPr>
        <xdr:cNvSpPr txBox="1"/>
      </xdr:nvSpPr>
      <xdr:spPr>
        <a:xfrm>
          <a:off x="0" y="381000"/>
          <a:ext cx="1183005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111409" cy="6619517"/>
    <xdr:pic>
      <xdr:nvPicPr>
        <xdr:cNvPr id="2" name="Resim 1">
          <a:extLst>
            <a:ext uri="{FF2B5EF4-FFF2-40B4-BE49-F238E27FC236}">
              <a16:creationId xmlns:a16="http://schemas.microsoft.com/office/drawing/2014/main" id="{792FEBB3-3977-44ED-98BD-EC7F01AE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11409" cy="6619517"/>
        </a:xfrm>
        <a:prstGeom prst="rect">
          <a:avLst/>
        </a:prstGeom>
      </xdr:spPr>
    </xdr:pic>
    <xdr:clientData/>
  </xdr:oneCellAnchor>
  <xdr:twoCellAnchor>
    <xdr:from>
      <xdr:col>2</xdr:col>
      <xdr:colOff>139148</xdr:colOff>
      <xdr:row>0</xdr:row>
      <xdr:rowOff>172278</xdr:rowOff>
    </xdr:from>
    <xdr:to>
      <xdr:col>3</xdr:col>
      <xdr:colOff>585368</xdr:colOff>
      <xdr:row>2</xdr:row>
      <xdr:rowOff>53217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96B930-E5B0-4D25-932E-9E1E095FF3C7}"/>
            </a:ext>
          </a:extLst>
        </xdr:cNvPr>
        <xdr:cNvSpPr txBox="1"/>
      </xdr:nvSpPr>
      <xdr:spPr>
        <a:xfrm>
          <a:off x="1358348" y="172278"/>
          <a:ext cx="1055820" cy="261939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84D0D7-723F-486F-B3F0-180618249545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5CD7839-0655-4DDE-B3DA-7F15EEB4BCDA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0E44-113E-4263-9027-75E67BC8A416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209550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584BF8-2EB2-4A4A-8107-C9D1477BB8FE}"/>
            </a:ext>
          </a:extLst>
        </xdr:cNvPr>
        <xdr:cNvSpPr txBox="1"/>
      </xdr:nvSpPr>
      <xdr:spPr>
        <a:xfrm>
          <a:off x="0" y="371475"/>
          <a:ext cx="95250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40E64-D550-4046-B1B5-761E1D9F638B}"/>
            </a:ext>
          </a:extLst>
        </xdr:cNvPr>
        <xdr:cNvSpPr txBox="1"/>
      </xdr:nvSpPr>
      <xdr:spPr>
        <a:xfrm>
          <a:off x="0" y="371475"/>
          <a:ext cx="83058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4AFEFF-4DCF-4B3B-97C2-17B208E7FBA1}"/>
            </a:ext>
          </a:extLst>
        </xdr:cNvPr>
        <xdr:cNvSpPr txBox="1"/>
      </xdr:nvSpPr>
      <xdr:spPr>
        <a:xfrm>
          <a:off x="0" y="371475"/>
          <a:ext cx="876750" cy="257715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4" name="Metin kutusu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F28729-5B29-4824-B7D4-FB9ACBCF788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5" name="Metin kutusu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362569-C6B9-4F2A-89D8-3B75A1786C13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94813D-C5D8-4170-AAC1-5165D8E5BBE1}"/>
            </a:ext>
          </a:extLst>
        </xdr:cNvPr>
        <xdr:cNvSpPr txBox="1"/>
      </xdr:nvSpPr>
      <xdr:spPr>
        <a:xfrm>
          <a:off x="0" y="381000"/>
          <a:ext cx="83058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A4608C-E446-40A9-A88D-A4EDC03EF56E}"/>
            </a:ext>
          </a:extLst>
        </xdr:cNvPr>
        <xdr:cNvSpPr txBox="1"/>
      </xdr:nvSpPr>
      <xdr:spPr>
        <a:xfrm>
          <a:off x="0" y="381000"/>
          <a:ext cx="97200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F697-6446-4421-975C-E3C07BC2576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83075-FBA9-49C4-8CE9-3E32EE0A5822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E02C19-4FB2-4EA4-911D-8C12C1A8E937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A224A1-269E-4793-BB83-61EF457CCDDD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C997B-F0D3-4AC2-B1F8-15B862DB3B28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626C56-2920-42DC-83C0-DCB71D4F692A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76740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83831-310B-4DE4-9BE5-CED514300ECE}"/>
            </a:ext>
          </a:extLst>
        </xdr:cNvPr>
        <xdr:cNvSpPr txBox="1"/>
      </xdr:nvSpPr>
      <xdr:spPr>
        <a:xfrm>
          <a:off x="0" y="381000"/>
          <a:ext cx="81153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362400</xdr:colOff>
      <xdr:row>3</xdr:row>
      <xdr:rowOff>76740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60D790-21B5-4480-85B1-A612CCC9BDEF}"/>
            </a:ext>
          </a:extLst>
        </xdr:cNvPr>
        <xdr:cNvSpPr txBox="1"/>
      </xdr:nvSpPr>
      <xdr:spPr>
        <a:xfrm>
          <a:off x="0" y="381000"/>
          <a:ext cx="952950" cy="267240"/>
        </a:xfrm>
        <a:prstGeom prst="rect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0" y="371475"/>
          <a:ext cx="45910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704850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371475"/>
          <a:ext cx="94297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220980</xdr:colOff>
      <xdr:row>3</xdr:row>
      <xdr:rowOff>76835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0" y="381000"/>
          <a:ext cx="830580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362585</xdr:colOff>
      <xdr:row>3</xdr:row>
      <xdr:rowOff>76835</xdr:rowOff>
    </xdr:to>
    <xdr:sp macro="" textlink="">
      <xdr:nvSpPr>
        <xdr:cNvPr id="3" name="Metin kutusu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381000"/>
          <a:ext cx="972185" cy="26733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362585</xdr:colOff>
      <xdr:row>2</xdr:row>
      <xdr:rowOff>172085</xdr:rowOff>
    </xdr:to>
    <xdr:sp macro="" textlink="">
      <xdr:nvSpPr>
        <xdr:cNvPr id="2" name="Metin kutusu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0" y="295275"/>
          <a:ext cx="972185" cy="257810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tr-TR" sz="1100" b="1"/>
            <a:t>ANA</a:t>
          </a:r>
          <a:r>
            <a:rPr lang="tr-TR" sz="1100" b="1" baseline="0"/>
            <a:t> SAYFA</a:t>
          </a:r>
          <a:endParaRPr lang="tr-T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mpd="sng" algn="ctr">
          <a:solidFill>
            <a:schemeClr val="phClr"/>
          </a:solidFill>
          <a:prstDash val="solid"/>
          <a:miter lim="800000"/>
        </a:ln>
        <a:ln w="12700" cmpd="sng" algn="ctr">
          <a:solidFill>
            <a:schemeClr val="phClr"/>
          </a:solidFill>
          <a:prstDash val="solid"/>
          <a:miter lim="800000"/>
        </a:ln>
        <a:ln w="19050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9"/>
  <sheetViews>
    <sheetView showGridLines="0" tabSelected="1" zoomScaleNormal="100" workbookViewId="0"/>
  </sheetViews>
  <sheetFormatPr defaultRowHeight="15" x14ac:dyDescent="0.25"/>
  <sheetData>
    <row r="9" spans="1:11" ht="20.25" x14ac:dyDescent="0.3">
      <c r="A9" s="273" t="s">
        <v>189</v>
      </c>
      <c r="B9" s="273"/>
      <c r="C9" s="273"/>
      <c r="D9" s="273"/>
      <c r="E9" s="273"/>
      <c r="F9" s="273"/>
      <c r="G9" s="273"/>
      <c r="H9" s="273"/>
      <c r="I9" s="273"/>
      <c r="J9" s="273"/>
      <c r="K9" s="273"/>
    </row>
  </sheetData>
  <mergeCells count="1">
    <mergeCell ref="A9:K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13" customWidth="1"/>
    <col min="2" max="3" width="14.85546875" style="13" customWidth="1"/>
    <col min="4" max="27" width="9.28515625" style="14" customWidth="1"/>
    <col min="28" max="16384" width="9.140625" style="13"/>
  </cols>
  <sheetData>
    <row r="1" spans="1:27" s="6" customFormat="1" x14ac:dyDescent="0.25">
      <c r="A1" s="8" t="s">
        <v>24</v>
      </c>
      <c r="D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s="6" customFormat="1" ht="14.25" x14ac:dyDescent="0.2">
      <c r="A2" s="7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  <row r="5" spans="1:27" s="6" customFormat="1" ht="14.25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s="6" customFormat="1" x14ac:dyDescent="0.25">
      <c r="B6" s="19" t="s">
        <v>188</v>
      </c>
      <c r="C6" s="18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</row>
    <row r="7" spans="1:27" s="6" customFormat="1" x14ac:dyDescent="0.2">
      <c r="B7" s="4" t="s">
        <v>3</v>
      </c>
      <c r="C7" s="4" t="s">
        <v>4</v>
      </c>
      <c r="D7" s="16">
        <v>0</v>
      </c>
      <c r="E7" s="16">
        <v>4.1666666666666664E-2</v>
      </c>
      <c r="F7" s="16">
        <v>8.3333333333333329E-2</v>
      </c>
      <c r="G7" s="16">
        <v>0.125</v>
      </c>
      <c r="H7" s="16">
        <v>0.16666666666666666</v>
      </c>
      <c r="I7" s="16">
        <v>0.20833333333333334</v>
      </c>
      <c r="J7" s="16">
        <v>0.25</v>
      </c>
      <c r="K7" s="16">
        <v>0.29166666666666669</v>
      </c>
      <c r="L7" s="16">
        <v>0.33333333333333331</v>
      </c>
      <c r="M7" s="16">
        <v>0.375</v>
      </c>
      <c r="N7" s="16">
        <v>0.41666666666666669</v>
      </c>
      <c r="O7" s="16">
        <v>0.45833333333333331</v>
      </c>
      <c r="P7" s="16">
        <v>0.5</v>
      </c>
      <c r="Q7" s="16">
        <v>0.54166666666666663</v>
      </c>
      <c r="R7" s="16">
        <v>0.58333333333333337</v>
      </c>
      <c r="S7" s="16">
        <v>0.625</v>
      </c>
      <c r="T7" s="16">
        <v>0.66666666666666663</v>
      </c>
      <c r="U7" s="16">
        <v>0.70833333333333337</v>
      </c>
      <c r="V7" s="16">
        <v>0.75</v>
      </c>
      <c r="W7" s="16">
        <v>0.79166666666666663</v>
      </c>
      <c r="X7" s="16">
        <v>0.83333333333333337</v>
      </c>
      <c r="Y7" s="16">
        <v>0.875</v>
      </c>
      <c r="Z7" s="16">
        <v>0.91666666666666663</v>
      </c>
      <c r="AA7" s="16">
        <v>0.95833333333333337</v>
      </c>
    </row>
    <row r="8" spans="1:27" s="6" customFormat="1" ht="14.25" x14ac:dyDescent="0.2">
      <c r="B8" s="10">
        <v>44013</v>
      </c>
      <c r="C8" s="2" t="s">
        <v>8</v>
      </c>
      <c r="D8" s="11">
        <v>1063.0851063829787</v>
      </c>
      <c r="E8" s="11">
        <v>648</v>
      </c>
      <c r="F8" s="11">
        <v>378.16489361702128</v>
      </c>
      <c r="G8" s="11">
        <v>273.67553191489361</v>
      </c>
      <c r="H8" s="11">
        <v>277.61702127659572</v>
      </c>
      <c r="I8" s="11">
        <v>492.01063829787233</v>
      </c>
      <c r="J8" s="11">
        <v>1213.4840425531916</v>
      </c>
      <c r="K8" s="11">
        <v>2079.9734042553191</v>
      </c>
      <c r="L8" s="11">
        <v>2250.3670212765956</v>
      </c>
      <c r="M8" s="11">
        <v>2134.9840425531916</v>
      </c>
      <c r="N8" s="11">
        <v>2113.5691489361702</v>
      </c>
      <c r="O8" s="11">
        <v>2216.9787234042551</v>
      </c>
      <c r="P8" s="11">
        <v>2210.6542553191489</v>
      </c>
      <c r="Q8" s="11">
        <v>2208.6436170212764</v>
      </c>
      <c r="R8" s="11">
        <v>2159.1382978723404</v>
      </c>
      <c r="S8" s="11">
        <v>2264.2712765957449</v>
      </c>
      <c r="T8" s="11">
        <v>2231.8670212765956</v>
      </c>
      <c r="U8" s="11">
        <v>2292.5106382978724</v>
      </c>
      <c r="V8" s="11">
        <v>2207.1010638297871</v>
      </c>
      <c r="W8" s="11">
        <v>2125.6702127659573</v>
      </c>
      <c r="X8" s="11">
        <v>1967.25</v>
      </c>
      <c r="Y8" s="11">
        <v>1733.9680851063829</v>
      </c>
      <c r="Z8" s="11">
        <v>1640.7180851063829</v>
      </c>
      <c r="AA8" s="11">
        <v>1446.6010638297873</v>
      </c>
    </row>
    <row r="9" spans="1:27" s="6" customFormat="1" ht="14.25" x14ac:dyDescent="0.2">
      <c r="B9" s="10">
        <v>44014</v>
      </c>
      <c r="C9" s="2" t="s">
        <v>9</v>
      </c>
      <c r="D9" s="11">
        <v>1101.5319148936171</v>
      </c>
      <c r="E9" s="11">
        <v>645.81914893617022</v>
      </c>
      <c r="F9" s="11">
        <v>364.24468085106383</v>
      </c>
      <c r="G9" s="11">
        <v>268.718085106383</v>
      </c>
      <c r="H9" s="11">
        <v>266.90957446808511</v>
      </c>
      <c r="I9" s="11">
        <v>459.70212765957444</v>
      </c>
      <c r="J9" s="11">
        <v>1212.1595744680851</v>
      </c>
      <c r="K9" s="11">
        <v>2079.1063829787236</v>
      </c>
      <c r="L9" s="11">
        <v>2324.8244680851062</v>
      </c>
      <c r="M9" s="11">
        <v>2219.5531914893618</v>
      </c>
      <c r="N9" s="11">
        <v>2196.6170212765956</v>
      </c>
      <c r="O9" s="11">
        <v>2192.372340425532</v>
      </c>
      <c r="P9" s="11">
        <v>2160.8244680851062</v>
      </c>
      <c r="Q9" s="11">
        <v>2151.5638297872342</v>
      </c>
      <c r="R9" s="11">
        <v>2185.5691489361702</v>
      </c>
      <c r="S9" s="11">
        <v>2253.9521276595747</v>
      </c>
      <c r="T9" s="11">
        <v>2291.3244680851062</v>
      </c>
      <c r="U9" s="11">
        <v>2270.1489361702129</v>
      </c>
      <c r="V9" s="11">
        <v>2239.1595744680849</v>
      </c>
      <c r="W9" s="11">
        <v>2121.9308510638298</v>
      </c>
      <c r="X9" s="11">
        <v>1970.3670212765958</v>
      </c>
      <c r="Y9" s="11">
        <v>1707.377659574468</v>
      </c>
      <c r="Z9" s="11">
        <v>1630.4308510638298</v>
      </c>
      <c r="AA9" s="11">
        <v>1450.5319148936171</v>
      </c>
    </row>
    <row r="10" spans="1:27" s="6" customFormat="1" ht="14.25" x14ac:dyDescent="0.2">
      <c r="B10" s="10">
        <v>44015</v>
      </c>
      <c r="C10" s="2" t="s">
        <v>10</v>
      </c>
      <c r="D10" s="11">
        <v>1106.872340425532</v>
      </c>
      <c r="E10" s="11">
        <v>652.69680851063833</v>
      </c>
      <c r="F10" s="11">
        <v>380</v>
      </c>
      <c r="G10" s="11">
        <v>271.89361702127661</v>
      </c>
      <c r="H10" s="11">
        <v>268.61702127659572</v>
      </c>
      <c r="I10" s="11">
        <v>480.60106382978722</v>
      </c>
      <c r="J10" s="11">
        <v>1223.2925531914893</v>
      </c>
      <c r="K10" s="11">
        <v>2119.7393617021276</v>
      </c>
      <c r="L10" s="11">
        <v>2346.2287234042551</v>
      </c>
      <c r="M10" s="11">
        <v>2226.505319148936</v>
      </c>
      <c r="N10" s="11">
        <v>2263.1648936170213</v>
      </c>
      <c r="O10" s="11">
        <v>2270.4042553191489</v>
      </c>
      <c r="P10" s="11">
        <v>2256.0638297872342</v>
      </c>
      <c r="Q10" s="11">
        <v>2158.1808510638298</v>
      </c>
      <c r="R10" s="11">
        <v>2208.1063829787236</v>
      </c>
      <c r="S10" s="11">
        <v>2247.9840425531916</v>
      </c>
      <c r="T10" s="11">
        <v>2292.4255319148938</v>
      </c>
      <c r="U10" s="11">
        <v>2276.2606382978724</v>
      </c>
      <c r="V10" s="11">
        <v>2244.8138297872342</v>
      </c>
      <c r="W10" s="11">
        <v>2105.0691489361702</v>
      </c>
      <c r="X10" s="11">
        <v>2039.563829787234</v>
      </c>
      <c r="Y10" s="11">
        <v>1841.8670212765958</v>
      </c>
      <c r="Z10" s="11">
        <v>1731.7553191489362</v>
      </c>
      <c r="AA10" s="11">
        <v>1541.6010638297873</v>
      </c>
    </row>
    <row r="11" spans="1:27" s="6" customFormat="1" ht="14.25" x14ac:dyDescent="0.2">
      <c r="B11" s="10">
        <v>44016</v>
      </c>
      <c r="C11" s="2" t="s">
        <v>11</v>
      </c>
      <c r="D11" s="11">
        <v>1386.6063829787233</v>
      </c>
      <c r="E11" s="11">
        <v>835.26063829787233</v>
      </c>
      <c r="F11" s="11">
        <v>493.81382978723406</v>
      </c>
      <c r="G11" s="11">
        <v>355.03723404255317</v>
      </c>
      <c r="H11" s="11">
        <v>366.58510638297872</v>
      </c>
      <c r="I11" s="11">
        <v>540.61170212765956</v>
      </c>
      <c r="J11" s="11">
        <v>958.02659574468089</v>
      </c>
      <c r="K11" s="11">
        <v>1529.7287234042553</v>
      </c>
      <c r="L11" s="11">
        <v>1950.5</v>
      </c>
      <c r="M11" s="11">
        <v>2034.7021276595744</v>
      </c>
      <c r="N11" s="11">
        <v>2036.7127659574469</v>
      </c>
      <c r="O11" s="11">
        <v>2076.1595744680849</v>
      </c>
      <c r="P11" s="11">
        <v>2163.7872340425533</v>
      </c>
      <c r="Q11" s="11">
        <v>2166.8989361702129</v>
      </c>
      <c r="R11" s="11">
        <v>2152.5</v>
      </c>
      <c r="S11" s="11">
        <v>2155.0904255319151</v>
      </c>
      <c r="T11" s="11">
        <v>2186.5425531914893</v>
      </c>
      <c r="U11" s="11">
        <v>2197.0372340425533</v>
      </c>
      <c r="V11" s="11">
        <v>2138.3404255319151</v>
      </c>
      <c r="W11" s="11">
        <v>2053.7234042553191</v>
      </c>
      <c r="X11" s="11">
        <v>1927.9627659574469</v>
      </c>
      <c r="Y11" s="11">
        <v>1775.2606382978724</v>
      </c>
      <c r="Z11" s="11">
        <v>1728.4255319148936</v>
      </c>
      <c r="AA11" s="11">
        <v>1624.7074468085107</v>
      </c>
    </row>
    <row r="12" spans="1:27" s="6" customFormat="1" ht="14.25" x14ac:dyDescent="0.2">
      <c r="B12" s="10">
        <v>44017</v>
      </c>
      <c r="C12" s="2" t="s">
        <v>5</v>
      </c>
      <c r="D12" s="11">
        <v>1417.0585106382978</v>
      </c>
      <c r="E12" s="11">
        <v>966.33510638297878</v>
      </c>
      <c r="F12" s="11">
        <v>559.83510638297878</v>
      </c>
      <c r="G12" s="11">
        <v>358.48936170212767</v>
      </c>
      <c r="H12" s="11">
        <v>289.43085106382978</v>
      </c>
      <c r="I12" s="11">
        <v>359.60638297872339</v>
      </c>
      <c r="J12" s="11">
        <v>572.42553191489367</v>
      </c>
      <c r="K12" s="11">
        <v>824.51595744680856</v>
      </c>
      <c r="L12" s="11">
        <v>1068.7712765957447</v>
      </c>
      <c r="M12" s="11">
        <v>1304.9148936170213</v>
      </c>
      <c r="N12" s="11">
        <v>1509.7925531914893</v>
      </c>
      <c r="O12" s="11">
        <v>1593.4787234042553</v>
      </c>
      <c r="P12" s="11">
        <v>1726.1489361702127</v>
      </c>
      <c r="Q12" s="11">
        <v>1919.3936170212767</v>
      </c>
      <c r="R12" s="11">
        <v>1957.4627659574469</v>
      </c>
      <c r="S12" s="11">
        <v>2074.7393617021276</v>
      </c>
      <c r="T12" s="11">
        <v>2057.9095744680849</v>
      </c>
      <c r="U12" s="11">
        <v>2037.1648936170213</v>
      </c>
      <c r="V12" s="11">
        <v>2025.9734042553191</v>
      </c>
      <c r="W12" s="11">
        <v>1967.313829787234</v>
      </c>
      <c r="X12" s="11">
        <v>1924.2074468085107</v>
      </c>
      <c r="Y12" s="11">
        <v>1788.4148936170213</v>
      </c>
      <c r="Z12" s="11">
        <v>1842.5531914893618</v>
      </c>
      <c r="AA12" s="11">
        <v>1770.2127659574469</v>
      </c>
    </row>
    <row r="13" spans="1:27" s="6" customFormat="1" ht="14.25" x14ac:dyDescent="0.2">
      <c r="B13" s="10">
        <v>44018</v>
      </c>
      <c r="C13" s="2" t="s">
        <v>6</v>
      </c>
      <c r="D13" s="11">
        <v>1438.5691489361702</v>
      </c>
      <c r="E13" s="11">
        <v>1001.6648936170212</v>
      </c>
      <c r="F13" s="11">
        <v>578.97340425531911</v>
      </c>
      <c r="G13" s="11">
        <v>340.97872340425533</v>
      </c>
      <c r="H13" s="11">
        <v>309.65425531914894</v>
      </c>
      <c r="I13" s="11">
        <v>519.50531914893622</v>
      </c>
      <c r="J13" s="11">
        <v>1354.8457446808511</v>
      </c>
      <c r="K13" s="11">
        <v>2147.0319148936169</v>
      </c>
      <c r="L13" s="11">
        <v>2296.3617021276596</v>
      </c>
      <c r="M13" s="11">
        <v>2152.4574468085107</v>
      </c>
      <c r="N13" s="11">
        <v>2191.7234042553191</v>
      </c>
      <c r="O13" s="11">
        <v>2234.627659574468</v>
      </c>
      <c r="P13" s="11">
        <v>2242.6329787234044</v>
      </c>
      <c r="Q13" s="11">
        <v>2172.494680851064</v>
      </c>
      <c r="R13" s="11">
        <v>2136.8085106382978</v>
      </c>
      <c r="S13" s="11">
        <v>2240.8404255319151</v>
      </c>
      <c r="T13" s="11">
        <v>2291.8138297872342</v>
      </c>
      <c r="U13" s="11">
        <v>2310.4095744680849</v>
      </c>
      <c r="V13" s="11">
        <v>2265.9734042553191</v>
      </c>
      <c r="W13" s="11">
        <v>2081.6489361702129</v>
      </c>
      <c r="X13" s="11">
        <v>1890.2765957446809</v>
      </c>
      <c r="Y13" s="11">
        <v>1630.6755319148936</v>
      </c>
      <c r="Z13" s="11">
        <v>1471.7659574468084</v>
      </c>
      <c r="AA13" s="11">
        <v>1305.5797872340424</v>
      </c>
    </row>
    <row r="14" spans="1:27" s="6" customFormat="1" ht="14.25" x14ac:dyDescent="0.2">
      <c r="B14" s="10">
        <v>44019</v>
      </c>
      <c r="C14" s="2" t="s">
        <v>7</v>
      </c>
      <c r="D14" s="11">
        <v>966.48936170212767</v>
      </c>
      <c r="E14" s="11">
        <v>590.75</v>
      </c>
      <c r="F14" s="11">
        <v>349.781914893617</v>
      </c>
      <c r="G14" s="11">
        <v>255.90957446808511</v>
      </c>
      <c r="H14" s="11">
        <v>262.781914893617</v>
      </c>
      <c r="I14" s="11">
        <v>458.58510638297872</v>
      </c>
      <c r="J14" s="11">
        <v>1208.5957446808511</v>
      </c>
      <c r="K14" s="11">
        <v>2135.7659574468084</v>
      </c>
      <c r="L14" s="11">
        <v>2258.4308510638298</v>
      </c>
      <c r="M14" s="11">
        <v>2192.0319148936169</v>
      </c>
      <c r="N14" s="11">
        <v>2222.5904255319151</v>
      </c>
      <c r="O14" s="11">
        <v>2302.8829787234044</v>
      </c>
      <c r="P14" s="11">
        <v>2214.5744680851062</v>
      </c>
      <c r="Q14" s="11">
        <v>2215.8297872340427</v>
      </c>
      <c r="R14" s="11">
        <v>2156.7340425531916</v>
      </c>
      <c r="S14" s="11">
        <v>2239.5797872340427</v>
      </c>
      <c r="T14" s="11">
        <v>2277.2127659574467</v>
      </c>
      <c r="U14" s="11">
        <v>2324.872340425532</v>
      </c>
      <c r="V14" s="11">
        <v>2272.2659574468084</v>
      </c>
      <c r="W14" s="11">
        <v>2098.1489361702129</v>
      </c>
      <c r="X14" s="11">
        <v>1943.4893617021276</v>
      </c>
      <c r="Y14" s="11">
        <v>1629.0691489361702</v>
      </c>
      <c r="Z14" s="11">
        <v>1464.4787234042553</v>
      </c>
      <c r="AA14" s="11">
        <v>1284.7446808510638</v>
      </c>
    </row>
    <row r="15" spans="1:27" s="6" customFormat="1" ht="14.25" x14ac:dyDescent="0.2">
      <c r="B15" s="10">
        <v>44020</v>
      </c>
      <c r="C15" s="2" t="s">
        <v>8</v>
      </c>
      <c r="D15" s="11">
        <v>1014.3936170212766</v>
      </c>
      <c r="E15" s="11">
        <v>619.59042553191489</v>
      </c>
      <c r="F15" s="11">
        <v>360.35638297872339</v>
      </c>
      <c r="G15" s="11">
        <v>255.55851063829786</v>
      </c>
      <c r="H15" s="11">
        <v>267.05851063829789</v>
      </c>
      <c r="I15" s="11">
        <v>448.72872340425533</v>
      </c>
      <c r="J15" s="11">
        <v>1176.5212765957447</v>
      </c>
      <c r="K15" s="11">
        <v>2098.122340425532</v>
      </c>
      <c r="L15" s="11">
        <v>2311.2872340425533</v>
      </c>
      <c r="M15" s="11">
        <v>2238.5425531914893</v>
      </c>
      <c r="N15" s="11">
        <v>2231.7978723404253</v>
      </c>
      <c r="O15" s="11">
        <v>2208.6063829787236</v>
      </c>
      <c r="P15" s="11">
        <v>2276.0691489361702</v>
      </c>
      <c r="Q15" s="11">
        <v>2288.6382978723404</v>
      </c>
      <c r="R15" s="11">
        <v>2235.9202127659573</v>
      </c>
      <c r="S15" s="11">
        <v>2250.1117021276596</v>
      </c>
      <c r="T15" s="11">
        <v>2263.7021276595747</v>
      </c>
      <c r="U15" s="11">
        <v>2301.6968085106382</v>
      </c>
      <c r="V15" s="11">
        <v>2232.4521276595747</v>
      </c>
      <c r="W15" s="11">
        <v>2102.4521276595747</v>
      </c>
      <c r="X15" s="11">
        <v>1883.6702127659576</v>
      </c>
      <c r="Y15" s="11">
        <v>1657.0053191489362</v>
      </c>
      <c r="Z15" s="11">
        <v>1488.1063829787233</v>
      </c>
      <c r="AA15" s="11">
        <v>1329.75</v>
      </c>
    </row>
    <row r="16" spans="1:27" s="6" customFormat="1" ht="14.25" x14ac:dyDescent="0.2">
      <c r="B16" s="10">
        <v>44021</v>
      </c>
      <c r="C16" s="2" t="s">
        <v>9</v>
      </c>
      <c r="D16" s="11">
        <v>1030.0159574468084</v>
      </c>
      <c r="E16" s="11">
        <v>609.17021276595744</v>
      </c>
      <c r="F16" s="11">
        <v>358.68617021276594</v>
      </c>
      <c r="G16" s="11">
        <v>249.38829787234042</v>
      </c>
      <c r="H16" s="11">
        <v>255.27127659574469</v>
      </c>
      <c r="I16" s="11">
        <v>462.06914893617022</v>
      </c>
      <c r="J16" s="11">
        <v>1206.3191489361702</v>
      </c>
      <c r="K16" s="11">
        <v>2071.8510638297871</v>
      </c>
      <c r="L16" s="11">
        <v>2279.127659574468</v>
      </c>
      <c r="M16" s="11">
        <v>2239.4734042553191</v>
      </c>
      <c r="N16" s="11">
        <v>2243.0159574468084</v>
      </c>
      <c r="O16" s="11">
        <v>2242.8191489361702</v>
      </c>
      <c r="P16" s="11">
        <v>2225.4468085106382</v>
      </c>
      <c r="Q16" s="11">
        <v>2198.5212765957449</v>
      </c>
      <c r="R16" s="11">
        <v>2226.0106382978724</v>
      </c>
      <c r="S16" s="11">
        <v>2240.5904255319151</v>
      </c>
      <c r="T16" s="11">
        <v>2284.3191489361702</v>
      </c>
      <c r="U16" s="11">
        <v>2291.1329787234044</v>
      </c>
      <c r="V16" s="11">
        <v>2267.9095744680849</v>
      </c>
      <c r="W16" s="11">
        <v>2095.0744680851062</v>
      </c>
      <c r="X16" s="11">
        <v>1938.1755319148936</v>
      </c>
      <c r="Y16" s="11">
        <v>1702.6170212765958</v>
      </c>
      <c r="Z16" s="11">
        <v>1564.8351063829787</v>
      </c>
      <c r="AA16" s="11">
        <v>1397.5744680851064</v>
      </c>
    </row>
    <row r="17" spans="2:27" s="6" customFormat="1" ht="14.25" x14ac:dyDescent="0.2">
      <c r="B17" s="10">
        <v>44022</v>
      </c>
      <c r="C17" s="2" t="s">
        <v>10</v>
      </c>
      <c r="D17" s="11">
        <v>1060.8563829787233</v>
      </c>
      <c r="E17" s="11">
        <v>611.04787234042556</v>
      </c>
      <c r="F17" s="11">
        <v>370.77127659574467</v>
      </c>
      <c r="G17" s="11">
        <v>270.96276595744683</v>
      </c>
      <c r="H17" s="11">
        <v>271.80319148936172</v>
      </c>
      <c r="I17" s="11">
        <v>461.38829787234044</v>
      </c>
      <c r="J17" s="11">
        <v>1177.4042553191489</v>
      </c>
      <c r="K17" s="11">
        <v>2040.8563829787233</v>
      </c>
      <c r="L17" s="11">
        <v>2307.8351063829787</v>
      </c>
      <c r="M17" s="11">
        <v>2203.5904255319151</v>
      </c>
      <c r="N17" s="11">
        <v>2281.7978723404253</v>
      </c>
      <c r="O17" s="11">
        <v>2219.6808510638298</v>
      </c>
      <c r="P17" s="11">
        <v>2248.7127659574467</v>
      </c>
      <c r="Q17" s="11">
        <v>2152.3617021276596</v>
      </c>
      <c r="R17" s="11">
        <v>2212.3031914893618</v>
      </c>
      <c r="S17" s="11">
        <v>2273.3404255319151</v>
      </c>
      <c r="T17" s="11">
        <v>2270.9414893617022</v>
      </c>
      <c r="U17" s="11">
        <v>2305.5744680851062</v>
      </c>
      <c r="V17" s="11">
        <v>2306.0372340425533</v>
      </c>
      <c r="W17" s="11">
        <v>2198.6914893617022</v>
      </c>
      <c r="X17" s="11">
        <v>2043.6595744680851</v>
      </c>
      <c r="Y17" s="11">
        <v>1879.2074468085107</v>
      </c>
      <c r="Z17" s="11">
        <v>1785.0425531914893</v>
      </c>
      <c r="AA17" s="11">
        <v>1602.0585106382978</v>
      </c>
    </row>
    <row r="18" spans="2:27" s="6" customFormat="1" ht="14.25" x14ac:dyDescent="0.2">
      <c r="B18" s="10">
        <v>44023</v>
      </c>
      <c r="C18" s="2" t="s">
        <v>11</v>
      </c>
      <c r="D18" s="11">
        <v>1270.3989361702127</v>
      </c>
      <c r="E18" s="11">
        <v>828.45744680851067</v>
      </c>
      <c r="F18" s="11">
        <v>489.42553191489361</v>
      </c>
      <c r="G18" s="11">
        <v>342.0159574468085</v>
      </c>
      <c r="H18" s="11">
        <v>358.12234042553189</v>
      </c>
      <c r="I18" s="11">
        <v>553.34574468085111</v>
      </c>
      <c r="J18" s="11">
        <v>980.05319148936167</v>
      </c>
      <c r="K18" s="11">
        <v>1555.2234042553191</v>
      </c>
      <c r="L18" s="11">
        <v>1934.6542553191489</v>
      </c>
      <c r="M18" s="11">
        <v>2014.6808510638298</v>
      </c>
      <c r="N18" s="11">
        <v>2059.2340425531916</v>
      </c>
      <c r="O18" s="11">
        <v>2079.3936170212764</v>
      </c>
      <c r="P18" s="11">
        <v>2115.4361702127658</v>
      </c>
      <c r="Q18" s="11">
        <v>2208.1702127659573</v>
      </c>
      <c r="R18" s="11">
        <v>2148.3138297872342</v>
      </c>
      <c r="S18" s="11">
        <v>2189.3244680851062</v>
      </c>
      <c r="T18" s="11">
        <v>2208.6968085106382</v>
      </c>
      <c r="U18" s="11">
        <v>2223.5904255319151</v>
      </c>
      <c r="V18" s="11">
        <v>2190.5265957446809</v>
      </c>
      <c r="W18" s="11">
        <v>2071.9680851063831</v>
      </c>
      <c r="X18" s="11">
        <v>1975.75</v>
      </c>
      <c r="Y18" s="11">
        <v>1801.5</v>
      </c>
      <c r="Z18" s="11">
        <v>1745.5744680851064</v>
      </c>
      <c r="AA18" s="11">
        <v>1567.7978723404256</v>
      </c>
    </row>
    <row r="19" spans="2:27" s="6" customFormat="1" ht="14.25" x14ac:dyDescent="0.2">
      <c r="B19" s="10">
        <v>44024</v>
      </c>
      <c r="C19" s="2" t="s">
        <v>5</v>
      </c>
      <c r="D19" s="11">
        <v>1315.0265957446809</v>
      </c>
      <c r="E19" s="11">
        <v>953.45744680851067</v>
      </c>
      <c r="F19" s="11">
        <v>542.00531914893622</v>
      </c>
      <c r="G19" s="11">
        <v>343.05851063829789</v>
      </c>
      <c r="H19" s="11">
        <v>277.61702127659572</v>
      </c>
      <c r="I19" s="11">
        <v>350.11702127659572</v>
      </c>
      <c r="J19" s="11">
        <v>550.23936170212767</v>
      </c>
      <c r="K19" s="11">
        <v>786.75531914893622</v>
      </c>
      <c r="L19" s="11">
        <v>1009.1808510638298</v>
      </c>
      <c r="M19" s="11">
        <v>1255.7340425531916</v>
      </c>
      <c r="N19" s="11">
        <v>1486.3351063829787</v>
      </c>
      <c r="O19" s="11">
        <v>1578.1755319148936</v>
      </c>
      <c r="P19" s="11">
        <v>1753.936170212766</v>
      </c>
      <c r="Q19" s="11">
        <v>1944.6755319148936</v>
      </c>
      <c r="R19" s="11">
        <v>2017.436170212766</v>
      </c>
      <c r="S19" s="11">
        <v>2088.4574468085107</v>
      </c>
      <c r="T19" s="11">
        <v>2070.0212765957449</v>
      </c>
      <c r="U19" s="11">
        <v>2028.75</v>
      </c>
      <c r="V19" s="11">
        <v>2088.1010638297871</v>
      </c>
      <c r="W19" s="11">
        <v>1918.8510638297873</v>
      </c>
      <c r="X19" s="11">
        <v>1854.877659574468</v>
      </c>
      <c r="Y19" s="11">
        <v>1892.3351063829787</v>
      </c>
      <c r="Z19" s="11">
        <v>1766.7765957446809</v>
      </c>
      <c r="AA19" s="11">
        <v>1695.7393617021276</v>
      </c>
    </row>
    <row r="20" spans="2:27" s="6" customFormat="1" ht="14.25" x14ac:dyDescent="0.2">
      <c r="B20" s="10">
        <v>44025</v>
      </c>
      <c r="C20" s="2" t="s">
        <v>6</v>
      </c>
      <c r="D20" s="11">
        <v>1420.5531914893618</v>
      </c>
      <c r="E20" s="11">
        <v>922.47872340425533</v>
      </c>
      <c r="F20" s="11">
        <v>489.27659574468083</v>
      </c>
      <c r="G20" s="11">
        <v>306.68085106382978</v>
      </c>
      <c r="H20" s="11">
        <v>287.84574468085106</v>
      </c>
      <c r="I20" s="11">
        <v>513.27659574468089</v>
      </c>
      <c r="J20" s="11">
        <v>1376.3297872340424</v>
      </c>
      <c r="K20" s="11">
        <v>2160.3617021276596</v>
      </c>
      <c r="L20" s="11">
        <v>2208.3297872340427</v>
      </c>
      <c r="M20" s="11">
        <v>2095.8404255319151</v>
      </c>
      <c r="N20" s="11">
        <v>2162.8457446808511</v>
      </c>
      <c r="O20" s="11">
        <v>2180.2978723404253</v>
      </c>
      <c r="P20" s="11">
        <v>2176.7127659574467</v>
      </c>
      <c r="Q20" s="11">
        <v>2162.5797872340427</v>
      </c>
      <c r="R20" s="11">
        <v>2212.377659574468</v>
      </c>
      <c r="S20" s="11">
        <v>2198.8191489361702</v>
      </c>
      <c r="T20" s="11">
        <v>2179.4148936170213</v>
      </c>
      <c r="U20" s="11">
        <v>2234.872340425532</v>
      </c>
      <c r="V20" s="11">
        <v>2160.6010638297871</v>
      </c>
      <c r="W20" s="11">
        <v>2007.7553191489362</v>
      </c>
      <c r="X20" s="11">
        <v>1812.063829787234</v>
      </c>
      <c r="Y20" s="11">
        <v>1485.1170212765958</v>
      </c>
      <c r="Z20" s="11">
        <v>1332.7021276595744</v>
      </c>
      <c r="AA20" s="11">
        <v>1134.9095744680851</v>
      </c>
    </row>
    <row r="21" spans="2:27" s="6" customFormat="1" ht="14.25" x14ac:dyDescent="0.2">
      <c r="B21" s="10">
        <v>44026</v>
      </c>
      <c r="C21" s="2" t="s">
        <v>7</v>
      </c>
      <c r="D21" s="11">
        <v>793.59574468085111</v>
      </c>
      <c r="E21" s="11">
        <v>515.17021276595744</v>
      </c>
      <c r="F21" s="11">
        <v>310.34042553191489</v>
      </c>
      <c r="G21" s="11">
        <v>226.71808510638297</v>
      </c>
      <c r="H21" s="11">
        <v>238.76063829787233</v>
      </c>
      <c r="I21" s="11">
        <v>431.02127659574467</v>
      </c>
      <c r="J21" s="11">
        <v>1233.8563829787233</v>
      </c>
      <c r="K21" s="11">
        <v>2087.122340425532</v>
      </c>
      <c r="L21" s="11">
        <v>2276.0744680851062</v>
      </c>
      <c r="M21" s="11">
        <v>2150.0478723404253</v>
      </c>
      <c r="N21" s="11">
        <v>2229.2180851063831</v>
      </c>
      <c r="O21" s="11">
        <v>2253.5744680851062</v>
      </c>
      <c r="P21" s="11">
        <v>2217.5957446808511</v>
      </c>
      <c r="Q21" s="11">
        <v>2232.0585106382978</v>
      </c>
      <c r="R21" s="11">
        <v>2237.75</v>
      </c>
      <c r="S21" s="11">
        <v>2287.6968085106382</v>
      </c>
      <c r="T21" s="11">
        <v>2285.0744680851062</v>
      </c>
      <c r="U21" s="11">
        <v>2335.8936170212764</v>
      </c>
      <c r="V21" s="11">
        <v>2255.3085106382978</v>
      </c>
      <c r="W21" s="11">
        <v>2144.6063829787236</v>
      </c>
      <c r="X21" s="11">
        <v>1957.7074468085107</v>
      </c>
      <c r="Y21" s="11">
        <v>1696.372340425532</v>
      </c>
      <c r="Z21" s="11">
        <v>1515.7234042553191</v>
      </c>
      <c r="AA21" s="11">
        <v>1337</v>
      </c>
    </row>
    <row r="22" spans="2:27" s="6" customFormat="1" ht="14.25" x14ac:dyDescent="0.2">
      <c r="B22" s="10">
        <v>44027</v>
      </c>
      <c r="C22" s="2" t="s">
        <v>8</v>
      </c>
      <c r="D22" s="11">
        <v>1043.313829787234</v>
      </c>
      <c r="E22" s="11">
        <v>660.34574468085111</v>
      </c>
      <c r="F22" s="11">
        <v>392.07446808510639</v>
      </c>
      <c r="G22" s="11">
        <v>274.718085106383</v>
      </c>
      <c r="H22" s="11">
        <v>274.33510638297872</v>
      </c>
      <c r="I22" s="11">
        <v>431.47872340425533</v>
      </c>
      <c r="J22" s="11">
        <v>858.13297872340422</v>
      </c>
      <c r="K22" s="11">
        <v>1331.7127659574469</v>
      </c>
      <c r="L22" s="11">
        <v>1584.9734042553191</v>
      </c>
      <c r="M22" s="11">
        <v>1733.377659574468</v>
      </c>
      <c r="N22" s="11">
        <v>1872.5159574468084</v>
      </c>
      <c r="O22" s="11">
        <v>1902.1063829787233</v>
      </c>
      <c r="P22" s="11">
        <v>2040.0053191489362</v>
      </c>
      <c r="Q22" s="11">
        <v>2079.9468085106382</v>
      </c>
      <c r="R22" s="11">
        <v>2096.2712765957449</v>
      </c>
      <c r="S22" s="11">
        <v>2118.5478723404253</v>
      </c>
      <c r="T22" s="11">
        <v>2069.8457446808511</v>
      </c>
      <c r="U22" s="11">
        <v>2114.1808510638298</v>
      </c>
      <c r="V22" s="11">
        <v>2143.9893617021276</v>
      </c>
      <c r="W22" s="11">
        <v>1972.3244680851064</v>
      </c>
      <c r="X22" s="11">
        <v>1765.6808510638298</v>
      </c>
      <c r="Y22" s="11">
        <v>1569.7553191489362</v>
      </c>
      <c r="Z22" s="11">
        <v>1489.7659574468084</v>
      </c>
      <c r="AA22" s="11">
        <v>1282.4680851063829</v>
      </c>
    </row>
    <row r="23" spans="2:27" s="6" customFormat="1" ht="14.25" x14ac:dyDescent="0.2">
      <c r="B23" s="10">
        <v>44028</v>
      </c>
      <c r="C23" s="2" t="s">
        <v>9</v>
      </c>
      <c r="D23" s="11">
        <v>978.96276595744678</v>
      </c>
      <c r="E23" s="11">
        <v>584.15425531914889</v>
      </c>
      <c r="F23" s="11">
        <v>347.23936170212767</v>
      </c>
      <c r="G23" s="11">
        <v>239.43617021276594</v>
      </c>
      <c r="H23" s="11">
        <v>248.26063829787233</v>
      </c>
      <c r="I23" s="11">
        <v>462.16489361702128</v>
      </c>
      <c r="J23" s="11">
        <v>1250.6117021276596</v>
      </c>
      <c r="K23" s="11">
        <v>2117.9521276595747</v>
      </c>
      <c r="L23" s="11">
        <v>2329.6648936170213</v>
      </c>
      <c r="M23" s="11">
        <v>2217.6755319148938</v>
      </c>
      <c r="N23" s="11">
        <v>2219.4627659574467</v>
      </c>
      <c r="O23" s="11">
        <v>2257.0372340425533</v>
      </c>
      <c r="P23" s="11">
        <v>2256.5106382978724</v>
      </c>
      <c r="Q23" s="11">
        <v>2230.877659574468</v>
      </c>
      <c r="R23" s="11">
        <v>2203.9042553191489</v>
      </c>
      <c r="S23" s="11">
        <v>2289.3244680851062</v>
      </c>
      <c r="T23" s="11">
        <v>2244.3404255319151</v>
      </c>
      <c r="U23" s="11">
        <v>2319.9468085106382</v>
      </c>
      <c r="V23" s="11">
        <v>2272.244680851064</v>
      </c>
      <c r="W23" s="11">
        <v>2120.4787234042551</v>
      </c>
      <c r="X23" s="11">
        <v>1847.9840425531916</v>
      </c>
      <c r="Y23" s="11">
        <v>1660.8085106382978</v>
      </c>
      <c r="Z23" s="11">
        <v>1548.6170212765958</v>
      </c>
      <c r="AA23" s="11">
        <v>1331.1063829787233</v>
      </c>
    </row>
    <row r="24" spans="2:27" s="6" customFormat="1" ht="14.25" x14ac:dyDescent="0.2">
      <c r="B24" s="10">
        <v>44029</v>
      </c>
      <c r="C24" s="2" t="s">
        <v>10</v>
      </c>
      <c r="D24" s="11">
        <v>1009.4840425531914</v>
      </c>
      <c r="E24" s="11">
        <v>616.70744680851067</v>
      </c>
      <c r="F24" s="11">
        <v>372.86702127659572</v>
      </c>
      <c r="G24" s="11">
        <v>263.7659574468085</v>
      </c>
      <c r="H24" s="11">
        <v>269.15957446808511</v>
      </c>
      <c r="I24" s="11">
        <v>449.82978723404256</v>
      </c>
      <c r="J24" s="11">
        <v>1206.3617021276596</v>
      </c>
      <c r="K24" s="11">
        <v>2100.0106382978724</v>
      </c>
      <c r="L24" s="11">
        <v>2314.9148936170213</v>
      </c>
      <c r="M24" s="11">
        <v>2221.5212765957449</v>
      </c>
      <c r="N24" s="11">
        <v>2300.4680851063831</v>
      </c>
      <c r="O24" s="11">
        <v>2306.9148936170213</v>
      </c>
      <c r="P24" s="11">
        <v>2281.8031914893618</v>
      </c>
      <c r="Q24" s="11">
        <v>2109.5106382978724</v>
      </c>
      <c r="R24" s="11">
        <v>2298.3404255319151</v>
      </c>
      <c r="S24" s="11">
        <v>2332.6861702127658</v>
      </c>
      <c r="T24" s="11">
        <v>2351.1968085106382</v>
      </c>
      <c r="U24" s="11">
        <v>2277.7287234042551</v>
      </c>
      <c r="V24" s="11">
        <v>2294.8404255319151</v>
      </c>
      <c r="W24" s="11">
        <v>2156.9574468085107</v>
      </c>
      <c r="X24" s="11">
        <v>2053.8297872340427</v>
      </c>
      <c r="Y24" s="11">
        <v>1824.2180851063829</v>
      </c>
      <c r="Z24" s="11">
        <v>1711.9840425531916</v>
      </c>
      <c r="AA24" s="11">
        <v>1569.9521276595744</v>
      </c>
    </row>
    <row r="25" spans="2:27" s="6" customFormat="1" ht="14.25" x14ac:dyDescent="0.2">
      <c r="B25" s="10">
        <v>44030</v>
      </c>
      <c r="C25" s="2" t="s">
        <v>11</v>
      </c>
      <c r="D25" s="11">
        <v>1256.9734042553191</v>
      </c>
      <c r="E25" s="11">
        <v>779.30851063829789</v>
      </c>
      <c r="F25" s="11">
        <v>500.93617021276594</v>
      </c>
      <c r="G25" s="11">
        <v>347.44680851063828</v>
      </c>
      <c r="H25" s="11">
        <v>352.18617021276594</v>
      </c>
      <c r="I25" s="11">
        <v>529.82446808510633</v>
      </c>
      <c r="J25" s="11">
        <v>967.54787234042556</v>
      </c>
      <c r="K25" s="11">
        <v>1573.4787234042553</v>
      </c>
      <c r="L25" s="11">
        <v>1907.1648936170213</v>
      </c>
      <c r="M25" s="11">
        <v>1985.5159574468084</v>
      </c>
      <c r="N25" s="11">
        <v>1998.0851063829787</v>
      </c>
      <c r="O25" s="11">
        <v>2122.5638297872342</v>
      </c>
      <c r="P25" s="11">
        <v>2197.9840425531916</v>
      </c>
      <c r="Q25" s="11">
        <v>2234.8510638297871</v>
      </c>
      <c r="R25" s="11">
        <v>2181.3617021276596</v>
      </c>
      <c r="S25" s="11">
        <v>2241.627659574468</v>
      </c>
      <c r="T25" s="11">
        <v>2203.7287234042551</v>
      </c>
      <c r="U25" s="11">
        <v>2219.75</v>
      </c>
      <c r="V25" s="11">
        <v>2180.0478723404253</v>
      </c>
      <c r="W25" s="11">
        <v>2108.4574468085107</v>
      </c>
      <c r="X25" s="11">
        <v>1984.936170212766</v>
      </c>
      <c r="Y25" s="11">
        <v>1782.8882978723404</v>
      </c>
      <c r="Z25" s="11">
        <v>1673.5957446808511</v>
      </c>
      <c r="AA25" s="11">
        <v>1615.2287234042553</v>
      </c>
    </row>
    <row r="26" spans="2:27" s="6" customFormat="1" ht="14.25" x14ac:dyDescent="0.2">
      <c r="B26" s="10">
        <v>44031</v>
      </c>
      <c r="C26" s="2" t="s">
        <v>5</v>
      </c>
      <c r="D26" s="11">
        <v>1363.1329787234042</v>
      </c>
      <c r="E26" s="11">
        <v>914.42021276595744</v>
      </c>
      <c r="F26" s="11">
        <v>556.21276595744678</v>
      </c>
      <c r="G26" s="11">
        <v>368.531914893617</v>
      </c>
      <c r="H26" s="11">
        <v>293.27127659574467</v>
      </c>
      <c r="I26" s="11">
        <v>355.08510638297872</v>
      </c>
      <c r="J26" s="11">
        <v>549.36702127659578</v>
      </c>
      <c r="K26" s="11">
        <v>777.85106382978722</v>
      </c>
      <c r="L26" s="11">
        <v>990.72340425531911</v>
      </c>
      <c r="M26" s="11">
        <v>1226.2234042553191</v>
      </c>
      <c r="N26" s="11">
        <v>1435.6010638297873</v>
      </c>
      <c r="O26" s="11">
        <v>1561.5957446808511</v>
      </c>
      <c r="P26" s="11">
        <v>1776.6702127659576</v>
      </c>
      <c r="Q26" s="11">
        <v>1948.7340425531916</v>
      </c>
      <c r="R26" s="11">
        <v>2036.1117021276596</v>
      </c>
      <c r="S26" s="11">
        <v>1922.7446808510638</v>
      </c>
      <c r="T26" s="11">
        <v>1907.9042553191489</v>
      </c>
      <c r="U26" s="11">
        <v>1861.2872340425531</v>
      </c>
      <c r="V26" s="11">
        <v>1913.0851063829787</v>
      </c>
      <c r="W26" s="11">
        <v>1750.5478723404256</v>
      </c>
      <c r="X26" s="11">
        <v>1687.5691489361702</v>
      </c>
      <c r="Y26" s="11">
        <v>1728.8404255319149</v>
      </c>
      <c r="Z26" s="11">
        <v>1625.2393617021276</v>
      </c>
      <c r="AA26" s="11">
        <v>1543.063829787234</v>
      </c>
    </row>
    <row r="27" spans="2:27" s="6" customFormat="1" ht="14.25" x14ac:dyDescent="0.2">
      <c r="B27" s="10">
        <v>44032</v>
      </c>
      <c r="C27" s="2" t="s">
        <v>6</v>
      </c>
      <c r="D27" s="11">
        <v>1393.9627659574469</v>
      </c>
      <c r="E27" s="11">
        <v>907.34042553191489</v>
      </c>
      <c r="F27" s="11">
        <v>481.73936170212767</v>
      </c>
      <c r="G27" s="11">
        <v>301.44148936170211</v>
      </c>
      <c r="H27" s="11">
        <v>282.79255319148939</v>
      </c>
      <c r="I27" s="11">
        <v>506.79787234042556</v>
      </c>
      <c r="J27" s="11">
        <v>1363.4627659574469</v>
      </c>
      <c r="K27" s="11">
        <v>2138.3989361702129</v>
      </c>
      <c r="L27" s="11">
        <v>2177.1489361702129</v>
      </c>
      <c r="M27" s="11">
        <v>2055.3244680851062</v>
      </c>
      <c r="N27" s="11">
        <v>2169.0478723404253</v>
      </c>
      <c r="O27" s="11">
        <v>2182.2819148936169</v>
      </c>
      <c r="P27" s="11">
        <v>2187.8244680851062</v>
      </c>
      <c r="Q27" s="11">
        <v>2180.1914893617022</v>
      </c>
      <c r="R27" s="11">
        <v>2191.2872340425533</v>
      </c>
      <c r="S27" s="11">
        <v>2275.0744680851062</v>
      </c>
      <c r="T27" s="11">
        <v>2270.5</v>
      </c>
      <c r="U27" s="11">
        <v>2316.8670212765956</v>
      </c>
      <c r="V27" s="11">
        <v>2278.7712765957449</v>
      </c>
      <c r="W27" s="11">
        <v>2097.9627659574467</v>
      </c>
      <c r="X27" s="11">
        <v>1880.9308510638298</v>
      </c>
      <c r="Y27" s="11">
        <v>1632.2978723404256</v>
      </c>
      <c r="Z27" s="11">
        <v>1408.4734042553191</v>
      </c>
      <c r="AA27" s="11">
        <v>1177.9202127659576</v>
      </c>
    </row>
    <row r="28" spans="2:27" s="6" customFormat="1" ht="14.25" x14ac:dyDescent="0.2">
      <c r="B28" s="10">
        <v>44033</v>
      </c>
      <c r="C28" s="2" t="s">
        <v>7</v>
      </c>
      <c r="D28" s="11">
        <v>982.40425531914889</v>
      </c>
      <c r="E28" s="11">
        <v>578.67021276595744</v>
      </c>
      <c r="F28" s="11">
        <v>360.40957446808511</v>
      </c>
      <c r="G28" s="11">
        <v>252.62765957446808</v>
      </c>
      <c r="H28" s="11">
        <v>258.77127659574467</v>
      </c>
      <c r="I28" s="11">
        <v>445</v>
      </c>
      <c r="J28" s="11">
        <v>1234.9148936170213</v>
      </c>
      <c r="K28" s="11">
        <v>2146.8085106382978</v>
      </c>
      <c r="L28" s="11">
        <v>2325.5</v>
      </c>
      <c r="M28" s="11">
        <v>2199.9627659574467</v>
      </c>
      <c r="N28" s="11">
        <v>2191.2021276595747</v>
      </c>
      <c r="O28" s="11">
        <v>2226.9414893617022</v>
      </c>
      <c r="P28" s="11">
        <v>2208.9840425531916</v>
      </c>
      <c r="Q28" s="11">
        <v>2160.0904255319151</v>
      </c>
      <c r="R28" s="11">
        <v>2114.7978723404253</v>
      </c>
      <c r="S28" s="11">
        <v>2215.0638297872342</v>
      </c>
      <c r="T28" s="11">
        <v>2300.8138297872342</v>
      </c>
      <c r="U28" s="11">
        <v>2310.377659574468</v>
      </c>
      <c r="V28" s="11">
        <v>2284.7234042553191</v>
      </c>
      <c r="W28" s="11">
        <v>2146.755319148936</v>
      </c>
      <c r="X28" s="11">
        <v>1958.7553191489362</v>
      </c>
      <c r="Y28" s="11">
        <v>1679.8351063829787</v>
      </c>
      <c r="Z28" s="11">
        <v>1534.372340425532</v>
      </c>
      <c r="AA28" s="11">
        <v>1324.622340425532</v>
      </c>
    </row>
    <row r="29" spans="2:27" s="6" customFormat="1" ht="14.25" x14ac:dyDescent="0.2">
      <c r="B29" s="10">
        <v>44034</v>
      </c>
      <c r="C29" s="2" t="s">
        <v>8</v>
      </c>
      <c r="D29" s="11">
        <v>974.91489361702122</v>
      </c>
      <c r="E29" s="11">
        <v>623.71276595744678</v>
      </c>
      <c r="F29" s="11">
        <v>390.23936170212767</v>
      </c>
      <c r="G29" s="11">
        <v>279.35106382978722</v>
      </c>
      <c r="H29" s="11">
        <v>283.11170212765956</v>
      </c>
      <c r="I29" s="11">
        <v>469.67021276595744</v>
      </c>
      <c r="J29" s="11">
        <v>1191.7234042553191</v>
      </c>
      <c r="K29" s="11">
        <v>2089.3617021276596</v>
      </c>
      <c r="L29" s="11">
        <v>2322.2127659574467</v>
      </c>
      <c r="M29" s="11">
        <v>2223.8244680851062</v>
      </c>
      <c r="N29" s="11">
        <v>2197.1117021276596</v>
      </c>
      <c r="O29" s="11">
        <v>2237.9574468085107</v>
      </c>
      <c r="P29" s="11">
        <v>2261.0531914893618</v>
      </c>
      <c r="Q29" s="11">
        <v>2231.6702127659573</v>
      </c>
      <c r="R29" s="11">
        <v>2152.6595744680849</v>
      </c>
      <c r="S29" s="11">
        <v>2231.0851063829787</v>
      </c>
      <c r="T29" s="11">
        <v>2280.7819148936169</v>
      </c>
      <c r="U29" s="11">
        <v>2330.5638297872342</v>
      </c>
      <c r="V29" s="11">
        <v>2316.9095744680849</v>
      </c>
      <c r="W29" s="11">
        <v>2144.3457446808511</v>
      </c>
      <c r="X29" s="11">
        <v>1942.2074468085107</v>
      </c>
      <c r="Y29" s="11">
        <v>1697.4627659574469</v>
      </c>
      <c r="Z29" s="11">
        <v>1551.1010638297873</v>
      </c>
      <c r="AA29" s="11">
        <v>1362.313829787234</v>
      </c>
    </row>
    <row r="30" spans="2:27" s="6" customFormat="1" ht="14.25" x14ac:dyDescent="0.2">
      <c r="B30" s="10">
        <v>44035</v>
      </c>
      <c r="C30" s="2" t="s">
        <v>9</v>
      </c>
      <c r="D30" s="11">
        <v>1053.7925531914893</v>
      </c>
      <c r="E30" s="11">
        <v>647.72340425531911</v>
      </c>
      <c r="F30" s="11">
        <v>400.90425531914894</v>
      </c>
      <c r="G30" s="11">
        <v>278.77127659574467</v>
      </c>
      <c r="H30" s="11">
        <v>294.20212765957444</v>
      </c>
      <c r="I30" s="11">
        <v>481.05851063829789</v>
      </c>
      <c r="J30" s="11">
        <v>1217.877659574468</v>
      </c>
      <c r="K30" s="11">
        <v>2090.372340425532</v>
      </c>
      <c r="L30" s="11">
        <v>2334.7925531914893</v>
      </c>
      <c r="M30" s="11">
        <v>2220.505319148936</v>
      </c>
      <c r="N30" s="11">
        <v>2183.3882978723404</v>
      </c>
      <c r="O30" s="11">
        <v>2118.0106382978724</v>
      </c>
      <c r="P30" s="11">
        <v>2224.0265957446809</v>
      </c>
      <c r="Q30" s="11">
        <v>2179.4680851063831</v>
      </c>
      <c r="R30" s="11">
        <v>2235.4521276595747</v>
      </c>
      <c r="S30" s="11">
        <v>2264.872340425532</v>
      </c>
      <c r="T30" s="11">
        <v>2320.6329787234044</v>
      </c>
      <c r="U30" s="11">
        <v>2351.9308510638298</v>
      </c>
      <c r="V30" s="11">
        <v>2320.0106382978724</v>
      </c>
      <c r="W30" s="11">
        <v>2129.9521276595747</v>
      </c>
      <c r="X30" s="11">
        <v>1988.9202127659576</v>
      </c>
      <c r="Y30" s="11">
        <v>1759.5531914893618</v>
      </c>
      <c r="Z30" s="11">
        <v>1632.1808510638298</v>
      </c>
      <c r="AA30" s="11">
        <v>1439.7446808510638</v>
      </c>
    </row>
    <row r="31" spans="2:27" s="6" customFormat="1" ht="14.25" x14ac:dyDescent="0.2">
      <c r="B31" s="10">
        <v>44036</v>
      </c>
      <c r="C31" s="2" t="s">
        <v>10</v>
      </c>
      <c r="D31" s="11">
        <v>1080.7872340425531</v>
      </c>
      <c r="E31" s="11">
        <v>691.09574468085111</v>
      </c>
      <c r="F31" s="11">
        <v>423.45744680851061</v>
      </c>
      <c r="G31" s="11">
        <v>315.34042553191489</v>
      </c>
      <c r="H31" s="11">
        <v>327.58510638297872</v>
      </c>
      <c r="I31" s="11">
        <v>518.98936170212767</v>
      </c>
      <c r="J31" s="11">
        <v>1279.3244680851064</v>
      </c>
      <c r="K31" s="11">
        <v>2101.0957446808511</v>
      </c>
      <c r="L31" s="11">
        <v>2287.1595744680849</v>
      </c>
      <c r="M31" s="11">
        <v>2209.1595744680849</v>
      </c>
      <c r="N31" s="11">
        <v>2230.2393617021276</v>
      </c>
      <c r="O31" s="11">
        <v>2197.4095744680849</v>
      </c>
      <c r="P31" s="11">
        <v>2177.0744680851062</v>
      </c>
      <c r="Q31" s="11">
        <v>2066.6702127659573</v>
      </c>
      <c r="R31" s="11">
        <v>2221.1914893617022</v>
      </c>
      <c r="S31" s="11">
        <v>2253.0691489361702</v>
      </c>
      <c r="T31" s="11">
        <v>2219.9308510638298</v>
      </c>
      <c r="U31" s="11">
        <v>2284.9787234042551</v>
      </c>
      <c r="V31" s="11">
        <v>2265.3191489361702</v>
      </c>
      <c r="W31" s="11">
        <v>2146.9042553191489</v>
      </c>
      <c r="X31" s="11">
        <v>2040.0159574468084</v>
      </c>
      <c r="Y31" s="11">
        <v>1839.0372340425531</v>
      </c>
      <c r="Z31" s="11">
        <v>1793.0797872340424</v>
      </c>
      <c r="AA31" s="11">
        <v>1637.7446808510638</v>
      </c>
    </row>
    <row r="32" spans="2:27" s="6" customFormat="1" ht="14.25" x14ac:dyDescent="0.2">
      <c r="B32" s="10">
        <v>44037</v>
      </c>
      <c r="C32" s="2" t="s">
        <v>11</v>
      </c>
      <c r="D32" s="11">
        <v>1292.9042553191489</v>
      </c>
      <c r="E32" s="11">
        <v>868.82978723404256</v>
      </c>
      <c r="F32" s="11">
        <v>577.79787234042556</v>
      </c>
      <c r="G32" s="11">
        <v>436.88297872340428</v>
      </c>
      <c r="H32" s="11">
        <v>455.48936170212767</v>
      </c>
      <c r="I32" s="11">
        <v>632.07978723404256</v>
      </c>
      <c r="J32" s="11">
        <v>1063.127659574468</v>
      </c>
      <c r="K32" s="11">
        <v>1577.4574468085107</v>
      </c>
      <c r="L32" s="11">
        <v>1925.7659574468084</v>
      </c>
      <c r="M32" s="11">
        <v>1952.9042553191489</v>
      </c>
      <c r="N32" s="11">
        <v>2103.2765957446809</v>
      </c>
      <c r="O32" s="11">
        <v>2132.8936170212764</v>
      </c>
      <c r="P32" s="11">
        <v>2183.127659574468</v>
      </c>
      <c r="Q32" s="11">
        <v>2207.744680851064</v>
      </c>
      <c r="R32" s="11">
        <v>2170.2659574468084</v>
      </c>
      <c r="S32" s="11">
        <v>2244.4521276595747</v>
      </c>
      <c r="T32" s="11">
        <v>2194.75</v>
      </c>
      <c r="U32" s="11">
        <v>2176.377659574468</v>
      </c>
      <c r="V32" s="11">
        <v>2148.0372340425533</v>
      </c>
      <c r="W32" s="11">
        <v>2029.5106382978724</v>
      </c>
      <c r="X32" s="11">
        <v>1933.8244680851064</v>
      </c>
      <c r="Y32" s="11">
        <v>1765.4202127659576</v>
      </c>
      <c r="Z32" s="11">
        <v>1657.5053191489362</v>
      </c>
      <c r="AA32" s="11">
        <v>1542.6755319148936</v>
      </c>
    </row>
    <row r="33" spans="2:27" s="6" customFormat="1" ht="14.25" x14ac:dyDescent="0.2">
      <c r="B33" s="10">
        <v>44038</v>
      </c>
      <c r="C33" s="2" t="s">
        <v>5</v>
      </c>
      <c r="D33" s="11">
        <v>1307.5531914893618</v>
      </c>
      <c r="E33" s="11">
        <v>964.25531914893622</v>
      </c>
      <c r="F33" s="11">
        <v>629.27127659574467</v>
      </c>
      <c r="G33" s="11">
        <v>436.85638297872339</v>
      </c>
      <c r="H33" s="11">
        <v>375.10106382978722</v>
      </c>
      <c r="I33" s="11">
        <v>440.61170212765956</v>
      </c>
      <c r="J33" s="11">
        <v>649.25</v>
      </c>
      <c r="K33" s="11">
        <v>837.99468085106378</v>
      </c>
      <c r="L33" s="11">
        <v>1022.1648936170212</v>
      </c>
      <c r="M33" s="11">
        <v>1235.5159574468084</v>
      </c>
      <c r="N33" s="11">
        <v>1456.1170212765958</v>
      </c>
      <c r="O33" s="11">
        <v>1578.4414893617022</v>
      </c>
      <c r="P33" s="11">
        <v>1752.627659574468</v>
      </c>
      <c r="Q33" s="11">
        <v>1901.8882978723404</v>
      </c>
      <c r="R33" s="11">
        <v>1965.1170212765958</v>
      </c>
      <c r="S33" s="11">
        <v>2047.1382978723404</v>
      </c>
      <c r="T33" s="11">
        <v>2043.3085106382978</v>
      </c>
      <c r="U33" s="11">
        <v>2022.3882978723404</v>
      </c>
      <c r="V33" s="11">
        <v>2009.7393617021276</v>
      </c>
      <c r="W33" s="11">
        <v>1917.5904255319149</v>
      </c>
      <c r="X33" s="11">
        <v>1885.6063829787233</v>
      </c>
      <c r="Y33" s="11">
        <v>1820.1755319148936</v>
      </c>
      <c r="Z33" s="11">
        <v>1784.8191489361702</v>
      </c>
      <c r="AA33" s="11">
        <v>1585.5797872340424</v>
      </c>
    </row>
    <row r="34" spans="2:27" s="6" customFormat="1" ht="14.25" x14ac:dyDescent="0.2">
      <c r="B34" s="10">
        <v>44039</v>
      </c>
      <c r="C34" s="2" t="s">
        <v>6</v>
      </c>
      <c r="D34" s="11">
        <v>1230.4521276595744</v>
      </c>
      <c r="E34" s="11">
        <v>768.23404255319144</v>
      </c>
      <c r="F34" s="11">
        <v>455.04787234042556</v>
      </c>
      <c r="G34" s="11">
        <v>317.40957446808511</v>
      </c>
      <c r="H34" s="11">
        <v>305.07978723404256</v>
      </c>
      <c r="I34" s="11">
        <v>519.76063829787233</v>
      </c>
      <c r="J34" s="11">
        <v>1352.2606382978724</v>
      </c>
      <c r="K34" s="11">
        <v>2120.4787234042551</v>
      </c>
      <c r="L34" s="11">
        <v>2300.3457446808511</v>
      </c>
      <c r="M34" s="11">
        <v>2189.0744680851062</v>
      </c>
      <c r="N34" s="11">
        <v>2193.622340425532</v>
      </c>
      <c r="O34" s="11">
        <v>2168.5744680851062</v>
      </c>
      <c r="P34" s="11">
        <v>2200.6755319148938</v>
      </c>
      <c r="Q34" s="11">
        <v>2222.244680851064</v>
      </c>
      <c r="R34" s="11">
        <v>2260.5585106382978</v>
      </c>
      <c r="S34" s="11">
        <v>2286.9308510638298</v>
      </c>
      <c r="T34" s="11">
        <v>2270.8617021276596</v>
      </c>
      <c r="U34" s="11">
        <v>2346.9893617021276</v>
      </c>
      <c r="V34" s="11">
        <v>2282.994680851064</v>
      </c>
      <c r="W34" s="11">
        <v>2079.8138297872342</v>
      </c>
      <c r="X34" s="11">
        <v>1880.7074468085107</v>
      </c>
      <c r="Y34" s="11">
        <v>1647.7872340425531</v>
      </c>
      <c r="Z34" s="11">
        <v>1464.1702127659576</v>
      </c>
      <c r="AA34" s="11">
        <v>1236.3351063829787</v>
      </c>
    </row>
    <row r="35" spans="2:27" s="6" customFormat="1" ht="14.25" x14ac:dyDescent="0.2">
      <c r="B35" s="10">
        <v>44040</v>
      </c>
      <c r="C35" s="2" t="s">
        <v>7</v>
      </c>
      <c r="D35" s="11">
        <v>992.42553191489367</v>
      </c>
      <c r="E35" s="11">
        <v>628.26595744680856</v>
      </c>
      <c r="F35" s="11">
        <v>400.05319148936172</v>
      </c>
      <c r="G35" s="11">
        <v>295.02127659574467</v>
      </c>
      <c r="H35" s="11">
        <v>312.89893617021278</v>
      </c>
      <c r="I35" s="11">
        <v>511.97872340425533</v>
      </c>
      <c r="J35" s="11">
        <v>1259.2074468085107</v>
      </c>
      <c r="K35" s="11">
        <v>2087.9148936170213</v>
      </c>
      <c r="L35" s="11">
        <v>2282.3936170212764</v>
      </c>
      <c r="M35" s="11">
        <v>2264.7712765957449</v>
      </c>
      <c r="N35" s="11">
        <v>2278.9521276595747</v>
      </c>
      <c r="O35" s="11">
        <v>2274.7021276595747</v>
      </c>
      <c r="P35" s="11">
        <v>2312.5851063829787</v>
      </c>
      <c r="Q35" s="11">
        <v>2285.9042553191489</v>
      </c>
      <c r="R35" s="11">
        <v>2186.6170212765956</v>
      </c>
      <c r="S35" s="11">
        <v>2297.3297872340427</v>
      </c>
      <c r="T35" s="11">
        <v>2388.127659574468</v>
      </c>
      <c r="U35" s="11">
        <v>2421.6117021276596</v>
      </c>
      <c r="V35" s="11">
        <v>2369.5638297872342</v>
      </c>
      <c r="W35" s="11">
        <v>2120.9734042553191</v>
      </c>
      <c r="X35" s="11">
        <v>1975.2393617021276</v>
      </c>
      <c r="Y35" s="11">
        <v>1770.4468085106382</v>
      </c>
      <c r="Z35" s="11">
        <v>1674.0425531914893</v>
      </c>
      <c r="AA35" s="11">
        <v>1494.8936170212767</v>
      </c>
    </row>
    <row r="36" spans="2:27" s="6" customFormat="1" ht="14.25" x14ac:dyDescent="0.2">
      <c r="B36" s="10">
        <v>44041</v>
      </c>
      <c r="C36" s="2" t="s">
        <v>8</v>
      </c>
      <c r="D36" s="11">
        <v>1123.8510638297873</v>
      </c>
      <c r="E36" s="11">
        <v>724.76595744680856</v>
      </c>
      <c r="F36" s="11">
        <v>454.18617021276594</v>
      </c>
      <c r="G36" s="11">
        <v>363.92021276595744</v>
      </c>
      <c r="H36" s="11">
        <v>399.59574468085106</v>
      </c>
      <c r="I36" s="11">
        <v>614.20744680851067</v>
      </c>
      <c r="J36" s="11">
        <v>1271.813829787234</v>
      </c>
      <c r="K36" s="11">
        <v>2087.8936170212764</v>
      </c>
      <c r="L36" s="11">
        <v>2315.5638297872342</v>
      </c>
      <c r="M36" s="11">
        <v>2232.0744680851062</v>
      </c>
      <c r="N36" s="11">
        <v>2260.0478723404253</v>
      </c>
      <c r="O36" s="11">
        <v>2303.1648936170213</v>
      </c>
      <c r="P36" s="11">
        <v>2302.6808510638298</v>
      </c>
      <c r="Q36" s="11">
        <v>2258.1755319148938</v>
      </c>
      <c r="R36" s="11">
        <v>2240.872340425532</v>
      </c>
      <c r="S36" s="11">
        <v>2326.6755319148938</v>
      </c>
      <c r="T36" s="11">
        <v>2333.9202127659573</v>
      </c>
      <c r="U36" s="11">
        <v>2345.2978723404253</v>
      </c>
      <c r="V36" s="11">
        <v>2281.3563829787236</v>
      </c>
      <c r="W36" s="11">
        <v>2111.8829787234044</v>
      </c>
      <c r="X36" s="11">
        <v>2017.1702127659576</v>
      </c>
      <c r="Y36" s="11">
        <v>1850.0531914893618</v>
      </c>
      <c r="Z36" s="11">
        <v>1741.563829787234</v>
      </c>
      <c r="AA36" s="11">
        <v>1596.1755319148936</v>
      </c>
    </row>
    <row r="37" spans="2:27" s="6" customFormat="1" ht="14.25" x14ac:dyDescent="0.2">
      <c r="B37" s="10">
        <v>44042</v>
      </c>
      <c r="C37" s="2" t="s">
        <v>9</v>
      </c>
      <c r="D37" s="11">
        <v>1316.686170212766</v>
      </c>
      <c r="E37" s="11">
        <v>958.02127659574467</v>
      </c>
      <c r="F37" s="11">
        <v>619.24468085106378</v>
      </c>
      <c r="G37" s="11">
        <v>480.09042553191489</v>
      </c>
      <c r="H37" s="11">
        <v>507.44148936170211</v>
      </c>
      <c r="I37" s="11">
        <v>661.92021276595744</v>
      </c>
      <c r="J37" s="11">
        <v>1050.6010638297873</v>
      </c>
      <c r="K37" s="11">
        <v>1563.2659574468084</v>
      </c>
      <c r="L37" s="11">
        <v>1839.6010638297873</v>
      </c>
      <c r="M37" s="11">
        <v>1795.8457446808511</v>
      </c>
      <c r="N37" s="11">
        <v>1915.4095744680851</v>
      </c>
      <c r="O37" s="11">
        <v>2034.5904255319149</v>
      </c>
      <c r="P37" s="11">
        <v>2260.5851063829787</v>
      </c>
      <c r="Q37" s="11">
        <v>2306.3457446808511</v>
      </c>
      <c r="R37" s="11">
        <v>2108.8244680851062</v>
      </c>
      <c r="S37" s="11">
        <v>2059.4042553191489</v>
      </c>
      <c r="T37" s="11">
        <v>1995.7127659574469</v>
      </c>
      <c r="U37" s="11">
        <v>1934.1968085106382</v>
      </c>
      <c r="V37" s="11">
        <v>1864.6542553191489</v>
      </c>
      <c r="W37" s="11">
        <v>1713.813829787234</v>
      </c>
      <c r="X37" s="11">
        <v>1631.3989361702127</v>
      </c>
      <c r="Y37" s="11">
        <v>1495.2234042553191</v>
      </c>
      <c r="Z37" s="11">
        <v>1442.7712765957447</v>
      </c>
      <c r="AA37" s="11">
        <v>1282.4893617021276</v>
      </c>
    </row>
    <row r="38" spans="2:27" s="6" customFormat="1" ht="14.25" x14ac:dyDescent="0.2">
      <c r="B38" s="10">
        <v>44043</v>
      </c>
      <c r="C38" s="2" t="s">
        <v>10</v>
      </c>
      <c r="D38" s="11">
        <v>1027.5797872340424</v>
      </c>
      <c r="E38" s="11">
        <v>685.76063829787233</v>
      </c>
      <c r="F38" s="11">
        <v>428.45212765957444</v>
      </c>
      <c r="G38" s="11">
        <v>343.49468085106383</v>
      </c>
      <c r="H38" s="11">
        <v>439</v>
      </c>
      <c r="I38" s="11">
        <v>797.64893617021278</v>
      </c>
      <c r="J38" s="11">
        <v>842.75531914893622</v>
      </c>
      <c r="K38" s="11">
        <v>1122.0319148936171</v>
      </c>
      <c r="L38" s="11">
        <v>1310.4255319148936</v>
      </c>
      <c r="M38" s="11">
        <v>1418.3936170212767</v>
      </c>
      <c r="N38" s="11">
        <v>1548.3829787234042</v>
      </c>
      <c r="O38" s="11">
        <v>1592.4414893617022</v>
      </c>
      <c r="P38" s="11">
        <v>1734.2925531914893</v>
      </c>
      <c r="Q38" s="11">
        <v>1676.7021276595744</v>
      </c>
      <c r="R38" s="11">
        <v>1895.9148936170213</v>
      </c>
      <c r="S38" s="11">
        <v>1960.0265957446809</v>
      </c>
      <c r="T38" s="11">
        <v>1965.9840425531916</v>
      </c>
      <c r="U38" s="11">
        <v>1955.2287234042553</v>
      </c>
      <c r="V38" s="11">
        <v>1968.2659574468084</v>
      </c>
      <c r="W38" s="11">
        <v>1922.7340425531916</v>
      </c>
      <c r="X38" s="11">
        <v>1881.127659574468</v>
      </c>
      <c r="Y38" s="11">
        <v>1850.377659574468</v>
      </c>
      <c r="Z38" s="11">
        <v>1741.8936170212767</v>
      </c>
      <c r="AA38" s="11">
        <v>1605.5159574468084</v>
      </c>
    </row>
    <row r="39" spans="2:27" s="6" customFormat="1" x14ac:dyDescent="0.2">
      <c r="B39" s="288" t="s">
        <v>12</v>
      </c>
      <c r="C39" s="288"/>
      <c r="D39" s="15">
        <v>1155.2978723404256</v>
      </c>
      <c r="E39" s="15">
        <v>741.98421413864105</v>
      </c>
      <c r="F39" s="15">
        <v>445.67124227865474</v>
      </c>
      <c r="G39" s="15">
        <v>313.36101578586135</v>
      </c>
      <c r="H39" s="15">
        <v>312.14052848318465</v>
      </c>
      <c r="I39" s="15">
        <v>495.44114619080301</v>
      </c>
      <c r="J39" s="15">
        <v>1098.4481811942346</v>
      </c>
      <c r="K39" s="15">
        <v>1792.9107755662319</v>
      </c>
      <c r="L39" s="15">
        <v>2012.6609471516815</v>
      </c>
      <c r="M39" s="15">
        <v>1994.9912491420728</v>
      </c>
      <c r="N39" s="15">
        <v>2057.4627659574467</v>
      </c>
      <c r="O39" s="15">
        <v>2091.8412834591627</v>
      </c>
      <c r="P39" s="15">
        <v>2140.2292381606039</v>
      </c>
      <c r="Q39" s="15">
        <v>2143.9040837336993</v>
      </c>
      <c r="R39" s="15">
        <v>2155.0315717227181</v>
      </c>
      <c r="S39" s="15">
        <v>2205.5113246396704</v>
      </c>
      <c r="T39" s="15">
        <v>2211.4066575154425</v>
      </c>
      <c r="U39" s="15">
        <v>2226.4392587508578</v>
      </c>
      <c r="V39" s="15">
        <v>2196.4231297185997</v>
      </c>
      <c r="W39" s="15">
        <v>2056.9003088538093</v>
      </c>
      <c r="X39" s="15">
        <v>1918.8685655456418</v>
      </c>
      <c r="Y39" s="15">
        <v>1728.8699382292382</v>
      </c>
      <c r="Z39" s="15">
        <v>1618.8407687028141</v>
      </c>
      <c r="AA39" s="15">
        <v>1455.3754289636238</v>
      </c>
    </row>
    <row r="40" spans="2:27" s="6" customFormat="1" ht="14.25" x14ac:dyDescent="0.2"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s="6" customFormat="1" ht="14.25" x14ac:dyDescent="0.2"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s="6" customFormat="1" ht="14.25" x14ac:dyDescent="0.2"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2:27" customFormat="1" x14ac:dyDescent="0.25"/>
    <row r="44" spans="2:27" customFormat="1" x14ac:dyDescent="0.25"/>
    <row r="45" spans="2:27" customFormat="1" x14ac:dyDescent="0.25"/>
    <row r="46" spans="2:27" customFormat="1" x14ac:dyDescent="0.25"/>
    <row r="47" spans="2:27" customFormat="1" x14ac:dyDescent="0.25"/>
    <row r="48" spans="2:27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spans="2:27" customFormat="1" x14ac:dyDescent="0.25"/>
    <row r="130" spans="2:27" customFormat="1" x14ac:dyDescent="0.25"/>
    <row r="131" spans="2:27" customFormat="1" x14ac:dyDescent="0.25"/>
    <row r="132" spans="2:27" customFormat="1" x14ac:dyDescent="0.25"/>
    <row r="133" spans="2:27" customFormat="1" x14ac:dyDescent="0.25"/>
    <row r="134" spans="2:27" customFormat="1" x14ac:dyDescent="0.25"/>
    <row r="135" spans="2:27" customFormat="1" x14ac:dyDescent="0.25"/>
    <row r="136" spans="2:27" customFormat="1" x14ac:dyDescent="0.25"/>
    <row r="137" spans="2:27" customFormat="1" x14ac:dyDescent="0.25"/>
    <row r="138" spans="2:27" customFormat="1" x14ac:dyDescent="0.25"/>
    <row r="139" spans="2:27" customFormat="1" x14ac:dyDescent="0.25"/>
    <row r="140" spans="2:27" customFormat="1" x14ac:dyDescent="0.25"/>
    <row r="141" spans="2:27" customFormat="1" x14ac:dyDescent="0.25"/>
    <row r="142" spans="2:27" customFormat="1" x14ac:dyDescent="0.25"/>
    <row r="143" spans="2:27" x14ac:dyDescent="0.25">
      <c r="B143" s="288"/>
      <c r="C143" s="288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</row>
  </sheetData>
  <mergeCells count="2">
    <mergeCell ref="B143:C143"/>
    <mergeCell ref="B39:C3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13" customWidth="1"/>
    <col min="2" max="2" width="14.85546875" style="13" customWidth="1"/>
    <col min="3" max="3" width="14" style="13" customWidth="1"/>
    <col min="4" max="8" width="14" style="14" customWidth="1"/>
    <col min="9" max="13" width="9.28515625" style="14" customWidth="1"/>
    <col min="14" max="21" width="10.85546875" style="14" customWidth="1"/>
    <col min="22" max="24" width="10.140625" style="14" customWidth="1"/>
    <col min="25" max="40" width="9.28515625" style="14" customWidth="1"/>
    <col min="41" max="16384" width="9.140625" style="13"/>
  </cols>
  <sheetData>
    <row r="1" spans="1:41" s="6" customFormat="1" x14ac:dyDescent="0.25">
      <c r="A1" s="8" t="s">
        <v>29</v>
      </c>
      <c r="D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</row>
    <row r="2" spans="1:41" s="6" customFormat="1" ht="14.25" x14ac:dyDescent="0.2">
      <c r="A2" s="7" t="s">
        <v>28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</row>
    <row r="3" spans="1:41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</row>
    <row r="4" spans="1:41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</row>
    <row r="5" spans="1:41" s="6" customFormat="1" ht="14.45" customHeight="1" x14ac:dyDescent="0.2"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</row>
    <row r="6" spans="1:41" s="6" customFormat="1" ht="13.9" customHeight="1" x14ac:dyDescent="0.2">
      <c r="B6" s="289" t="s">
        <v>4</v>
      </c>
      <c r="C6" s="291" t="s">
        <v>14</v>
      </c>
      <c r="D6" s="291"/>
      <c r="E6" s="289" t="s">
        <v>18</v>
      </c>
      <c r="F6" s="289" t="s">
        <v>20</v>
      </c>
      <c r="G6" s="289" t="s">
        <v>21</v>
      </c>
      <c r="H6" s="289" t="s">
        <v>188</v>
      </c>
      <c r="I6" s="291" t="s">
        <v>27</v>
      </c>
      <c r="J6" s="291"/>
      <c r="K6" s="291"/>
      <c r="L6" s="291"/>
      <c r="M6" s="291"/>
      <c r="N6" s="20"/>
      <c r="O6" s="289" t="s">
        <v>4</v>
      </c>
      <c r="P6" s="291" t="s">
        <v>14</v>
      </c>
      <c r="Q6" s="291"/>
      <c r="R6" s="289" t="s">
        <v>18</v>
      </c>
      <c r="S6" s="289" t="s">
        <v>20</v>
      </c>
      <c r="T6" s="289" t="s">
        <v>21</v>
      </c>
      <c r="U6" s="289" t="s">
        <v>188</v>
      </c>
      <c r="V6" s="291" t="s">
        <v>27</v>
      </c>
      <c r="W6" s="291"/>
      <c r="X6" s="291"/>
      <c r="Y6" s="291"/>
      <c r="Z6" s="291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</row>
    <row r="7" spans="1:41" ht="30" x14ac:dyDescent="0.25">
      <c r="B7" s="290"/>
      <c r="C7" s="4" t="s">
        <v>26</v>
      </c>
      <c r="D7" s="4" t="s">
        <v>25</v>
      </c>
      <c r="E7" s="290"/>
      <c r="F7" s="290"/>
      <c r="G7" s="290"/>
      <c r="H7" s="290"/>
      <c r="I7" s="32" t="s">
        <v>1</v>
      </c>
      <c r="J7" s="32" t="s">
        <v>17</v>
      </c>
      <c r="K7" s="32" t="s">
        <v>19</v>
      </c>
      <c r="L7" s="32" t="s">
        <v>22</v>
      </c>
      <c r="M7" s="116" t="s">
        <v>187</v>
      </c>
      <c r="O7" s="290"/>
      <c r="P7" s="4" t="s">
        <v>26</v>
      </c>
      <c r="Q7" s="4" t="s">
        <v>25</v>
      </c>
      <c r="R7" s="290"/>
      <c r="S7" s="290"/>
      <c r="T7" s="290"/>
      <c r="U7" s="290"/>
      <c r="V7" s="32" t="s">
        <v>1</v>
      </c>
      <c r="W7" s="32" t="s">
        <v>17</v>
      </c>
      <c r="X7" s="32" t="s">
        <v>19</v>
      </c>
      <c r="Y7" s="32" t="s">
        <v>22</v>
      </c>
      <c r="Z7" s="116" t="s">
        <v>22</v>
      </c>
      <c r="AO7" s="14"/>
    </row>
    <row r="8" spans="1:41" x14ac:dyDescent="0.25">
      <c r="B8" s="2" t="s">
        <v>6</v>
      </c>
      <c r="C8" s="24">
        <v>2339.9980976654842</v>
      </c>
      <c r="D8" s="24">
        <v>1887.4234707446808</v>
      </c>
      <c r="E8" s="24">
        <v>1523.5927526595744</v>
      </c>
      <c r="F8" s="24">
        <v>1066.3800951086957</v>
      </c>
      <c r="G8" s="24">
        <v>1621.8755762411347</v>
      </c>
      <c r="H8" s="24">
        <v>1664.4542331560283</v>
      </c>
      <c r="I8" s="21">
        <f t="shared" ref="I8:I17" si="0">(D8/C8)-1</f>
        <v>-0.19340811745629949</v>
      </c>
      <c r="J8" s="21">
        <f>(E8/C8)-1</f>
        <v>-0.34889145671545729</v>
      </c>
      <c r="K8" s="21">
        <f>(F8/C8)-1</f>
        <v>-0.54428164015493108</v>
      </c>
      <c r="L8" s="21">
        <f>G8/C8-1</f>
        <v>-0.30689021591119647</v>
      </c>
      <c r="M8" s="21">
        <f>H8/C8-1</f>
        <v>-0.28869419388990836</v>
      </c>
      <c r="O8" s="25">
        <v>0</v>
      </c>
      <c r="P8" s="24">
        <v>1500.1327127659572</v>
      </c>
      <c r="Q8" s="24">
        <v>900.83343763037158</v>
      </c>
      <c r="R8" s="24">
        <v>462.57457386363637</v>
      </c>
      <c r="S8" s="24">
        <v>764.50841514726505</v>
      </c>
      <c r="T8" s="24">
        <v>1033.5035460992908</v>
      </c>
      <c r="U8" s="24">
        <v>1155.2978723404256</v>
      </c>
      <c r="V8" s="21">
        <f t="shared" ref="V8:V32" si="1">(Q8/P8)-1</f>
        <v>-0.39949750447784893</v>
      </c>
      <c r="W8" s="21">
        <f t="shared" ref="W8:W32" si="2">(R8/P8)-1</f>
        <v>-0.69164423258877039</v>
      </c>
      <c r="X8" s="21">
        <f>(S8/P8)-1</f>
        <v>-0.49037281259092202</v>
      </c>
      <c r="Y8" s="21">
        <f>T8/P8-1</f>
        <v>-0.3110585901471955</v>
      </c>
      <c r="Z8" s="21">
        <f>U8/P8-1</f>
        <v>-0.22986955586730873</v>
      </c>
      <c r="AO8" s="14"/>
    </row>
    <row r="9" spans="1:41" x14ac:dyDescent="0.25">
      <c r="B9" s="2" t="s">
        <v>7</v>
      </c>
      <c r="C9" s="24">
        <v>2285.4414154846336</v>
      </c>
      <c r="D9" s="24">
        <v>1840.3150856973996</v>
      </c>
      <c r="E9" s="24">
        <v>1476.4056959219859</v>
      </c>
      <c r="F9" s="24">
        <v>1040.6152016311735</v>
      </c>
      <c r="G9" s="24">
        <v>1573.3037677304965</v>
      </c>
      <c r="H9" s="24">
        <v>1655.2313275709221</v>
      </c>
      <c r="I9" s="21">
        <f t="shared" si="0"/>
        <v>-0.19476602059075043</v>
      </c>
      <c r="J9" s="21">
        <f t="shared" ref="J9:J17" si="3">(E9/C9)-1</f>
        <v>-0.35399538753483628</v>
      </c>
      <c r="K9" s="21">
        <f t="shared" ref="K9:K17" si="4">(F9/C9)-1</f>
        <v>-0.54467649243570371</v>
      </c>
      <c r="L9" s="21">
        <f t="shared" ref="L9:L17" si="5">G9/C9-1</f>
        <v>-0.31159741961844445</v>
      </c>
      <c r="M9" s="21">
        <f t="shared" ref="M9:M17" si="6">H9/C9-1</f>
        <v>-0.27574983267732278</v>
      </c>
      <c r="O9" s="25">
        <v>4.1666666666666664E-2</v>
      </c>
      <c r="P9" s="24">
        <v>922.43218085106378</v>
      </c>
      <c r="Q9" s="24">
        <v>571.09292866082615</v>
      </c>
      <c r="R9" s="24">
        <v>281.29438920454544</v>
      </c>
      <c r="S9" s="24">
        <v>457.26542776998599</v>
      </c>
      <c r="T9" s="24">
        <v>643.44485815602832</v>
      </c>
      <c r="U9" s="24">
        <v>741.98421413864105</v>
      </c>
      <c r="V9" s="21">
        <f t="shared" si="1"/>
        <v>-0.38088355922934236</v>
      </c>
      <c r="W9" s="21">
        <f t="shared" si="2"/>
        <v>-0.69505141402914328</v>
      </c>
      <c r="X9" s="21">
        <f t="shared" ref="X9:X32" si="7">(S9/P9)-1</f>
        <v>-0.50428287600710209</v>
      </c>
      <c r="Y9" s="21">
        <f t="shared" ref="Y9:Y32" si="8">T9/P9-1</f>
        <v>-0.30244751699537775</v>
      </c>
      <c r="Z9" s="21">
        <f t="shared" ref="Z9:Z32" si="9">U9/P9-1</f>
        <v>-0.19562193346933754</v>
      </c>
      <c r="AO9" s="14"/>
    </row>
    <row r="10" spans="1:41" x14ac:dyDescent="0.25">
      <c r="B10" s="2" t="s">
        <v>8</v>
      </c>
      <c r="C10" s="24">
        <v>2404.7893395390079</v>
      </c>
      <c r="D10" s="24">
        <v>1961.444616824271</v>
      </c>
      <c r="E10" s="24">
        <v>1489.2179078014194</v>
      </c>
      <c r="F10" s="24">
        <v>1895.850883152174</v>
      </c>
      <c r="G10" s="24">
        <v>1601.2355939716313</v>
      </c>
      <c r="H10" s="24">
        <v>1630.121365248227</v>
      </c>
      <c r="I10" s="21">
        <f t="shared" si="0"/>
        <v>-0.18435906855763295</v>
      </c>
      <c r="J10" s="21">
        <f t="shared" si="3"/>
        <v>-0.38072833103672243</v>
      </c>
      <c r="K10" s="21">
        <f t="shared" si="4"/>
        <v>-0.21163535949656032</v>
      </c>
      <c r="L10" s="21">
        <f t="shared" si="5"/>
        <v>-0.33414725038718607</v>
      </c>
      <c r="M10" s="21">
        <f t="shared" si="6"/>
        <v>-0.32213548253639668</v>
      </c>
      <c r="O10" s="25">
        <v>8.3333333333333329E-2</v>
      </c>
      <c r="P10" s="24">
        <v>557.18927304964552</v>
      </c>
      <c r="Q10" s="24">
        <v>361.72705465164779</v>
      </c>
      <c r="R10" s="24">
        <v>183.35759943181819</v>
      </c>
      <c r="S10" s="24">
        <v>266.8117110799439</v>
      </c>
      <c r="T10" s="24">
        <v>371.23333333333335</v>
      </c>
      <c r="U10" s="24">
        <v>445.67124227865474</v>
      </c>
      <c r="V10" s="21">
        <f t="shared" si="1"/>
        <v>-0.35080039737337521</v>
      </c>
      <c r="W10" s="21">
        <f t="shared" si="2"/>
        <v>-0.67092403192140959</v>
      </c>
      <c r="X10" s="21">
        <f t="shared" si="7"/>
        <v>-0.52114707876622923</v>
      </c>
      <c r="Y10" s="21">
        <f t="shared" si="8"/>
        <v>-0.33373926726644554</v>
      </c>
      <c r="Z10" s="21">
        <f t="shared" si="9"/>
        <v>-0.20014389394221976</v>
      </c>
      <c r="AO10" s="14"/>
    </row>
    <row r="11" spans="1:41" x14ac:dyDescent="0.25">
      <c r="B11" s="2" t="s">
        <v>9</v>
      </c>
      <c r="C11" s="24">
        <v>2364.5650856974003</v>
      </c>
      <c r="D11" s="24">
        <v>1931.7501452915683</v>
      </c>
      <c r="E11" s="24">
        <v>1222.9817453250223</v>
      </c>
      <c r="F11" s="24">
        <v>1886.7408833522084</v>
      </c>
      <c r="G11" s="24">
        <v>1588.3493461879432</v>
      </c>
      <c r="H11" s="24">
        <v>1633.576684397163</v>
      </c>
      <c r="I11" s="21">
        <f t="shared" si="0"/>
        <v>-0.18304209219014933</v>
      </c>
      <c r="J11" s="21">
        <f t="shared" si="3"/>
        <v>-0.48278786964989873</v>
      </c>
      <c r="K11" s="21">
        <f t="shared" si="4"/>
        <v>-0.20207699303158044</v>
      </c>
      <c r="L11" s="21">
        <f t="shared" si="5"/>
        <v>-0.32826998258773732</v>
      </c>
      <c r="M11" s="21">
        <f t="shared" si="6"/>
        <v>-0.3091428549468922</v>
      </c>
      <c r="O11" s="25">
        <v>0.125</v>
      </c>
      <c r="P11" s="24">
        <v>393.47730496453897</v>
      </c>
      <c r="Q11" s="24">
        <v>268.04390905298288</v>
      </c>
      <c r="R11" s="24">
        <v>131.53551136363637</v>
      </c>
      <c r="S11" s="24">
        <v>166.43583450210377</v>
      </c>
      <c r="T11" s="24">
        <v>253.40567375886525</v>
      </c>
      <c r="U11" s="24">
        <v>313.36101578586135</v>
      </c>
      <c r="V11" s="21">
        <f t="shared" si="1"/>
        <v>-0.31878178062356211</v>
      </c>
      <c r="W11" s="21">
        <f t="shared" si="2"/>
        <v>-0.66571004298331604</v>
      </c>
      <c r="X11" s="21">
        <f t="shared" si="7"/>
        <v>-0.57701287367233711</v>
      </c>
      <c r="Y11" s="21">
        <f t="shared" si="8"/>
        <v>-0.35598401594800311</v>
      </c>
      <c r="Z11" s="21">
        <f t="shared" si="9"/>
        <v>-0.20361095333286849</v>
      </c>
      <c r="AO11" s="14"/>
    </row>
    <row r="12" spans="1:41" x14ac:dyDescent="0.25">
      <c r="B12" s="2" t="s">
        <v>10</v>
      </c>
      <c r="C12" s="24">
        <v>2422.2983525413711</v>
      </c>
      <c r="D12" s="24">
        <v>1961.8465794917261</v>
      </c>
      <c r="E12" s="24">
        <v>1179.721590909091</v>
      </c>
      <c r="F12" s="24">
        <v>1686.6983695652175</v>
      </c>
      <c r="G12" s="24">
        <v>1632.5756870567375</v>
      </c>
      <c r="H12" s="24">
        <v>1634.3814716312056</v>
      </c>
      <c r="I12" s="21">
        <f t="shared" si="0"/>
        <v>-0.19008879420925129</v>
      </c>
      <c r="J12" s="21">
        <f t="shared" si="3"/>
        <v>-0.51297428342327112</v>
      </c>
      <c r="K12" s="21">
        <f t="shared" si="4"/>
        <v>-0.30367852176607135</v>
      </c>
      <c r="L12" s="21">
        <f t="shared" si="5"/>
        <v>-0.32602204623393749</v>
      </c>
      <c r="M12" s="21">
        <f t="shared" si="6"/>
        <v>-0.32527656227133084</v>
      </c>
      <c r="O12" s="25">
        <v>0.16666666666666666</v>
      </c>
      <c r="P12" s="24">
        <v>394.70691489361701</v>
      </c>
      <c r="Q12" s="24">
        <v>276.27675219023774</v>
      </c>
      <c r="R12" s="24">
        <v>126.50710227272727</v>
      </c>
      <c r="S12" s="24">
        <v>172.76016830294529</v>
      </c>
      <c r="T12" s="24">
        <v>239.80301418439717</v>
      </c>
      <c r="U12" s="24">
        <v>312.14052848318465</v>
      </c>
      <c r="V12" s="21">
        <f t="shared" si="1"/>
        <v>-0.30004582700381377</v>
      </c>
      <c r="W12" s="21">
        <f t="shared" si="2"/>
        <v>-0.67949104132917459</v>
      </c>
      <c r="X12" s="21">
        <f t="shared" si="7"/>
        <v>-0.5623077230620388</v>
      </c>
      <c r="Y12" s="21">
        <f t="shared" si="8"/>
        <v>-0.39245296918846773</v>
      </c>
      <c r="Z12" s="21">
        <f t="shared" si="9"/>
        <v>-0.20918403832039778</v>
      </c>
      <c r="AO12" s="14"/>
    </row>
    <row r="13" spans="1:41" x14ac:dyDescent="0.25">
      <c r="B13" s="31" t="s">
        <v>15</v>
      </c>
      <c r="C13" s="30">
        <v>2348.9331148682877</v>
      </c>
      <c r="D13" s="30">
        <v>1924.6616259774505</v>
      </c>
      <c r="E13" s="30">
        <v>1376.7034764000484</v>
      </c>
      <c r="F13" s="30">
        <v>1523.4469393037402</v>
      </c>
      <c r="G13" s="30">
        <v>1602.9336013056093</v>
      </c>
      <c r="H13" s="30">
        <v>1642.1365151865557</v>
      </c>
      <c r="I13" s="29">
        <f t="shared" si="0"/>
        <v>-0.18062306082931079</v>
      </c>
      <c r="J13" s="29">
        <f t="shared" si="3"/>
        <v>-0.41390264895761208</v>
      </c>
      <c r="K13" s="29">
        <f t="shared" si="4"/>
        <v>-0.35143026012081025</v>
      </c>
      <c r="L13" s="29">
        <f t="shared" si="5"/>
        <v>-0.31759078572337684</v>
      </c>
      <c r="M13" s="29">
        <f t="shared" si="6"/>
        <v>-0.30090111770652284</v>
      </c>
      <c r="O13" s="25">
        <v>0.20833333333333334</v>
      </c>
      <c r="P13" s="24">
        <v>625.57632978723416</v>
      </c>
      <c r="Q13" s="24">
        <v>439.04792448894455</v>
      </c>
      <c r="R13" s="24">
        <v>190.00177556818181</v>
      </c>
      <c r="S13" s="24">
        <v>226.30329593267882</v>
      </c>
      <c r="T13" s="24">
        <v>409.08865248226948</v>
      </c>
      <c r="U13" s="24">
        <v>495.44114619080301</v>
      </c>
      <c r="V13" s="21">
        <f t="shared" si="1"/>
        <v>-0.29817049721451272</v>
      </c>
      <c r="W13" s="21">
        <f t="shared" si="2"/>
        <v>-0.69627723025773114</v>
      </c>
      <c r="X13" s="21">
        <f t="shared" si="7"/>
        <v>-0.6382483077490364</v>
      </c>
      <c r="Y13" s="21">
        <f t="shared" si="8"/>
        <v>-0.34606117111015799</v>
      </c>
      <c r="Z13" s="21">
        <f t="shared" si="9"/>
        <v>-0.20802446863789048</v>
      </c>
      <c r="AO13" s="14"/>
    </row>
    <row r="14" spans="1:41" x14ac:dyDescent="0.25">
      <c r="B14" s="2" t="s">
        <v>11</v>
      </c>
      <c r="C14" s="24">
        <v>2435.4886968085107</v>
      </c>
      <c r="D14" s="24">
        <v>2125.8949468085107</v>
      </c>
      <c r="E14" s="24">
        <v>408.11252771618626</v>
      </c>
      <c r="F14" s="24">
        <v>351.06585144927539</v>
      </c>
      <c r="G14" s="24">
        <v>1267.8313386524824</v>
      </c>
      <c r="H14" s="24">
        <v>1624.627770390071</v>
      </c>
      <c r="I14" s="21">
        <f t="shared" si="0"/>
        <v>-0.12711771169609398</v>
      </c>
      <c r="J14" s="21">
        <f t="shared" si="3"/>
        <v>-0.83243094979213783</v>
      </c>
      <c r="K14" s="21">
        <f t="shared" si="4"/>
        <v>-0.85585404197961767</v>
      </c>
      <c r="L14" s="21">
        <f t="shared" si="5"/>
        <v>-0.47943452157513133</v>
      </c>
      <c r="M14" s="21">
        <f t="shared" si="6"/>
        <v>-0.33293561472118516</v>
      </c>
      <c r="O14" s="25">
        <v>0.25</v>
      </c>
      <c r="P14" s="24">
        <v>1584.4155141843971</v>
      </c>
      <c r="Q14" s="24">
        <v>1191.8955465164793</v>
      </c>
      <c r="R14" s="24">
        <v>530.56960227272725</v>
      </c>
      <c r="S14" s="24">
        <v>546.32865168539331</v>
      </c>
      <c r="T14" s="24">
        <v>969.38156028368792</v>
      </c>
      <c r="U14" s="24">
        <v>1098.4481811942346</v>
      </c>
      <c r="V14" s="21">
        <f t="shared" si="1"/>
        <v>-0.24773802336186646</v>
      </c>
      <c r="W14" s="21">
        <f t="shared" si="2"/>
        <v>-0.66513228536149094</v>
      </c>
      <c r="X14" s="21">
        <f t="shared" si="7"/>
        <v>-0.65518599963556623</v>
      </c>
      <c r="Y14" s="21">
        <f t="shared" si="8"/>
        <v>-0.38817718483229291</v>
      </c>
      <c r="Z14" s="21">
        <f t="shared" si="9"/>
        <v>-0.30671710081071879</v>
      </c>
      <c r="AO14" s="14"/>
    </row>
    <row r="15" spans="1:41" x14ac:dyDescent="0.25">
      <c r="B15" s="2" t="s">
        <v>5</v>
      </c>
      <c r="C15" s="24">
        <v>2212.46536643026</v>
      </c>
      <c r="D15" s="24">
        <v>1861.2238031914903</v>
      </c>
      <c r="E15" s="24">
        <v>254.02206697715681</v>
      </c>
      <c r="F15" s="24">
        <v>249.45252763181736</v>
      </c>
      <c r="G15" s="24">
        <v>1141.6854499113474</v>
      </c>
      <c r="H15" s="24">
        <v>1387.9868129432625</v>
      </c>
      <c r="I15" s="21">
        <f t="shared" si="0"/>
        <v>-0.15875573401878207</v>
      </c>
      <c r="J15" s="21">
        <f t="shared" si="3"/>
        <v>-0.88518596908614522</v>
      </c>
      <c r="K15" s="21">
        <f t="shared" si="4"/>
        <v>-0.88725132993412648</v>
      </c>
      <c r="L15" s="21">
        <f t="shared" si="5"/>
        <v>-0.48397589981106948</v>
      </c>
      <c r="M15" s="21">
        <f t="shared" si="6"/>
        <v>-0.37265150722664941</v>
      </c>
      <c r="O15" s="25">
        <v>0.29166666666666669</v>
      </c>
      <c r="P15" s="24">
        <v>2527.4289007092193</v>
      </c>
      <c r="Q15" s="24">
        <v>2339.1265644555697</v>
      </c>
      <c r="R15" s="24">
        <v>1240.4630681818182</v>
      </c>
      <c r="S15" s="24">
        <v>1237.4642105263158</v>
      </c>
      <c r="T15" s="24">
        <v>1755.7574468085106</v>
      </c>
      <c r="U15" s="24">
        <v>1792.9107755662319</v>
      </c>
      <c r="V15" s="21">
        <f t="shared" si="1"/>
        <v>-7.4503514698597617E-2</v>
      </c>
      <c r="W15" s="21">
        <f t="shared" si="2"/>
        <v>-0.50919961869798469</v>
      </c>
      <c r="X15" s="21">
        <f t="shared" si="7"/>
        <v>-0.51038614372927671</v>
      </c>
      <c r="Y15" s="21">
        <f t="shared" si="8"/>
        <v>-0.30531875839679234</v>
      </c>
      <c r="Z15" s="21">
        <f t="shared" si="9"/>
        <v>-0.29061870936779866</v>
      </c>
      <c r="AO15" s="14"/>
    </row>
    <row r="16" spans="1:41" x14ac:dyDescent="0.25">
      <c r="B16" s="28" t="s">
        <v>16</v>
      </c>
      <c r="C16" s="27">
        <v>2286.806476556344</v>
      </c>
      <c r="D16" s="27">
        <v>1993.559375</v>
      </c>
      <c r="E16" s="27">
        <v>331.07583989355805</v>
      </c>
      <c r="F16" s="27">
        <v>300.26379201014583</v>
      </c>
      <c r="G16" s="27">
        <v>1204.7583942819149</v>
      </c>
      <c r="H16" s="27">
        <v>1506.3072916666667</v>
      </c>
      <c r="I16" s="26">
        <f t="shared" si="0"/>
        <v>-0.12823433227193715</v>
      </c>
      <c r="J16" s="26">
        <f t="shared" si="3"/>
        <v>-0.85522349910775197</v>
      </c>
      <c r="K16" s="26">
        <f t="shared" si="4"/>
        <v>-0.86869733180819608</v>
      </c>
      <c r="L16" s="26">
        <f t="shared" si="5"/>
        <v>-0.47316993954987552</v>
      </c>
      <c r="M16" s="26">
        <f t="shared" si="6"/>
        <v>-0.34130530628241673</v>
      </c>
      <c r="O16" s="25">
        <v>0.33333333333333331</v>
      </c>
      <c r="P16" s="24">
        <v>2868.743262411348</v>
      </c>
      <c r="Q16" s="24">
        <v>2565.5263871506054</v>
      </c>
      <c r="R16" s="24">
        <v>1607.487215909091</v>
      </c>
      <c r="S16" s="24">
        <v>1571.6949509116409</v>
      </c>
      <c r="T16" s="24">
        <v>1958.9164893617021</v>
      </c>
      <c r="U16" s="24">
        <v>2012.6609471516815</v>
      </c>
      <c r="V16" s="21">
        <f t="shared" si="1"/>
        <v>-0.10569676249308935</v>
      </c>
      <c r="W16" s="21">
        <f t="shared" si="2"/>
        <v>-0.43965455641439899</v>
      </c>
      <c r="X16" s="21">
        <f t="shared" si="7"/>
        <v>-0.45213119225226917</v>
      </c>
      <c r="Y16" s="21">
        <f t="shared" si="8"/>
        <v>-0.31715168972105323</v>
      </c>
      <c r="Z16" s="21">
        <f t="shared" si="9"/>
        <v>-0.29841719420373602</v>
      </c>
      <c r="AO16" s="14"/>
    </row>
    <row r="17" spans="2:41" x14ac:dyDescent="0.25">
      <c r="B17" s="4" t="s">
        <v>12</v>
      </c>
      <c r="C17" s="23">
        <v>2330.2951233747049</v>
      </c>
      <c r="D17" s="23">
        <v>1940.8728610415801</v>
      </c>
      <c r="E17" s="23">
        <v>1097.5785236488487</v>
      </c>
      <c r="F17" s="23">
        <v>1128.8613530099358</v>
      </c>
      <c r="G17" s="23">
        <v>1496.7535460992908</v>
      </c>
      <c r="H17" s="23">
        <v>1607.0838123427134</v>
      </c>
      <c r="I17" s="22">
        <f t="shared" si="0"/>
        <v>-0.16711285125515274</v>
      </c>
      <c r="J17" s="22">
        <f t="shared" si="3"/>
        <v>-0.52899591444908967</v>
      </c>
      <c r="K17" s="22">
        <f t="shared" si="4"/>
        <v>-0.51557150779462968</v>
      </c>
      <c r="L17" s="22">
        <f t="shared" si="5"/>
        <v>-0.35769785934593956</v>
      </c>
      <c r="M17" s="22">
        <f t="shared" si="6"/>
        <v>-0.31035181071170326</v>
      </c>
      <c r="O17" s="25">
        <v>0.375</v>
      </c>
      <c r="P17" s="24">
        <v>2959.7835992907803</v>
      </c>
      <c r="Q17" s="24">
        <v>2525.2236329065177</v>
      </c>
      <c r="R17" s="24">
        <v>1484.31640625</v>
      </c>
      <c r="S17" s="24">
        <v>1530.7082748948108</v>
      </c>
      <c r="T17" s="24">
        <v>1875.4608156028369</v>
      </c>
      <c r="U17" s="24">
        <v>1994.9912491420728</v>
      </c>
      <c r="V17" s="21">
        <f t="shared" si="1"/>
        <v>-0.14682153333385295</v>
      </c>
      <c r="W17" s="21">
        <f t="shared" si="2"/>
        <v>-0.49850509118110187</v>
      </c>
      <c r="X17" s="21">
        <f t="shared" si="7"/>
        <v>-0.48283101667919326</v>
      </c>
      <c r="Y17" s="21">
        <f t="shared" si="8"/>
        <v>-0.36635204815236067</v>
      </c>
      <c r="Z17" s="21">
        <f t="shared" si="9"/>
        <v>-0.32596719245957373</v>
      </c>
      <c r="AO17" s="14"/>
    </row>
    <row r="18" spans="2:41" x14ac:dyDescent="0.25">
      <c r="O18" s="25">
        <v>0.41666666666666669</v>
      </c>
      <c r="P18" s="24">
        <v>3044.6502659574467</v>
      </c>
      <c r="Q18" s="24">
        <v>2548.3436467058182</v>
      </c>
      <c r="R18" s="24">
        <v>1448.7805397727273</v>
      </c>
      <c r="S18" s="24">
        <v>1523.7391304347825</v>
      </c>
      <c r="T18" s="24">
        <v>1898.0044326241134</v>
      </c>
      <c r="U18" s="24">
        <v>2057.4627659574467</v>
      </c>
      <c r="V18" s="21">
        <f t="shared" si="1"/>
        <v>-0.16300940203243863</v>
      </c>
      <c r="W18" s="21">
        <f t="shared" si="2"/>
        <v>-0.52415535013275771</v>
      </c>
      <c r="X18" s="21">
        <f t="shared" si="7"/>
        <v>-0.499535579678274</v>
      </c>
      <c r="Y18" s="21">
        <f t="shared" si="8"/>
        <v>-0.37661003175113428</v>
      </c>
      <c r="Z18" s="21">
        <f t="shared" si="9"/>
        <v>-0.32423674766124921</v>
      </c>
      <c r="AO18" s="14"/>
    </row>
    <row r="19" spans="2:41" x14ac:dyDescent="0.25">
      <c r="O19" s="25">
        <v>0.45833333333333331</v>
      </c>
      <c r="P19" s="24">
        <v>3118.0396276595739</v>
      </c>
      <c r="Q19" s="24">
        <v>2625.8944433747311</v>
      </c>
      <c r="R19" s="24">
        <v>1505.275764036958</v>
      </c>
      <c r="S19" s="24">
        <v>1547.4393408134642</v>
      </c>
      <c r="T19" s="24">
        <v>1861.7969858156027</v>
      </c>
      <c r="U19" s="24">
        <v>2091.8412834591627</v>
      </c>
      <c r="V19" s="21">
        <f t="shared" si="1"/>
        <v>-0.15783801460350622</v>
      </c>
      <c r="W19" s="21">
        <f t="shared" si="2"/>
        <v>-0.51723648709146453</v>
      </c>
      <c r="X19" s="21">
        <f t="shared" si="7"/>
        <v>-0.50371402368128826</v>
      </c>
      <c r="Y19" s="21">
        <f t="shared" si="8"/>
        <v>-0.40289502118576892</v>
      </c>
      <c r="Z19" s="21">
        <f t="shared" si="9"/>
        <v>-0.32911651766616068</v>
      </c>
      <c r="AO19" s="14"/>
    </row>
    <row r="20" spans="2:41" x14ac:dyDescent="0.25">
      <c r="O20" s="25">
        <v>0.5</v>
      </c>
      <c r="P20" s="24">
        <v>3216.1560283687941</v>
      </c>
      <c r="Q20" s="24">
        <v>2743.4414372131832</v>
      </c>
      <c r="R20" s="24">
        <v>1583.2142857142858</v>
      </c>
      <c r="S20" s="24">
        <v>1596.8327489481067</v>
      </c>
      <c r="T20" s="24">
        <v>1929.2219858156029</v>
      </c>
      <c r="U20" s="24">
        <v>2140.2292381606039</v>
      </c>
      <c r="V20" s="21">
        <f t="shared" si="1"/>
        <v>-0.1469812369132375</v>
      </c>
      <c r="W20" s="21">
        <f t="shared" si="2"/>
        <v>-0.50773088377889486</v>
      </c>
      <c r="X20" s="21">
        <f t="shared" si="7"/>
        <v>-0.50349649243914141</v>
      </c>
      <c r="Y20" s="21">
        <f t="shared" si="8"/>
        <v>-0.40014664437966108</v>
      </c>
      <c r="Z20" s="21">
        <f t="shared" si="9"/>
        <v>-0.3345381196427496</v>
      </c>
      <c r="AO20" s="14"/>
    </row>
    <row r="21" spans="2:41" x14ac:dyDescent="0.25">
      <c r="O21" s="25">
        <v>0.54166666666666663</v>
      </c>
      <c r="P21" s="24">
        <v>3212.2268617021277</v>
      </c>
      <c r="Q21" s="24">
        <v>2806.8281184814355</v>
      </c>
      <c r="R21" s="24">
        <v>1678.8521677327647</v>
      </c>
      <c r="S21" s="24">
        <v>1629.156732117812</v>
      </c>
      <c r="T21" s="24">
        <v>1979.9421985815602</v>
      </c>
      <c r="U21" s="24">
        <v>2143.9040837336993</v>
      </c>
      <c r="V21" s="21">
        <f t="shared" si="1"/>
        <v>-0.12620489170739191</v>
      </c>
      <c r="W21" s="21">
        <f t="shared" si="2"/>
        <v>-0.47735566632950788</v>
      </c>
      <c r="X21" s="21">
        <f t="shared" si="7"/>
        <v>-0.49282637800540097</v>
      </c>
      <c r="Y21" s="21">
        <f t="shared" si="8"/>
        <v>-0.38362317363462672</v>
      </c>
      <c r="Z21" s="21">
        <f t="shared" si="9"/>
        <v>-0.33258011465676329</v>
      </c>
      <c r="AO21" s="14"/>
    </row>
    <row r="22" spans="2:41" ht="14.45" customHeight="1" x14ac:dyDescent="0.25">
      <c r="O22" s="25">
        <v>0.58333333333333337</v>
      </c>
      <c r="P22" s="24">
        <v>3177.8308510638299</v>
      </c>
      <c r="Q22" s="24">
        <v>2715.5646641635371</v>
      </c>
      <c r="R22" s="24">
        <v>1758.7556899004267</v>
      </c>
      <c r="S22" s="24">
        <v>1658.6153576437587</v>
      </c>
      <c r="T22" s="24">
        <v>1987.8943262411346</v>
      </c>
      <c r="U22" s="24">
        <v>2155.0315717227181</v>
      </c>
      <c r="V22" s="21">
        <f t="shared" si="1"/>
        <v>-0.14546595101043269</v>
      </c>
      <c r="W22" s="21">
        <f t="shared" si="2"/>
        <v>-0.44655465557216334</v>
      </c>
      <c r="X22" s="21">
        <f t="shared" si="7"/>
        <v>-0.47806682124427402</v>
      </c>
      <c r="Y22" s="21">
        <f t="shared" si="8"/>
        <v>-0.37444929594800325</v>
      </c>
      <c r="Z22" s="21">
        <f t="shared" si="9"/>
        <v>-0.32185453766323446</v>
      </c>
      <c r="AO22" s="14"/>
    </row>
    <row r="23" spans="2:41" x14ac:dyDescent="0.25">
      <c r="O23" s="25">
        <v>0.625</v>
      </c>
      <c r="P23" s="24">
        <v>3252.056737588653</v>
      </c>
      <c r="Q23" s="24">
        <v>2975.1126408010005</v>
      </c>
      <c r="R23" s="24">
        <v>1814.0941051136363</v>
      </c>
      <c r="S23" s="24">
        <v>1697.007363253857</v>
      </c>
      <c r="T23" s="24">
        <v>2109.4054964539009</v>
      </c>
      <c r="U23" s="24">
        <v>2205.5113246396704</v>
      </c>
      <c r="V23" s="21">
        <f t="shared" si="1"/>
        <v>-8.5159675594406181E-2</v>
      </c>
      <c r="W23" s="21">
        <f t="shared" si="2"/>
        <v>-0.44217021672913448</v>
      </c>
      <c r="X23" s="21">
        <f t="shared" si="7"/>
        <v>-0.47817412173683038</v>
      </c>
      <c r="Y23" s="21">
        <f t="shared" si="8"/>
        <v>-0.35136264011863749</v>
      </c>
      <c r="Z23" s="21">
        <f t="shared" si="9"/>
        <v>-0.321810318021997</v>
      </c>
      <c r="AO23" s="14"/>
    </row>
    <row r="24" spans="2:41" x14ac:dyDescent="0.25">
      <c r="O24" s="25">
        <v>0.66666666666666663</v>
      </c>
      <c r="P24" s="24">
        <v>3297.1982978723404</v>
      </c>
      <c r="Q24" s="24">
        <v>3009.4500730079267</v>
      </c>
      <c r="R24" s="24">
        <v>1843.9968039772727</v>
      </c>
      <c r="S24" s="24">
        <v>1702.9018232819074</v>
      </c>
      <c r="T24" s="24">
        <v>2121.9877659574468</v>
      </c>
      <c r="U24" s="24">
        <v>2211.4066575154425</v>
      </c>
      <c r="V24" s="21">
        <f t="shared" si="1"/>
        <v>-8.7270524508670233E-2</v>
      </c>
      <c r="W24" s="21">
        <f t="shared" si="2"/>
        <v>-0.44073827613971794</v>
      </c>
      <c r="X24" s="21">
        <f t="shared" si="7"/>
        <v>-0.48353066165878522</v>
      </c>
      <c r="Y24" s="21">
        <f t="shared" si="8"/>
        <v>-0.35642701037218449</v>
      </c>
      <c r="Z24" s="21">
        <f t="shared" si="9"/>
        <v>-0.32930735195925331</v>
      </c>
      <c r="AO24" s="14"/>
    </row>
    <row r="25" spans="2:41" x14ac:dyDescent="0.25">
      <c r="O25" s="25">
        <v>0.70833333333333337</v>
      </c>
      <c r="P25" s="24">
        <v>3269.8469858156022</v>
      </c>
      <c r="Q25" s="24">
        <v>3111.635429703796</v>
      </c>
      <c r="R25" s="24">
        <v>1966.9115767045455</v>
      </c>
      <c r="S25" s="24">
        <v>1772.2366760168302</v>
      </c>
      <c r="T25" s="24">
        <v>2151.9838652482272</v>
      </c>
      <c r="U25" s="24">
        <v>2226.4392587508578</v>
      </c>
      <c r="V25" s="21">
        <f t="shared" si="1"/>
        <v>-4.8385002967453294E-2</v>
      </c>
      <c r="W25" s="21">
        <f t="shared" si="2"/>
        <v>-0.39846984117700657</v>
      </c>
      <c r="X25" s="21">
        <f t="shared" si="7"/>
        <v>-0.4580062358560858</v>
      </c>
      <c r="Y25" s="21">
        <f t="shared" si="8"/>
        <v>-0.34187016255396585</v>
      </c>
      <c r="Z25" s="21">
        <f t="shared" si="9"/>
        <v>-0.3190998635688409</v>
      </c>
      <c r="AO25" s="14"/>
    </row>
    <row r="26" spans="2:41" x14ac:dyDescent="0.25">
      <c r="O26" s="25">
        <v>0.75</v>
      </c>
      <c r="P26" s="24">
        <v>3163.0400709219853</v>
      </c>
      <c r="Q26" s="24">
        <v>3011.4330934501463</v>
      </c>
      <c r="R26" s="24">
        <v>1927.3693181818182</v>
      </c>
      <c r="S26" s="24">
        <v>1767.4197054698457</v>
      </c>
      <c r="T26" s="24">
        <v>2126.8345744680851</v>
      </c>
      <c r="U26" s="24">
        <v>2196.4231297185997</v>
      </c>
      <c r="V26" s="21">
        <f t="shared" si="1"/>
        <v>-4.793077990556327E-2</v>
      </c>
      <c r="W26" s="21">
        <f t="shared" si="2"/>
        <v>-0.39065921551224136</v>
      </c>
      <c r="X26" s="21">
        <f t="shared" si="7"/>
        <v>-0.44122753242431556</v>
      </c>
      <c r="Y26" s="21">
        <f t="shared" si="8"/>
        <v>-0.32759796689893328</v>
      </c>
      <c r="Z26" s="21">
        <f t="shared" si="9"/>
        <v>-0.30559743775918369</v>
      </c>
      <c r="AO26" s="14"/>
    </row>
    <row r="27" spans="2:41" x14ac:dyDescent="0.25">
      <c r="O27" s="25">
        <v>0.79166666666666663</v>
      </c>
      <c r="P27" s="24">
        <v>3031.9127659574469</v>
      </c>
      <c r="Q27" s="24">
        <v>2549.3704109303308</v>
      </c>
      <c r="R27" s="24">
        <v>1436.4509943181818</v>
      </c>
      <c r="S27" s="24">
        <v>1475.62412342216</v>
      </c>
      <c r="T27" s="24">
        <v>2005.743439716312</v>
      </c>
      <c r="U27" s="24">
        <v>2056.9003088538093</v>
      </c>
      <c r="V27" s="21">
        <f t="shared" si="1"/>
        <v>-0.15915443229275572</v>
      </c>
      <c r="W27" s="21">
        <f t="shared" si="2"/>
        <v>-0.5262228483461775</v>
      </c>
      <c r="X27" s="21">
        <f t="shared" si="7"/>
        <v>-0.51330257915379929</v>
      </c>
      <c r="Y27" s="21">
        <f t="shared" si="8"/>
        <v>-0.33845608546625883</v>
      </c>
      <c r="Z27" s="21">
        <f t="shared" si="9"/>
        <v>-0.32158328169964312</v>
      </c>
      <c r="AO27" s="14"/>
    </row>
    <row r="28" spans="2:41" x14ac:dyDescent="0.25">
      <c r="O28" s="25">
        <v>0.83333333333333337</v>
      </c>
      <c r="P28" s="24">
        <v>2853.7985815602833</v>
      </c>
      <c r="Q28" s="24">
        <v>2162.289059240718</v>
      </c>
      <c r="R28" s="24">
        <v>962.12260127931768</v>
      </c>
      <c r="S28" s="24">
        <v>926.93894736842105</v>
      </c>
      <c r="T28" s="24">
        <v>1830.2953900709219</v>
      </c>
      <c r="U28" s="24">
        <v>1918.8685655456418</v>
      </c>
      <c r="V28" s="21">
        <f t="shared" si="1"/>
        <v>-0.2423119580995412</v>
      </c>
      <c r="W28" s="21">
        <f t="shared" si="2"/>
        <v>-0.66286247127038389</v>
      </c>
      <c r="X28" s="21">
        <f t="shared" si="7"/>
        <v>-0.67519118085004193</v>
      </c>
      <c r="Y28" s="21">
        <f t="shared" si="8"/>
        <v>-0.35864591078805996</v>
      </c>
      <c r="Z28" s="21">
        <f t="shared" si="9"/>
        <v>-0.32760897074364603</v>
      </c>
      <c r="AO28" s="14"/>
    </row>
    <row r="29" spans="2:41" x14ac:dyDescent="0.25">
      <c r="O29" s="25">
        <v>0.875</v>
      </c>
      <c r="P29" s="24">
        <v>2509.458067375886</v>
      </c>
      <c r="Q29" s="24">
        <v>1818.3449103045466</v>
      </c>
      <c r="R29" s="24">
        <v>812.83771306818187</v>
      </c>
      <c r="S29" s="24">
        <v>958.92601683029454</v>
      </c>
      <c r="T29" s="24">
        <v>1590.5801418439717</v>
      </c>
      <c r="U29" s="24">
        <v>1728.8699382292382</v>
      </c>
      <c r="V29" s="21">
        <f t="shared" si="1"/>
        <v>-0.27540334945466105</v>
      </c>
      <c r="W29" s="21">
        <f t="shared" si="2"/>
        <v>-0.67609033853346756</v>
      </c>
      <c r="X29" s="21">
        <f t="shared" si="7"/>
        <v>-0.61787525789062758</v>
      </c>
      <c r="Y29" s="21">
        <f t="shared" si="8"/>
        <v>-0.36616588158126717</v>
      </c>
      <c r="Z29" s="21">
        <f t="shared" si="9"/>
        <v>-0.31105844695898854</v>
      </c>
      <c r="AO29" s="14"/>
    </row>
    <row r="30" spans="2:41" x14ac:dyDescent="0.25">
      <c r="O30" s="25">
        <v>0.91666666666666663</v>
      </c>
      <c r="P30" s="24">
        <v>2414.136170212766</v>
      </c>
      <c r="Q30" s="24">
        <v>1664.4036295369194</v>
      </c>
      <c r="R30" s="24">
        <v>739.88245738636363</v>
      </c>
      <c r="S30" s="24">
        <v>970.45932678821885</v>
      </c>
      <c r="T30" s="24">
        <v>1501.0852836879433</v>
      </c>
      <c r="U30" s="24">
        <v>1618.8407687028141</v>
      </c>
      <c r="V30" s="21">
        <f t="shared" si="1"/>
        <v>-0.31055934206468983</v>
      </c>
      <c r="W30" s="21">
        <f t="shared" si="2"/>
        <v>-0.69352082682181293</v>
      </c>
      <c r="X30" s="21">
        <f t="shared" si="7"/>
        <v>-0.59800969855702513</v>
      </c>
      <c r="Y30" s="21">
        <f t="shared" si="8"/>
        <v>-0.37821018457478006</v>
      </c>
      <c r="Z30" s="21">
        <f t="shared" si="9"/>
        <v>-0.32943270198377417</v>
      </c>
      <c r="AO30" s="14"/>
    </row>
    <row r="31" spans="2:41" x14ac:dyDescent="0.25">
      <c r="O31" s="25">
        <v>0.95833333333333337</v>
      </c>
      <c r="P31" s="24">
        <v>2032.8456560283687</v>
      </c>
      <c r="Q31" s="24">
        <v>1400.0429703796415</v>
      </c>
      <c r="R31" s="24">
        <v>627.1235795454545</v>
      </c>
      <c r="S31" s="24">
        <v>924.21178120617105</v>
      </c>
      <c r="T31" s="24">
        <v>1317.313829787234</v>
      </c>
      <c r="U31" s="24">
        <v>1455.3754289636238</v>
      </c>
      <c r="V31" s="21">
        <f t="shared" si="1"/>
        <v>-0.31128909554552842</v>
      </c>
      <c r="W31" s="21">
        <f t="shared" si="2"/>
        <v>-0.69150457749424787</v>
      </c>
      <c r="X31" s="21">
        <f t="shared" si="7"/>
        <v>-0.54536057449052411</v>
      </c>
      <c r="Y31" s="21">
        <f t="shared" si="8"/>
        <v>-0.35198531876694006</v>
      </c>
      <c r="Z31" s="21">
        <f t="shared" si="9"/>
        <v>-0.28406988270470357</v>
      </c>
      <c r="AO31" s="14"/>
    </row>
    <row r="32" spans="2:41" x14ac:dyDescent="0.25">
      <c r="O32" s="4" t="s">
        <v>12</v>
      </c>
      <c r="P32" s="23">
        <v>2330.2951233747044</v>
      </c>
      <c r="Q32" s="23">
        <v>1940.8728610415767</v>
      </c>
      <c r="R32" s="23">
        <v>1097.5785236488487</v>
      </c>
      <c r="S32" s="23">
        <v>1128.8613530099358</v>
      </c>
      <c r="T32" s="23">
        <v>1496.7535460992908</v>
      </c>
      <c r="U32" s="23">
        <v>1607.0838123427134</v>
      </c>
      <c r="V32" s="22">
        <f t="shared" si="1"/>
        <v>-0.16711285125515396</v>
      </c>
      <c r="W32" s="22">
        <f t="shared" si="2"/>
        <v>-0.52899591444908955</v>
      </c>
      <c r="X32" s="22">
        <f t="shared" si="7"/>
        <v>-0.51557150779462957</v>
      </c>
      <c r="Y32" s="22">
        <f t="shared" si="8"/>
        <v>-0.35769785934593945</v>
      </c>
      <c r="Z32" s="22">
        <f t="shared" si="9"/>
        <v>-0.31035181071170304</v>
      </c>
      <c r="AO32" s="14"/>
    </row>
    <row r="33" spans="25:26" x14ac:dyDescent="0.25">
      <c r="Y33" s="21"/>
      <c r="Z33" s="21"/>
    </row>
  </sheetData>
  <mergeCells count="14">
    <mergeCell ref="S6:S7"/>
    <mergeCell ref="G6:G7"/>
    <mergeCell ref="T6:T7"/>
    <mergeCell ref="U6:U7"/>
    <mergeCell ref="V6:Z6"/>
    <mergeCell ref="B6:B7"/>
    <mergeCell ref="O6:O7"/>
    <mergeCell ref="P6:Q6"/>
    <mergeCell ref="R6:R7"/>
    <mergeCell ref="E6:E7"/>
    <mergeCell ref="C6:D6"/>
    <mergeCell ref="F6:F7"/>
    <mergeCell ref="H6:H7"/>
    <mergeCell ref="I6:M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"/>
  <sheetViews>
    <sheetView showGridLines="0" zoomScaleNormal="100" workbookViewId="0">
      <pane ySplit="4" topLeftCell="A17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9.5703125" style="13" customWidth="1"/>
    <col min="2" max="2" width="14.85546875" style="13" customWidth="1"/>
    <col min="3" max="3" width="14" style="13" customWidth="1"/>
    <col min="4" max="5" width="14" style="14" customWidth="1"/>
    <col min="6" max="6" width="9.28515625" style="14" customWidth="1"/>
    <col min="7" max="10" width="10.85546875" style="14" customWidth="1"/>
    <col min="11" max="27" width="9.28515625" style="14" customWidth="1"/>
    <col min="28" max="16384" width="9.140625" style="13"/>
  </cols>
  <sheetData>
    <row r="1" spans="1:27" s="6" customFormat="1" x14ac:dyDescent="0.25">
      <c r="A1" s="8" t="s">
        <v>172</v>
      </c>
      <c r="D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</row>
    <row r="2" spans="1:27" s="6" customFormat="1" ht="14.25" x14ac:dyDescent="0.2">
      <c r="A2" s="7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7" s="6" customFormat="1" ht="14.25" x14ac:dyDescent="0.2"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</row>
    <row r="4" spans="1:27" s="6" customFormat="1" ht="14.25" x14ac:dyDescent="0.2"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/>
  </sheetViews>
  <sheetFormatPr defaultColWidth="9.140625" defaultRowHeight="15" x14ac:dyDescent="0.25"/>
  <cols>
    <col min="1" max="1" width="9.5703125" style="109" customWidth="1"/>
    <col min="2" max="3" width="14.85546875" style="109" customWidth="1"/>
    <col min="4" max="7" width="13.85546875" style="109" customWidth="1"/>
    <col min="8" max="16384" width="9.140625" style="109"/>
  </cols>
  <sheetData>
    <row r="1" spans="1:8" s="110" customFormat="1" x14ac:dyDescent="0.25">
      <c r="A1" s="111" t="s">
        <v>182</v>
      </c>
    </row>
    <row r="2" spans="1:8" s="110" customFormat="1" ht="14.25" x14ac:dyDescent="0.2">
      <c r="A2" s="112"/>
    </row>
    <row r="3" spans="1:8" s="110" customFormat="1" ht="14.25" x14ac:dyDescent="0.2"/>
    <row r="4" spans="1:8" s="110" customFormat="1" ht="14.25" x14ac:dyDescent="0.2"/>
    <row r="5" spans="1:8" s="110" customFormat="1" ht="14.25" x14ac:dyDescent="0.2"/>
    <row r="6" spans="1:8" s="110" customFormat="1" x14ac:dyDescent="0.25">
      <c r="B6" s="117" t="s">
        <v>188</v>
      </c>
      <c r="C6" s="117"/>
      <c r="D6" s="117"/>
      <c r="E6" s="117"/>
      <c r="F6" s="117"/>
      <c r="G6" s="117"/>
      <c r="H6" s="118"/>
    </row>
    <row r="7" spans="1:8" s="110" customFormat="1" ht="15.75" x14ac:dyDescent="0.25">
      <c r="B7" s="292" t="s">
        <v>181</v>
      </c>
      <c r="C7" s="292"/>
      <c r="D7" s="292"/>
      <c r="E7" s="292"/>
      <c r="F7" s="292"/>
      <c r="G7" s="292"/>
      <c r="H7" s="292"/>
    </row>
    <row r="8" spans="1:8" s="110" customFormat="1" x14ac:dyDescent="0.2">
      <c r="B8" s="216"/>
      <c r="C8" s="216" t="s">
        <v>4</v>
      </c>
      <c r="D8" s="216" t="s">
        <v>180</v>
      </c>
      <c r="E8" s="216" t="s">
        <v>179</v>
      </c>
      <c r="F8" s="216" t="s">
        <v>178</v>
      </c>
      <c r="G8" s="216" t="s">
        <v>177</v>
      </c>
      <c r="H8" s="216" t="s">
        <v>176</v>
      </c>
    </row>
    <row r="9" spans="1:8" s="110" customFormat="1" ht="14.25" x14ac:dyDescent="0.2">
      <c r="B9" s="293" t="s">
        <v>15</v>
      </c>
      <c r="C9" s="110" t="s">
        <v>6</v>
      </c>
      <c r="D9" s="217">
        <v>1.0085746698724356</v>
      </c>
      <c r="E9" s="217">
        <v>0.9741683181907479</v>
      </c>
      <c r="F9" s="217">
        <v>0.98995979929903422</v>
      </c>
      <c r="G9" s="217">
        <v>0.99598455386258467</v>
      </c>
      <c r="H9" s="217"/>
    </row>
    <row r="10" spans="1:8" s="110" customFormat="1" ht="14.25" x14ac:dyDescent="0.2">
      <c r="B10" s="294"/>
      <c r="C10" s="110" t="s">
        <v>7</v>
      </c>
      <c r="D10" s="217">
        <v>1.0036046196253443</v>
      </c>
      <c r="E10" s="217">
        <v>1.0016316761277637</v>
      </c>
      <c r="F10" s="217">
        <v>1.0065856186075151</v>
      </c>
      <c r="G10" s="217">
        <v>1.0434247117213802</v>
      </c>
      <c r="H10" s="217"/>
    </row>
    <row r="11" spans="1:8" s="110" customFormat="1" ht="14.25" x14ac:dyDescent="0.2">
      <c r="B11" s="294"/>
      <c r="C11" s="110" t="s">
        <v>8</v>
      </c>
      <c r="D11" s="217">
        <v>1.034689649224722</v>
      </c>
      <c r="E11" s="217">
        <v>1.032335574826194</v>
      </c>
      <c r="F11" s="217">
        <v>0.91645875884131933</v>
      </c>
      <c r="G11" s="217">
        <v>1.0387375850732437</v>
      </c>
      <c r="H11" s="217">
        <v>1.0849905432897076</v>
      </c>
    </row>
    <row r="12" spans="1:8" s="110" customFormat="1" ht="14.25" x14ac:dyDescent="0.2">
      <c r="B12" s="294"/>
      <c r="C12" s="110" t="s">
        <v>9</v>
      </c>
      <c r="D12" s="217">
        <v>1.0227576009388426</v>
      </c>
      <c r="E12" s="217">
        <v>1.0205630373711971</v>
      </c>
      <c r="F12" s="217">
        <v>1.0179743252069313</v>
      </c>
      <c r="G12" s="217">
        <v>1.0331332446624399</v>
      </c>
      <c r="H12" s="217">
        <v>0.9474847956597412</v>
      </c>
    </row>
    <row r="13" spans="1:8" s="110" customFormat="1" ht="14.25" x14ac:dyDescent="0.2">
      <c r="B13" s="295"/>
      <c r="C13" s="272" t="s">
        <v>10</v>
      </c>
      <c r="D13" s="217">
        <v>1.0093600270183072</v>
      </c>
      <c r="E13" s="217">
        <v>1.0094152339669158</v>
      </c>
      <c r="F13" s="217">
        <v>1.0128780467913974</v>
      </c>
      <c r="G13" s="217">
        <v>1.010677977074421</v>
      </c>
      <c r="H13" s="217">
        <v>0.83913410085554885</v>
      </c>
    </row>
    <row r="14" spans="1:8" s="110" customFormat="1" x14ac:dyDescent="0.2">
      <c r="B14" s="296" t="s">
        <v>175</v>
      </c>
      <c r="C14" s="296"/>
      <c r="D14" s="218">
        <v>1.01562976907311</v>
      </c>
      <c r="E14" s="218">
        <v>1.0073177556461028</v>
      </c>
      <c r="F14" s="218">
        <v>0.98917865258516346</v>
      </c>
      <c r="G14" s="218">
        <v>1.0240889738414825</v>
      </c>
      <c r="H14" s="218">
        <v>0.94940946749158317</v>
      </c>
    </row>
    <row r="15" spans="1:8" s="110" customFormat="1" ht="14.25" x14ac:dyDescent="0.2">
      <c r="B15" s="293" t="s">
        <v>16</v>
      </c>
      <c r="C15" s="110" t="s">
        <v>11</v>
      </c>
      <c r="D15" s="217">
        <v>1.4184990186222788</v>
      </c>
      <c r="E15" s="217">
        <v>1.421334735875136</v>
      </c>
      <c r="F15" s="217">
        <v>1.4225706384065115</v>
      </c>
      <c r="G15" s="217">
        <v>1.4345373846429446</v>
      </c>
      <c r="H15" s="217"/>
    </row>
    <row r="16" spans="1:8" s="110" customFormat="1" ht="14.25" x14ac:dyDescent="0.2">
      <c r="B16" s="297"/>
      <c r="C16" s="110" t="s">
        <v>5</v>
      </c>
      <c r="D16" s="217">
        <v>1.7522008185244959</v>
      </c>
      <c r="E16" s="217">
        <v>1.7341969069963701</v>
      </c>
      <c r="F16" s="217">
        <v>1.658054013383395</v>
      </c>
      <c r="G16" s="217">
        <v>1.7394382007959908</v>
      </c>
      <c r="H16" s="217"/>
    </row>
    <row r="17" spans="2:8" s="110" customFormat="1" x14ac:dyDescent="0.2">
      <c r="B17" s="296" t="s">
        <v>174</v>
      </c>
      <c r="C17" s="296"/>
      <c r="D17" s="218">
        <v>1.5567143149659231</v>
      </c>
      <c r="E17" s="218">
        <v>1.550918507101148</v>
      </c>
      <c r="F17" s="218">
        <v>1.5201050372799028</v>
      </c>
      <c r="G17" s="218">
        <v>1.5608236578136643</v>
      </c>
      <c r="H17" s="218"/>
    </row>
    <row r="18" spans="2:8" s="110" customFormat="1" x14ac:dyDescent="0.2">
      <c r="B18" s="216" t="s">
        <v>12</v>
      </c>
      <c r="C18" s="216"/>
      <c r="D18" s="219">
        <v>1.1194595854057237</v>
      </c>
      <c r="E18" s="219">
        <v>1.1116304117925031</v>
      </c>
      <c r="F18" s="219">
        <v>1.0910591986614391</v>
      </c>
      <c r="G18" s="219">
        <v>1.1270840863043965</v>
      </c>
      <c r="H18" s="219">
        <v>1.0741154896059923</v>
      </c>
    </row>
    <row r="19" spans="2:8" s="110" customFormat="1" x14ac:dyDescent="0.25">
      <c r="B19" s="109"/>
      <c r="C19" s="109"/>
      <c r="D19" s="109"/>
      <c r="E19" s="109"/>
      <c r="F19" s="109"/>
      <c r="G19" s="109"/>
      <c r="H19" s="109"/>
    </row>
  </sheetData>
  <mergeCells count="5">
    <mergeCell ref="B7:H7"/>
    <mergeCell ref="B9:B13"/>
    <mergeCell ref="B14:C14"/>
    <mergeCell ref="B15:B16"/>
    <mergeCell ref="B17:C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workbookViewId="0"/>
  </sheetViews>
  <sheetFormatPr defaultColWidth="9.140625" defaultRowHeight="15" x14ac:dyDescent="0.25"/>
  <cols>
    <col min="1" max="1" width="9.5703125" style="109" customWidth="1"/>
    <col min="2" max="2" width="11.28515625" style="109" customWidth="1"/>
    <col min="3" max="3" width="11.140625" style="109" customWidth="1"/>
    <col min="4" max="7" width="11.140625" style="113" customWidth="1"/>
    <col min="8" max="10" width="11.140625" style="109" customWidth="1"/>
    <col min="11" max="11" width="8.7109375" style="109" customWidth="1"/>
    <col min="12" max="12" width="11.140625" style="109" customWidth="1"/>
    <col min="13" max="16384" width="9.140625" style="109"/>
  </cols>
  <sheetData>
    <row r="1" spans="1:12" s="110" customFormat="1" x14ac:dyDescent="0.25">
      <c r="A1" s="111" t="s">
        <v>185</v>
      </c>
      <c r="D1" s="114"/>
    </row>
    <row r="2" spans="1:12" s="110" customFormat="1" ht="14.25" x14ac:dyDescent="0.2">
      <c r="A2" s="112"/>
      <c r="D2" s="114"/>
      <c r="E2" s="114"/>
      <c r="F2" s="114"/>
      <c r="G2" s="114"/>
    </row>
    <row r="3" spans="1:12" s="110" customFormat="1" ht="14.25" x14ac:dyDescent="0.2">
      <c r="D3" s="114"/>
      <c r="E3" s="114"/>
      <c r="F3" s="114"/>
      <c r="G3" s="114"/>
    </row>
    <row r="4" spans="1:12" s="110" customFormat="1" ht="14.25" x14ac:dyDescent="0.2">
      <c r="D4" s="114"/>
      <c r="E4" s="114"/>
      <c r="F4" s="114"/>
      <c r="G4" s="114"/>
    </row>
    <row r="5" spans="1:12" s="110" customFormat="1" ht="14.25" x14ac:dyDescent="0.2">
      <c r="D5" s="114"/>
      <c r="E5" s="114"/>
      <c r="F5" s="114"/>
      <c r="G5" s="114"/>
    </row>
    <row r="6" spans="1:12" s="110" customFormat="1" x14ac:dyDescent="0.2">
      <c r="B6" s="303" t="s">
        <v>188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1:12" s="110" customFormat="1" ht="15.75" x14ac:dyDescent="0.25">
      <c r="B7" s="298" t="s">
        <v>181</v>
      </c>
      <c r="C7" s="298"/>
      <c r="D7" s="298"/>
      <c r="E7" s="298"/>
      <c r="F7" s="298"/>
      <c r="G7" s="298"/>
      <c r="H7" s="298"/>
      <c r="I7" s="298"/>
      <c r="J7" s="298"/>
      <c r="K7" s="298"/>
      <c r="L7" s="109"/>
    </row>
    <row r="8" spans="1:12" s="110" customFormat="1" x14ac:dyDescent="0.25">
      <c r="B8" s="299" t="s">
        <v>137</v>
      </c>
      <c r="C8" s="302" t="s">
        <v>184</v>
      </c>
      <c r="D8" s="302"/>
      <c r="E8" s="302"/>
      <c r="F8" s="302"/>
      <c r="G8" s="304"/>
      <c r="H8" s="301" t="s">
        <v>183</v>
      </c>
      <c r="I8" s="302"/>
      <c r="J8" s="302"/>
      <c r="K8" s="302"/>
      <c r="L8" s="109"/>
    </row>
    <row r="9" spans="1:12" s="110" customFormat="1" x14ac:dyDescent="0.25">
      <c r="B9" s="300"/>
      <c r="C9" s="216" t="s">
        <v>180</v>
      </c>
      <c r="D9" s="216" t="s">
        <v>179</v>
      </c>
      <c r="E9" s="216" t="s">
        <v>178</v>
      </c>
      <c r="F9" s="216" t="s">
        <v>177</v>
      </c>
      <c r="G9" s="216" t="s">
        <v>176</v>
      </c>
      <c r="H9" s="220" t="s">
        <v>180</v>
      </c>
      <c r="I9" s="216" t="s">
        <v>179</v>
      </c>
      <c r="J9" s="216" t="s">
        <v>178</v>
      </c>
      <c r="K9" s="216" t="s">
        <v>177</v>
      </c>
      <c r="L9" s="109"/>
    </row>
    <row r="10" spans="1:12" s="110" customFormat="1" x14ac:dyDescent="0.25">
      <c r="B10" s="226">
        <v>0</v>
      </c>
      <c r="C10" s="228">
        <v>1.0981172768684462</v>
      </c>
      <c r="D10" s="228">
        <v>0.9370862385458647</v>
      </c>
      <c r="E10" s="228">
        <v>1.0166771661416929</v>
      </c>
      <c r="F10" s="228">
        <v>0.98599232046329</v>
      </c>
      <c r="G10" s="228">
        <v>1.0839818876938598</v>
      </c>
      <c r="H10" s="229">
        <v>1.104258323486772</v>
      </c>
      <c r="I10" s="230">
        <v>0.92215925583724956</v>
      </c>
      <c r="J10" s="230">
        <v>1.0134139818129448</v>
      </c>
      <c r="K10" s="230">
        <v>0.99250071054448008</v>
      </c>
      <c r="L10" s="109"/>
    </row>
    <row r="11" spans="1:12" s="110" customFormat="1" x14ac:dyDescent="0.25">
      <c r="B11" s="226">
        <v>4.1666666666666664E-2</v>
      </c>
      <c r="C11" s="228">
        <v>1.1250925853899409</v>
      </c>
      <c r="D11" s="228">
        <v>0.92611514175906606</v>
      </c>
      <c r="E11" s="228">
        <v>1.0212849867405001</v>
      </c>
      <c r="F11" s="228">
        <v>1.0035294472863301</v>
      </c>
      <c r="G11" s="228">
        <v>1.1752135398686934</v>
      </c>
      <c r="H11" s="229">
        <v>1.0805654544468444</v>
      </c>
      <c r="I11" s="230">
        <v>0.98907587835842925</v>
      </c>
      <c r="J11" s="230">
        <v>0.95051044776119398</v>
      </c>
      <c r="K11" s="230">
        <v>1.0822778648393165</v>
      </c>
      <c r="L11" s="109"/>
    </row>
    <row r="12" spans="1:12" s="110" customFormat="1" x14ac:dyDescent="0.25">
      <c r="B12" s="226">
        <v>8.3333333333333329E-2</v>
      </c>
      <c r="C12" s="228">
        <v>1.1178885239438416</v>
      </c>
      <c r="D12" s="228">
        <v>0.92115015079651152</v>
      </c>
      <c r="E12" s="228">
        <v>1.0343484050414822</v>
      </c>
      <c r="F12" s="228">
        <v>1.0590342229746281</v>
      </c>
      <c r="G12" s="228">
        <v>1.2094195896212838</v>
      </c>
      <c r="H12" s="229">
        <v>1.092894305623755</v>
      </c>
      <c r="I12" s="230">
        <v>0.97891319931746823</v>
      </c>
      <c r="J12" s="230">
        <v>1.0249343764343066</v>
      </c>
      <c r="K12" s="230">
        <v>1.1418156019804373</v>
      </c>
      <c r="L12" s="109"/>
    </row>
    <row r="13" spans="1:12" s="110" customFormat="1" x14ac:dyDescent="0.25">
      <c r="B13" s="226">
        <v>0.125</v>
      </c>
      <c r="C13" s="228">
        <v>1.0711831421522908</v>
      </c>
      <c r="D13" s="228">
        <v>0.92781406779469355</v>
      </c>
      <c r="E13" s="228">
        <v>1.0173227706682917</v>
      </c>
      <c r="F13" s="228">
        <v>1.1155446580462753</v>
      </c>
      <c r="G13" s="228">
        <v>1.3319766026604809</v>
      </c>
      <c r="H13" s="229">
        <v>1.1723737108897045</v>
      </c>
      <c r="I13" s="230">
        <v>0.96012464310474632</v>
      </c>
      <c r="J13" s="230">
        <v>1.045110797086821</v>
      </c>
      <c r="K13" s="230">
        <v>1.220342634691391</v>
      </c>
      <c r="L13" s="109"/>
    </row>
    <row r="14" spans="1:12" s="110" customFormat="1" x14ac:dyDescent="0.25">
      <c r="B14" s="226">
        <v>0.16666666666666666</v>
      </c>
      <c r="C14" s="228">
        <v>1.0692650288364838</v>
      </c>
      <c r="D14" s="228">
        <v>0.95320339822410916</v>
      </c>
      <c r="E14" s="228">
        <v>1.0095248067853675</v>
      </c>
      <c r="F14" s="228">
        <v>1.1421703954297389</v>
      </c>
      <c r="G14" s="228">
        <v>1.4731290960678911</v>
      </c>
      <c r="H14" s="229">
        <v>1.3103869610488961</v>
      </c>
      <c r="I14" s="230">
        <v>0.96909130713283764</v>
      </c>
      <c r="J14" s="230">
        <v>1.0152862724755061</v>
      </c>
      <c r="K14" s="230">
        <v>1.2868244523923327</v>
      </c>
      <c r="L14" s="109"/>
    </row>
    <row r="15" spans="1:12" s="110" customFormat="1" x14ac:dyDescent="0.25">
      <c r="B15" s="226">
        <v>0.20833333333333334</v>
      </c>
      <c r="C15" s="228">
        <v>1.0217400127166223</v>
      </c>
      <c r="D15" s="228">
        <v>0.96103549329590687</v>
      </c>
      <c r="E15" s="228">
        <v>0.99084268850215496</v>
      </c>
      <c r="F15" s="228">
        <v>1.0898308501984886</v>
      </c>
      <c r="G15" s="228">
        <v>1.3817122216693529</v>
      </c>
      <c r="H15" s="229">
        <v>1.4465537283325927</v>
      </c>
      <c r="I15" s="230">
        <v>1.0036043275565614</v>
      </c>
      <c r="J15" s="230">
        <v>0.97946435405149224</v>
      </c>
      <c r="K15" s="230">
        <v>1.2122046368483377</v>
      </c>
      <c r="L15" s="109"/>
    </row>
    <row r="16" spans="1:12" s="110" customFormat="1" x14ac:dyDescent="0.25">
      <c r="B16" s="226">
        <v>0.25</v>
      </c>
      <c r="C16" s="228">
        <v>1.0410426408481461</v>
      </c>
      <c r="D16" s="228">
        <v>0.99324786566283685</v>
      </c>
      <c r="E16" s="228">
        <v>0.95835836836801458</v>
      </c>
      <c r="F16" s="228">
        <v>1.0654283619747511</v>
      </c>
      <c r="G16" s="228">
        <v>0.83729430391324211</v>
      </c>
      <c r="H16" s="229">
        <v>1.5046411295594195</v>
      </c>
      <c r="I16" s="230">
        <v>0.99989573377356855</v>
      </c>
      <c r="J16" s="230">
        <v>0.99125810319956909</v>
      </c>
      <c r="K16" s="230">
        <v>1.1288554597096569</v>
      </c>
      <c r="L16" s="109"/>
    </row>
    <row r="17" spans="2:12" s="110" customFormat="1" x14ac:dyDescent="0.25">
      <c r="B17" s="226">
        <v>0.29166666666666669</v>
      </c>
      <c r="C17" s="228">
        <v>1.0196500932820971</v>
      </c>
      <c r="D17" s="228">
        <v>0.99021899854148721</v>
      </c>
      <c r="E17" s="228">
        <v>0.94038897080252248</v>
      </c>
      <c r="F17" s="228">
        <v>1.0665326091777099</v>
      </c>
      <c r="G17" s="228">
        <v>0.75842784945440456</v>
      </c>
      <c r="H17" s="229">
        <v>1.3124942544755784</v>
      </c>
      <c r="I17" s="230">
        <v>0.99478985445031365</v>
      </c>
      <c r="J17" s="230">
        <v>1.0039928047750131</v>
      </c>
      <c r="K17" s="230">
        <v>1.0272706707386043</v>
      </c>
      <c r="L17" s="109"/>
    </row>
    <row r="18" spans="2:12" s="110" customFormat="1" x14ac:dyDescent="0.25">
      <c r="B18" s="226">
        <v>0.33333333333333331</v>
      </c>
      <c r="C18" s="228">
        <v>1.0302190482284281</v>
      </c>
      <c r="D18" s="228">
        <v>0.99184761449214109</v>
      </c>
      <c r="E18" s="228">
        <v>0.94285584776014653</v>
      </c>
      <c r="F18" s="228">
        <v>1.0740483749939285</v>
      </c>
      <c r="G18" s="228">
        <v>0.79026572739016065</v>
      </c>
      <c r="H18" s="229">
        <v>1.3293372084581392</v>
      </c>
      <c r="I18" s="230">
        <v>0.97501510685789683</v>
      </c>
      <c r="J18" s="230">
        <v>0.98439219356715535</v>
      </c>
      <c r="K18" s="230">
        <v>1.0172686273753999</v>
      </c>
      <c r="L18" s="109"/>
    </row>
    <row r="19" spans="2:12" s="110" customFormat="1" x14ac:dyDescent="0.25">
      <c r="B19" s="226">
        <v>0.375</v>
      </c>
      <c r="C19" s="228">
        <v>1.0053817783118497</v>
      </c>
      <c r="D19" s="228">
        <v>1.0001796494644595</v>
      </c>
      <c r="E19" s="228">
        <v>0.95427744480178578</v>
      </c>
      <c r="F19" s="228">
        <v>1.0651594184564879</v>
      </c>
      <c r="G19" s="228">
        <v>0.81722480049203949</v>
      </c>
      <c r="H19" s="229">
        <v>2.5982676780844307</v>
      </c>
      <c r="I19" s="230">
        <v>0.97927842407716525</v>
      </c>
      <c r="J19" s="230">
        <v>0.98205868863017576</v>
      </c>
      <c r="K19" s="230">
        <v>0.99273940182872999</v>
      </c>
      <c r="L19" s="109"/>
    </row>
    <row r="20" spans="2:12" s="110" customFormat="1" x14ac:dyDescent="0.25">
      <c r="B20" s="226">
        <v>0.41666666666666669</v>
      </c>
      <c r="C20" s="228">
        <v>0.99548109016711805</v>
      </c>
      <c r="D20" s="228">
        <v>1.0146537630931398</v>
      </c>
      <c r="E20" s="228">
        <v>0.96448199409241919</v>
      </c>
      <c r="F20" s="228">
        <v>1.0307473582827069</v>
      </c>
      <c r="G20" s="228">
        <v>0.86072939818003191</v>
      </c>
      <c r="H20" s="229">
        <v>4.7593224452502643</v>
      </c>
      <c r="I20" s="230">
        <v>0.99973603022453938</v>
      </c>
      <c r="J20" s="230">
        <v>0.96844428242022174</v>
      </c>
      <c r="K20" s="230">
        <v>1.036610057115593</v>
      </c>
      <c r="L20" s="109"/>
    </row>
    <row r="21" spans="2:12" s="110" customFormat="1" x14ac:dyDescent="0.25">
      <c r="B21" s="226">
        <v>0.45833333333333331</v>
      </c>
      <c r="C21" s="228">
        <v>1.0195596669678673</v>
      </c>
      <c r="D21" s="228">
        <v>0.98998978588289521</v>
      </c>
      <c r="E21" s="228">
        <v>0.97931587135538201</v>
      </c>
      <c r="F21" s="228">
        <v>1.0111603856686524</v>
      </c>
      <c r="G21" s="228">
        <v>0.89878804207533791</v>
      </c>
      <c r="H21" s="229">
        <v>5.0723250325341338</v>
      </c>
      <c r="I21" s="230">
        <v>0.99671107941532877</v>
      </c>
      <c r="J21" s="230">
        <v>1.0072699720631799</v>
      </c>
      <c r="K21" s="230">
        <v>1.0073763178183772</v>
      </c>
      <c r="L21" s="109"/>
    </row>
    <row r="22" spans="2:12" s="110" customFormat="1" x14ac:dyDescent="0.25">
      <c r="B22" s="226">
        <v>0.5</v>
      </c>
      <c r="C22" s="228">
        <v>0.99884199623361192</v>
      </c>
      <c r="D22" s="228">
        <v>1.0053936474925058</v>
      </c>
      <c r="E22" s="228">
        <v>0.98479886863757804</v>
      </c>
      <c r="F22" s="228">
        <v>1.0182491940189713</v>
      </c>
      <c r="G22" s="228">
        <v>0.93919831621273508</v>
      </c>
      <c r="H22" s="229">
        <v>4.0461207349662223</v>
      </c>
      <c r="I22" s="230">
        <v>0.9947135816919821</v>
      </c>
      <c r="J22" s="230">
        <v>1.0272090420954523</v>
      </c>
      <c r="K22" s="230">
        <v>0.99021325285887296</v>
      </c>
      <c r="L22" s="109"/>
    </row>
    <row r="23" spans="2:12" s="110" customFormat="1" x14ac:dyDescent="0.25">
      <c r="B23" s="226">
        <v>0.54166666666666663</v>
      </c>
      <c r="C23" s="228">
        <v>0.9887915590693952</v>
      </c>
      <c r="D23" s="228">
        <v>1.0116851714394122</v>
      </c>
      <c r="E23" s="228">
        <v>0.975209480038295</v>
      </c>
      <c r="F23" s="228">
        <v>1.020941217876852</v>
      </c>
      <c r="G23" s="228">
        <v>0.94684865269654361</v>
      </c>
      <c r="H23" s="229">
        <v>2.8947600458203961</v>
      </c>
      <c r="I23" s="230">
        <v>1.0162869375168406</v>
      </c>
      <c r="J23" s="230">
        <v>1.0074019993980032</v>
      </c>
      <c r="K23" s="230">
        <v>0.98232326443013096</v>
      </c>
      <c r="L23" s="109"/>
    </row>
    <row r="24" spans="2:12" s="110" customFormat="1" x14ac:dyDescent="0.25">
      <c r="B24" s="226">
        <v>0.58333333333333337</v>
      </c>
      <c r="C24" s="228">
        <v>0.97687116088290016</v>
      </c>
      <c r="D24" s="228">
        <v>1.0256312174644391</v>
      </c>
      <c r="E24" s="228">
        <v>0.98024510132065901</v>
      </c>
      <c r="F24" s="228">
        <v>1.0139278510681369</v>
      </c>
      <c r="G24" s="228">
        <v>0.94147088754804076</v>
      </c>
      <c r="H24" s="229">
        <v>3.2066043334453842</v>
      </c>
      <c r="I24" s="230">
        <v>1.0135736592323012</v>
      </c>
      <c r="J24" s="230">
        <v>1.0124163486179725</v>
      </c>
      <c r="K24" s="230">
        <v>0.98053563883791472</v>
      </c>
      <c r="L24" s="109"/>
    </row>
    <row r="25" spans="2:12" s="110" customFormat="1" x14ac:dyDescent="0.25">
      <c r="B25" s="226">
        <v>0.625</v>
      </c>
      <c r="C25" s="228">
        <v>1.003122710866009</v>
      </c>
      <c r="D25" s="228">
        <v>1.0003495137549507</v>
      </c>
      <c r="E25" s="228">
        <v>0.99823460301025246</v>
      </c>
      <c r="F25" s="228">
        <v>1.0091348228236534</v>
      </c>
      <c r="G25" s="228">
        <v>0.93325473476581733</v>
      </c>
      <c r="H25" s="229">
        <v>1.6563831138939402</v>
      </c>
      <c r="I25" s="230">
        <v>1.0113366565728714</v>
      </c>
      <c r="J25" s="230">
        <v>0.97348869654312298</v>
      </c>
      <c r="K25" s="230">
        <v>1.0305491619640772</v>
      </c>
      <c r="L25" s="109"/>
    </row>
    <row r="26" spans="2:12" s="110" customFormat="1" x14ac:dyDescent="0.25">
      <c r="B26" s="226">
        <v>0.66666666666666663</v>
      </c>
      <c r="C26" s="228">
        <v>1.0064360164880894</v>
      </c>
      <c r="D26" s="228">
        <v>0.99111158040903369</v>
      </c>
      <c r="E26" s="228">
        <v>0.99585629303692225</v>
      </c>
      <c r="F26" s="228">
        <v>1.0216823771277526</v>
      </c>
      <c r="G26" s="228">
        <v>0.91397114615819308</v>
      </c>
      <c r="H26" s="229">
        <v>1.6733534510056387</v>
      </c>
      <c r="I26" s="230">
        <v>1.0080731167218284</v>
      </c>
      <c r="J26" s="230">
        <v>0.96094972768489273</v>
      </c>
      <c r="K26" s="230">
        <v>1.0307482532047756</v>
      </c>
      <c r="L26" s="109"/>
    </row>
    <row r="27" spans="2:12" s="110" customFormat="1" x14ac:dyDescent="0.25">
      <c r="B27" s="226">
        <v>0.70833333333333337</v>
      </c>
      <c r="C27" s="228">
        <v>1.0009145412051621</v>
      </c>
      <c r="D27" s="228">
        <v>0.99956145840576671</v>
      </c>
      <c r="E27" s="228">
        <v>0.98865923632457786</v>
      </c>
      <c r="F27" s="228">
        <v>1.0350092482658622</v>
      </c>
      <c r="G27" s="228">
        <v>0.8854072715724961</v>
      </c>
      <c r="H27" s="229">
        <v>1.6036899595869243</v>
      </c>
      <c r="I27" s="230">
        <v>1.0042837581498185</v>
      </c>
      <c r="J27" s="230">
        <v>0.95971555088561999</v>
      </c>
      <c r="K27" s="230">
        <v>1.0288477454756366</v>
      </c>
      <c r="L27" s="109"/>
    </row>
    <row r="28" spans="2:12" s="110" customFormat="1" x14ac:dyDescent="0.25">
      <c r="B28" s="226">
        <v>0.75</v>
      </c>
      <c r="C28" s="228">
        <v>1.0162040156961809</v>
      </c>
      <c r="D28" s="228">
        <v>0.99937615786190304</v>
      </c>
      <c r="E28" s="228">
        <v>1.0046568527543449</v>
      </c>
      <c r="F28" s="228">
        <v>1.024854938552636</v>
      </c>
      <c r="G28" s="228">
        <v>0.88192464338138377</v>
      </c>
      <c r="H28" s="229">
        <v>1.1297209936579629</v>
      </c>
      <c r="I28" s="230">
        <v>1.0274508201013937</v>
      </c>
      <c r="J28" s="230">
        <v>0.9566462203281525</v>
      </c>
      <c r="K28" s="230">
        <v>1.0157931876040436</v>
      </c>
      <c r="L28" s="109"/>
    </row>
    <row r="29" spans="2:12" s="110" customFormat="1" x14ac:dyDescent="0.25">
      <c r="B29" s="226">
        <v>0.79166666666666663</v>
      </c>
      <c r="C29" s="228">
        <v>1.0201536744726651</v>
      </c>
      <c r="D29" s="228">
        <v>1.0015297176309932</v>
      </c>
      <c r="E29" s="228">
        <v>0.99487124665869586</v>
      </c>
      <c r="F29" s="228">
        <v>1.0121502593562373</v>
      </c>
      <c r="G29" s="228">
        <v>0.90197022034779317</v>
      </c>
      <c r="H29" s="229">
        <v>1.0473090452156879</v>
      </c>
      <c r="I29" s="230">
        <v>0.99248500241416482</v>
      </c>
      <c r="J29" s="230">
        <v>0.96697073335874617</v>
      </c>
      <c r="K29" s="230">
        <v>1.0228286144731926</v>
      </c>
      <c r="L29" s="109"/>
    </row>
    <row r="30" spans="2:12" s="110" customFormat="1" x14ac:dyDescent="0.25">
      <c r="B30" s="226">
        <v>0.83333333333333337</v>
      </c>
      <c r="C30" s="228">
        <v>1.0190251831193211</v>
      </c>
      <c r="D30" s="228">
        <v>0.98209446894426444</v>
      </c>
      <c r="E30" s="228">
        <v>0.98670554566773694</v>
      </c>
      <c r="F30" s="228">
        <v>1.0336492572803311</v>
      </c>
      <c r="G30" s="228">
        <v>0.93783215055934366</v>
      </c>
      <c r="H30" s="229">
        <v>1.1329061647435736</v>
      </c>
      <c r="I30" s="230">
        <v>0.994407683980293</v>
      </c>
      <c r="J30" s="230">
        <v>0.95872155832470096</v>
      </c>
      <c r="K30" s="230">
        <v>1.0400068942443199</v>
      </c>
      <c r="L30" s="109"/>
    </row>
    <row r="31" spans="2:12" s="110" customFormat="1" x14ac:dyDescent="0.25">
      <c r="B31" s="226">
        <v>0.875</v>
      </c>
      <c r="C31" s="228">
        <v>1.0159829454520151</v>
      </c>
      <c r="D31" s="228">
        <v>0.98564451495446048</v>
      </c>
      <c r="E31" s="228">
        <v>0.99365769225909972</v>
      </c>
      <c r="F31" s="228">
        <v>1.0415173746646493</v>
      </c>
      <c r="G31" s="228">
        <v>0.99370419247107444</v>
      </c>
      <c r="H31" s="229">
        <v>1.0991582052430475</v>
      </c>
      <c r="I31" s="230">
        <v>1.0365239689479095</v>
      </c>
      <c r="J31" s="230">
        <v>0.95069991547158073</v>
      </c>
      <c r="K31" s="230">
        <v>1.02103437568634</v>
      </c>
      <c r="L31" s="109"/>
    </row>
    <row r="32" spans="2:12" s="110" customFormat="1" x14ac:dyDescent="0.25">
      <c r="B32" s="226">
        <v>0.91666666666666663</v>
      </c>
      <c r="C32" s="228">
        <v>1.0183562855131081</v>
      </c>
      <c r="D32" s="228">
        <v>0.9681654338854051</v>
      </c>
      <c r="E32" s="228">
        <v>1.0008850935437996</v>
      </c>
      <c r="F32" s="228">
        <v>1.0547705769938132</v>
      </c>
      <c r="G32" s="228">
        <v>1.0118067482115622</v>
      </c>
      <c r="H32" s="229">
        <v>1.0871457048980695</v>
      </c>
      <c r="I32" s="230">
        <v>0.98358218737338832</v>
      </c>
      <c r="J32" s="230">
        <v>0.93920996120074751</v>
      </c>
      <c r="K32" s="230">
        <v>1.043496979107712</v>
      </c>
      <c r="L32" s="109"/>
    </row>
    <row r="33" spans="2:12" s="110" customFormat="1" x14ac:dyDescent="0.25">
      <c r="B33" s="227">
        <v>0.95833333333333337</v>
      </c>
      <c r="C33" s="228">
        <v>1.0206956372632696</v>
      </c>
      <c r="D33" s="228">
        <v>0.96759651991769724</v>
      </c>
      <c r="E33" s="228">
        <v>0.98305860197099593</v>
      </c>
      <c r="F33" s="228">
        <v>1.0725333159371542</v>
      </c>
      <c r="G33" s="228">
        <v>1.0421979487012116</v>
      </c>
      <c r="H33" s="229">
        <v>1.0752612993874375</v>
      </c>
      <c r="I33" s="230">
        <v>0.96130012769391071</v>
      </c>
      <c r="J33" s="230">
        <v>0.96775134668198737</v>
      </c>
      <c r="K33" s="230">
        <v>0.99048940731845747</v>
      </c>
      <c r="L33" s="109"/>
    </row>
    <row r="34" spans="2:12" s="110" customFormat="1" x14ac:dyDescent="0.25">
      <c r="B34" s="216" t="s">
        <v>12</v>
      </c>
      <c r="C34" s="219">
        <v>1.01562976907311</v>
      </c>
      <c r="D34" s="219">
        <v>0.99181590213272997</v>
      </c>
      <c r="E34" s="219">
        <v>0.98199267017853298</v>
      </c>
      <c r="F34" s="219">
        <v>1.0352922307462689</v>
      </c>
      <c r="G34" s="219">
        <v>0.92707713074014719</v>
      </c>
      <c r="H34" s="221">
        <v>1.5567143149659231</v>
      </c>
      <c r="I34" s="219">
        <v>0.99627689691740129</v>
      </c>
      <c r="J34" s="219">
        <v>0.98013211546566736</v>
      </c>
      <c r="K34" s="219">
        <v>1.0267867150855734</v>
      </c>
      <c r="L34" s="109"/>
    </row>
    <row r="35" spans="2:12" s="110" customFormat="1" ht="14.25" x14ac:dyDescent="0.2">
      <c r="D35" s="114"/>
      <c r="E35" s="114"/>
      <c r="F35" s="114"/>
      <c r="G35" s="114"/>
    </row>
    <row r="36" spans="2:12" s="110" customFormat="1" ht="14.25" x14ac:dyDescent="0.2">
      <c r="D36" s="114"/>
      <c r="E36" s="114"/>
      <c r="F36" s="114"/>
      <c r="G36" s="114"/>
    </row>
    <row r="37" spans="2:12" s="110" customFormat="1" ht="14.25" x14ac:dyDescent="0.2">
      <c r="D37" s="114"/>
      <c r="E37" s="114"/>
      <c r="F37" s="114"/>
      <c r="G37" s="114"/>
    </row>
  </sheetData>
  <mergeCells count="5">
    <mergeCell ref="B7:K7"/>
    <mergeCell ref="B8:B9"/>
    <mergeCell ref="H8:K8"/>
    <mergeCell ref="B6:K6"/>
    <mergeCell ref="C8:G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75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9.140625" defaultRowHeight="15" x14ac:dyDescent="0.25"/>
  <cols>
    <col min="1" max="1" width="3" style="13" customWidth="1"/>
    <col min="2" max="2" width="5.28515625" style="13" customWidth="1"/>
    <col min="3" max="3" width="31" style="13" bestFit="1" customWidth="1"/>
    <col min="4" max="12" width="10" style="13" bestFit="1" customWidth="1"/>
    <col min="13" max="34" width="11" style="13" bestFit="1" customWidth="1"/>
    <col min="35" max="35" width="10.140625" style="13" customWidth="1"/>
    <col min="36" max="36" width="10.28515625" style="13" customWidth="1"/>
    <col min="37" max="16384" width="9.140625" style="13"/>
  </cols>
  <sheetData>
    <row r="1" spans="1:35" s="6" customFormat="1" x14ac:dyDescent="0.25">
      <c r="A1" s="8" t="s">
        <v>122</v>
      </c>
      <c r="B1" s="8"/>
      <c r="E1" s="20"/>
    </row>
    <row r="2" spans="1:35" s="6" customFormat="1" x14ac:dyDescent="0.25">
      <c r="A2" s="7"/>
      <c r="B2" s="38"/>
      <c r="E2" s="20"/>
      <c r="F2" s="20"/>
    </row>
    <row r="3" spans="1:35" s="6" customFormat="1" ht="14.25" x14ac:dyDescent="0.2">
      <c r="E3" s="20"/>
      <c r="F3" s="20"/>
    </row>
    <row r="4" spans="1:35" s="6" customFormat="1" ht="14.25" x14ac:dyDescent="0.2">
      <c r="E4" s="20"/>
      <c r="F4" s="20"/>
    </row>
    <row r="5" spans="1:35" s="6" customFormat="1" ht="14.25" x14ac:dyDescent="0.2">
      <c r="E5" s="20"/>
      <c r="F5" s="20"/>
    </row>
    <row r="6" spans="1:35" customFormat="1" x14ac:dyDescent="0.25"/>
    <row r="7" spans="1:35" s="35" customFormat="1" ht="14.45" customHeight="1" x14ac:dyDescent="0.25">
      <c r="C7" s="36"/>
      <c r="D7" s="36">
        <v>44013</v>
      </c>
      <c r="E7" s="36">
        <v>44014</v>
      </c>
      <c r="F7" s="36">
        <v>44015</v>
      </c>
      <c r="G7" s="36">
        <v>44016</v>
      </c>
      <c r="H7" s="36">
        <v>44017</v>
      </c>
      <c r="I7" s="36">
        <v>44018</v>
      </c>
      <c r="J7" s="36">
        <v>44019</v>
      </c>
      <c r="K7" s="36">
        <v>44020</v>
      </c>
      <c r="L7" s="36">
        <v>44021</v>
      </c>
      <c r="M7" s="36">
        <v>44022</v>
      </c>
      <c r="N7" s="36">
        <v>44023</v>
      </c>
      <c r="O7" s="36">
        <v>44024</v>
      </c>
      <c r="P7" s="36">
        <v>44025</v>
      </c>
      <c r="Q7" s="36">
        <v>44026</v>
      </c>
      <c r="R7" s="36">
        <v>44027</v>
      </c>
      <c r="S7" s="36">
        <v>44028</v>
      </c>
      <c r="T7" s="36">
        <v>44029</v>
      </c>
      <c r="U7" s="36">
        <v>44030</v>
      </c>
      <c r="V7" s="36">
        <v>44031</v>
      </c>
      <c r="W7" s="36">
        <v>44032</v>
      </c>
      <c r="X7" s="36">
        <v>44033</v>
      </c>
      <c r="Y7" s="36">
        <v>44034</v>
      </c>
      <c r="Z7" s="36">
        <v>44035</v>
      </c>
      <c r="AA7" s="36">
        <v>44036</v>
      </c>
      <c r="AB7" s="36">
        <v>44037</v>
      </c>
      <c r="AC7" s="36">
        <v>44038</v>
      </c>
      <c r="AD7" s="36">
        <v>44039</v>
      </c>
      <c r="AE7" s="36">
        <v>44040</v>
      </c>
      <c r="AF7" s="36">
        <v>44041</v>
      </c>
      <c r="AG7" s="36">
        <v>44042</v>
      </c>
      <c r="AH7" s="36">
        <v>44043</v>
      </c>
      <c r="AI7" s="305" t="s">
        <v>2</v>
      </c>
    </row>
    <row r="8" spans="1:35" s="33" customFormat="1" x14ac:dyDescent="0.25">
      <c r="C8" s="34"/>
      <c r="D8" s="34" t="s">
        <v>8</v>
      </c>
      <c r="E8" s="34" t="s">
        <v>9</v>
      </c>
      <c r="F8" s="34" t="s">
        <v>10</v>
      </c>
      <c r="G8" s="34" t="s">
        <v>11</v>
      </c>
      <c r="H8" s="34" t="s">
        <v>5</v>
      </c>
      <c r="I8" s="34" t="s">
        <v>6</v>
      </c>
      <c r="J8" s="34" t="s">
        <v>7</v>
      </c>
      <c r="K8" s="34" t="s">
        <v>8</v>
      </c>
      <c r="L8" s="34" t="s">
        <v>9</v>
      </c>
      <c r="M8" s="34" t="s">
        <v>10</v>
      </c>
      <c r="N8" s="34" t="s">
        <v>11</v>
      </c>
      <c r="O8" s="34" t="s">
        <v>5</v>
      </c>
      <c r="P8" s="34" t="s">
        <v>6</v>
      </c>
      <c r="Q8" s="34" t="s">
        <v>7</v>
      </c>
      <c r="R8" s="34" t="s">
        <v>8</v>
      </c>
      <c r="S8" s="34" t="s">
        <v>9</v>
      </c>
      <c r="T8" s="34" t="s">
        <v>10</v>
      </c>
      <c r="U8" s="34" t="s">
        <v>11</v>
      </c>
      <c r="V8" s="34" t="s">
        <v>5</v>
      </c>
      <c r="W8" s="34" t="s">
        <v>6</v>
      </c>
      <c r="X8" s="34" t="s">
        <v>7</v>
      </c>
      <c r="Y8" s="34" t="s">
        <v>8</v>
      </c>
      <c r="Z8" s="34" t="s">
        <v>9</v>
      </c>
      <c r="AA8" s="34" t="s">
        <v>10</v>
      </c>
      <c r="AB8" s="34" t="s">
        <v>11</v>
      </c>
      <c r="AC8" s="34" t="s">
        <v>5</v>
      </c>
      <c r="AD8" s="34" t="s">
        <v>6</v>
      </c>
      <c r="AE8" s="34" t="s">
        <v>7</v>
      </c>
      <c r="AF8" s="34" t="s">
        <v>8</v>
      </c>
      <c r="AG8" s="34" t="s">
        <v>9</v>
      </c>
      <c r="AH8" s="34" t="s">
        <v>9</v>
      </c>
      <c r="AI8" s="306"/>
    </row>
    <row r="9" spans="1:35" ht="14.45" customHeight="1" x14ac:dyDescent="0.25">
      <c r="B9" s="307" t="s">
        <v>90</v>
      </c>
      <c r="C9" s="222" t="s">
        <v>121</v>
      </c>
      <c r="D9" s="223">
        <v>136116</v>
      </c>
      <c r="E9" s="223">
        <v>190547</v>
      </c>
      <c r="F9" s="223">
        <v>187355</v>
      </c>
      <c r="G9" s="223">
        <v>190721</v>
      </c>
      <c r="H9" s="223">
        <v>174718</v>
      </c>
      <c r="I9" s="223">
        <v>203226</v>
      </c>
      <c r="J9" s="223">
        <v>188153</v>
      </c>
      <c r="K9" s="223">
        <v>185191</v>
      </c>
      <c r="L9" s="223">
        <v>195273</v>
      </c>
      <c r="M9" s="223">
        <v>180818</v>
      </c>
      <c r="N9" s="223">
        <v>192962</v>
      </c>
      <c r="O9" s="223">
        <v>174068</v>
      </c>
      <c r="P9" s="223">
        <v>193149</v>
      </c>
      <c r="Q9" s="223">
        <v>183083</v>
      </c>
      <c r="R9" s="223">
        <v>175104</v>
      </c>
      <c r="S9" s="223">
        <v>194244</v>
      </c>
      <c r="T9" s="223">
        <v>193141</v>
      </c>
      <c r="U9" s="223">
        <v>190540</v>
      </c>
      <c r="V9" s="223">
        <v>170995</v>
      </c>
      <c r="W9" s="223">
        <v>202565</v>
      </c>
      <c r="X9" s="223">
        <v>190149</v>
      </c>
      <c r="Y9" s="223">
        <v>193157</v>
      </c>
      <c r="Z9" s="223">
        <v>197453</v>
      </c>
      <c r="AA9" s="223">
        <v>196769</v>
      </c>
      <c r="AB9" s="223">
        <v>192561</v>
      </c>
      <c r="AC9" s="223">
        <v>181403</v>
      </c>
      <c r="AD9" s="223">
        <v>194357</v>
      </c>
      <c r="AE9" s="223">
        <v>191168</v>
      </c>
      <c r="AF9" s="223">
        <v>186731</v>
      </c>
      <c r="AG9" s="223">
        <v>170881</v>
      </c>
      <c r="AH9" s="223">
        <v>170327</v>
      </c>
      <c r="AI9" s="223">
        <f>SUM(D9:AH9)</f>
        <v>5766925</v>
      </c>
    </row>
    <row r="10" spans="1:35" x14ac:dyDescent="0.25">
      <c r="B10" s="308"/>
      <c r="C10" s="222" t="s">
        <v>120</v>
      </c>
      <c r="D10" s="223">
        <v>139242</v>
      </c>
      <c r="E10" s="223">
        <v>183440</v>
      </c>
      <c r="F10" s="223">
        <v>188428</v>
      </c>
      <c r="G10" s="223">
        <v>187853</v>
      </c>
      <c r="H10" s="223">
        <v>172901</v>
      </c>
      <c r="I10" s="223">
        <v>184991</v>
      </c>
      <c r="J10" s="223">
        <v>178767</v>
      </c>
      <c r="K10" s="223">
        <v>186166</v>
      </c>
      <c r="L10" s="223">
        <v>186565</v>
      </c>
      <c r="M10" s="223">
        <v>182664</v>
      </c>
      <c r="N10" s="223">
        <v>185933</v>
      </c>
      <c r="O10" s="223">
        <v>169781</v>
      </c>
      <c r="P10" s="223">
        <v>180978</v>
      </c>
      <c r="Q10" s="223">
        <v>174974</v>
      </c>
      <c r="R10" s="223">
        <v>156897</v>
      </c>
      <c r="S10" s="223">
        <v>184800</v>
      </c>
      <c r="T10" s="223">
        <v>184789</v>
      </c>
      <c r="U10" s="223">
        <v>180721</v>
      </c>
      <c r="V10" s="223">
        <v>164551</v>
      </c>
      <c r="W10" s="223">
        <v>173709</v>
      </c>
      <c r="X10" s="223">
        <v>179152</v>
      </c>
      <c r="Y10" s="223">
        <v>181240</v>
      </c>
      <c r="Z10" s="223">
        <v>183985</v>
      </c>
      <c r="AA10" s="223">
        <v>186060</v>
      </c>
      <c r="AB10" s="223">
        <v>192294</v>
      </c>
      <c r="AC10" s="223">
        <v>180234</v>
      </c>
      <c r="AD10" s="223">
        <v>183179</v>
      </c>
      <c r="AE10" s="223">
        <v>187675</v>
      </c>
      <c r="AF10" s="223">
        <v>194346</v>
      </c>
      <c r="AG10" s="223">
        <v>190561</v>
      </c>
      <c r="AH10" s="223">
        <v>185999</v>
      </c>
      <c r="AI10" s="223">
        <f t="shared" ref="AI10:AI73" si="0">SUM(D10:AH10)</f>
        <v>5592875</v>
      </c>
    </row>
    <row r="11" spans="1:35" x14ac:dyDescent="0.25">
      <c r="B11" s="309"/>
      <c r="C11" s="224" t="s">
        <v>13</v>
      </c>
      <c r="D11" s="225">
        <v>275358</v>
      </c>
      <c r="E11" s="225">
        <v>373987</v>
      </c>
      <c r="F11" s="225">
        <v>375783</v>
      </c>
      <c r="G11" s="225">
        <v>378574</v>
      </c>
      <c r="H11" s="225">
        <v>347619</v>
      </c>
      <c r="I11" s="225">
        <v>388217</v>
      </c>
      <c r="J11" s="225">
        <v>366920</v>
      </c>
      <c r="K11" s="225">
        <v>371357</v>
      </c>
      <c r="L11" s="225">
        <v>381838</v>
      </c>
      <c r="M11" s="225">
        <v>363482</v>
      </c>
      <c r="N11" s="225">
        <v>378895</v>
      </c>
      <c r="O11" s="225">
        <v>343849</v>
      </c>
      <c r="P11" s="225">
        <v>374127</v>
      </c>
      <c r="Q11" s="225">
        <v>358057</v>
      </c>
      <c r="R11" s="225">
        <v>332001</v>
      </c>
      <c r="S11" s="225">
        <v>379044</v>
      </c>
      <c r="T11" s="225">
        <v>377930</v>
      </c>
      <c r="U11" s="225">
        <v>371261</v>
      </c>
      <c r="V11" s="225">
        <v>335546</v>
      </c>
      <c r="W11" s="225">
        <v>376274</v>
      </c>
      <c r="X11" s="225">
        <v>369301</v>
      </c>
      <c r="Y11" s="225">
        <v>374397</v>
      </c>
      <c r="Z11" s="225">
        <v>381438</v>
      </c>
      <c r="AA11" s="225">
        <v>382829</v>
      </c>
      <c r="AB11" s="225">
        <v>384855</v>
      </c>
      <c r="AC11" s="225">
        <v>361637</v>
      </c>
      <c r="AD11" s="225">
        <v>377536</v>
      </c>
      <c r="AE11" s="225">
        <v>378843</v>
      </c>
      <c r="AF11" s="225">
        <v>381077</v>
      </c>
      <c r="AG11" s="225">
        <v>361442</v>
      </c>
      <c r="AH11" s="225">
        <v>356326</v>
      </c>
      <c r="AI11" s="225">
        <f t="shared" si="0"/>
        <v>11359800</v>
      </c>
    </row>
    <row r="12" spans="1:35" ht="14.45" customHeight="1" x14ac:dyDescent="0.25">
      <c r="B12" s="310" t="s">
        <v>89</v>
      </c>
      <c r="C12" s="222" t="s">
        <v>121</v>
      </c>
      <c r="D12" s="223">
        <v>119652</v>
      </c>
      <c r="E12" s="223">
        <v>118104</v>
      </c>
      <c r="F12" s="223">
        <v>118599</v>
      </c>
      <c r="G12" s="223">
        <v>107998</v>
      </c>
      <c r="H12" s="223">
        <v>103227</v>
      </c>
      <c r="I12" s="223">
        <v>120682</v>
      </c>
      <c r="J12" s="223">
        <v>117429</v>
      </c>
      <c r="K12" s="223">
        <v>115413</v>
      </c>
      <c r="L12" s="223">
        <v>116926</v>
      </c>
      <c r="M12" s="223">
        <v>118020</v>
      </c>
      <c r="N12" s="223">
        <v>105535</v>
      </c>
      <c r="O12" s="223">
        <v>100333</v>
      </c>
      <c r="P12" s="223">
        <v>118679</v>
      </c>
      <c r="Q12" s="223">
        <v>118607</v>
      </c>
      <c r="R12" s="223">
        <v>95794</v>
      </c>
      <c r="S12" s="223">
        <v>115537</v>
      </c>
      <c r="T12" s="223">
        <v>116539</v>
      </c>
      <c r="U12" s="223">
        <v>107682</v>
      </c>
      <c r="V12" s="223">
        <v>95577</v>
      </c>
      <c r="W12" s="223">
        <v>124025</v>
      </c>
      <c r="X12" s="223">
        <v>113999</v>
      </c>
      <c r="Y12" s="223">
        <v>116716</v>
      </c>
      <c r="Z12" s="223">
        <v>120356</v>
      </c>
      <c r="AA12" s="223">
        <v>115944</v>
      </c>
      <c r="AB12" s="223">
        <v>103820</v>
      </c>
      <c r="AC12" s="223">
        <v>94011</v>
      </c>
      <c r="AD12" s="223">
        <v>112647</v>
      </c>
      <c r="AE12" s="223">
        <v>112243</v>
      </c>
      <c r="AF12" s="223">
        <v>109504</v>
      </c>
      <c r="AG12" s="223">
        <v>83248</v>
      </c>
      <c r="AH12" s="223">
        <v>97547</v>
      </c>
      <c r="AI12" s="223">
        <f t="shared" si="0"/>
        <v>3434393</v>
      </c>
    </row>
    <row r="13" spans="1:35" x14ac:dyDescent="0.25">
      <c r="B13" s="311"/>
      <c r="C13" s="222" t="s">
        <v>120</v>
      </c>
      <c r="D13" s="223">
        <v>118879</v>
      </c>
      <c r="E13" s="223">
        <v>117935</v>
      </c>
      <c r="F13" s="223">
        <v>121221</v>
      </c>
      <c r="G13" s="223">
        <v>119626</v>
      </c>
      <c r="H13" s="223">
        <v>100398</v>
      </c>
      <c r="I13" s="223">
        <v>113990</v>
      </c>
      <c r="J13" s="223">
        <v>113734</v>
      </c>
      <c r="K13" s="223">
        <v>113048</v>
      </c>
      <c r="L13" s="223">
        <v>116937</v>
      </c>
      <c r="M13" s="223">
        <v>121926</v>
      </c>
      <c r="N13" s="223">
        <v>117994</v>
      </c>
      <c r="O13" s="223">
        <v>99271</v>
      </c>
      <c r="P13" s="223">
        <v>109962</v>
      </c>
      <c r="Q13" s="223">
        <v>117204</v>
      </c>
      <c r="R13" s="223">
        <v>103223</v>
      </c>
      <c r="S13" s="223">
        <v>112797</v>
      </c>
      <c r="T13" s="223">
        <v>119058</v>
      </c>
      <c r="U13" s="223">
        <v>116720</v>
      </c>
      <c r="V13" s="223">
        <v>92844</v>
      </c>
      <c r="W13" s="223">
        <v>110983</v>
      </c>
      <c r="X13" s="223">
        <v>113991</v>
      </c>
      <c r="Y13" s="223">
        <v>115047</v>
      </c>
      <c r="Z13" s="223">
        <v>116190</v>
      </c>
      <c r="AA13" s="223">
        <v>124227</v>
      </c>
      <c r="AB13" s="223">
        <v>124929</v>
      </c>
      <c r="AC13" s="223">
        <v>102886</v>
      </c>
      <c r="AD13" s="223">
        <v>115577</v>
      </c>
      <c r="AE13" s="223">
        <v>123509</v>
      </c>
      <c r="AF13" s="223">
        <v>128418</v>
      </c>
      <c r="AG13" s="223">
        <v>123053</v>
      </c>
      <c r="AH13" s="223">
        <v>118589</v>
      </c>
      <c r="AI13" s="223">
        <f t="shared" si="0"/>
        <v>3564166</v>
      </c>
    </row>
    <row r="14" spans="1:35" x14ac:dyDescent="0.25">
      <c r="B14" s="312"/>
      <c r="C14" s="224" t="s">
        <v>13</v>
      </c>
      <c r="D14" s="225">
        <v>238531</v>
      </c>
      <c r="E14" s="225">
        <v>236039</v>
      </c>
      <c r="F14" s="225">
        <v>239820</v>
      </c>
      <c r="G14" s="225">
        <v>227624</v>
      </c>
      <c r="H14" s="225">
        <v>203625</v>
      </c>
      <c r="I14" s="225">
        <v>234672</v>
      </c>
      <c r="J14" s="225">
        <v>231163</v>
      </c>
      <c r="K14" s="225">
        <v>228461</v>
      </c>
      <c r="L14" s="225">
        <v>233863</v>
      </c>
      <c r="M14" s="225">
        <v>239946</v>
      </c>
      <c r="N14" s="225">
        <v>223529</v>
      </c>
      <c r="O14" s="225">
        <v>199604</v>
      </c>
      <c r="P14" s="225">
        <v>228641</v>
      </c>
      <c r="Q14" s="225">
        <v>235811</v>
      </c>
      <c r="R14" s="225">
        <v>199017</v>
      </c>
      <c r="S14" s="225">
        <v>228334</v>
      </c>
      <c r="T14" s="225">
        <v>235597</v>
      </c>
      <c r="U14" s="225">
        <v>224402</v>
      </c>
      <c r="V14" s="225">
        <v>188421</v>
      </c>
      <c r="W14" s="225">
        <v>235008</v>
      </c>
      <c r="X14" s="225">
        <v>227990</v>
      </c>
      <c r="Y14" s="225">
        <v>231763</v>
      </c>
      <c r="Z14" s="225">
        <v>236546</v>
      </c>
      <c r="AA14" s="225">
        <v>240171</v>
      </c>
      <c r="AB14" s="225">
        <v>228749</v>
      </c>
      <c r="AC14" s="225">
        <v>196897</v>
      </c>
      <c r="AD14" s="225">
        <v>228224</v>
      </c>
      <c r="AE14" s="225">
        <v>235752</v>
      </c>
      <c r="AF14" s="225">
        <v>237922</v>
      </c>
      <c r="AG14" s="225">
        <v>206301</v>
      </c>
      <c r="AH14" s="225">
        <v>216136</v>
      </c>
      <c r="AI14" s="225">
        <f t="shared" si="0"/>
        <v>6998559</v>
      </c>
    </row>
    <row r="15" spans="1:35" ht="14.45" customHeight="1" x14ac:dyDescent="0.25">
      <c r="B15" s="310" t="s">
        <v>88</v>
      </c>
      <c r="C15" s="222" t="s">
        <v>121</v>
      </c>
      <c r="D15" s="223">
        <v>22127</v>
      </c>
      <c r="E15" s="223">
        <v>21607</v>
      </c>
      <c r="F15" s="223">
        <v>22927</v>
      </c>
      <c r="G15" s="223">
        <v>14356</v>
      </c>
      <c r="H15" s="223">
        <v>13800</v>
      </c>
      <c r="I15" s="223">
        <v>18620</v>
      </c>
      <c r="J15" s="223">
        <v>20519</v>
      </c>
      <c r="K15" s="223">
        <v>19505</v>
      </c>
      <c r="L15" s="223">
        <v>18483</v>
      </c>
      <c r="M15" s="223">
        <v>28353</v>
      </c>
      <c r="N15" s="223">
        <v>14291</v>
      </c>
      <c r="O15" s="223">
        <v>13883</v>
      </c>
      <c r="P15" s="223">
        <v>20618</v>
      </c>
      <c r="Q15" s="223">
        <v>21267</v>
      </c>
      <c r="R15" s="223">
        <v>13796</v>
      </c>
      <c r="S15" s="223">
        <v>20554</v>
      </c>
      <c r="T15" s="223">
        <v>24386</v>
      </c>
      <c r="U15" s="223">
        <v>15676</v>
      </c>
      <c r="V15" s="223">
        <v>11949</v>
      </c>
      <c r="W15" s="223">
        <v>19570</v>
      </c>
      <c r="X15" s="223">
        <v>22795</v>
      </c>
      <c r="Y15" s="223">
        <v>23994</v>
      </c>
      <c r="Z15" s="223">
        <v>23963</v>
      </c>
      <c r="AA15" s="223">
        <v>24563</v>
      </c>
      <c r="AB15" s="223">
        <v>16945</v>
      </c>
      <c r="AC15" s="223">
        <v>12305</v>
      </c>
      <c r="AD15" s="223">
        <v>21050</v>
      </c>
      <c r="AE15" s="223">
        <v>24883</v>
      </c>
      <c r="AF15" s="223">
        <v>21998</v>
      </c>
      <c r="AG15" s="223">
        <v>11630</v>
      </c>
      <c r="AH15" s="223">
        <v>6624</v>
      </c>
      <c r="AI15" s="223">
        <f t="shared" si="0"/>
        <v>587037</v>
      </c>
    </row>
    <row r="16" spans="1:35" x14ac:dyDescent="0.25">
      <c r="B16" s="311"/>
      <c r="C16" s="222" t="s">
        <v>120</v>
      </c>
      <c r="D16" s="223">
        <v>36132</v>
      </c>
      <c r="E16" s="223">
        <v>34377</v>
      </c>
      <c r="F16" s="223">
        <v>39921</v>
      </c>
      <c r="G16" s="223">
        <v>26232</v>
      </c>
      <c r="H16" s="223">
        <v>17480</v>
      </c>
      <c r="I16" s="223">
        <v>29323</v>
      </c>
      <c r="J16" s="223">
        <v>33402</v>
      </c>
      <c r="K16" s="223">
        <v>30057</v>
      </c>
      <c r="L16" s="223">
        <v>34094</v>
      </c>
      <c r="M16" s="223">
        <v>39252</v>
      </c>
      <c r="N16" s="223">
        <v>26323</v>
      </c>
      <c r="O16" s="223">
        <v>17423</v>
      </c>
      <c r="P16" s="223">
        <v>32496</v>
      </c>
      <c r="Q16" s="223">
        <v>35655</v>
      </c>
      <c r="R16" s="223">
        <v>22224</v>
      </c>
      <c r="S16" s="223">
        <v>32588</v>
      </c>
      <c r="T16" s="223">
        <v>39473</v>
      </c>
      <c r="U16" s="223">
        <v>28376</v>
      </c>
      <c r="V16" s="223">
        <v>17020</v>
      </c>
      <c r="W16" s="223">
        <v>33759</v>
      </c>
      <c r="X16" s="223">
        <v>35046</v>
      </c>
      <c r="Y16" s="223">
        <v>35837</v>
      </c>
      <c r="Z16" s="223">
        <v>37652</v>
      </c>
      <c r="AA16" s="223">
        <v>42514</v>
      </c>
      <c r="AB16" s="223">
        <v>30417</v>
      </c>
      <c r="AC16" s="223">
        <v>17830</v>
      </c>
      <c r="AD16" s="223">
        <v>35747</v>
      </c>
      <c r="AE16" s="223">
        <v>39472</v>
      </c>
      <c r="AF16" s="223">
        <v>51603</v>
      </c>
      <c r="AG16" s="223">
        <v>29691</v>
      </c>
      <c r="AH16" s="223">
        <v>10858</v>
      </c>
      <c r="AI16" s="223">
        <f t="shared" si="0"/>
        <v>972274</v>
      </c>
    </row>
    <row r="17" spans="2:35" x14ac:dyDescent="0.25">
      <c r="B17" s="312"/>
      <c r="C17" s="224" t="s">
        <v>13</v>
      </c>
      <c r="D17" s="225">
        <v>22433</v>
      </c>
      <c r="E17" s="225">
        <v>20318</v>
      </c>
      <c r="F17" s="225">
        <v>19027</v>
      </c>
      <c r="G17" s="225">
        <v>10716</v>
      </c>
      <c r="H17" s="225">
        <v>10668</v>
      </c>
      <c r="I17" s="225">
        <v>20705</v>
      </c>
      <c r="J17" s="225">
        <v>18477</v>
      </c>
      <c r="K17" s="225">
        <v>20089</v>
      </c>
      <c r="L17" s="225">
        <v>19342</v>
      </c>
      <c r="M17" s="225">
        <v>21738</v>
      </c>
      <c r="N17" s="225">
        <v>10747</v>
      </c>
      <c r="O17" s="225">
        <v>12371</v>
      </c>
      <c r="P17" s="225">
        <v>21597</v>
      </c>
      <c r="Q17" s="225">
        <v>19281</v>
      </c>
      <c r="R17" s="225">
        <v>8616</v>
      </c>
      <c r="S17" s="225">
        <v>18314</v>
      </c>
      <c r="T17" s="225">
        <v>17168</v>
      </c>
      <c r="U17" s="225">
        <v>10768</v>
      </c>
      <c r="V17" s="225">
        <v>11384</v>
      </c>
      <c r="W17" s="225">
        <v>19334</v>
      </c>
      <c r="X17" s="225">
        <v>19924</v>
      </c>
      <c r="Y17" s="225">
        <v>19227</v>
      </c>
      <c r="Z17" s="225">
        <v>20232</v>
      </c>
      <c r="AA17" s="225">
        <v>18183</v>
      </c>
      <c r="AB17" s="225">
        <v>11034</v>
      </c>
      <c r="AC17" s="225">
        <v>8602</v>
      </c>
      <c r="AD17" s="225">
        <v>17426</v>
      </c>
      <c r="AE17" s="225">
        <v>15624</v>
      </c>
      <c r="AF17" s="225">
        <v>13925</v>
      </c>
      <c r="AG17" s="225">
        <v>7230</v>
      </c>
      <c r="AH17" s="225">
        <v>6450</v>
      </c>
      <c r="AI17" s="225">
        <f t="shared" si="0"/>
        <v>490950</v>
      </c>
    </row>
    <row r="18" spans="2:35" ht="14.45" customHeight="1" x14ac:dyDescent="0.25">
      <c r="B18" s="310" t="s">
        <v>87</v>
      </c>
      <c r="C18" s="222" t="s">
        <v>121</v>
      </c>
      <c r="D18" s="223">
        <v>23015</v>
      </c>
      <c r="E18" s="223">
        <v>23591</v>
      </c>
      <c r="F18" s="223">
        <v>23694</v>
      </c>
      <c r="G18" s="223">
        <v>15820</v>
      </c>
      <c r="H18" s="223">
        <v>6640</v>
      </c>
      <c r="I18" s="223">
        <v>18164</v>
      </c>
      <c r="J18" s="223">
        <v>21826</v>
      </c>
      <c r="K18" s="223">
        <v>20535</v>
      </c>
      <c r="L18" s="223">
        <v>21459</v>
      </c>
      <c r="M18" s="223">
        <v>22481</v>
      </c>
      <c r="N18" s="223">
        <v>15695</v>
      </c>
      <c r="O18" s="223">
        <v>7702</v>
      </c>
      <c r="P18" s="223">
        <v>19409</v>
      </c>
      <c r="Q18" s="223">
        <v>22096</v>
      </c>
      <c r="R18" s="223">
        <v>11022</v>
      </c>
      <c r="S18" s="223">
        <v>20335</v>
      </c>
      <c r="T18" s="223">
        <v>21836</v>
      </c>
      <c r="U18" s="223">
        <v>19761</v>
      </c>
      <c r="V18" s="223">
        <v>10161</v>
      </c>
      <c r="W18" s="223">
        <v>23759</v>
      </c>
      <c r="X18" s="223">
        <v>25319</v>
      </c>
      <c r="Y18" s="223">
        <v>25055</v>
      </c>
      <c r="Z18" s="223">
        <v>27885</v>
      </c>
      <c r="AA18" s="223">
        <v>23559</v>
      </c>
      <c r="AB18" s="223">
        <v>17785</v>
      </c>
      <c r="AC18" s="223">
        <v>7448</v>
      </c>
      <c r="AD18" s="223">
        <v>20265</v>
      </c>
      <c r="AE18" s="223">
        <v>22656</v>
      </c>
      <c r="AF18" s="223">
        <v>28015</v>
      </c>
      <c r="AG18" s="223">
        <v>15858</v>
      </c>
      <c r="AH18" s="223">
        <v>6587</v>
      </c>
      <c r="AI18" s="223">
        <f t="shared" si="0"/>
        <v>589433</v>
      </c>
    </row>
    <row r="19" spans="2:35" x14ac:dyDescent="0.25">
      <c r="B19" s="311"/>
      <c r="C19" s="222" t="s">
        <v>120</v>
      </c>
      <c r="D19" s="223">
        <v>45448</v>
      </c>
      <c r="E19" s="223">
        <v>43909</v>
      </c>
      <c r="F19" s="223">
        <v>42721</v>
      </c>
      <c r="G19" s="223">
        <v>26536</v>
      </c>
      <c r="H19" s="223">
        <v>17308</v>
      </c>
      <c r="I19" s="223">
        <v>38869</v>
      </c>
      <c r="J19" s="223">
        <v>40303</v>
      </c>
      <c r="K19" s="223">
        <v>40624</v>
      </c>
      <c r="L19" s="223">
        <v>40801</v>
      </c>
      <c r="M19" s="223">
        <v>44219</v>
      </c>
      <c r="N19" s="223">
        <v>26442</v>
      </c>
      <c r="O19" s="223">
        <v>20073</v>
      </c>
      <c r="P19" s="223">
        <v>41006</v>
      </c>
      <c r="Q19" s="223">
        <v>41377</v>
      </c>
      <c r="R19" s="223">
        <v>19638</v>
      </c>
      <c r="S19" s="223">
        <v>38649</v>
      </c>
      <c r="T19" s="223">
        <v>39004</v>
      </c>
      <c r="U19" s="223">
        <v>30529</v>
      </c>
      <c r="V19" s="223">
        <v>21545</v>
      </c>
      <c r="W19" s="223">
        <v>43093</v>
      </c>
      <c r="X19" s="223">
        <v>45243</v>
      </c>
      <c r="Y19" s="223">
        <v>44282</v>
      </c>
      <c r="Z19" s="223">
        <v>48117</v>
      </c>
      <c r="AA19" s="223">
        <v>41742</v>
      </c>
      <c r="AB19" s="223">
        <v>28819</v>
      </c>
      <c r="AC19" s="223">
        <v>16050</v>
      </c>
      <c r="AD19" s="223">
        <v>37691</v>
      </c>
      <c r="AE19" s="223">
        <v>38280</v>
      </c>
      <c r="AF19" s="223">
        <v>41940</v>
      </c>
      <c r="AG19" s="223">
        <v>23088</v>
      </c>
      <c r="AH19" s="223">
        <v>13037</v>
      </c>
      <c r="AI19" s="223">
        <f t="shared" si="0"/>
        <v>1080383</v>
      </c>
    </row>
    <row r="20" spans="2:35" x14ac:dyDescent="0.25">
      <c r="B20" s="312"/>
      <c r="C20" s="224" t="s">
        <v>13</v>
      </c>
      <c r="D20" s="225">
        <v>58259</v>
      </c>
      <c r="E20" s="225">
        <v>55984</v>
      </c>
      <c r="F20" s="225">
        <v>62848</v>
      </c>
      <c r="G20" s="225">
        <v>40588</v>
      </c>
      <c r="H20" s="225">
        <v>31280</v>
      </c>
      <c r="I20" s="225">
        <v>47943</v>
      </c>
      <c r="J20" s="225">
        <v>53921</v>
      </c>
      <c r="K20" s="225">
        <v>49562</v>
      </c>
      <c r="L20" s="225">
        <v>52577</v>
      </c>
      <c r="M20" s="225">
        <v>67605</v>
      </c>
      <c r="N20" s="225">
        <v>40614</v>
      </c>
      <c r="O20" s="225">
        <v>31306</v>
      </c>
      <c r="P20" s="225">
        <v>53114</v>
      </c>
      <c r="Q20" s="225">
        <v>56922</v>
      </c>
      <c r="R20" s="225">
        <v>36020</v>
      </c>
      <c r="S20" s="225">
        <v>53142</v>
      </c>
      <c r="T20" s="225">
        <v>63859</v>
      </c>
      <c r="U20" s="225">
        <v>44052</v>
      </c>
      <c r="V20" s="225">
        <v>28969</v>
      </c>
      <c r="W20" s="225">
        <v>53329</v>
      </c>
      <c r="X20" s="225">
        <v>57841</v>
      </c>
      <c r="Y20" s="225">
        <v>59831</v>
      </c>
      <c r="Z20" s="225">
        <v>61615</v>
      </c>
      <c r="AA20" s="225">
        <v>67077</v>
      </c>
      <c r="AB20" s="225">
        <v>47362</v>
      </c>
      <c r="AC20" s="225">
        <v>30135</v>
      </c>
      <c r="AD20" s="225">
        <v>56797</v>
      </c>
      <c r="AE20" s="225">
        <v>64355</v>
      </c>
      <c r="AF20" s="225">
        <v>73601</v>
      </c>
      <c r="AG20" s="225">
        <v>41321</v>
      </c>
      <c r="AH20" s="225">
        <v>17482</v>
      </c>
      <c r="AI20" s="225">
        <f t="shared" si="0"/>
        <v>1559311</v>
      </c>
    </row>
    <row r="21" spans="2:35" x14ac:dyDescent="0.25">
      <c r="C21" s="222" t="s">
        <v>86</v>
      </c>
      <c r="D21" s="223">
        <v>187164</v>
      </c>
      <c r="E21" s="223">
        <v>196731</v>
      </c>
      <c r="F21" s="223">
        <v>197256</v>
      </c>
      <c r="G21" s="223">
        <v>197678</v>
      </c>
      <c r="H21" s="223">
        <v>171799</v>
      </c>
      <c r="I21" s="223">
        <v>178611</v>
      </c>
      <c r="J21" s="223">
        <v>199042</v>
      </c>
      <c r="K21" s="223">
        <v>203488</v>
      </c>
      <c r="L21" s="223">
        <v>202412</v>
      </c>
      <c r="M21" s="223">
        <v>199663</v>
      </c>
      <c r="N21" s="223">
        <v>205788</v>
      </c>
      <c r="O21" s="223">
        <v>170797</v>
      </c>
      <c r="P21" s="223">
        <v>186899</v>
      </c>
      <c r="Q21" s="223">
        <v>200573</v>
      </c>
      <c r="R21" s="223">
        <v>184448</v>
      </c>
      <c r="S21" s="223">
        <v>201099</v>
      </c>
      <c r="T21" s="223">
        <v>203208</v>
      </c>
      <c r="U21" s="223">
        <v>199981</v>
      </c>
      <c r="V21" s="223">
        <v>166840</v>
      </c>
      <c r="W21" s="223">
        <v>195470</v>
      </c>
      <c r="X21" s="223">
        <v>195428</v>
      </c>
      <c r="Y21" s="223">
        <v>198295</v>
      </c>
      <c r="Z21" s="223">
        <v>190777</v>
      </c>
      <c r="AA21" s="223">
        <v>206957</v>
      </c>
      <c r="AB21" s="223">
        <v>209030</v>
      </c>
      <c r="AC21" s="223">
        <v>179635</v>
      </c>
      <c r="AD21" s="223">
        <v>203160</v>
      </c>
      <c r="AE21" s="223">
        <v>205928</v>
      </c>
      <c r="AF21" s="223">
        <v>207820</v>
      </c>
      <c r="AG21" s="223">
        <v>203488</v>
      </c>
      <c r="AH21" s="223">
        <v>189791</v>
      </c>
      <c r="AI21" s="223">
        <f t="shared" si="0"/>
        <v>6039256</v>
      </c>
    </row>
    <row r="22" spans="2:35" x14ac:dyDescent="0.25">
      <c r="C22" s="222" t="s">
        <v>85</v>
      </c>
      <c r="D22" s="223">
        <v>165031</v>
      </c>
      <c r="E22" s="223">
        <v>172346</v>
      </c>
      <c r="F22" s="223">
        <v>176420</v>
      </c>
      <c r="G22" s="223">
        <v>159695</v>
      </c>
      <c r="H22" s="223">
        <v>132361</v>
      </c>
      <c r="I22" s="223">
        <v>166556</v>
      </c>
      <c r="J22" s="223">
        <v>169625</v>
      </c>
      <c r="K22" s="223">
        <v>174165</v>
      </c>
      <c r="L22" s="223">
        <v>173583</v>
      </c>
      <c r="M22" s="223">
        <v>175892</v>
      </c>
      <c r="N22" s="223">
        <v>162791</v>
      </c>
      <c r="O22" s="223">
        <v>132943</v>
      </c>
      <c r="P22" s="223">
        <v>168971</v>
      </c>
      <c r="Q22" s="223">
        <v>174548</v>
      </c>
      <c r="R22" s="223">
        <v>144291</v>
      </c>
      <c r="S22" s="223">
        <v>176337</v>
      </c>
      <c r="T22" s="223">
        <v>179288</v>
      </c>
      <c r="U22" s="223">
        <v>164871</v>
      </c>
      <c r="V22" s="223">
        <v>130133</v>
      </c>
      <c r="W22" s="223">
        <v>182548</v>
      </c>
      <c r="X22" s="223">
        <v>172981</v>
      </c>
      <c r="Y22" s="223">
        <v>174666</v>
      </c>
      <c r="Z22" s="223">
        <v>176073</v>
      </c>
      <c r="AA22" s="223">
        <v>175738</v>
      </c>
      <c r="AB22" s="223">
        <v>163458</v>
      </c>
      <c r="AC22" s="223">
        <v>128550</v>
      </c>
      <c r="AD22" s="223">
        <v>172045</v>
      </c>
      <c r="AE22" s="223">
        <v>171930</v>
      </c>
      <c r="AF22" s="223">
        <v>175572</v>
      </c>
      <c r="AG22" s="223">
        <v>137778</v>
      </c>
      <c r="AH22" s="223">
        <v>122531</v>
      </c>
      <c r="AI22" s="223">
        <f t="shared" si="0"/>
        <v>5053717</v>
      </c>
    </row>
    <row r="23" spans="2:35" x14ac:dyDescent="0.25">
      <c r="C23" s="224" t="s">
        <v>13</v>
      </c>
      <c r="D23" s="225">
        <v>352195</v>
      </c>
      <c r="E23" s="225">
        <v>369077</v>
      </c>
      <c r="F23" s="225">
        <v>373676</v>
      </c>
      <c r="G23" s="225">
        <v>357373</v>
      </c>
      <c r="H23" s="225">
        <v>304160</v>
      </c>
      <c r="I23" s="225">
        <v>345167</v>
      </c>
      <c r="J23" s="225">
        <v>368667</v>
      </c>
      <c r="K23" s="225">
        <v>377653</v>
      </c>
      <c r="L23" s="225">
        <v>375995</v>
      </c>
      <c r="M23" s="225">
        <v>375555</v>
      </c>
      <c r="N23" s="225">
        <v>368579</v>
      </c>
      <c r="O23" s="225">
        <v>303740</v>
      </c>
      <c r="P23" s="225">
        <v>355870</v>
      </c>
      <c r="Q23" s="225">
        <v>375121</v>
      </c>
      <c r="R23" s="225">
        <v>328739</v>
      </c>
      <c r="S23" s="225">
        <v>377436</v>
      </c>
      <c r="T23" s="225">
        <v>382496</v>
      </c>
      <c r="U23" s="225">
        <v>364852</v>
      </c>
      <c r="V23" s="225">
        <v>296973</v>
      </c>
      <c r="W23" s="225">
        <v>378018</v>
      </c>
      <c r="X23" s="225">
        <v>368409</v>
      </c>
      <c r="Y23" s="225">
        <v>372961</v>
      </c>
      <c r="Z23" s="225">
        <v>366850</v>
      </c>
      <c r="AA23" s="225">
        <v>382695</v>
      </c>
      <c r="AB23" s="225">
        <v>372488</v>
      </c>
      <c r="AC23" s="225">
        <v>308185</v>
      </c>
      <c r="AD23" s="225">
        <v>375205</v>
      </c>
      <c r="AE23" s="225">
        <v>377858</v>
      </c>
      <c r="AF23" s="225">
        <v>383392</v>
      </c>
      <c r="AG23" s="225">
        <v>341266</v>
      </c>
      <c r="AH23" s="225">
        <v>312322</v>
      </c>
      <c r="AI23" s="225">
        <f t="shared" si="0"/>
        <v>11092973</v>
      </c>
    </row>
    <row r="24" spans="2:35" x14ac:dyDescent="0.25">
      <c r="C24" s="222" t="s">
        <v>119</v>
      </c>
      <c r="D24" s="223">
        <v>116115</v>
      </c>
      <c r="E24" s="223">
        <v>117150</v>
      </c>
      <c r="F24" s="223">
        <v>113867</v>
      </c>
      <c r="G24" s="223">
        <v>116281</v>
      </c>
      <c r="H24" s="223">
        <v>112453</v>
      </c>
      <c r="I24" s="223">
        <v>118522</v>
      </c>
      <c r="J24" s="223">
        <v>114277</v>
      </c>
      <c r="K24" s="223">
        <v>110353</v>
      </c>
      <c r="L24" s="223">
        <v>113391</v>
      </c>
      <c r="M24" s="223">
        <v>113124</v>
      </c>
      <c r="N24" s="223">
        <v>111994</v>
      </c>
      <c r="O24" s="223">
        <v>102501</v>
      </c>
      <c r="P24" s="223">
        <v>112678</v>
      </c>
      <c r="Q24" s="223">
        <v>112324</v>
      </c>
      <c r="R24" s="223">
        <v>101151</v>
      </c>
      <c r="S24" s="223">
        <v>113595</v>
      </c>
      <c r="T24" s="223">
        <v>113537</v>
      </c>
      <c r="U24" s="223">
        <v>113966</v>
      </c>
      <c r="V24" s="223">
        <v>99133</v>
      </c>
      <c r="W24" s="223">
        <v>119753</v>
      </c>
      <c r="X24" s="223">
        <v>111373</v>
      </c>
      <c r="Y24" s="223">
        <v>112246</v>
      </c>
      <c r="Z24" s="223">
        <v>114089</v>
      </c>
      <c r="AA24" s="223">
        <v>111387</v>
      </c>
      <c r="AB24" s="223">
        <v>108090</v>
      </c>
      <c r="AC24" s="223">
        <v>100932</v>
      </c>
      <c r="AD24" s="223">
        <v>110874</v>
      </c>
      <c r="AE24" s="223">
        <v>108989</v>
      </c>
      <c r="AF24" s="223">
        <v>106121</v>
      </c>
      <c r="AG24" s="223">
        <v>88425</v>
      </c>
      <c r="AH24" s="223">
        <v>96759</v>
      </c>
      <c r="AI24" s="223">
        <f t="shared" si="0"/>
        <v>3415450</v>
      </c>
    </row>
    <row r="25" spans="2:35" x14ac:dyDescent="0.25">
      <c r="C25" s="222" t="s">
        <v>118</v>
      </c>
      <c r="D25" s="223">
        <v>136183</v>
      </c>
      <c r="E25" s="223">
        <v>136706</v>
      </c>
      <c r="F25" s="223">
        <v>136431</v>
      </c>
      <c r="G25" s="223">
        <v>140550</v>
      </c>
      <c r="H25" s="223">
        <v>122243</v>
      </c>
      <c r="I25" s="223">
        <v>135489</v>
      </c>
      <c r="J25" s="223">
        <v>131631</v>
      </c>
      <c r="K25" s="223">
        <v>131721</v>
      </c>
      <c r="L25" s="223">
        <v>135140</v>
      </c>
      <c r="M25" s="223">
        <v>135925</v>
      </c>
      <c r="N25" s="223">
        <v>137635</v>
      </c>
      <c r="O25" s="223">
        <v>119404</v>
      </c>
      <c r="P25" s="223">
        <v>130978</v>
      </c>
      <c r="Q25" s="223">
        <v>134281</v>
      </c>
      <c r="R25" s="223">
        <v>122476</v>
      </c>
      <c r="S25" s="223">
        <v>134501</v>
      </c>
      <c r="T25" s="223">
        <v>136435</v>
      </c>
      <c r="U25" s="223">
        <v>136208</v>
      </c>
      <c r="V25" s="223">
        <v>112378</v>
      </c>
      <c r="W25" s="223">
        <v>132313</v>
      </c>
      <c r="X25" s="223">
        <v>136000</v>
      </c>
      <c r="Y25" s="223">
        <v>135321</v>
      </c>
      <c r="Z25" s="223">
        <v>132416</v>
      </c>
      <c r="AA25" s="223">
        <v>136882</v>
      </c>
      <c r="AB25" s="223">
        <v>141717</v>
      </c>
      <c r="AC25" s="223">
        <v>121273</v>
      </c>
      <c r="AD25" s="223">
        <v>136838</v>
      </c>
      <c r="AE25" s="223">
        <v>139553</v>
      </c>
      <c r="AF25" s="223">
        <v>137336</v>
      </c>
      <c r="AG25" s="223">
        <v>130463</v>
      </c>
      <c r="AH25" s="223">
        <v>123607</v>
      </c>
      <c r="AI25" s="223">
        <f t="shared" si="0"/>
        <v>4110034</v>
      </c>
    </row>
    <row r="26" spans="2:35" x14ac:dyDescent="0.25">
      <c r="C26" s="224" t="s">
        <v>13</v>
      </c>
      <c r="D26" s="225">
        <v>252298</v>
      </c>
      <c r="E26" s="225">
        <v>253856</v>
      </c>
      <c r="F26" s="225">
        <v>250298</v>
      </c>
      <c r="G26" s="225">
        <v>256831</v>
      </c>
      <c r="H26" s="225">
        <v>234696</v>
      </c>
      <c r="I26" s="225">
        <v>254011</v>
      </c>
      <c r="J26" s="225">
        <v>245908</v>
      </c>
      <c r="K26" s="225">
        <v>242074</v>
      </c>
      <c r="L26" s="225">
        <v>248531</v>
      </c>
      <c r="M26" s="225">
        <v>249049</v>
      </c>
      <c r="N26" s="225">
        <v>249629</v>
      </c>
      <c r="O26" s="225">
        <v>221905</v>
      </c>
      <c r="P26" s="225">
        <v>243656</v>
      </c>
      <c r="Q26" s="225">
        <v>246605</v>
      </c>
      <c r="R26" s="225">
        <v>223627</v>
      </c>
      <c r="S26" s="225">
        <v>248096</v>
      </c>
      <c r="T26" s="225">
        <v>249972</v>
      </c>
      <c r="U26" s="225">
        <v>250174</v>
      </c>
      <c r="V26" s="225">
        <v>211511</v>
      </c>
      <c r="W26" s="225">
        <v>252066</v>
      </c>
      <c r="X26" s="225">
        <v>247373</v>
      </c>
      <c r="Y26" s="225">
        <v>247567</v>
      </c>
      <c r="Z26" s="225">
        <v>246505</v>
      </c>
      <c r="AA26" s="225">
        <v>248269</v>
      </c>
      <c r="AB26" s="225">
        <v>249807</v>
      </c>
      <c r="AC26" s="225">
        <v>222205</v>
      </c>
      <c r="AD26" s="225">
        <v>247712</v>
      </c>
      <c r="AE26" s="225">
        <v>248542</v>
      </c>
      <c r="AF26" s="225">
        <v>243457</v>
      </c>
      <c r="AG26" s="225">
        <v>218888</v>
      </c>
      <c r="AH26" s="225">
        <v>220366</v>
      </c>
      <c r="AI26" s="225">
        <f t="shared" si="0"/>
        <v>7525484</v>
      </c>
    </row>
    <row r="27" spans="2:35" x14ac:dyDescent="0.25">
      <c r="C27" s="222" t="s">
        <v>84</v>
      </c>
      <c r="D27" s="223">
        <v>153675</v>
      </c>
      <c r="E27" s="223">
        <v>169731</v>
      </c>
      <c r="F27" s="223">
        <v>166283</v>
      </c>
      <c r="G27" s="223">
        <v>156339</v>
      </c>
      <c r="H27" s="223">
        <v>125918</v>
      </c>
      <c r="I27" s="223">
        <v>172513</v>
      </c>
      <c r="J27" s="223">
        <v>167404</v>
      </c>
      <c r="K27" s="223">
        <v>162587</v>
      </c>
      <c r="L27" s="223">
        <v>167271</v>
      </c>
      <c r="M27" s="223">
        <v>170256</v>
      </c>
      <c r="N27" s="223">
        <v>153412</v>
      </c>
      <c r="O27" s="223">
        <v>123843</v>
      </c>
      <c r="P27" s="223">
        <v>167911</v>
      </c>
      <c r="Q27" s="223">
        <v>170151</v>
      </c>
      <c r="R27" s="223">
        <v>156026</v>
      </c>
      <c r="S27" s="223">
        <v>170596</v>
      </c>
      <c r="T27" s="223">
        <v>172087</v>
      </c>
      <c r="U27" s="223">
        <v>155422</v>
      </c>
      <c r="V27" s="223">
        <v>132477</v>
      </c>
      <c r="W27" s="223">
        <v>174804</v>
      </c>
      <c r="X27" s="223">
        <v>170505</v>
      </c>
      <c r="Y27" s="223">
        <v>171060</v>
      </c>
      <c r="Z27" s="223">
        <v>172595</v>
      </c>
      <c r="AA27" s="223">
        <v>173868</v>
      </c>
      <c r="AB27" s="223">
        <v>159112</v>
      </c>
      <c r="AC27" s="223">
        <v>120905</v>
      </c>
      <c r="AD27" s="223">
        <v>173701</v>
      </c>
      <c r="AE27" s="223">
        <v>173516</v>
      </c>
      <c r="AF27" s="223">
        <v>171525</v>
      </c>
      <c r="AG27" s="223">
        <v>132025</v>
      </c>
      <c r="AH27" s="223">
        <v>106780</v>
      </c>
      <c r="AI27" s="223">
        <f t="shared" si="0"/>
        <v>4914298</v>
      </c>
    </row>
    <row r="28" spans="2:35" x14ac:dyDescent="0.25">
      <c r="C28" s="222" t="s">
        <v>83</v>
      </c>
      <c r="D28" s="223">
        <v>155365</v>
      </c>
      <c r="E28" s="223">
        <v>153314</v>
      </c>
      <c r="F28" s="223">
        <v>153706</v>
      </c>
      <c r="G28" s="223">
        <v>157735</v>
      </c>
      <c r="H28" s="223">
        <v>119662</v>
      </c>
      <c r="I28" s="223">
        <v>159823</v>
      </c>
      <c r="J28" s="223">
        <v>154147</v>
      </c>
      <c r="K28" s="223">
        <v>150140</v>
      </c>
      <c r="L28" s="223">
        <v>147243</v>
      </c>
      <c r="M28" s="223">
        <v>151613</v>
      </c>
      <c r="N28" s="223">
        <v>154742</v>
      </c>
      <c r="O28" s="223">
        <v>119621</v>
      </c>
      <c r="P28" s="223">
        <v>150120</v>
      </c>
      <c r="Q28" s="223">
        <v>150996</v>
      </c>
      <c r="R28" s="223">
        <v>152267</v>
      </c>
      <c r="S28" s="223">
        <v>155611</v>
      </c>
      <c r="T28" s="223">
        <v>157164</v>
      </c>
      <c r="U28" s="223">
        <v>159960</v>
      </c>
      <c r="V28" s="223">
        <v>125089</v>
      </c>
      <c r="W28" s="223">
        <v>160692</v>
      </c>
      <c r="X28" s="223">
        <v>154996</v>
      </c>
      <c r="Y28" s="223">
        <v>156947</v>
      </c>
      <c r="Z28" s="223">
        <v>158105</v>
      </c>
      <c r="AA28" s="223">
        <v>162467</v>
      </c>
      <c r="AB28" s="223">
        <v>163627</v>
      </c>
      <c r="AC28" s="223">
        <v>117807</v>
      </c>
      <c r="AD28" s="223">
        <v>162043</v>
      </c>
      <c r="AE28" s="223">
        <v>165849</v>
      </c>
      <c r="AF28" s="223">
        <v>165225</v>
      </c>
      <c r="AG28" s="223">
        <v>144411</v>
      </c>
      <c r="AH28" s="223">
        <v>112915</v>
      </c>
      <c r="AI28" s="223">
        <f t="shared" si="0"/>
        <v>4653402</v>
      </c>
    </row>
    <row r="29" spans="2:35" x14ac:dyDescent="0.25">
      <c r="C29" s="224" t="s">
        <v>13</v>
      </c>
      <c r="D29" s="225">
        <v>309040</v>
      </c>
      <c r="E29" s="225">
        <v>323045</v>
      </c>
      <c r="F29" s="225">
        <v>319989</v>
      </c>
      <c r="G29" s="225">
        <v>314074</v>
      </c>
      <c r="H29" s="225">
        <v>245580</v>
      </c>
      <c r="I29" s="225">
        <v>332336</v>
      </c>
      <c r="J29" s="225">
        <v>321551</v>
      </c>
      <c r="K29" s="225">
        <v>312727</v>
      </c>
      <c r="L29" s="225">
        <v>314514</v>
      </c>
      <c r="M29" s="225">
        <v>321869</v>
      </c>
      <c r="N29" s="225">
        <v>308154</v>
      </c>
      <c r="O29" s="225">
        <v>243464</v>
      </c>
      <c r="P29" s="225">
        <v>318031</v>
      </c>
      <c r="Q29" s="225">
        <v>321147</v>
      </c>
      <c r="R29" s="225">
        <v>308293</v>
      </c>
      <c r="S29" s="225">
        <v>326207</v>
      </c>
      <c r="T29" s="225">
        <v>329251</v>
      </c>
      <c r="U29" s="225">
        <v>315382</v>
      </c>
      <c r="V29" s="225">
        <v>257566</v>
      </c>
      <c r="W29" s="225">
        <v>335496</v>
      </c>
      <c r="X29" s="225">
        <v>325501</v>
      </c>
      <c r="Y29" s="225">
        <v>328007</v>
      </c>
      <c r="Z29" s="225">
        <v>330700</v>
      </c>
      <c r="AA29" s="225">
        <v>336335</v>
      </c>
      <c r="AB29" s="225">
        <v>322739</v>
      </c>
      <c r="AC29" s="225">
        <v>238712</v>
      </c>
      <c r="AD29" s="225">
        <v>335744</v>
      </c>
      <c r="AE29" s="225">
        <v>339365</v>
      </c>
      <c r="AF29" s="225">
        <v>336750</v>
      </c>
      <c r="AG29" s="225">
        <v>276436</v>
      </c>
      <c r="AH29" s="225">
        <v>219695</v>
      </c>
      <c r="AI29" s="225">
        <f t="shared" si="0"/>
        <v>9567700</v>
      </c>
    </row>
    <row r="30" spans="2:35" x14ac:dyDescent="0.25">
      <c r="C30" s="222" t="s">
        <v>117</v>
      </c>
      <c r="D30" s="223">
        <v>99693</v>
      </c>
      <c r="E30" s="223">
        <v>98308</v>
      </c>
      <c r="F30" s="223">
        <v>108046</v>
      </c>
      <c r="G30" s="223">
        <v>104001</v>
      </c>
      <c r="H30" s="223">
        <v>79026</v>
      </c>
      <c r="I30" s="223">
        <v>93600</v>
      </c>
      <c r="J30" s="223">
        <v>95905</v>
      </c>
      <c r="K30" s="223">
        <v>98673</v>
      </c>
      <c r="L30" s="223">
        <v>98032</v>
      </c>
      <c r="M30" s="223">
        <v>104118</v>
      </c>
      <c r="N30" s="223">
        <v>99215</v>
      </c>
      <c r="O30" s="223">
        <v>81587</v>
      </c>
      <c r="P30" s="223">
        <v>94434</v>
      </c>
      <c r="Q30" s="223">
        <v>97271</v>
      </c>
      <c r="R30" s="223">
        <v>85900</v>
      </c>
      <c r="S30" s="223">
        <v>87894</v>
      </c>
      <c r="T30" s="223">
        <v>101231</v>
      </c>
      <c r="U30" s="223">
        <v>105646</v>
      </c>
      <c r="V30" s="223">
        <v>76012</v>
      </c>
      <c r="W30" s="223">
        <v>98725</v>
      </c>
      <c r="X30" s="223">
        <v>97886</v>
      </c>
      <c r="Y30" s="223">
        <v>99816</v>
      </c>
      <c r="Z30" s="223">
        <v>98282</v>
      </c>
      <c r="AA30" s="223">
        <v>101251</v>
      </c>
      <c r="AB30" s="223">
        <v>113509</v>
      </c>
      <c r="AC30" s="223">
        <v>91852</v>
      </c>
      <c r="AD30" s="223">
        <v>100863</v>
      </c>
      <c r="AE30" s="223">
        <v>107348</v>
      </c>
      <c r="AF30" s="223">
        <v>112022</v>
      </c>
      <c r="AG30" s="223">
        <v>116596</v>
      </c>
      <c r="AH30" s="223">
        <v>117279</v>
      </c>
      <c r="AI30" s="223">
        <f t="shared" si="0"/>
        <v>3064021</v>
      </c>
    </row>
    <row r="31" spans="2:35" x14ac:dyDescent="0.25">
      <c r="C31" s="222" t="s">
        <v>116</v>
      </c>
      <c r="D31" s="223">
        <v>87653</v>
      </c>
      <c r="E31" s="223">
        <v>87771</v>
      </c>
      <c r="F31" s="223">
        <v>92756</v>
      </c>
      <c r="G31" s="223">
        <v>85651</v>
      </c>
      <c r="H31" s="223">
        <v>80292</v>
      </c>
      <c r="I31" s="223">
        <v>95830</v>
      </c>
      <c r="J31" s="223">
        <v>80460</v>
      </c>
      <c r="K31" s="223">
        <v>90426</v>
      </c>
      <c r="L31" s="223">
        <v>89364</v>
      </c>
      <c r="M31" s="223">
        <v>89686</v>
      </c>
      <c r="N31" s="223">
        <v>83046</v>
      </c>
      <c r="O31" s="223">
        <v>85679</v>
      </c>
      <c r="P31" s="223">
        <v>95149</v>
      </c>
      <c r="Q31" s="223">
        <v>89522</v>
      </c>
      <c r="R31" s="223">
        <v>80706</v>
      </c>
      <c r="S31" s="223">
        <v>83015</v>
      </c>
      <c r="T31" s="223">
        <v>90291</v>
      </c>
      <c r="U31" s="223">
        <v>92078</v>
      </c>
      <c r="V31" s="223">
        <v>80557</v>
      </c>
      <c r="W31" s="223">
        <v>99248</v>
      </c>
      <c r="X31" s="223">
        <v>89164</v>
      </c>
      <c r="Y31" s="223">
        <v>90134</v>
      </c>
      <c r="Z31" s="223">
        <v>91943</v>
      </c>
      <c r="AA31" s="223">
        <v>85521</v>
      </c>
      <c r="AB31" s="223">
        <v>87199</v>
      </c>
      <c r="AC31" s="223">
        <v>81126</v>
      </c>
      <c r="AD31" s="223">
        <v>94419</v>
      </c>
      <c r="AE31" s="223">
        <v>88767</v>
      </c>
      <c r="AF31" s="223">
        <v>88021</v>
      </c>
      <c r="AG31" s="223">
        <v>73101</v>
      </c>
      <c r="AH31" s="223">
        <v>82432</v>
      </c>
      <c r="AI31" s="223">
        <f t="shared" si="0"/>
        <v>2711007</v>
      </c>
    </row>
    <row r="32" spans="2:35" x14ac:dyDescent="0.25">
      <c r="C32" s="224" t="s">
        <v>13</v>
      </c>
      <c r="D32" s="225">
        <v>187346</v>
      </c>
      <c r="E32" s="225">
        <v>186079</v>
      </c>
      <c r="F32" s="225">
        <v>200802</v>
      </c>
      <c r="G32" s="225">
        <v>189652</v>
      </c>
      <c r="H32" s="225">
        <v>159318</v>
      </c>
      <c r="I32" s="225">
        <v>189430</v>
      </c>
      <c r="J32" s="225">
        <v>176365</v>
      </c>
      <c r="K32" s="225">
        <v>189099</v>
      </c>
      <c r="L32" s="225">
        <v>187396</v>
      </c>
      <c r="M32" s="225">
        <v>193804</v>
      </c>
      <c r="N32" s="225">
        <v>182261</v>
      </c>
      <c r="O32" s="225">
        <v>167266</v>
      </c>
      <c r="P32" s="225">
        <v>189583</v>
      </c>
      <c r="Q32" s="225">
        <v>186793</v>
      </c>
      <c r="R32" s="225">
        <v>166606</v>
      </c>
      <c r="S32" s="225">
        <v>170909</v>
      </c>
      <c r="T32" s="225">
        <v>191522</v>
      </c>
      <c r="U32" s="225">
        <v>197724</v>
      </c>
      <c r="V32" s="225">
        <v>156569</v>
      </c>
      <c r="W32" s="225">
        <v>197973</v>
      </c>
      <c r="X32" s="225">
        <v>187050</v>
      </c>
      <c r="Y32" s="225">
        <v>189950</v>
      </c>
      <c r="Z32" s="225">
        <v>190225</v>
      </c>
      <c r="AA32" s="225">
        <v>186772</v>
      </c>
      <c r="AB32" s="225">
        <v>200708</v>
      </c>
      <c r="AC32" s="225">
        <v>172978</v>
      </c>
      <c r="AD32" s="225">
        <v>195282</v>
      </c>
      <c r="AE32" s="225">
        <v>196115</v>
      </c>
      <c r="AF32" s="225">
        <v>200043</v>
      </c>
      <c r="AG32" s="225">
        <v>189697</v>
      </c>
      <c r="AH32" s="225">
        <v>199711</v>
      </c>
      <c r="AI32" s="225">
        <f t="shared" si="0"/>
        <v>5775028</v>
      </c>
    </row>
    <row r="33" spans="3:35" x14ac:dyDescent="0.25">
      <c r="C33" s="222" t="s">
        <v>82</v>
      </c>
      <c r="D33" s="223">
        <v>74226</v>
      </c>
      <c r="E33" s="223">
        <v>72246</v>
      </c>
      <c r="F33" s="223">
        <v>72671</v>
      </c>
      <c r="G33" s="223">
        <v>71482</v>
      </c>
      <c r="H33" s="223">
        <v>63595</v>
      </c>
      <c r="I33" s="223">
        <v>76759</v>
      </c>
      <c r="J33" s="223">
        <v>70392</v>
      </c>
      <c r="K33" s="223">
        <v>68191</v>
      </c>
      <c r="L33" s="223">
        <v>68770</v>
      </c>
      <c r="M33" s="223">
        <v>70751</v>
      </c>
      <c r="N33" s="223">
        <v>69900</v>
      </c>
      <c r="O33" s="223">
        <v>63467</v>
      </c>
      <c r="P33" s="223">
        <v>73251</v>
      </c>
      <c r="Q33" s="223">
        <v>69930</v>
      </c>
      <c r="R33" s="223">
        <v>64492</v>
      </c>
      <c r="S33" s="223">
        <v>69620</v>
      </c>
      <c r="T33" s="223">
        <v>71782</v>
      </c>
      <c r="U33" s="223">
        <v>71004</v>
      </c>
      <c r="V33" s="223">
        <v>58791</v>
      </c>
      <c r="W33" s="223">
        <v>73330</v>
      </c>
      <c r="X33" s="223">
        <v>71384</v>
      </c>
      <c r="Y33" s="223">
        <v>71352</v>
      </c>
      <c r="Z33" s="223">
        <v>71955</v>
      </c>
      <c r="AA33" s="223">
        <v>72598</v>
      </c>
      <c r="AB33" s="223">
        <v>71720</v>
      </c>
      <c r="AC33" s="223">
        <v>62779</v>
      </c>
      <c r="AD33" s="223">
        <v>72199</v>
      </c>
      <c r="AE33" s="223">
        <v>70589</v>
      </c>
      <c r="AF33" s="223">
        <v>68591</v>
      </c>
      <c r="AG33" s="223">
        <v>59767</v>
      </c>
      <c r="AH33" s="223">
        <v>57625</v>
      </c>
      <c r="AI33" s="223">
        <f t="shared" si="0"/>
        <v>2145209</v>
      </c>
    </row>
    <row r="34" spans="3:35" x14ac:dyDescent="0.25">
      <c r="C34" s="222" t="s">
        <v>81</v>
      </c>
      <c r="D34" s="223">
        <v>77725</v>
      </c>
      <c r="E34" s="223">
        <v>77136</v>
      </c>
      <c r="F34" s="223">
        <v>77969</v>
      </c>
      <c r="G34" s="223">
        <v>81326</v>
      </c>
      <c r="H34" s="223">
        <v>65902</v>
      </c>
      <c r="I34" s="223">
        <v>75439</v>
      </c>
      <c r="J34" s="223">
        <v>73242</v>
      </c>
      <c r="K34" s="223">
        <v>70540</v>
      </c>
      <c r="L34" s="223">
        <v>70780</v>
      </c>
      <c r="M34" s="223">
        <v>75707</v>
      </c>
      <c r="N34" s="223">
        <v>75391</v>
      </c>
      <c r="O34" s="223">
        <v>67144</v>
      </c>
      <c r="P34" s="223">
        <v>72128</v>
      </c>
      <c r="Q34" s="223">
        <v>73948</v>
      </c>
      <c r="R34" s="223">
        <v>69915</v>
      </c>
      <c r="S34" s="223">
        <v>74254</v>
      </c>
      <c r="T34" s="223">
        <v>75141</v>
      </c>
      <c r="U34" s="223">
        <v>78142</v>
      </c>
      <c r="V34" s="223">
        <v>62313</v>
      </c>
      <c r="W34" s="223">
        <v>70287</v>
      </c>
      <c r="X34" s="223">
        <v>73916</v>
      </c>
      <c r="Y34" s="223">
        <v>73008</v>
      </c>
      <c r="Z34" s="223">
        <v>72385</v>
      </c>
      <c r="AA34" s="223">
        <v>78566</v>
      </c>
      <c r="AB34" s="223">
        <v>78862</v>
      </c>
      <c r="AC34" s="223">
        <v>65642</v>
      </c>
      <c r="AD34" s="223">
        <v>74544</v>
      </c>
      <c r="AE34" s="223">
        <v>78295</v>
      </c>
      <c r="AF34" s="223">
        <v>73992</v>
      </c>
      <c r="AG34" s="223">
        <v>84984</v>
      </c>
      <c r="AH34" s="223">
        <v>71559</v>
      </c>
      <c r="AI34" s="223">
        <f t="shared" si="0"/>
        <v>2290182</v>
      </c>
    </row>
    <row r="35" spans="3:35" x14ac:dyDescent="0.25">
      <c r="C35" s="224" t="s">
        <v>13</v>
      </c>
      <c r="D35" s="225">
        <v>151951</v>
      </c>
      <c r="E35" s="225">
        <v>149382</v>
      </c>
      <c r="F35" s="225">
        <v>150640</v>
      </c>
      <c r="G35" s="225">
        <v>152808</v>
      </c>
      <c r="H35" s="225">
        <v>129497</v>
      </c>
      <c r="I35" s="225">
        <v>152198</v>
      </c>
      <c r="J35" s="225">
        <v>143634</v>
      </c>
      <c r="K35" s="225">
        <v>138731</v>
      </c>
      <c r="L35" s="225">
        <v>139550</v>
      </c>
      <c r="M35" s="225">
        <v>146458</v>
      </c>
      <c r="N35" s="225">
        <v>145291</v>
      </c>
      <c r="O35" s="225">
        <v>130611</v>
      </c>
      <c r="P35" s="225">
        <v>145379</v>
      </c>
      <c r="Q35" s="225">
        <v>143878</v>
      </c>
      <c r="R35" s="225">
        <v>134407</v>
      </c>
      <c r="S35" s="225">
        <v>143874</v>
      </c>
      <c r="T35" s="225">
        <v>146923</v>
      </c>
      <c r="U35" s="225">
        <v>149146</v>
      </c>
      <c r="V35" s="225">
        <v>121104</v>
      </c>
      <c r="W35" s="225">
        <v>143617</v>
      </c>
      <c r="X35" s="225">
        <v>145300</v>
      </c>
      <c r="Y35" s="225">
        <v>144360</v>
      </c>
      <c r="Z35" s="225">
        <v>144340</v>
      </c>
      <c r="AA35" s="225">
        <v>151164</v>
      </c>
      <c r="AB35" s="225">
        <v>150582</v>
      </c>
      <c r="AC35" s="225">
        <v>128421</v>
      </c>
      <c r="AD35" s="225">
        <v>146743</v>
      </c>
      <c r="AE35" s="225">
        <v>148884</v>
      </c>
      <c r="AF35" s="225">
        <v>142583</v>
      </c>
      <c r="AG35" s="225">
        <v>144751</v>
      </c>
      <c r="AH35" s="225">
        <v>129184</v>
      </c>
      <c r="AI35" s="225">
        <f t="shared" si="0"/>
        <v>4435391</v>
      </c>
    </row>
    <row r="36" spans="3:35" x14ac:dyDescent="0.25">
      <c r="C36" s="222" t="s">
        <v>80</v>
      </c>
      <c r="D36" s="223">
        <v>38192</v>
      </c>
      <c r="E36" s="223">
        <v>38558</v>
      </c>
      <c r="F36" s="223">
        <v>37002</v>
      </c>
      <c r="G36" s="223">
        <v>37996</v>
      </c>
      <c r="H36" s="223">
        <v>31891</v>
      </c>
      <c r="I36" s="223">
        <v>37302</v>
      </c>
      <c r="J36" s="223">
        <v>35134</v>
      </c>
      <c r="K36" s="223">
        <v>38044</v>
      </c>
      <c r="L36" s="223">
        <v>38685</v>
      </c>
      <c r="M36" s="223">
        <v>38787</v>
      </c>
      <c r="N36" s="223">
        <v>38325</v>
      </c>
      <c r="O36" s="223">
        <v>31675</v>
      </c>
      <c r="P36" s="223">
        <v>35003</v>
      </c>
      <c r="Q36" s="223">
        <v>37462</v>
      </c>
      <c r="R36" s="223">
        <v>33137</v>
      </c>
      <c r="S36" s="223">
        <v>37883</v>
      </c>
      <c r="T36" s="223">
        <v>39444</v>
      </c>
      <c r="U36" s="223">
        <v>38115</v>
      </c>
      <c r="V36" s="223">
        <v>30323</v>
      </c>
      <c r="W36" s="223">
        <v>36600</v>
      </c>
      <c r="X36" s="223">
        <v>37695</v>
      </c>
      <c r="Y36" s="223">
        <v>38600</v>
      </c>
      <c r="Z36" s="223">
        <v>37331</v>
      </c>
      <c r="AA36" s="223">
        <v>36253</v>
      </c>
      <c r="AB36" s="223">
        <v>37910</v>
      </c>
      <c r="AC36" s="223">
        <v>32396</v>
      </c>
      <c r="AD36" s="223">
        <v>37643</v>
      </c>
      <c r="AE36" s="223">
        <v>39265</v>
      </c>
      <c r="AF36" s="223">
        <v>39574</v>
      </c>
      <c r="AG36" s="223">
        <v>36215</v>
      </c>
      <c r="AH36" s="223">
        <v>31041</v>
      </c>
      <c r="AI36" s="223">
        <f t="shared" si="0"/>
        <v>1133481</v>
      </c>
    </row>
    <row r="37" spans="3:35" x14ac:dyDescent="0.25">
      <c r="C37" s="222" t="s">
        <v>79</v>
      </c>
      <c r="D37" s="223">
        <v>46617</v>
      </c>
      <c r="E37" s="223">
        <v>45920</v>
      </c>
      <c r="F37" s="223">
        <v>46845</v>
      </c>
      <c r="G37" s="223">
        <v>42983</v>
      </c>
      <c r="H37" s="223">
        <v>37223</v>
      </c>
      <c r="I37" s="223">
        <v>45477</v>
      </c>
      <c r="J37" s="223">
        <v>45774</v>
      </c>
      <c r="K37" s="223">
        <v>45100</v>
      </c>
      <c r="L37" s="223">
        <v>46594</v>
      </c>
      <c r="M37" s="223">
        <v>44716</v>
      </c>
      <c r="N37" s="223">
        <v>42396</v>
      </c>
      <c r="O37" s="223">
        <v>38372</v>
      </c>
      <c r="P37" s="223">
        <v>44415</v>
      </c>
      <c r="Q37" s="223">
        <v>45400</v>
      </c>
      <c r="R37" s="223">
        <v>38931</v>
      </c>
      <c r="S37" s="223">
        <v>45782</v>
      </c>
      <c r="T37" s="223">
        <v>45786</v>
      </c>
      <c r="U37" s="223">
        <v>42284</v>
      </c>
      <c r="V37" s="223">
        <v>37236</v>
      </c>
      <c r="W37" s="223">
        <v>44947</v>
      </c>
      <c r="X37" s="223">
        <v>46958</v>
      </c>
      <c r="Y37" s="223">
        <v>47987</v>
      </c>
      <c r="Z37" s="223">
        <v>47779</v>
      </c>
      <c r="AA37" s="223">
        <v>47764</v>
      </c>
      <c r="AB37" s="223">
        <v>43078</v>
      </c>
      <c r="AC37" s="223">
        <v>36696</v>
      </c>
      <c r="AD37" s="223">
        <v>46336</v>
      </c>
      <c r="AE37" s="223">
        <v>45286</v>
      </c>
      <c r="AF37" s="223">
        <v>44231</v>
      </c>
      <c r="AG37" s="223">
        <v>38291</v>
      </c>
      <c r="AH37" s="223">
        <v>34820</v>
      </c>
      <c r="AI37" s="223">
        <f t="shared" si="0"/>
        <v>1352024</v>
      </c>
    </row>
    <row r="38" spans="3:35" x14ac:dyDescent="0.25">
      <c r="C38" s="224" t="s">
        <v>13</v>
      </c>
      <c r="D38" s="225">
        <v>84809</v>
      </c>
      <c r="E38" s="225">
        <v>84478</v>
      </c>
      <c r="F38" s="225">
        <v>83847</v>
      </c>
      <c r="G38" s="225">
        <v>80979</v>
      </c>
      <c r="H38" s="225">
        <v>69114</v>
      </c>
      <c r="I38" s="225">
        <v>82779</v>
      </c>
      <c r="J38" s="225">
        <v>80908</v>
      </c>
      <c r="K38" s="225">
        <v>83144</v>
      </c>
      <c r="L38" s="225">
        <v>85279</v>
      </c>
      <c r="M38" s="225">
        <v>83503</v>
      </c>
      <c r="N38" s="225">
        <v>80721</v>
      </c>
      <c r="O38" s="225">
        <v>70047</v>
      </c>
      <c r="P38" s="225">
        <v>79418</v>
      </c>
      <c r="Q38" s="225">
        <v>82862</v>
      </c>
      <c r="R38" s="225">
        <v>72068</v>
      </c>
      <c r="S38" s="225">
        <v>83665</v>
      </c>
      <c r="T38" s="225">
        <v>85230</v>
      </c>
      <c r="U38" s="225">
        <v>80399</v>
      </c>
      <c r="V38" s="225">
        <v>67559</v>
      </c>
      <c r="W38" s="225">
        <v>81547</v>
      </c>
      <c r="X38" s="225">
        <v>84653</v>
      </c>
      <c r="Y38" s="225">
        <v>86587</v>
      </c>
      <c r="Z38" s="225">
        <v>85110</v>
      </c>
      <c r="AA38" s="225">
        <v>84017</v>
      </c>
      <c r="AB38" s="225">
        <v>80988</v>
      </c>
      <c r="AC38" s="225">
        <v>69092</v>
      </c>
      <c r="AD38" s="225">
        <v>83979</v>
      </c>
      <c r="AE38" s="225">
        <v>84551</v>
      </c>
      <c r="AF38" s="225">
        <v>83805</v>
      </c>
      <c r="AG38" s="225">
        <v>74506</v>
      </c>
      <c r="AH38" s="225">
        <v>65861</v>
      </c>
      <c r="AI38" s="225">
        <f t="shared" si="0"/>
        <v>2485505</v>
      </c>
    </row>
    <row r="39" spans="3:35" x14ac:dyDescent="0.25">
      <c r="C39" s="222" t="s">
        <v>115</v>
      </c>
      <c r="D39" s="223">
        <v>53367</v>
      </c>
      <c r="E39" s="223">
        <v>52573</v>
      </c>
      <c r="F39" s="223">
        <v>52571</v>
      </c>
      <c r="G39" s="223">
        <v>43799</v>
      </c>
      <c r="H39" s="223">
        <v>53984</v>
      </c>
      <c r="I39" s="223">
        <v>63302</v>
      </c>
      <c r="J39" s="223">
        <v>51813</v>
      </c>
      <c r="K39" s="223">
        <v>51137</v>
      </c>
      <c r="L39" s="223">
        <v>51910</v>
      </c>
      <c r="M39" s="223">
        <v>52054</v>
      </c>
      <c r="N39" s="223">
        <v>48546</v>
      </c>
      <c r="O39" s="223">
        <v>52303</v>
      </c>
      <c r="P39" s="223">
        <v>57745</v>
      </c>
      <c r="Q39" s="223">
        <v>51352</v>
      </c>
      <c r="R39" s="223">
        <v>45787</v>
      </c>
      <c r="S39" s="223">
        <v>52837</v>
      </c>
      <c r="T39" s="223">
        <v>53541</v>
      </c>
      <c r="U39" s="223">
        <v>50848</v>
      </c>
      <c r="V39" s="223">
        <v>50829</v>
      </c>
      <c r="W39" s="223">
        <v>59491</v>
      </c>
      <c r="X39" s="223">
        <v>51381</v>
      </c>
      <c r="Y39" s="223">
        <v>52668</v>
      </c>
      <c r="Z39" s="223">
        <v>53511</v>
      </c>
      <c r="AA39" s="223">
        <v>51675</v>
      </c>
      <c r="AB39" s="223">
        <v>50782</v>
      </c>
      <c r="AC39" s="223">
        <v>53135</v>
      </c>
      <c r="AD39" s="223">
        <v>57644</v>
      </c>
      <c r="AE39" s="223">
        <v>53533</v>
      </c>
      <c r="AF39" s="223">
        <v>55272</v>
      </c>
      <c r="AG39" s="223">
        <v>42278</v>
      </c>
      <c r="AH39" s="223">
        <v>54840</v>
      </c>
      <c r="AI39" s="223">
        <f t="shared" si="0"/>
        <v>1626508</v>
      </c>
    </row>
    <row r="40" spans="3:35" x14ac:dyDescent="0.25">
      <c r="C40" s="222" t="s">
        <v>114</v>
      </c>
      <c r="D40" s="223">
        <v>57979</v>
      </c>
      <c r="E40" s="223">
        <v>57107</v>
      </c>
      <c r="F40" s="223">
        <v>66756</v>
      </c>
      <c r="G40" s="223">
        <v>61451</v>
      </c>
      <c r="H40" s="223">
        <v>46955</v>
      </c>
      <c r="I40" s="223">
        <v>53832</v>
      </c>
      <c r="J40" s="223">
        <v>54420</v>
      </c>
      <c r="K40" s="223">
        <v>54217</v>
      </c>
      <c r="L40" s="223">
        <v>53295</v>
      </c>
      <c r="M40" s="223">
        <v>61220</v>
      </c>
      <c r="N40" s="223">
        <v>62882</v>
      </c>
      <c r="O40" s="223">
        <v>44601</v>
      </c>
      <c r="P40" s="223">
        <v>48632</v>
      </c>
      <c r="Q40" s="223">
        <v>53728</v>
      </c>
      <c r="R40" s="223">
        <v>45734</v>
      </c>
      <c r="S40" s="223">
        <v>51429</v>
      </c>
      <c r="T40" s="223">
        <v>59710</v>
      </c>
      <c r="U40" s="223">
        <v>61760</v>
      </c>
      <c r="V40" s="223">
        <v>42035</v>
      </c>
      <c r="W40" s="223">
        <v>49144</v>
      </c>
      <c r="X40" s="223">
        <v>51333</v>
      </c>
      <c r="Y40" s="223">
        <v>52530</v>
      </c>
      <c r="Z40" s="223">
        <v>52592</v>
      </c>
      <c r="AA40" s="223">
        <v>55421</v>
      </c>
      <c r="AB40" s="223">
        <v>60410</v>
      </c>
      <c r="AC40" s="223">
        <v>40424</v>
      </c>
      <c r="AD40" s="223">
        <v>51156</v>
      </c>
      <c r="AE40" s="223">
        <v>56869</v>
      </c>
      <c r="AF40" s="223">
        <v>63494</v>
      </c>
      <c r="AG40" s="223">
        <v>64020</v>
      </c>
      <c r="AH40" s="223">
        <v>66293</v>
      </c>
      <c r="AI40" s="223">
        <f t="shared" si="0"/>
        <v>1701429</v>
      </c>
    </row>
    <row r="41" spans="3:35" x14ac:dyDescent="0.25">
      <c r="C41" s="224" t="s">
        <v>13</v>
      </c>
      <c r="D41" s="225">
        <v>111346</v>
      </c>
      <c r="E41" s="225">
        <v>109680</v>
      </c>
      <c r="F41" s="225">
        <v>119327</v>
      </c>
      <c r="G41" s="225">
        <v>105250</v>
      </c>
      <c r="H41" s="225">
        <v>100939</v>
      </c>
      <c r="I41" s="225">
        <v>117134</v>
      </c>
      <c r="J41" s="225">
        <v>106233</v>
      </c>
      <c r="K41" s="225">
        <v>105354</v>
      </c>
      <c r="L41" s="225">
        <v>105205</v>
      </c>
      <c r="M41" s="225">
        <v>113274</v>
      </c>
      <c r="N41" s="225">
        <v>111428</v>
      </c>
      <c r="O41" s="225">
        <v>96904</v>
      </c>
      <c r="P41" s="225">
        <v>106377</v>
      </c>
      <c r="Q41" s="225">
        <v>105080</v>
      </c>
      <c r="R41" s="225">
        <v>91521</v>
      </c>
      <c r="S41" s="225">
        <v>104266</v>
      </c>
      <c r="T41" s="225">
        <v>113251</v>
      </c>
      <c r="U41" s="225">
        <v>112608</v>
      </c>
      <c r="V41" s="225">
        <v>92864</v>
      </c>
      <c r="W41" s="225">
        <v>108635</v>
      </c>
      <c r="X41" s="225">
        <v>102714</v>
      </c>
      <c r="Y41" s="225">
        <v>105198</v>
      </c>
      <c r="Z41" s="225">
        <v>106103</v>
      </c>
      <c r="AA41" s="225">
        <v>107096</v>
      </c>
      <c r="AB41" s="225">
        <v>111192</v>
      </c>
      <c r="AC41" s="225">
        <v>93559</v>
      </c>
      <c r="AD41" s="225">
        <v>108800</v>
      </c>
      <c r="AE41" s="225">
        <v>110402</v>
      </c>
      <c r="AF41" s="225">
        <v>118766</v>
      </c>
      <c r="AG41" s="225">
        <v>106298</v>
      </c>
      <c r="AH41" s="225">
        <v>121133</v>
      </c>
      <c r="AI41" s="225">
        <f t="shared" si="0"/>
        <v>3327937</v>
      </c>
    </row>
    <row r="42" spans="3:35" x14ac:dyDescent="0.25">
      <c r="C42" s="222" t="s">
        <v>78</v>
      </c>
      <c r="D42" s="223">
        <v>126043</v>
      </c>
      <c r="E42" s="223">
        <v>123104</v>
      </c>
      <c r="F42" s="223">
        <v>127147</v>
      </c>
      <c r="G42" s="223">
        <v>135673</v>
      </c>
      <c r="H42" s="223">
        <v>120828</v>
      </c>
      <c r="I42" s="223">
        <v>114415</v>
      </c>
      <c r="J42" s="223">
        <v>124596</v>
      </c>
      <c r="K42" s="223">
        <v>122545</v>
      </c>
      <c r="L42" s="223">
        <v>125554</v>
      </c>
      <c r="M42" s="223">
        <v>129698</v>
      </c>
      <c r="N42" s="223">
        <v>135419</v>
      </c>
      <c r="O42" s="223">
        <v>120182</v>
      </c>
      <c r="P42" s="223">
        <v>120407</v>
      </c>
      <c r="Q42" s="223">
        <v>118689</v>
      </c>
      <c r="R42" s="223">
        <v>119170</v>
      </c>
      <c r="S42" s="223">
        <v>124771</v>
      </c>
      <c r="T42" s="223">
        <v>127282</v>
      </c>
      <c r="U42" s="223">
        <v>133129</v>
      </c>
      <c r="V42" s="223">
        <v>117069</v>
      </c>
      <c r="W42" s="223">
        <v>122371</v>
      </c>
      <c r="X42" s="223">
        <v>124930</v>
      </c>
      <c r="Y42" s="223">
        <v>125453</v>
      </c>
      <c r="Z42" s="223">
        <v>126053</v>
      </c>
      <c r="AA42" s="223">
        <v>124465</v>
      </c>
      <c r="AB42" s="223">
        <v>132996</v>
      </c>
      <c r="AC42" s="223">
        <v>117741</v>
      </c>
      <c r="AD42" s="223">
        <v>121121</v>
      </c>
      <c r="AE42" s="223">
        <v>123359</v>
      </c>
      <c r="AF42" s="223">
        <v>127634</v>
      </c>
      <c r="AG42" s="223">
        <v>128714</v>
      </c>
      <c r="AH42" s="223">
        <v>135736</v>
      </c>
      <c r="AI42" s="223">
        <f t="shared" si="0"/>
        <v>3876294</v>
      </c>
    </row>
    <row r="43" spans="3:35" x14ac:dyDescent="0.25">
      <c r="C43" s="222" t="s">
        <v>77</v>
      </c>
      <c r="D43" s="223">
        <v>132071</v>
      </c>
      <c r="E43" s="223">
        <v>124826</v>
      </c>
      <c r="F43" s="223">
        <v>130200</v>
      </c>
      <c r="G43" s="223">
        <v>132469</v>
      </c>
      <c r="H43" s="223">
        <v>135594</v>
      </c>
      <c r="I43" s="223">
        <v>129129</v>
      </c>
      <c r="J43" s="223">
        <v>133986</v>
      </c>
      <c r="K43" s="223">
        <v>133514</v>
      </c>
      <c r="L43" s="223">
        <v>132890</v>
      </c>
      <c r="M43" s="223">
        <v>134523</v>
      </c>
      <c r="N43" s="223">
        <v>132213</v>
      </c>
      <c r="O43" s="223">
        <v>138868</v>
      </c>
      <c r="P43" s="223">
        <v>142644</v>
      </c>
      <c r="Q43" s="223">
        <v>126554</v>
      </c>
      <c r="R43" s="223">
        <v>126234</v>
      </c>
      <c r="S43" s="223">
        <v>132272</v>
      </c>
      <c r="T43" s="223">
        <v>129679</v>
      </c>
      <c r="U43" s="223">
        <v>132212</v>
      </c>
      <c r="V43" s="223">
        <v>127265</v>
      </c>
      <c r="W43" s="223">
        <v>145605</v>
      </c>
      <c r="X43" s="223">
        <v>134341</v>
      </c>
      <c r="Y43" s="223">
        <v>135414</v>
      </c>
      <c r="Z43" s="223">
        <v>134209</v>
      </c>
      <c r="AA43" s="223">
        <v>131445</v>
      </c>
      <c r="AB43" s="223">
        <v>133838</v>
      </c>
      <c r="AC43" s="223">
        <v>133742</v>
      </c>
      <c r="AD43" s="223">
        <v>138963</v>
      </c>
      <c r="AE43" s="223">
        <v>134947</v>
      </c>
      <c r="AF43" s="223">
        <v>135378</v>
      </c>
      <c r="AG43" s="223">
        <v>121299</v>
      </c>
      <c r="AH43" s="223">
        <v>124765</v>
      </c>
      <c r="AI43" s="223">
        <f t="shared" si="0"/>
        <v>4111089</v>
      </c>
    </row>
    <row r="44" spans="3:35" x14ac:dyDescent="0.25">
      <c r="C44" s="224" t="s">
        <v>13</v>
      </c>
      <c r="D44" s="225">
        <v>258114</v>
      </c>
      <c r="E44" s="225">
        <v>247930</v>
      </c>
      <c r="F44" s="225">
        <v>257347</v>
      </c>
      <c r="G44" s="225">
        <v>268142</v>
      </c>
      <c r="H44" s="225">
        <v>256422</v>
      </c>
      <c r="I44" s="225">
        <v>243544</v>
      </c>
      <c r="J44" s="225">
        <v>258582</v>
      </c>
      <c r="K44" s="225">
        <v>256059</v>
      </c>
      <c r="L44" s="225">
        <v>258444</v>
      </c>
      <c r="M44" s="225">
        <v>264221</v>
      </c>
      <c r="N44" s="225">
        <v>267632</v>
      </c>
      <c r="O44" s="225">
        <v>259050</v>
      </c>
      <c r="P44" s="225">
        <v>263051</v>
      </c>
      <c r="Q44" s="225">
        <v>245243</v>
      </c>
      <c r="R44" s="225">
        <v>245404</v>
      </c>
      <c r="S44" s="225">
        <v>257043</v>
      </c>
      <c r="T44" s="225">
        <v>256961</v>
      </c>
      <c r="U44" s="225">
        <v>265341</v>
      </c>
      <c r="V44" s="225">
        <v>244334</v>
      </c>
      <c r="W44" s="225">
        <v>267976</v>
      </c>
      <c r="X44" s="225">
        <v>259271</v>
      </c>
      <c r="Y44" s="225">
        <v>260867</v>
      </c>
      <c r="Z44" s="225">
        <v>260262</v>
      </c>
      <c r="AA44" s="225">
        <v>255910</v>
      </c>
      <c r="AB44" s="225">
        <v>266834</v>
      </c>
      <c r="AC44" s="225">
        <v>251483</v>
      </c>
      <c r="AD44" s="225">
        <v>260084</v>
      </c>
      <c r="AE44" s="225">
        <v>258306</v>
      </c>
      <c r="AF44" s="225">
        <v>263012</v>
      </c>
      <c r="AG44" s="225">
        <v>250013</v>
      </c>
      <c r="AH44" s="225">
        <v>260501</v>
      </c>
      <c r="AI44" s="225">
        <f t="shared" si="0"/>
        <v>7987383</v>
      </c>
    </row>
    <row r="45" spans="3:35" x14ac:dyDescent="0.25">
      <c r="C45" s="222" t="s">
        <v>76</v>
      </c>
      <c r="D45" s="223">
        <v>66269</v>
      </c>
      <c r="E45" s="223">
        <v>69010</v>
      </c>
      <c r="F45" s="223">
        <v>65744</v>
      </c>
      <c r="G45" s="223">
        <v>66989</v>
      </c>
      <c r="H45" s="223">
        <v>68419</v>
      </c>
      <c r="I45" s="223">
        <v>71935</v>
      </c>
      <c r="J45" s="223">
        <v>68889</v>
      </c>
      <c r="K45" s="223">
        <v>69387</v>
      </c>
      <c r="L45" s="223">
        <v>64503</v>
      </c>
      <c r="M45" s="223">
        <v>67617</v>
      </c>
      <c r="N45" s="223">
        <v>69345</v>
      </c>
      <c r="O45" s="223">
        <v>72005</v>
      </c>
      <c r="P45" s="223">
        <v>70932</v>
      </c>
      <c r="Q45" s="223">
        <v>66170</v>
      </c>
      <c r="R45" s="223">
        <v>73664</v>
      </c>
      <c r="S45" s="223">
        <v>66071</v>
      </c>
      <c r="T45" s="223">
        <v>61173</v>
      </c>
      <c r="U45" s="223">
        <v>64261</v>
      </c>
      <c r="V45" s="223">
        <v>61360</v>
      </c>
      <c r="W45" s="223">
        <v>60345</v>
      </c>
      <c r="X45" s="223">
        <v>62291</v>
      </c>
      <c r="Y45" s="223">
        <v>61943</v>
      </c>
      <c r="Z45" s="223">
        <v>62798</v>
      </c>
      <c r="AA45" s="223">
        <v>63485</v>
      </c>
      <c r="AB45" s="223">
        <v>70053</v>
      </c>
      <c r="AC45" s="223">
        <v>69159</v>
      </c>
      <c r="AD45" s="223">
        <v>70468</v>
      </c>
      <c r="AE45" s="223">
        <v>68158</v>
      </c>
      <c r="AF45" s="223">
        <v>73447</v>
      </c>
      <c r="AG45" s="223">
        <v>66190</v>
      </c>
      <c r="AH45" s="223">
        <v>67009</v>
      </c>
      <c r="AI45" s="223">
        <f t="shared" si="0"/>
        <v>2079089</v>
      </c>
    </row>
    <row r="46" spans="3:35" x14ac:dyDescent="0.25">
      <c r="C46" s="222" t="s">
        <v>75</v>
      </c>
      <c r="D46" s="223">
        <v>60747</v>
      </c>
      <c r="E46" s="223">
        <v>58752</v>
      </c>
      <c r="F46" s="223">
        <v>53157</v>
      </c>
      <c r="G46" s="223">
        <v>56855</v>
      </c>
      <c r="H46" s="223">
        <v>61475</v>
      </c>
      <c r="I46" s="223">
        <v>60450</v>
      </c>
      <c r="J46" s="223">
        <v>59613</v>
      </c>
      <c r="K46" s="223">
        <v>58640</v>
      </c>
      <c r="L46" s="223">
        <v>58738</v>
      </c>
      <c r="M46" s="223">
        <v>56852</v>
      </c>
      <c r="N46" s="223">
        <v>56253</v>
      </c>
      <c r="O46" s="223">
        <v>64234</v>
      </c>
      <c r="P46" s="223">
        <v>58528</v>
      </c>
      <c r="Q46" s="223">
        <v>57605</v>
      </c>
      <c r="R46" s="223">
        <v>63090</v>
      </c>
      <c r="S46" s="223">
        <v>57480</v>
      </c>
      <c r="T46" s="223">
        <v>51550</v>
      </c>
      <c r="U46" s="223">
        <v>54801</v>
      </c>
      <c r="V46" s="223">
        <v>64208</v>
      </c>
      <c r="W46" s="223">
        <v>50611</v>
      </c>
      <c r="X46" s="223">
        <v>52036</v>
      </c>
      <c r="Y46" s="223">
        <v>54282</v>
      </c>
      <c r="Z46" s="223">
        <v>56304</v>
      </c>
      <c r="AA46" s="223">
        <v>54635</v>
      </c>
      <c r="AB46" s="223">
        <v>56261</v>
      </c>
      <c r="AC46" s="223">
        <v>62106</v>
      </c>
      <c r="AD46" s="223">
        <v>58587</v>
      </c>
      <c r="AE46" s="223">
        <v>58207</v>
      </c>
      <c r="AF46" s="223">
        <v>61284</v>
      </c>
      <c r="AG46" s="223">
        <v>59339</v>
      </c>
      <c r="AH46" s="223">
        <v>64600</v>
      </c>
      <c r="AI46" s="223">
        <f t="shared" si="0"/>
        <v>1801280</v>
      </c>
    </row>
    <row r="47" spans="3:35" x14ac:dyDescent="0.25">
      <c r="C47" s="224" t="s">
        <v>13</v>
      </c>
      <c r="D47" s="225">
        <v>127016</v>
      </c>
      <c r="E47" s="225">
        <v>127762</v>
      </c>
      <c r="F47" s="225">
        <v>118901</v>
      </c>
      <c r="G47" s="225">
        <v>123844</v>
      </c>
      <c r="H47" s="225">
        <v>129894</v>
      </c>
      <c r="I47" s="225">
        <v>132385</v>
      </c>
      <c r="J47" s="225">
        <v>128502</v>
      </c>
      <c r="K47" s="225">
        <v>128027</v>
      </c>
      <c r="L47" s="225">
        <v>123241</v>
      </c>
      <c r="M47" s="225">
        <v>124469</v>
      </c>
      <c r="N47" s="225">
        <v>125598</v>
      </c>
      <c r="O47" s="225">
        <v>136239</v>
      </c>
      <c r="P47" s="225">
        <v>129460</v>
      </c>
      <c r="Q47" s="225">
        <v>123775</v>
      </c>
      <c r="R47" s="225">
        <v>136754</v>
      </c>
      <c r="S47" s="225">
        <v>123551</v>
      </c>
      <c r="T47" s="225">
        <v>112723</v>
      </c>
      <c r="U47" s="225">
        <v>119062</v>
      </c>
      <c r="V47" s="225">
        <v>125568</v>
      </c>
      <c r="W47" s="225">
        <v>110956</v>
      </c>
      <c r="X47" s="225">
        <v>114327</v>
      </c>
      <c r="Y47" s="225">
        <v>116225</v>
      </c>
      <c r="Z47" s="225">
        <v>119102</v>
      </c>
      <c r="AA47" s="225">
        <v>118120</v>
      </c>
      <c r="AB47" s="225">
        <v>126314</v>
      </c>
      <c r="AC47" s="225">
        <v>131265</v>
      </c>
      <c r="AD47" s="225">
        <v>129055</v>
      </c>
      <c r="AE47" s="225">
        <v>126365</v>
      </c>
      <c r="AF47" s="225">
        <v>134731</v>
      </c>
      <c r="AG47" s="225">
        <v>125529</v>
      </c>
      <c r="AH47" s="225">
        <v>131609</v>
      </c>
      <c r="AI47" s="225">
        <f t="shared" si="0"/>
        <v>3880369</v>
      </c>
    </row>
    <row r="48" spans="3:35" x14ac:dyDescent="0.25">
      <c r="C48" s="222" t="s">
        <v>74</v>
      </c>
      <c r="D48" s="223">
        <v>15978</v>
      </c>
      <c r="E48" s="223">
        <v>16341</v>
      </c>
      <c r="F48" s="223">
        <v>15650</v>
      </c>
      <c r="G48" s="223">
        <v>14593</v>
      </c>
      <c r="H48" s="223">
        <v>11784</v>
      </c>
      <c r="I48" s="223">
        <v>14558</v>
      </c>
      <c r="J48" s="223">
        <v>16151</v>
      </c>
      <c r="K48" s="223">
        <v>15582</v>
      </c>
      <c r="L48" s="223">
        <v>15740</v>
      </c>
      <c r="M48" s="223">
        <v>16641</v>
      </c>
      <c r="N48" s="223">
        <v>15069</v>
      </c>
      <c r="O48" s="223">
        <v>12603</v>
      </c>
      <c r="P48" s="223">
        <v>14730</v>
      </c>
      <c r="Q48" s="223">
        <v>15826</v>
      </c>
      <c r="R48" s="223">
        <v>12636</v>
      </c>
      <c r="S48" s="223">
        <v>15717</v>
      </c>
      <c r="T48" s="223">
        <v>15980</v>
      </c>
      <c r="U48" s="223">
        <v>17590</v>
      </c>
      <c r="V48" s="223">
        <v>13279</v>
      </c>
      <c r="W48" s="223">
        <v>22841</v>
      </c>
      <c r="X48" s="223">
        <v>21936</v>
      </c>
      <c r="Y48" s="223">
        <v>20253</v>
      </c>
      <c r="Z48" s="223">
        <v>20438</v>
      </c>
      <c r="AA48" s="223">
        <v>5652</v>
      </c>
      <c r="AB48" s="223">
        <v>16078</v>
      </c>
      <c r="AC48" s="223">
        <v>13073</v>
      </c>
      <c r="AD48" s="223">
        <v>15081</v>
      </c>
      <c r="AE48" s="223">
        <v>15410</v>
      </c>
      <c r="AF48" s="223">
        <v>15663</v>
      </c>
      <c r="AG48" s="223">
        <v>12357</v>
      </c>
      <c r="AH48" s="223">
        <v>10761</v>
      </c>
      <c r="AI48" s="223">
        <f t="shared" si="0"/>
        <v>475991</v>
      </c>
    </row>
    <row r="49" spans="3:35" x14ac:dyDescent="0.25">
      <c r="C49" s="222" t="s">
        <v>73</v>
      </c>
      <c r="D49" s="223">
        <v>14541</v>
      </c>
      <c r="E49" s="223">
        <v>13997</v>
      </c>
      <c r="F49" s="223">
        <v>13396</v>
      </c>
      <c r="G49" s="223">
        <v>13484</v>
      </c>
      <c r="H49" s="223">
        <v>11896</v>
      </c>
      <c r="I49" s="223">
        <v>12593</v>
      </c>
      <c r="J49" s="223">
        <v>13834</v>
      </c>
      <c r="K49" s="223">
        <v>13368</v>
      </c>
      <c r="L49" s="223">
        <v>14153</v>
      </c>
      <c r="M49" s="223">
        <v>14266</v>
      </c>
      <c r="N49" s="223">
        <v>14664</v>
      </c>
      <c r="O49" s="223">
        <v>12925</v>
      </c>
      <c r="P49" s="223">
        <v>13175</v>
      </c>
      <c r="Q49" s="223">
        <v>13503</v>
      </c>
      <c r="R49" s="223">
        <v>12350</v>
      </c>
      <c r="S49" s="223">
        <v>13853</v>
      </c>
      <c r="T49" s="223">
        <v>14555</v>
      </c>
      <c r="U49" s="223">
        <v>14105</v>
      </c>
      <c r="V49" s="223">
        <v>12401</v>
      </c>
      <c r="W49" s="223">
        <v>13564</v>
      </c>
      <c r="X49" s="223">
        <v>13891</v>
      </c>
      <c r="Y49" s="223">
        <v>14076</v>
      </c>
      <c r="Z49" s="223">
        <v>11906</v>
      </c>
      <c r="AA49" s="223">
        <v>6316</v>
      </c>
      <c r="AB49" s="223">
        <v>16138</v>
      </c>
      <c r="AC49" s="223">
        <v>14605</v>
      </c>
      <c r="AD49" s="223">
        <v>13773</v>
      </c>
      <c r="AE49" s="223">
        <v>14514</v>
      </c>
      <c r="AF49" s="223">
        <v>14001</v>
      </c>
      <c r="AG49" s="223">
        <v>12841</v>
      </c>
      <c r="AH49" s="223">
        <v>11141</v>
      </c>
      <c r="AI49" s="223">
        <f t="shared" si="0"/>
        <v>413825</v>
      </c>
    </row>
    <row r="50" spans="3:35" x14ac:dyDescent="0.25">
      <c r="C50" s="224" t="s">
        <v>13</v>
      </c>
      <c r="D50" s="225">
        <v>30519</v>
      </c>
      <c r="E50" s="225">
        <v>30338</v>
      </c>
      <c r="F50" s="225">
        <v>29046</v>
      </c>
      <c r="G50" s="225">
        <v>28077</v>
      </c>
      <c r="H50" s="225">
        <v>23680</v>
      </c>
      <c r="I50" s="225">
        <v>27151</v>
      </c>
      <c r="J50" s="225">
        <v>29985</v>
      </c>
      <c r="K50" s="225">
        <v>28950</v>
      </c>
      <c r="L50" s="225">
        <v>29893</v>
      </c>
      <c r="M50" s="225">
        <v>30907</v>
      </c>
      <c r="N50" s="225">
        <v>29733</v>
      </c>
      <c r="O50" s="225">
        <v>25528</v>
      </c>
      <c r="P50" s="225">
        <v>27905</v>
      </c>
      <c r="Q50" s="225">
        <v>29329</v>
      </c>
      <c r="R50" s="225">
        <v>24986</v>
      </c>
      <c r="S50" s="225">
        <v>29570</v>
      </c>
      <c r="T50" s="225">
        <v>30535</v>
      </c>
      <c r="U50" s="225">
        <v>31695</v>
      </c>
      <c r="V50" s="225">
        <v>25680</v>
      </c>
      <c r="W50" s="225">
        <v>36405</v>
      </c>
      <c r="X50" s="225">
        <v>35827</v>
      </c>
      <c r="Y50" s="225">
        <v>34329</v>
      </c>
      <c r="Z50" s="225">
        <v>32344</v>
      </c>
      <c r="AA50" s="225">
        <v>11968</v>
      </c>
      <c r="AB50" s="225">
        <v>32216</v>
      </c>
      <c r="AC50" s="225">
        <v>27678</v>
      </c>
      <c r="AD50" s="225">
        <v>28854</v>
      </c>
      <c r="AE50" s="225">
        <v>29924</v>
      </c>
      <c r="AF50" s="225">
        <v>29664</v>
      </c>
      <c r="AG50" s="225">
        <v>25198</v>
      </c>
      <c r="AH50" s="225">
        <v>21902</v>
      </c>
      <c r="AI50" s="225">
        <f t="shared" si="0"/>
        <v>889816</v>
      </c>
    </row>
    <row r="51" spans="3:35" x14ac:dyDescent="0.25">
      <c r="C51" s="222" t="s">
        <v>72</v>
      </c>
      <c r="D51" s="223">
        <v>27308</v>
      </c>
      <c r="E51" s="223">
        <v>25904</v>
      </c>
      <c r="F51" s="223">
        <v>27454</v>
      </c>
      <c r="G51" s="223">
        <v>23596</v>
      </c>
      <c r="H51" s="223">
        <v>17093</v>
      </c>
      <c r="I51" s="223">
        <v>26857</v>
      </c>
      <c r="J51" s="223">
        <v>25690</v>
      </c>
      <c r="K51" s="223">
        <v>25039</v>
      </c>
      <c r="L51" s="223">
        <v>24569</v>
      </c>
      <c r="M51" s="223">
        <v>24146</v>
      </c>
      <c r="N51" s="223">
        <v>22328</v>
      </c>
      <c r="O51" s="223">
        <v>16169</v>
      </c>
      <c r="P51" s="223">
        <v>26333</v>
      </c>
      <c r="Q51" s="223">
        <v>26019</v>
      </c>
      <c r="R51" s="223">
        <v>21068</v>
      </c>
      <c r="S51" s="223">
        <v>24608</v>
      </c>
      <c r="T51" s="223">
        <v>23482</v>
      </c>
      <c r="U51" s="223">
        <v>21828</v>
      </c>
      <c r="V51" s="223">
        <v>15331</v>
      </c>
      <c r="W51" s="223">
        <v>23690</v>
      </c>
      <c r="X51" s="223">
        <v>23282</v>
      </c>
      <c r="Y51" s="223">
        <v>25922</v>
      </c>
      <c r="Z51" s="223">
        <v>24954</v>
      </c>
      <c r="AA51" s="223">
        <v>26750</v>
      </c>
      <c r="AB51" s="223">
        <v>22730</v>
      </c>
      <c r="AC51" s="223">
        <v>15798</v>
      </c>
      <c r="AD51" s="223">
        <v>22973</v>
      </c>
      <c r="AE51" s="223">
        <v>24789</v>
      </c>
      <c r="AF51" s="223">
        <v>28338</v>
      </c>
      <c r="AG51" s="223">
        <v>21042</v>
      </c>
      <c r="AH51" s="223">
        <v>18529</v>
      </c>
      <c r="AI51" s="223">
        <f t="shared" si="0"/>
        <v>723619</v>
      </c>
    </row>
    <row r="52" spans="3:35" x14ac:dyDescent="0.25">
      <c r="C52" s="222" t="s">
        <v>71</v>
      </c>
      <c r="D52" s="223">
        <v>24210</v>
      </c>
      <c r="E52" s="223">
        <v>21792</v>
      </c>
      <c r="F52" s="223">
        <v>23736</v>
      </c>
      <c r="G52" s="223">
        <v>21204</v>
      </c>
      <c r="H52" s="223">
        <v>16559</v>
      </c>
      <c r="I52" s="223">
        <v>23581</v>
      </c>
      <c r="J52" s="223">
        <v>21655</v>
      </c>
      <c r="K52" s="223">
        <v>22669</v>
      </c>
      <c r="L52" s="223">
        <v>21291</v>
      </c>
      <c r="M52" s="223">
        <v>21844</v>
      </c>
      <c r="N52" s="223">
        <v>20513</v>
      </c>
      <c r="O52" s="223">
        <v>16092</v>
      </c>
      <c r="P52" s="223">
        <v>21321</v>
      </c>
      <c r="Q52" s="223">
        <v>22467</v>
      </c>
      <c r="R52" s="223">
        <v>17841</v>
      </c>
      <c r="S52" s="223">
        <v>21550</v>
      </c>
      <c r="T52" s="223">
        <v>21068</v>
      </c>
      <c r="U52" s="223">
        <v>20159</v>
      </c>
      <c r="V52" s="223">
        <v>15815</v>
      </c>
      <c r="W52" s="223">
        <v>22082</v>
      </c>
      <c r="X52" s="223">
        <v>20724</v>
      </c>
      <c r="Y52" s="223">
        <v>23043</v>
      </c>
      <c r="Z52" s="223">
        <v>21903</v>
      </c>
      <c r="AA52" s="223">
        <v>22796</v>
      </c>
      <c r="AB52" s="223">
        <v>20549</v>
      </c>
      <c r="AC52" s="223">
        <v>14267</v>
      </c>
      <c r="AD52" s="223">
        <v>20532</v>
      </c>
      <c r="AE52" s="223">
        <v>21365</v>
      </c>
      <c r="AF52" s="223">
        <v>22041</v>
      </c>
      <c r="AG52" s="223">
        <v>17164</v>
      </c>
      <c r="AH52" s="223">
        <v>16647</v>
      </c>
      <c r="AI52" s="223">
        <f t="shared" si="0"/>
        <v>638480</v>
      </c>
    </row>
    <row r="53" spans="3:35" x14ac:dyDescent="0.25">
      <c r="C53" s="224" t="s">
        <v>13</v>
      </c>
      <c r="D53" s="225">
        <v>51518</v>
      </c>
      <c r="E53" s="225">
        <v>47696</v>
      </c>
      <c r="F53" s="225">
        <v>51190</v>
      </c>
      <c r="G53" s="225">
        <v>44800</v>
      </c>
      <c r="H53" s="225">
        <v>33652</v>
      </c>
      <c r="I53" s="225">
        <v>50438</v>
      </c>
      <c r="J53" s="225">
        <v>47345</v>
      </c>
      <c r="K53" s="225">
        <v>47708</v>
      </c>
      <c r="L53" s="225">
        <v>45860</v>
      </c>
      <c r="M53" s="225">
        <v>45990</v>
      </c>
      <c r="N53" s="225">
        <v>42841</v>
      </c>
      <c r="O53" s="225">
        <v>32261</v>
      </c>
      <c r="P53" s="225">
        <v>47654</v>
      </c>
      <c r="Q53" s="225">
        <v>48486</v>
      </c>
      <c r="R53" s="225">
        <v>38909</v>
      </c>
      <c r="S53" s="225">
        <v>46158</v>
      </c>
      <c r="T53" s="225">
        <v>44550</v>
      </c>
      <c r="U53" s="225">
        <v>41987</v>
      </c>
      <c r="V53" s="225">
        <v>31146</v>
      </c>
      <c r="W53" s="225">
        <v>45772</v>
      </c>
      <c r="X53" s="225">
        <v>44006</v>
      </c>
      <c r="Y53" s="225">
        <v>48965</v>
      </c>
      <c r="Z53" s="225">
        <v>46857</v>
      </c>
      <c r="AA53" s="225">
        <v>49546</v>
      </c>
      <c r="AB53" s="225">
        <v>43279</v>
      </c>
      <c r="AC53" s="225">
        <v>30065</v>
      </c>
      <c r="AD53" s="225">
        <v>43505</v>
      </c>
      <c r="AE53" s="225">
        <v>46154</v>
      </c>
      <c r="AF53" s="225">
        <v>50379</v>
      </c>
      <c r="AG53" s="225">
        <v>38206</v>
      </c>
      <c r="AH53" s="225">
        <v>35176</v>
      </c>
      <c r="AI53" s="225">
        <f t="shared" si="0"/>
        <v>1362099</v>
      </c>
    </row>
    <row r="54" spans="3:35" x14ac:dyDescent="0.25">
      <c r="C54" s="222" t="s">
        <v>70</v>
      </c>
      <c r="D54" s="223">
        <v>84756</v>
      </c>
      <c r="E54" s="223">
        <v>83744</v>
      </c>
      <c r="F54" s="223">
        <v>84498</v>
      </c>
      <c r="G54" s="223">
        <v>74300</v>
      </c>
      <c r="H54" s="223">
        <v>54749</v>
      </c>
      <c r="I54" s="223">
        <v>80243</v>
      </c>
      <c r="J54" s="223">
        <v>84055</v>
      </c>
      <c r="K54" s="223">
        <v>83169</v>
      </c>
      <c r="L54" s="223">
        <v>82996</v>
      </c>
      <c r="M54" s="223">
        <v>84950</v>
      </c>
      <c r="N54" s="223">
        <v>73206</v>
      </c>
      <c r="O54" s="223">
        <v>54526</v>
      </c>
      <c r="P54" s="223">
        <v>80218</v>
      </c>
      <c r="Q54" s="223">
        <v>82936</v>
      </c>
      <c r="R54" s="223">
        <v>67618</v>
      </c>
      <c r="S54" s="223">
        <v>83688</v>
      </c>
      <c r="T54" s="223">
        <v>84879</v>
      </c>
      <c r="U54" s="223">
        <v>75451</v>
      </c>
      <c r="V54" s="223">
        <v>52788</v>
      </c>
      <c r="W54" s="223">
        <v>82347</v>
      </c>
      <c r="X54" s="223">
        <v>84697</v>
      </c>
      <c r="Y54" s="223">
        <v>84524</v>
      </c>
      <c r="Z54" s="223">
        <v>84797</v>
      </c>
      <c r="AA54" s="223">
        <v>85870</v>
      </c>
      <c r="AB54" s="223">
        <v>75933</v>
      </c>
      <c r="AC54" s="223">
        <v>54870</v>
      </c>
      <c r="AD54" s="223">
        <v>83043</v>
      </c>
      <c r="AE54" s="223">
        <v>83681</v>
      </c>
      <c r="AF54" s="223">
        <v>83324</v>
      </c>
      <c r="AG54" s="223">
        <v>65447</v>
      </c>
      <c r="AH54" s="223">
        <v>48193</v>
      </c>
      <c r="AI54" s="223">
        <f t="shared" si="0"/>
        <v>2369496</v>
      </c>
    </row>
    <row r="55" spans="3:35" x14ac:dyDescent="0.25">
      <c r="C55" s="222" t="s">
        <v>69</v>
      </c>
      <c r="D55" s="223">
        <v>95512</v>
      </c>
      <c r="E55" s="223">
        <v>95228</v>
      </c>
      <c r="F55" s="223">
        <v>96953</v>
      </c>
      <c r="G55" s="223">
        <v>80334</v>
      </c>
      <c r="H55" s="223">
        <v>56171</v>
      </c>
      <c r="I55" s="223">
        <v>93637</v>
      </c>
      <c r="J55" s="223">
        <v>93106</v>
      </c>
      <c r="K55" s="223">
        <v>92530</v>
      </c>
      <c r="L55" s="223">
        <v>90097</v>
      </c>
      <c r="M55" s="223">
        <v>91406</v>
      </c>
      <c r="N55" s="223">
        <v>79048</v>
      </c>
      <c r="O55" s="223">
        <v>56008</v>
      </c>
      <c r="P55" s="223">
        <v>85936</v>
      </c>
      <c r="Q55" s="223">
        <v>90135</v>
      </c>
      <c r="R55" s="223">
        <v>71621</v>
      </c>
      <c r="S55" s="223">
        <v>89360</v>
      </c>
      <c r="T55" s="223">
        <v>92482</v>
      </c>
      <c r="U55" s="223">
        <v>79820</v>
      </c>
      <c r="V55" s="223">
        <v>55631</v>
      </c>
      <c r="W55" s="223">
        <v>87920</v>
      </c>
      <c r="X55" s="223">
        <v>93088</v>
      </c>
      <c r="Y55" s="223">
        <v>93697</v>
      </c>
      <c r="Z55" s="223">
        <v>92614</v>
      </c>
      <c r="AA55" s="223">
        <v>89690</v>
      </c>
      <c r="AB55" s="223">
        <v>81142</v>
      </c>
      <c r="AC55" s="223">
        <v>55802</v>
      </c>
      <c r="AD55" s="223">
        <v>88988</v>
      </c>
      <c r="AE55" s="223">
        <v>93648</v>
      </c>
      <c r="AF55" s="223">
        <v>92747</v>
      </c>
      <c r="AG55" s="223">
        <v>65159</v>
      </c>
      <c r="AH55" s="223">
        <v>50026</v>
      </c>
      <c r="AI55" s="223">
        <f t="shared" si="0"/>
        <v>2569536</v>
      </c>
    </row>
    <row r="56" spans="3:35" x14ac:dyDescent="0.25">
      <c r="C56" s="224" t="s">
        <v>13</v>
      </c>
      <c r="D56" s="225">
        <v>180268</v>
      </c>
      <c r="E56" s="225">
        <v>178972</v>
      </c>
      <c r="F56" s="225">
        <v>181451</v>
      </c>
      <c r="G56" s="225">
        <v>154634</v>
      </c>
      <c r="H56" s="225">
        <v>110920</v>
      </c>
      <c r="I56" s="225">
        <v>173880</v>
      </c>
      <c r="J56" s="225">
        <v>177161</v>
      </c>
      <c r="K56" s="225">
        <v>175699</v>
      </c>
      <c r="L56" s="225">
        <v>173093</v>
      </c>
      <c r="M56" s="225">
        <v>176356</v>
      </c>
      <c r="N56" s="225">
        <v>152254</v>
      </c>
      <c r="O56" s="225">
        <v>110534</v>
      </c>
      <c r="P56" s="225">
        <v>166154</v>
      </c>
      <c r="Q56" s="225">
        <v>173071</v>
      </c>
      <c r="R56" s="225">
        <v>139239</v>
      </c>
      <c r="S56" s="225">
        <v>173048</v>
      </c>
      <c r="T56" s="225">
        <v>177361</v>
      </c>
      <c r="U56" s="225">
        <v>155271</v>
      </c>
      <c r="V56" s="225">
        <v>108419</v>
      </c>
      <c r="W56" s="225">
        <v>170267</v>
      </c>
      <c r="X56" s="225">
        <v>177785</v>
      </c>
      <c r="Y56" s="225">
        <v>178221</v>
      </c>
      <c r="Z56" s="225">
        <v>177411</v>
      </c>
      <c r="AA56" s="225">
        <v>175560</v>
      </c>
      <c r="AB56" s="225">
        <v>157075</v>
      </c>
      <c r="AC56" s="225">
        <v>110672</v>
      </c>
      <c r="AD56" s="225">
        <v>172031</v>
      </c>
      <c r="AE56" s="225">
        <v>177329</v>
      </c>
      <c r="AF56" s="225">
        <v>176071</v>
      </c>
      <c r="AG56" s="225">
        <v>130606</v>
      </c>
      <c r="AH56" s="225">
        <v>98219</v>
      </c>
      <c r="AI56" s="225">
        <f t="shared" si="0"/>
        <v>4939032</v>
      </c>
    </row>
    <row r="57" spans="3:35" x14ac:dyDescent="0.25">
      <c r="C57" s="222" t="s">
        <v>68</v>
      </c>
      <c r="D57" s="223">
        <v>73872</v>
      </c>
      <c r="E57" s="223">
        <v>72873</v>
      </c>
      <c r="F57" s="223">
        <v>73160</v>
      </c>
      <c r="G57" s="223">
        <v>72069</v>
      </c>
      <c r="H57" s="223">
        <v>62877</v>
      </c>
      <c r="I57" s="223">
        <v>68669</v>
      </c>
      <c r="J57" s="223">
        <v>71622</v>
      </c>
      <c r="K57" s="223">
        <v>70602</v>
      </c>
      <c r="L57" s="223">
        <v>71908</v>
      </c>
      <c r="M57" s="223">
        <v>70421</v>
      </c>
      <c r="N57" s="223">
        <v>69888</v>
      </c>
      <c r="O57" s="223">
        <v>62500</v>
      </c>
      <c r="P57" s="223">
        <v>67409</v>
      </c>
      <c r="Q57" s="223">
        <v>69832</v>
      </c>
      <c r="R57" s="223">
        <v>62033</v>
      </c>
      <c r="S57" s="223">
        <v>70261</v>
      </c>
      <c r="T57" s="223">
        <v>72164</v>
      </c>
      <c r="U57" s="223">
        <v>69266</v>
      </c>
      <c r="V57" s="223">
        <v>55868</v>
      </c>
      <c r="W57" s="223">
        <v>75721</v>
      </c>
      <c r="X57" s="223">
        <v>71549</v>
      </c>
      <c r="Y57" s="223">
        <v>72029</v>
      </c>
      <c r="Z57" s="223">
        <v>71767</v>
      </c>
      <c r="AA57" s="223">
        <v>72842</v>
      </c>
      <c r="AB57" s="223">
        <v>68374</v>
      </c>
      <c r="AC57" s="223">
        <v>61661</v>
      </c>
      <c r="AD57" s="223">
        <v>69892</v>
      </c>
      <c r="AE57" s="223">
        <v>72361</v>
      </c>
      <c r="AF57" s="223">
        <v>70588</v>
      </c>
      <c r="AG57" s="223">
        <v>61801</v>
      </c>
      <c r="AH57" s="223">
        <v>49715</v>
      </c>
      <c r="AI57" s="223">
        <f t="shared" si="0"/>
        <v>2125594</v>
      </c>
    </row>
    <row r="58" spans="3:35" x14ac:dyDescent="0.25">
      <c r="C58" s="222" t="s">
        <v>113</v>
      </c>
      <c r="D58" s="223">
        <v>41233</v>
      </c>
      <c r="E58" s="223">
        <v>41277</v>
      </c>
      <c r="F58" s="223">
        <v>41291</v>
      </c>
      <c r="G58" s="223">
        <v>44975</v>
      </c>
      <c r="H58" s="223">
        <v>41352</v>
      </c>
      <c r="I58" s="223">
        <v>40055</v>
      </c>
      <c r="J58" s="223">
        <v>40350</v>
      </c>
      <c r="K58" s="223">
        <v>39917</v>
      </c>
      <c r="L58" s="223">
        <v>40675</v>
      </c>
      <c r="M58" s="223">
        <v>39132</v>
      </c>
      <c r="N58" s="223">
        <v>42274</v>
      </c>
      <c r="O58" s="223">
        <v>40111</v>
      </c>
      <c r="P58" s="223">
        <v>38024</v>
      </c>
      <c r="Q58" s="223">
        <v>38777</v>
      </c>
      <c r="R58" s="223">
        <v>38021</v>
      </c>
      <c r="S58" s="223">
        <v>38898</v>
      </c>
      <c r="T58" s="223">
        <v>39946</v>
      </c>
      <c r="U58" s="223">
        <v>41908</v>
      </c>
      <c r="V58" s="223">
        <v>36097</v>
      </c>
      <c r="W58" s="223">
        <v>41258</v>
      </c>
      <c r="X58" s="223">
        <v>40085</v>
      </c>
      <c r="Y58" s="223">
        <v>39937</v>
      </c>
      <c r="Z58" s="223">
        <v>40187</v>
      </c>
      <c r="AA58" s="223">
        <v>38804</v>
      </c>
      <c r="AB58" s="223">
        <v>41329</v>
      </c>
      <c r="AC58" s="223">
        <v>38733</v>
      </c>
      <c r="AD58" s="223">
        <v>38046</v>
      </c>
      <c r="AE58" s="223">
        <v>39511</v>
      </c>
      <c r="AF58" s="223">
        <v>38657</v>
      </c>
      <c r="AG58" s="223">
        <v>35657</v>
      </c>
      <c r="AH58" s="223">
        <v>31769</v>
      </c>
      <c r="AI58" s="223">
        <f t="shared" si="0"/>
        <v>1228286</v>
      </c>
    </row>
    <row r="59" spans="3:35" x14ac:dyDescent="0.25">
      <c r="C59" s="224" t="s">
        <v>13</v>
      </c>
      <c r="D59" s="225">
        <v>115105</v>
      </c>
      <c r="E59" s="225">
        <v>114150</v>
      </c>
      <c r="F59" s="225">
        <v>114451</v>
      </c>
      <c r="G59" s="225">
        <v>117044</v>
      </c>
      <c r="H59" s="225">
        <v>104229</v>
      </c>
      <c r="I59" s="225">
        <v>108724</v>
      </c>
      <c r="J59" s="225">
        <v>111972</v>
      </c>
      <c r="K59" s="225">
        <v>110519</v>
      </c>
      <c r="L59" s="225">
        <v>112583</v>
      </c>
      <c r="M59" s="225">
        <v>109553</v>
      </c>
      <c r="N59" s="225">
        <v>112162</v>
      </c>
      <c r="O59" s="225">
        <v>102611</v>
      </c>
      <c r="P59" s="225">
        <v>105433</v>
      </c>
      <c r="Q59" s="225">
        <v>108609</v>
      </c>
      <c r="R59" s="225">
        <v>100054</v>
      </c>
      <c r="S59" s="225">
        <v>109159</v>
      </c>
      <c r="T59" s="225">
        <v>112110</v>
      </c>
      <c r="U59" s="225">
        <v>111174</v>
      </c>
      <c r="V59" s="225">
        <v>91965</v>
      </c>
      <c r="W59" s="225">
        <v>116979</v>
      </c>
      <c r="X59" s="225">
        <v>111634</v>
      </c>
      <c r="Y59" s="225">
        <v>111966</v>
      </c>
      <c r="Z59" s="225">
        <v>111954</v>
      </c>
      <c r="AA59" s="225">
        <v>111646</v>
      </c>
      <c r="AB59" s="225">
        <v>109703</v>
      </c>
      <c r="AC59" s="225">
        <v>100394</v>
      </c>
      <c r="AD59" s="225">
        <v>107938</v>
      </c>
      <c r="AE59" s="225">
        <v>111872</v>
      </c>
      <c r="AF59" s="225">
        <v>109245</v>
      </c>
      <c r="AG59" s="225">
        <v>97458</v>
      </c>
      <c r="AH59" s="225">
        <v>81484</v>
      </c>
      <c r="AI59" s="225">
        <f t="shared" si="0"/>
        <v>3353880</v>
      </c>
    </row>
    <row r="60" spans="3:35" x14ac:dyDescent="0.25">
      <c r="C60" s="222" t="s">
        <v>67</v>
      </c>
      <c r="D60" s="223">
        <v>97160</v>
      </c>
      <c r="E60" s="223">
        <v>98444</v>
      </c>
      <c r="F60" s="223">
        <v>99284</v>
      </c>
      <c r="G60" s="223">
        <v>79936</v>
      </c>
      <c r="H60" s="223">
        <v>80534</v>
      </c>
      <c r="I60" s="223">
        <v>151408</v>
      </c>
      <c r="J60" s="223">
        <v>146129</v>
      </c>
      <c r="K60" s="223">
        <v>156780</v>
      </c>
      <c r="L60" s="223">
        <v>162097</v>
      </c>
      <c r="M60" s="223">
        <v>165109</v>
      </c>
      <c r="N60" s="223">
        <v>135566</v>
      </c>
      <c r="O60" s="223">
        <v>85768</v>
      </c>
      <c r="P60" s="223">
        <v>155855</v>
      </c>
      <c r="Q60" s="223">
        <v>159922</v>
      </c>
      <c r="R60" s="223">
        <v>118662</v>
      </c>
      <c r="S60" s="223">
        <v>157478</v>
      </c>
      <c r="T60" s="223">
        <v>161376</v>
      </c>
      <c r="U60" s="223">
        <v>134964</v>
      </c>
      <c r="V60" s="223">
        <v>86402</v>
      </c>
      <c r="W60" s="223">
        <v>147438</v>
      </c>
      <c r="X60" s="223">
        <v>152963</v>
      </c>
      <c r="Y60" s="223">
        <v>156776</v>
      </c>
      <c r="Z60" s="223">
        <v>154917</v>
      </c>
      <c r="AA60" s="223">
        <v>155073</v>
      </c>
      <c r="AB60" s="223">
        <v>132205</v>
      </c>
      <c r="AC60" s="223">
        <v>86589</v>
      </c>
      <c r="AD60" s="223">
        <v>149161</v>
      </c>
      <c r="AE60" s="223">
        <v>131772</v>
      </c>
      <c r="AF60" s="223">
        <v>87726</v>
      </c>
      <c r="AG60" s="223">
        <v>97953</v>
      </c>
      <c r="AH60" s="223">
        <v>41629</v>
      </c>
      <c r="AI60" s="223">
        <f t="shared" si="0"/>
        <v>3927076</v>
      </c>
    </row>
    <row r="61" spans="3:35" x14ac:dyDescent="0.25">
      <c r="C61" s="222" t="s">
        <v>66</v>
      </c>
      <c r="D61" s="223">
        <v>88260</v>
      </c>
      <c r="E61" s="223">
        <v>83786</v>
      </c>
      <c r="F61" s="223">
        <v>83404</v>
      </c>
      <c r="G61" s="223">
        <v>60416</v>
      </c>
      <c r="H61" s="223">
        <v>81463</v>
      </c>
      <c r="I61" s="223">
        <v>141079</v>
      </c>
      <c r="J61" s="223">
        <v>146537</v>
      </c>
      <c r="K61" s="223">
        <v>148526</v>
      </c>
      <c r="L61" s="223">
        <v>152945</v>
      </c>
      <c r="M61" s="223">
        <v>148914</v>
      </c>
      <c r="N61" s="223">
        <v>120582</v>
      </c>
      <c r="O61" s="223">
        <v>86218</v>
      </c>
      <c r="P61" s="223">
        <v>143720</v>
      </c>
      <c r="Q61" s="223">
        <v>150389</v>
      </c>
      <c r="R61" s="223">
        <v>111752</v>
      </c>
      <c r="S61" s="223">
        <v>145965</v>
      </c>
      <c r="T61" s="223">
        <v>146963</v>
      </c>
      <c r="U61" s="223">
        <v>133497</v>
      </c>
      <c r="V61" s="223">
        <v>90758</v>
      </c>
      <c r="W61" s="223">
        <v>153160</v>
      </c>
      <c r="X61" s="223">
        <v>159814</v>
      </c>
      <c r="Y61" s="223">
        <v>161018</v>
      </c>
      <c r="Z61" s="223">
        <v>164190</v>
      </c>
      <c r="AA61" s="223">
        <v>140909</v>
      </c>
      <c r="AB61" s="223">
        <v>126197</v>
      </c>
      <c r="AC61" s="223">
        <v>90285</v>
      </c>
      <c r="AD61" s="223">
        <v>144761</v>
      </c>
      <c r="AE61" s="223">
        <v>133644</v>
      </c>
      <c r="AF61" s="223">
        <v>81978</v>
      </c>
      <c r="AG61" s="223">
        <v>94736</v>
      </c>
      <c r="AH61" s="223">
        <v>35017</v>
      </c>
      <c r="AI61" s="223">
        <f t="shared" si="0"/>
        <v>3750883</v>
      </c>
    </row>
    <row r="62" spans="3:35" x14ac:dyDescent="0.25">
      <c r="C62" s="224" t="s">
        <v>13</v>
      </c>
      <c r="D62" s="225">
        <v>185420</v>
      </c>
      <c r="E62" s="225">
        <v>182230</v>
      </c>
      <c r="F62" s="225">
        <v>182688</v>
      </c>
      <c r="G62" s="225">
        <v>140352</v>
      </c>
      <c r="H62" s="225">
        <v>161997</v>
      </c>
      <c r="I62" s="225">
        <v>292487</v>
      </c>
      <c r="J62" s="225">
        <v>292666</v>
      </c>
      <c r="K62" s="225">
        <v>305306</v>
      </c>
      <c r="L62" s="225">
        <v>315042</v>
      </c>
      <c r="M62" s="225">
        <v>314023</v>
      </c>
      <c r="N62" s="225">
        <v>256148</v>
      </c>
      <c r="O62" s="225">
        <v>171986</v>
      </c>
      <c r="P62" s="225">
        <v>299575</v>
      </c>
      <c r="Q62" s="225">
        <v>310311</v>
      </c>
      <c r="R62" s="225">
        <v>230414</v>
      </c>
      <c r="S62" s="225">
        <v>303443</v>
      </c>
      <c r="T62" s="225">
        <v>308339</v>
      </c>
      <c r="U62" s="225">
        <v>268461</v>
      </c>
      <c r="V62" s="225">
        <v>177160</v>
      </c>
      <c r="W62" s="225">
        <v>300598</v>
      </c>
      <c r="X62" s="225">
        <v>312777</v>
      </c>
      <c r="Y62" s="225">
        <v>317794</v>
      </c>
      <c r="Z62" s="225">
        <v>319107</v>
      </c>
      <c r="AA62" s="225">
        <v>295982</v>
      </c>
      <c r="AB62" s="225">
        <v>258402</v>
      </c>
      <c r="AC62" s="225">
        <v>176874</v>
      </c>
      <c r="AD62" s="225">
        <v>293922</v>
      </c>
      <c r="AE62" s="225">
        <v>265416</v>
      </c>
      <c r="AF62" s="225">
        <v>169704</v>
      </c>
      <c r="AG62" s="225">
        <v>192689</v>
      </c>
      <c r="AH62" s="225">
        <v>76646</v>
      </c>
      <c r="AI62" s="225">
        <f t="shared" si="0"/>
        <v>7677959</v>
      </c>
    </row>
    <row r="63" spans="3:35" x14ac:dyDescent="0.25">
      <c r="C63" s="222" t="s">
        <v>65</v>
      </c>
      <c r="D63" s="223">
        <v>85170</v>
      </c>
      <c r="E63" s="223">
        <v>82760</v>
      </c>
      <c r="F63" s="223">
        <v>86433</v>
      </c>
      <c r="G63" s="223">
        <v>90572</v>
      </c>
      <c r="H63" s="223">
        <v>74183</v>
      </c>
      <c r="I63" s="223">
        <v>80729</v>
      </c>
      <c r="J63" s="223">
        <v>76305</v>
      </c>
      <c r="K63" s="223">
        <v>78553</v>
      </c>
      <c r="L63" s="223">
        <v>81710</v>
      </c>
      <c r="M63" s="223">
        <v>82359</v>
      </c>
      <c r="N63" s="223">
        <v>85809</v>
      </c>
      <c r="O63" s="223">
        <v>68423</v>
      </c>
      <c r="P63" s="223">
        <v>75585</v>
      </c>
      <c r="Q63" s="223">
        <v>65459</v>
      </c>
      <c r="R63" s="223">
        <v>64143</v>
      </c>
      <c r="S63" s="223">
        <v>60947</v>
      </c>
      <c r="T63" s="223">
        <v>65113</v>
      </c>
      <c r="U63" s="223">
        <v>69126</v>
      </c>
      <c r="V63" s="223">
        <v>48679</v>
      </c>
      <c r="W63" s="223">
        <v>63986</v>
      </c>
      <c r="X63" s="223">
        <v>58139</v>
      </c>
      <c r="Y63" s="223">
        <v>57337</v>
      </c>
      <c r="Z63" s="223">
        <v>60694</v>
      </c>
      <c r="AA63" s="223">
        <v>70124</v>
      </c>
      <c r="AB63" s="223">
        <v>74150</v>
      </c>
      <c r="AC63" s="223">
        <v>66104</v>
      </c>
      <c r="AD63" s="223">
        <v>61922</v>
      </c>
      <c r="AE63" s="223">
        <v>95864</v>
      </c>
      <c r="AF63" s="223">
        <v>147340</v>
      </c>
      <c r="AG63" s="223">
        <v>139518</v>
      </c>
      <c r="AH63" s="223">
        <v>126909</v>
      </c>
      <c r="AI63" s="223">
        <f t="shared" si="0"/>
        <v>2444145</v>
      </c>
    </row>
    <row r="64" spans="3:35" x14ac:dyDescent="0.25">
      <c r="C64" s="222" t="s">
        <v>64</v>
      </c>
      <c r="D64" s="223">
        <v>85404</v>
      </c>
      <c r="E64" s="223">
        <v>81331</v>
      </c>
      <c r="F64" s="223">
        <v>79951</v>
      </c>
      <c r="G64" s="223">
        <v>75764</v>
      </c>
      <c r="H64" s="223">
        <v>77537</v>
      </c>
      <c r="I64" s="223">
        <v>82669</v>
      </c>
      <c r="J64" s="223">
        <v>76299</v>
      </c>
      <c r="K64" s="223">
        <v>82847</v>
      </c>
      <c r="L64" s="223">
        <v>80436</v>
      </c>
      <c r="M64" s="223">
        <v>81564</v>
      </c>
      <c r="N64" s="223">
        <v>74794</v>
      </c>
      <c r="O64" s="223">
        <v>76676</v>
      </c>
      <c r="P64" s="223">
        <v>85738</v>
      </c>
      <c r="Q64" s="223">
        <v>67172</v>
      </c>
      <c r="R64" s="223">
        <v>56818</v>
      </c>
      <c r="S64" s="223">
        <v>64223</v>
      </c>
      <c r="T64" s="223">
        <v>62126</v>
      </c>
      <c r="U64" s="223">
        <v>59603</v>
      </c>
      <c r="V64" s="223">
        <v>55098</v>
      </c>
      <c r="W64" s="223">
        <v>72093</v>
      </c>
      <c r="X64" s="223">
        <v>65479</v>
      </c>
      <c r="Y64" s="223">
        <v>63937</v>
      </c>
      <c r="Z64" s="223">
        <v>66171</v>
      </c>
      <c r="AA64" s="223">
        <v>60577</v>
      </c>
      <c r="AB64" s="223">
        <v>56709</v>
      </c>
      <c r="AC64" s="223">
        <v>56436</v>
      </c>
      <c r="AD64" s="223">
        <v>62707</v>
      </c>
      <c r="AE64" s="223">
        <v>82840</v>
      </c>
      <c r="AF64" s="223">
        <v>118553</v>
      </c>
      <c r="AG64" s="223">
        <v>91050</v>
      </c>
      <c r="AH64" s="223">
        <v>99538</v>
      </c>
      <c r="AI64" s="223">
        <f t="shared" si="0"/>
        <v>2302140</v>
      </c>
    </row>
    <row r="65" spans="3:35" x14ac:dyDescent="0.25">
      <c r="C65" s="224" t="s">
        <v>13</v>
      </c>
      <c r="D65" s="225">
        <v>170574</v>
      </c>
      <c r="E65" s="225">
        <v>164091</v>
      </c>
      <c r="F65" s="225">
        <v>166384</v>
      </c>
      <c r="G65" s="225">
        <v>166336</v>
      </c>
      <c r="H65" s="225">
        <v>151720</v>
      </c>
      <c r="I65" s="225">
        <v>163398</v>
      </c>
      <c r="J65" s="225">
        <v>152604</v>
      </c>
      <c r="K65" s="225">
        <v>161400</v>
      </c>
      <c r="L65" s="225">
        <v>162146</v>
      </c>
      <c r="M65" s="225">
        <v>163923</v>
      </c>
      <c r="N65" s="225">
        <v>160603</v>
      </c>
      <c r="O65" s="225">
        <v>145099</v>
      </c>
      <c r="P65" s="225">
        <v>161323</v>
      </c>
      <c r="Q65" s="225">
        <v>132631</v>
      </c>
      <c r="R65" s="225">
        <v>120961</v>
      </c>
      <c r="S65" s="225">
        <v>125170</v>
      </c>
      <c r="T65" s="225">
        <v>127239</v>
      </c>
      <c r="U65" s="225">
        <v>128729</v>
      </c>
      <c r="V65" s="225">
        <v>103777</v>
      </c>
      <c r="W65" s="225">
        <v>136079</v>
      </c>
      <c r="X65" s="225">
        <v>123618</v>
      </c>
      <c r="Y65" s="225">
        <v>121274</v>
      </c>
      <c r="Z65" s="225">
        <v>126865</v>
      </c>
      <c r="AA65" s="225">
        <v>130701</v>
      </c>
      <c r="AB65" s="225">
        <v>130859</v>
      </c>
      <c r="AC65" s="225">
        <v>122540</v>
      </c>
      <c r="AD65" s="225">
        <v>124629</v>
      </c>
      <c r="AE65" s="225">
        <v>178704</v>
      </c>
      <c r="AF65" s="225">
        <v>265893</v>
      </c>
      <c r="AG65" s="225">
        <v>230568</v>
      </c>
      <c r="AH65" s="225">
        <v>226447</v>
      </c>
      <c r="AI65" s="225">
        <f t="shared" si="0"/>
        <v>4746285</v>
      </c>
    </row>
    <row r="66" spans="3:35" x14ac:dyDescent="0.25">
      <c r="C66" s="222" t="s">
        <v>63</v>
      </c>
      <c r="D66" s="223">
        <v>77719</v>
      </c>
      <c r="E66" s="223">
        <v>71638</v>
      </c>
      <c r="F66" s="223">
        <v>78479</v>
      </c>
      <c r="G66" s="223">
        <v>78956</v>
      </c>
      <c r="H66" s="223">
        <v>71813</v>
      </c>
      <c r="I66" s="223">
        <v>78690</v>
      </c>
      <c r="J66" s="223">
        <v>70480</v>
      </c>
      <c r="K66" s="223">
        <v>74514</v>
      </c>
      <c r="L66" s="223">
        <v>75502</v>
      </c>
      <c r="M66" s="223">
        <v>76939</v>
      </c>
      <c r="N66" s="223">
        <v>80567</v>
      </c>
      <c r="O66" s="223">
        <v>72668</v>
      </c>
      <c r="P66" s="223">
        <v>77488</v>
      </c>
      <c r="Q66" s="223">
        <v>75184</v>
      </c>
      <c r="R66" s="223">
        <v>78791</v>
      </c>
      <c r="S66" s="223">
        <v>77383</v>
      </c>
      <c r="T66" s="223">
        <v>79044</v>
      </c>
      <c r="U66" s="223">
        <v>72459</v>
      </c>
      <c r="V66" s="223">
        <v>61666</v>
      </c>
      <c r="W66" s="223">
        <v>67413</v>
      </c>
      <c r="X66" s="223">
        <v>66662</v>
      </c>
      <c r="Y66" s="223">
        <v>70067</v>
      </c>
      <c r="Z66" s="223">
        <v>67576</v>
      </c>
      <c r="AA66" s="223">
        <v>77685</v>
      </c>
      <c r="AB66" s="223">
        <v>82164</v>
      </c>
      <c r="AC66" s="223">
        <v>71881</v>
      </c>
      <c r="AD66" s="223">
        <v>80945</v>
      </c>
      <c r="AE66" s="223">
        <v>81094</v>
      </c>
      <c r="AF66" s="223">
        <v>80588</v>
      </c>
      <c r="AG66" s="223">
        <v>77603</v>
      </c>
      <c r="AH66" s="223">
        <v>73020</v>
      </c>
      <c r="AI66" s="223">
        <f t="shared" si="0"/>
        <v>2326678</v>
      </c>
    </row>
    <row r="67" spans="3:35" x14ac:dyDescent="0.25">
      <c r="C67" s="222" t="s">
        <v>62</v>
      </c>
      <c r="D67" s="223">
        <v>91157</v>
      </c>
      <c r="E67" s="223">
        <v>88857</v>
      </c>
      <c r="F67" s="223">
        <v>92427</v>
      </c>
      <c r="G67" s="223">
        <v>95905</v>
      </c>
      <c r="H67" s="223">
        <v>86027</v>
      </c>
      <c r="I67" s="223">
        <v>92946</v>
      </c>
      <c r="J67" s="223">
        <v>86119</v>
      </c>
      <c r="K67" s="223">
        <v>91189</v>
      </c>
      <c r="L67" s="223">
        <v>90670</v>
      </c>
      <c r="M67" s="223">
        <v>86633</v>
      </c>
      <c r="N67" s="223">
        <v>95672</v>
      </c>
      <c r="O67" s="223">
        <v>87674</v>
      </c>
      <c r="P67" s="223">
        <v>91321</v>
      </c>
      <c r="Q67" s="223">
        <v>83535</v>
      </c>
      <c r="R67" s="223">
        <v>96980</v>
      </c>
      <c r="S67" s="223">
        <v>91970</v>
      </c>
      <c r="T67" s="223">
        <v>90828</v>
      </c>
      <c r="U67" s="223">
        <v>97671</v>
      </c>
      <c r="V67" s="223">
        <v>80992</v>
      </c>
      <c r="W67" s="223">
        <v>95384</v>
      </c>
      <c r="X67" s="223">
        <v>89897</v>
      </c>
      <c r="Y67" s="223">
        <v>95485</v>
      </c>
      <c r="Z67" s="223">
        <v>94707</v>
      </c>
      <c r="AA67" s="223">
        <v>90954</v>
      </c>
      <c r="AB67" s="223">
        <v>98728</v>
      </c>
      <c r="AC67" s="223">
        <v>86234</v>
      </c>
      <c r="AD67" s="223">
        <v>93960</v>
      </c>
      <c r="AE67" s="223">
        <v>95523</v>
      </c>
      <c r="AF67" s="223">
        <v>94712</v>
      </c>
      <c r="AG67" s="223">
        <v>89529</v>
      </c>
      <c r="AH67" s="223">
        <v>82686</v>
      </c>
      <c r="AI67" s="223">
        <f t="shared" si="0"/>
        <v>2826372</v>
      </c>
    </row>
    <row r="68" spans="3:35" x14ac:dyDescent="0.25">
      <c r="C68" s="224" t="s">
        <v>13</v>
      </c>
      <c r="D68" s="225">
        <v>168876</v>
      </c>
      <c r="E68" s="225">
        <v>160495</v>
      </c>
      <c r="F68" s="225">
        <v>170906</v>
      </c>
      <c r="G68" s="225">
        <v>174861</v>
      </c>
      <c r="H68" s="225">
        <v>157840</v>
      </c>
      <c r="I68" s="225">
        <v>171636</v>
      </c>
      <c r="J68" s="225">
        <v>156599</v>
      </c>
      <c r="K68" s="225">
        <v>165703</v>
      </c>
      <c r="L68" s="225">
        <v>166172</v>
      </c>
      <c r="M68" s="225">
        <v>163572</v>
      </c>
      <c r="N68" s="225">
        <v>176239</v>
      </c>
      <c r="O68" s="225">
        <v>160342</v>
      </c>
      <c r="P68" s="225">
        <v>168809</v>
      </c>
      <c r="Q68" s="225">
        <v>158719</v>
      </c>
      <c r="R68" s="225">
        <v>175771</v>
      </c>
      <c r="S68" s="225">
        <v>169353</v>
      </c>
      <c r="T68" s="225">
        <v>169872</v>
      </c>
      <c r="U68" s="225">
        <v>170130</v>
      </c>
      <c r="V68" s="225">
        <v>142658</v>
      </c>
      <c r="W68" s="225">
        <v>162797</v>
      </c>
      <c r="X68" s="225">
        <v>156559</v>
      </c>
      <c r="Y68" s="225">
        <v>165552</v>
      </c>
      <c r="Z68" s="225">
        <v>162283</v>
      </c>
      <c r="AA68" s="225">
        <v>168639</v>
      </c>
      <c r="AB68" s="225">
        <v>180892</v>
      </c>
      <c r="AC68" s="225">
        <v>158115</v>
      </c>
      <c r="AD68" s="225">
        <v>174905</v>
      </c>
      <c r="AE68" s="225">
        <v>176617</v>
      </c>
      <c r="AF68" s="225">
        <v>175300</v>
      </c>
      <c r="AG68" s="225">
        <v>167132</v>
      </c>
      <c r="AH68" s="225">
        <v>155706</v>
      </c>
      <c r="AI68" s="225">
        <f t="shared" si="0"/>
        <v>5153050</v>
      </c>
    </row>
    <row r="69" spans="3:35" x14ac:dyDescent="0.25">
      <c r="C69" s="222" t="s">
        <v>112</v>
      </c>
      <c r="D69" s="223">
        <v>88329</v>
      </c>
      <c r="E69" s="223">
        <v>86684</v>
      </c>
      <c r="F69" s="223">
        <v>90085</v>
      </c>
      <c r="G69" s="223">
        <v>89994</v>
      </c>
      <c r="H69" s="223">
        <v>74718</v>
      </c>
      <c r="I69" s="223">
        <v>85946</v>
      </c>
      <c r="J69" s="223">
        <v>82368</v>
      </c>
      <c r="K69" s="223">
        <v>87719</v>
      </c>
      <c r="L69" s="223">
        <v>88474</v>
      </c>
      <c r="M69" s="223">
        <v>86514</v>
      </c>
      <c r="N69" s="223">
        <v>88214</v>
      </c>
      <c r="O69" s="223">
        <v>73750</v>
      </c>
      <c r="P69" s="223">
        <v>83338</v>
      </c>
      <c r="Q69" s="223">
        <v>84689</v>
      </c>
      <c r="R69" s="223">
        <v>75887</v>
      </c>
      <c r="S69" s="223">
        <v>87151</v>
      </c>
      <c r="T69" s="223">
        <v>89462</v>
      </c>
      <c r="U69" s="223">
        <v>87970</v>
      </c>
      <c r="V69" s="223">
        <v>70563</v>
      </c>
      <c r="W69" s="223">
        <v>83319</v>
      </c>
      <c r="X69" s="223">
        <v>83843</v>
      </c>
      <c r="Y69" s="223">
        <v>86374</v>
      </c>
      <c r="Z69" s="223">
        <v>87594</v>
      </c>
      <c r="AA69" s="223">
        <v>85938</v>
      </c>
      <c r="AB69" s="223">
        <v>93617</v>
      </c>
      <c r="AC69" s="223">
        <v>80648</v>
      </c>
      <c r="AD69" s="223">
        <v>87528</v>
      </c>
      <c r="AE69" s="223">
        <v>91812</v>
      </c>
      <c r="AF69" s="223">
        <v>95506</v>
      </c>
      <c r="AG69" s="223">
        <v>90195</v>
      </c>
      <c r="AH69" s="223">
        <v>80072</v>
      </c>
      <c r="AI69" s="223">
        <f t="shared" si="0"/>
        <v>2648301</v>
      </c>
    </row>
    <row r="70" spans="3:35" x14ac:dyDescent="0.25">
      <c r="C70" s="222" t="s">
        <v>111</v>
      </c>
      <c r="D70" s="223">
        <v>72475</v>
      </c>
      <c r="E70" s="223">
        <v>73315</v>
      </c>
      <c r="F70" s="223">
        <v>76418</v>
      </c>
      <c r="G70" s="223">
        <v>80913</v>
      </c>
      <c r="H70" s="223">
        <v>68859</v>
      </c>
      <c r="I70" s="223">
        <v>76262</v>
      </c>
      <c r="J70" s="223">
        <v>71011</v>
      </c>
      <c r="K70" s="223">
        <v>74478</v>
      </c>
      <c r="L70" s="223">
        <v>76215</v>
      </c>
      <c r="M70" s="223">
        <v>72311</v>
      </c>
      <c r="N70" s="223">
        <v>82964</v>
      </c>
      <c r="O70" s="223">
        <v>67179</v>
      </c>
      <c r="P70" s="223">
        <v>69569</v>
      </c>
      <c r="Q70" s="223">
        <v>71305</v>
      </c>
      <c r="R70" s="223">
        <v>75549</v>
      </c>
      <c r="S70" s="223">
        <v>76751</v>
      </c>
      <c r="T70" s="223">
        <v>81050</v>
      </c>
      <c r="U70" s="223">
        <v>83910</v>
      </c>
      <c r="V70" s="223">
        <v>64818</v>
      </c>
      <c r="W70" s="223">
        <v>78225</v>
      </c>
      <c r="X70" s="223">
        <v>70829</v>
      </c>
      <c r="Y70" s="223">
        <v>74327</v>
      </c>
      <c r="Z70" s="223">
        <v>76205</v>
      </c>
      <c r="AA70" s="223">
        <v>73789</v>
      </c>
      <c r="AB70" s="223">
        <v>85327</v>
      </c>
      <c r="AC70" s="223">
        <v>74828</v>
      </c>
      <c r="AD70" s="223">
        <v>77948</v>
      </c>
      <c r="AE70" s="223">
        <v>79611</v>
      </c>
      <c r="AF70" s="223">
        <v>80855</v>
      </c>
      <c r="AG70" s="223">
        <v>73622</v>
      </c>
      <c r="AH70" s="223">
        <v>66966</v>
      </c>
      <c r="AI70" s="223">
        <f t="shared" si="0"/>
        <v>2327884</v>
      </c>
    </row>
    <row r="71" spans="3:35" x14ac:dyDescent="0.25">
      <c r="C71" s="224" t="s">
        <v>13</v>
      </c>
      <c r="D71" s="225">
        <v>160804</v>
      </c>
      <c r="E71" s="225">
        <v>159999</v>
      </c>
      <c r="F71" s="225">
        <v>166503</v>
      </c>
      <c r="G71" s="225">
        <v>170907</v>
      </c>
      <c r="H71" s="225">
        <v>143577</v>
      </c>
      <c r="I71" s="225">
        <v>162208</v>
      </c>
      <c r="J71" s="225">
        <v>153379</v>
      </c>
      <c r="K71" s="225">
        <v>162197</v>
      </c>
      <c r="L71" s="225">
        <v>164689</v>
      </c>
      <c r="M71" s="225">
        <v>158825</v>
      </c>
      <c r="N71" s="225">
        <v>171178</v>
      </c>
      <c r="O71" s="225">
        <v>140929</v>
      </c>
      <c r="P71" s="225">
        <v>152907</v>
      </c>
      <c r="Q71" s="225">
        <v>155994</v>
      </c>
      <c r="R71" s="225">
        <v>151436</v>
      </c>
      <c r="S71" s="225">
        <v>163902</v>
      </c>
      <c r="T71" s="225">
        <v>170512</v>
      </c>
      <c r="U71" s="225">
        <v>171880</v>
      </c>
      <c r="V71" s="225">
        <v>135381</v>
      </c>
      <c r="W71" s="225">
        <v>161544</v>
      </c>
      <c r="X71" s="225">
        <v>154672</v>
      </c>
      <c r="Y71" s="225">
        <v>160701</v>
      </c>
      <c r="Z71" s="225">
        <v>163799</v>
      </c>
      <c r="AA71" s="225">
        <v>159727</v>
      </c>
      <c r="AB71" s="225">
        <v>178944</v>
      </c>
      <c r="AC71" s="225">
        <v>155476</v>
      </c>
      <c r="AD71" s="225">
        <v>165476</v>
      </c>
      <c r="AE71" s="225">
        <v>171423</v>
      </c>
      <c r="AF71" s="225">
        <v>176361</v>
      </c>
      <c r="AG71" s="225">
        <v>163817</v>
      </c>
      <c r="AH71" s="225">
        <v>147038</v>
      </c>
      <c r="AI71" s="225">
        <f t="shared" si="0"/>
        <v>4976185</v>
      </c>
    </row>
    <row r="72" spans="3:35" x14ac:dyDescent="0.25">
      <c r="C72" s="222" t="s">
        <v>61</v>
      </c>
      <c r="D72" s="223">
        <v>82313</v>
      </c>
      <c r="E72" s="223">
        <v>77932</v>
      </c>
      <c r="F72" s="223">
        <v>79393</v>
      </c>
      <c r="G72" s="223">
        <v>84498</v>
      </c>
      <c r="H72" s="223">
        <v>64097</v>
      </c>
      <c r="I72" s="223">
        <v>79328</v>
      </c>
      <c r="J72" s="223">
        <v>78897</v>
      </c>
      <c r="K72" s="223">
        <v>81699</v>
      </c>
      <c r="L72" s="223">
        <v>82789</v>
      </c>
      <c r="M72" s="223">
        <v>79087</v>
      </c>
      <c r="N72" s="223">
        <v>84204</v>
      </c>
      <c r="O72" s="223">
        <v>65085</v>
      </c>
      <c r="P72" s="223">
        <v>76887</v>
      </c>
      <c r="Q72" s="223">
        <v>81289</v>
      </c>
      <c r="R72" s="223">
        <v>70987</v>
      </c>
      <c r="S72" s="223">
        <v>82456</v>
      </c>
      <c r="T72" s="223">
        <v>82024</v>
      </c>
      <c r="U72" s="223">
        <v>83636</v>
      </c>
      <c r="V72" s="223">
        <v>64068</v>
      </c>
      <c r="W72" s="223">
        <v>81504</v>
      </c>
      <c r="X72" s="223">
        <v>83234</v>
      </c>
      <c r="Y72" s="223">
        <v>84333</v>
      </c>
      <c r="Z72" s="223">
        <v>83081</v>
      </c>
      <c r="AA72" s="223">
        <v>79943</v>
      </c>
      <c r="AB72" s="223">
        <v>83743</v>
      </c>
      <c r="AC72" s="223">
        <v>67114</v>
      </c>
      <c r="AD72" s="223">
        <v>80819</v>
      </c>
      <c r="AE72" s="223">
        <v>83234</v>
      </c>
      <c r="AF72" s="223">
        <v>85887</v>
      </c>
      <c r="AG72" s="223">
        <v>83370</v>
      </c>
      <c r="AH72" s="223">
        <v>58515</v>
      </c>
      <c r="AI72" s="223">
        <f t="shared" si="0"/>
        <v>2435446</v>
      </c>
    </row>
    <row r="73" spans="3:35" x14ac:dyDescent="0.25">
      <c r="C73" s="222" t="s">
        <v>60</v>
      </c>
      <c r="D73" s="223">
        <v>90941</v>
      </c>
      <c r="E73" s="223">
        <v>85059</v>
      </c>
      <c r="F73" s="223">
        <v>90852</v>
      </c>
      <c r="G73" s="223">
        <v>84274</v>
      </c>
      <c r="H73" s="223">
        <v>72375</v>
      </c>
      <c r="I73" s="223">
        <v>91292</v>
      </c>
      <c r="J73" s="223">
        <v>89494</v>
      </c>
      <c r="K73" s="223">
        <v>89534</v>
      </c>
      <c r="L73" s="223">
        <v>90047</v>
      </c>
      <c r="M73" s="223">
        <v>91347</v>
      </c>
      <c r="N73" s="223">
        <v>84601</v>
      </c>
      <c r="O73" s="223">
        <v>73791</v>
      </c>
      <c r="P73" s="223">
        <v>89895</v>
      </c>
      <c r="Q73" s="223">
        <v>90008</v>
      </c>
      <c r="R73" s="223">
        <v>77158</v>
      </c>
      <c r="S73" s="223">
        <v>89987</v>
      </c>
      <c r="T73" s="223">
        <v>91206</v>
      </c>
      <c r="U73" s="223">
        <v>84234</v>
      </c>
      <c r="V73" s="223">
        <v>70258</v>
      </c>
      <c r="W73" s="223">
        <v>91498</v>
      </c>
      <c r="X73" s="223">
        <v>91838</v>
      </c>
      <c r="Y73" s="223">
        <v>86788</v>
      </c>
      <c r="Z73" s="223">
        <v>93056</v>
      </c>
      <c r="AA73" s="223">
        <v>93895</v>
      </c>
      <c r="AB73" s="223">
        <v>83821</v>
      </c>
      <c r="AC73" s="223">
        <v>73429</v>
      </c>
      <c r="AD73" s="223">
        <v>88054</v>
      </c>
      <c r="AE73" s="223">
        <v>88026</v>
      </c>
      <c r="AF73" s="223">
        <v>87416</v>
      </c>
      <c r="AG73" s="223">
        <v>75505</v>
      </c>
      <c r="AH73" s="223">
        <v>59025</v>
      </c>
      <c r="AI73" s="223">
        <f t="shared" si="0"/>
        <v>2638704</v>
      </c>
    </row>
    <row r="74" spans="3:35" x14ac:dyDescent="0.25">
      <c r="C74" s="224" t="s">
        <v>13</v>
      </c>
      <c r="D74" s="225">
        <v>173254</v>
      </c>
      <c r="E74" s="225">
        <v>162991</v>
      </c>
      <c r="F74" s="225">
        <v>170245</v>
      </c>
      <c r="G74" s="225">
        <v>168772</v>
      </c>
      <c r="H74" s="225">
        <v>136472</v>
      </c>
      <c r="I74" s="225">
        <v>170620</v>
      </c>
      <c r="J74" s="225">
        <v>168391</v>
      </c>
      <c r="K74" s="225">
        <v>171233</v>
      </c>
      <c r="L74" s="225">
        <v>172836</v>
      </c>
      <c r="M74" s="225">
        <v>170434</v>
      </c>
      <c r="N74" s="225">
        <v>168805</v>
      </c>
      <c r="O74" s="225">
        <v>138876</v>
      </c>
      <c r="P74" s="225">
        <v>166782</v>
      </c>
      <c r="Q74" s="225">
        <v>171297</v>
      </c>
      <c r="R74" s="225">
        <v>148145</v>
      </c>
      <c r="S74" s="225">
        <v>172443</v>
      </c>
      <c r="T74" s="225">
        <v>173230</v>
      </c>
      <c r="U74" s="225">
        <v>167870</v>
      </c>
      <c r="V74" s="225">
        <v>134326</v>
      </c>
      <c r="W74" s="225">
        <v>173002</v>
      </c>
      <c r="X74" s="225">
        <v>175072</v>
      </c>
      <c r="Y74" s="225">
        <v>171121</v>
      </c>
      <c r="Z74" s="225">
        <v>176137</v>
      </c>
      <c r="AA74" s="225">
        <v>173838</v>
      </c>
      <c r="AB74" s="225">
        <v>167564</v>
      </c>
      <c r="AC74" s="225">
        <v>140543</v>
      </c>
      <c r="AD74" s="225">
        <v>168873</v>
      </c>
      <c r="AE74" s="225">
        <v>171260</v>
      </c>
      <c r="AF74" s="225">
        <v>173303</v>
      </c>
      <c r="AG74" s="225">
        <v>158875</v>
      </c>
      <c r="AH74" s="225">
        <v>117540</v>
      </c>
      <c r="AI74" s="225">
        <f t="shared" ref="AI74:AI137" si="1">SUM(D74:AH74)</f>
        <v>5074150</v>
      </c>
    </row>
    <row r="75" spans="3:35" x14ac:dyDescent="0.25">
      <c r="C75" s="222" t="s">
        <v>59</v>
      </c>
      <c r="D75" s="223">
        <v>179351</v>
      </c>
      <c r="E75" s="223">
        <v>177347</v>
      </c>
      <c r="F75" s="223">
        <v>178700</v>
      </c>
      <c r="G75" s="223">
        <v>183144</v>
      </c>
      <c r="H75" s="223">
        <v>161221</v>
      </c>
      <c r="I75" s="223">
        <v>184954</v>
      </c>
      <c r="J75" s="223">
        <v>164703</v>
      </c>
      <c r="K75" s="223">
        <v>177929</v>
      </c>
      <c r="L75" s="223">
        <v>173780</v>
      </c>
      <c r="M75" s="223">
        <v>182521</v>
      </c>
      <c r="N75" s="223">
        <v>180452</v>
      </c>
      <c r="O75" s="223">
        <v>162267</v>
      </c>
      <c r="P75" s="223">
        <v>169206</v>
      </c>
      <c r="Q75" s="223">
        <v>167129</v>
      </c>
      <c r="R75" s="223">
        <v>171874</v>
      </c>
      <c r="S75" s="223">
        <v>165911</v>
      </c>
      <c r="T75" s="223">
        <v>175727</v>
      </c>
      <c r="U75" s="223">
        <v>171941</v>
      </c>
      <c r="V75" s="223">
        <v>150416</v>
      </c>
      <c r="W75" s="223">
        <v>178318</v>
      </c>
      <c r="X75" s="223">
        <v>165369</v>
      </c>
      <c r="Y75" s="223">
        <v>180198</v>
      </c>
      <c r="Z75" s="223">
        <v>178858</v>
      </c>
      <c r="AA75" s="223">
        <v>164175</v>
      </c>
      <c r="AB75" s="223">
        <v>182940</v>
      </c>
      <c r="AC75" s="223">
        <v>158918</v>
      </c>
      <c r="AD75" s="223">
        <v>190221</v>
      </c>
      <c r="AE75" s="223">
        <v>178254</v>
      </c>
      <c r="AF75" s="223">
        <v>180957</v>
      </c>
      <c r="AG75" s="223">
        <v>158360</v>
      </c>
      <c r="AH75" s="223">
        <v>137861</v>
      </c>
      <c r="AI75" s="223">
        <f t="shared" si="1"/>
        <v>5333002</v>
      </c>
    </row>
    <row r="76" spans="3:35" x14ac:dyDescent="0.25">
      <c r="C76" s="222" t="s">
        <v>58</v>
      </c>
      <c r="D76" s="223">
        <v>189852</v>
      </c>
      <c r="E76" s="223">
        <v>183945</v>
      </c>
      <c r="F76" s="223">
        <v>184387</v>
      </c>
      <c r="G76" s="223">
        <v>189944</v>
      </c>
      <c r="H76" s="223">
        <v>160183</v>
      </c>
      <c r="I76" s="223">
        <v>188685</v>
      </c>
      <c r="J76" s="223">
        <v>183335</v>
      </c>
      <c r="K76" s="223">
        <v>188625</v>
      </c>
      <c r="L76" s="223">
        <v>187168</v>
      </c>
      <c r="M76" s="223">
        <v>187469</v>
      </c>
      <c r="N76" s="223">
        <v>187890</v>
      </c>
      <c r="O76" s="223">
        <v>160751</v>
      </c>
      <c r="P76" s="223">
        <v>183297</v>
      </c>
      <c r="Q76" s="223">
        <v>181975</v>
      </c>
      <c r="R76" s="223">
        <v>174057</v>
      </c>
      <c r="S76" s="223">
        <v>186454</v>
      </c>
      <c r="T76" s="223">
        <v>194262</v>
      </c>
      <c r="U76" s="223">
        <v>180849</v>
      </c>
      <c r="V76" s="223">
        <v>150283</v>
      </c>
      <c r="W76" s="223">
        <v>179787</v>
      </c>
      <c r="X76" s="223">
        <v>174775</v>
      </c>
      <c r="Y76" s="223">
        <v>186389</v>
      </c>
      <c r="Z76" s="223">
        <v>190520</v>
      </c>
      <c r="AA76" s="223">
        <v>182160</v>
      </c>
      <c r="AB76" s="223">
        <v>195582</v>
      </c>
      <c r="AC76" s="223">
        <v>161974</v>
      </c>
      <c r="AD76" s="223">
        <v>182666</v>
      </c>
      <c r="AE76" s="223">
        <v>196706</v>
      </c>
      <c r="AF76" s="223">
        <v>197798</v>
      </c>
      <c r="AG76" s="223">
        <v>198087</v>
      </c>
      <c r="AH76" s="223">
        <v>162119</v>
      </c>
      <c r="AI76" s="223">
        <f t="shared" si="1"/>
        <v>5651974</v>
      </c>
    </row>
    <row r="77" spans="3:35" x14ac:dyDescent="0.25">
      <c r="C77" s="224" t="s">
        <v>13</v>
      </c>
      <c r="D77" s="225">
        <v>369203</v>
      </c>
      <c r="E77" s="225">
        <v>361292</v>
      </c>
      <c r="F77" s="225">
        <v>363087</v>
      </c>
      <c r="G77" s="225">
        <v>373088</v>
      </c>
      <c r="H77" s="225">
        <v>321404</v>
      </c>
      <c r="I77" s="225">
        <v>373639</v>
      </c>
      <c r="J77" s="225">
        <v>348038</v>
      </c>
      <c r="K77" s="225">
        <v>366554</v>
      </c>
      <c r="L77" s="225">
        <v>360948</v>
      </c>
      <c r="M77" s="225">
        <v>369990</v>
      </c>
      <c r="N77" s="225">
        <v>368342</v>
      </c>
      <c r="O77" s="225">
        <v>323018</v>
      </c>
      <c r="P77" s="225">
        <v>352503</v>
      </c>
      <c r="Q77" s="225">
        <v>349104</v>
      </c>
      <c r="R77" s="225">
        <v>345931</v>
      </c>
      <c r="S77" s="225">
        <v>352365</v>
      </c>
      <c r="T77" s="225">
        <v>369989</v>
      </c>
      <c r="U77" s="225">
        <v>352790</v>
      </c>
      <c r="V77" s="225">
        <v>300699</v>
      </c>
      <c r="W77" s="225">
        <v>358105</v>
      </c>
      <c r="X77" s="225">
        <v>340144</v>
      </c>
      <c r="Y77" s="225">
        <v>366587</v>
      </c>
      <c r="Z77" s="225">
        <v>369378</v>
      </c>
      <c r="AA77" s="225">
        <v>346335</v>
      </c>
      <c r="AB77" s="225">
        <v>378522</v>
      </c>
      <c r="AC77" s="225">
        <v>320892</v>
      </c>
      <c r="AD77" s="225">
        <v>372887</v>
      </c>
      <c r="AE77" s="225">
        <v>374960</v>
      </c>
      <c r="AF77" s="225">
        <v>378755</v>
      </c>
      <c r="AG77" s="225">
        <v>356447</v>
      </c>
      <c r="AH77" s="225">
        <v>299980</v>
      </c>
      <c r="AI77" s="225">
        <f t="shared" si="1"/>
        <v>10984976</v>
      </c>
    </row>
    <row r="78" spans="3:35" x14ac:dyDescent="0.25">
      <c r="C78" s="222" t="s">
        <v>57</v>
      </c>
      <c r="D78" s="223">
        <v>72363</v>
      </c>
      <c r="E78" s="223">
        <v>78734</v>
      </c>
      <c r="F78" s="223">
        <v>48611</v>
      </c>
      <c r="G78" s="223">
        <v>74133</v>
      </c>
      <c r="H78" s="223">
        <v>75855</v>
      </c>
      <c r="I78" s="223">
        <v>78625</v>
      </c>
      <c r="J78" s="223">
        <v>65892</v>
      </c>
      <c r="K78" s="223">
        <v>71775</v>
      </c>
      <c r="L78" s="223">
        <v>68608</v>
      </c>
      <c r="M78" s="223">
        <v>76505</v>
      </c>
      <c r="N78" s="223">
        <v>81613</v>
      </c>
      <c r="O78" s="223">
        <v>73683</v>
      </c>
      <c r="P78" s="223">
        <v>72712</v>
      </c>
      <c r="Q78" s="223">
        <v>72654</v>
      </c>
      <c r="R78" s="223">
        <v>81915</v>
      </c>
      <c r="S78" s="223">
        <v>73015</v>
      </c>
      <c r="T78" s="223">
        <v>75901</v>
      </c>
      <c r="U78" s="223">
        <v>83711</v>
      </c>
      <c r="V78" s="223">
        <v>67825</v>
      </c>
      <c r="W78" s="223">
        <v>75418</v>
      </c>
      <c r="X78" s="223">
        <v>67946</v>
      </c>
      <c r="Y78" s="223">
        <v>68053</v>
      </c>
      <c r="Z78" s="223">
        <v>73779</v>
      </c>
      <c r="AA78" s="223">
        <v>75591</v>
      </c>
      <c r="AB78" s="223">
        <v>24639</v>
      </c>
      <c r="AC78" s="223">
        <v>72454</v>
      </c>
      <c r="AD78" s="223">
        <v>75585</v>
      </c>
      <c r="AE78" s="223">
        <v>68832</v>
      </c>
      <c r="AF78" s="223">
        <v>73915</v>
      </c>
      <c r="AG78" s="223">
        <v>71802</v>
      </c>
      <c r="AH78" s="223">
        <v>76000</v>
      </c>
      <c r="AI78" s="223">
        <f t="shared" si="1"/>
        <v>2218144</v>
      </c>
    </row>
    <row r="79" spans="3:35" x14ac:dyDescent="0.25">
      <c r="C79" s="222" t="s">
        <v>56</v>
      </c>
      <c r="D79" s="223">
        <v>83995</v>
      </c>
      <c r="E79" s="223">
        <v>83274</v>
      </c>
      <c r="F79" s="223">
        <v>73018</v>
      </c>
      <c r="G79" s="223">
        <v>99236</v>
      </c>
      <c r="H79" s="223">
        <v>80400</v>
      </c>
      <c r="I79" s="223">
        <v>85862</v>
      </c>
      <c r="J79" s="223">
        <v>81356</v>
      </c>
      <c r="K79" s="223">
        <v>83859</v>
      </c>
      <c r="L79" s="223">
        <v>82692</v>
      </c>
      <c r="M79" s="223">
        <v>82066</v>
      </c>
      <c r="N79" s="223">
        <v>80659</v>
      </c>
      <c r="O79" s="223">
        <v>80664</v>
      </c>
      <c r="P79" s="223">
        <v>84625</v>
      </c>
      <c r="Q79" s="223">
        <v>83558</v>
      </c>
      <c r="R79" s="223">
        <v>80766</v>
      </c>
      <c r="S79" s="223">
        <v>84853</v>
      </c>
      <c r="T79" s="223">
        <v>84275</v>
      </c>
      <c r="U79" s="223">
        <v>84511</v>
      </c>
      <c r="V79" s="223">
        <v>84666</v>
      </c>
      <c r="W79" s="223">
        <v>87508</v>
      </c>
      <c r="X79" s="223">
        <v>84593</v>
      </c>
      <c r="Y79" s="223">
        <v>85057</v>
      </c>
      <c r="Z79" s="223">
        <v>83348</v>
      </c>
      <c r="AA79" s="223">
        <v>84762</v>
      </c>
      <c r="AB79" s="223">
        <v>30929</v>
      </c>
      <c r="AC79" s="223">
        <v>81912</v>
      </c>
      <c r="AD79" s="223">
        <v>86001</v>
      </c>
      <c r="AE79" s="223">
        <v>83167</v>
      </c>
      <c r="AF79" s="223">
        <v>83335</v>
      </c>
      <c r="AG79" s="223">
        <v>83398</v>
      </c>
      <c r="AH79" s="223">
        <v>81832</v>
      </c>
      <c r="AI79" s="223">
        <f t="shared" si="1"/>
        <v>2540177</v>
      </c>
    </row>
    <row r="80" spans="3:35" x14ac:dyDescent="0.25">
      <c r="C80" s="224" t="s">
        <v>13</v>
      </c>
      <c r="D80" s="225">
        <v>156358</v>
      </c>
      <c r="E80" s="225">
        <v>162008</v>
      </c>
      <c r="F80" s="225">
        <v>121629</v>
      </c>
      <c r="G80" s="225">
        <v>173369</v>
      </c>
      <c r="H80" s="225">
        <v>156255</v>
      </c>
      <c r="I80" s="225">
        <v>164487</v>
      </c>
      <c r="J80" s="225">
        <v>147248</v>
      </c>
      <c r="K80" s="225">
        <v>155634</v>
      </c>
      <c r="L80" s="225">
        <v>151300</v>
      </c>
      <c r="M80" s="225">
        <v>158571</v>
      </c>
      <c r="N80" s="225">
        <v>162272</v>
      </c>
      <c r="O80" s="225">
        <v>154347</v>
      </c>
      <c r="P80" s="225">
        <v>157337</v>
      </c>
      <c r="Q80" s="225">
        <v>156212</v>
      </c>
      <c r="R80" s="225">
        <v>162681</v>
      </c>
      <c r="S80" s="225">
        <v>157868</v>
      </c>
      <c r="T80" s="225">
        <v>160176</v>
      </c>
      <c r="U80" s="225">
        <v>168222</v>
      </c>
      <c r="V80" s="225">
        <v>152491</v>
      </c>
      <c r="W80" s="225">
        <v>162926</v>
      </c>
      <c r="X80" s="225">
        <v>152539</v>
      </c>
      <c r="Y80" s="225">
        <v>153110</v>
      </c>
      <c r="Z80" s="225">
        <v>157127</v>
      </c>
      <c r="AA80" s="225">
        <v>160353</v>
      </c>
      <c r="AB80" s="225">
        <v>55568</v>
      </c>
      <c r="AC80" s="225">
        <v>154366</v>
      </c>
      <c r="AD80" s="225">
        <v>161586</v>
      </c>
      <c r="AE80" s="225">
        <v>151999</v>
      </c>
      <c r="AF80" s="225">
        <v>157250</v>
      </c>
      <c r="AG80" s="225">
        <v>155200</v>
      </c>
      <c r="AH80" s="225">
        <v>157832</v>
      </c>
      <c r="AI80" s="225">
        <f t="shared" si="1"/>
        <v>4758321</v>
      </c>
    </row>
    <row r="81" spans="3:35" x14ac:dyDescent="0.25">
      <c r="C81" s="222" t="s">
        <v>55</v>
      </c>
      <c r="D81" s="223">
        <v>45167</v>
      </c>
      <c r="E81" s="223">
        <v>44282</v>
      </c>
      <c r="F81" s="223">
        <v>45585</v>
      </c>
      <c r="G81" s="223">
        <v>41426</v>
      </c>
      <c r="H81" s="223">
        <v>35163</v>
      </c>
      <c r="I81" s="223">
        <v>36776</v>
      </c>
      <c r="J81" s="223">
        <v>35093</v>
      </c>
      <c r="K81" s="223">
        <v>33758</v>
      </c>
      <c r="L81" s="223">
        <v>33226</v>
      </c>
      <c r="M81" s="223">
        <v>33861</v>
      </c>
      <c r="N81" s="223">
        <v>31840</v>
      </c>
      <c r="O81" s="223">
        <v>26770</v>
      </c>
      <c r="P81" s="223">
        <v>31511</v>
      </c>
      <c r="Q81" s="223">
        <v>29966</v>
      </c>
      <c r="R81" s="223">
        <v>26417</v>
      </c>
      <c r="S81" s="223">
        <v>32573</v>
      </c>
      <c r="T81" s="223">
        <v>38429</v>
      </c>
      <c r="U81" s="223">
        <v>37042</v>
      </c>
      <c r="V81" s="223">
        <v>30112</v>
      </c>
      <c r="W81" s="223">
        <v>39021</v>
      </c>
      <c r="X81" s="223">
        <v>40643</v>
      </c>
      <c r="Y81" s="223">
        <v>41689</v>
      </c>
      <c r="Z81" s="223">
        <v>41931</v>
      </c>
      <c r="AA81" s="223">
        <v>42763</v>
      </c>
      <c r="AB81" s="223">
        <v>41314</v>
      </c>
      <c r="AC81" s="223">
        <v>34769</v>
      </c>
      <c r="AD81" s="223">
        <v>42550</v>
      </c>
      <c r="AE81" s="223">
        <v>42916</v>
      </c>
      <c r="AF81" s="223">
        <v>46127</v>
      </c>
      <c r="AG81" s="223">
        <v>40791</v>
      </c>
      <c r="AH81" s="223">
        <v>36954</v>
      </c>
      <c r="AI81" s="223">
        <f t="shared" si="1"/>
        <v>1160465</v>
      </c>
    </row>
    <row r="82" spans="3:35" x14ac:dyDescent="0.25">
      <c r="C82" s="222" t="s">
        <v>54</v>
      </c>
      <c r="D82" s="223">
        <v>48113</v>
      </c>
      <c r="E82" s="223">
        <v>46956</v>
      </c>
      <c r="F82" s="223">
        <v>49282</v>
      </c>
      <c r="G82" s="223">
        <v>38065</v>
      </c>
      <c r="H82" s="223">
        <v>32604</v>
      </c>
      <c r="I82" s="223">
        <v>39878</v>
      </c>
      <c r="J82" s="223">
        <v>40493</v>
      </c>
      <c r="K82" s="223">
        <v>37884</v>
      </c>
      <c r="L82" s="223">
        <v>37243</v>
      </c>
      <c r="M82" s="223">
        <v>37933</v>
      </c>
      <c r="N82" s="223">
        <v>31529</v>
      </c>
      <c r="O82" s="223">
        <v>23998</v>
      </c>
      <c r="P82" s="223">
        <v>34334</v>
      </c>
      <c r="Q82" s="223">
        <v>32262</v>
      </c>
      <c r="R82" s="223">
        <v>24216</v>
      </c>
      <c r="S82" s="223">
        <v>34129</v>
      </c>
      <c r="T82" s="223">
        <v>40047</v>
      </c>
      <c r="U82" s="223">
        <v>33669</v>
      </c>
      <c r="V82" s="223">
        <v>25845</v>
      </c>
      <c r="W82" s="223">
        <v>39172</v>
      </c>
      <c r="X82" s="223">
        <v>40997</v>
      </c>
      <c r="Y82" s="223">
        <v>41483</v>
      </c>
      <c r="Z82" s="223">
        <v>42864</v>
      </c>
      <c r="AA82" s="223">
        <v>44662</v>
      </c>
      <c r="AB82" s="223">
        <v>37826</v>
      </c>
      <c r="AC82" s="223">
        <v>27955</v>
      </c>
      <c r="AD82" s="223">
        <v>42345</v>
      </c>
      <c r="AE82" s="223">
        <v>43596</v>
      </c>
      <c r="AF82" s="223">
        <v>47579</v>
      </c>
      <c r="AG82" s="223">
        <v>34411</v>
      </c>
      <c r="AH82" s="223">
        <v>28233</v>
      </c>
      <c r="AI82" s="223">
        <f t="shared" si="1"/>
        <v>1159603</v>
      </c>
    </row>
    <row r="83" spans="3:35" x14ac:dyDescent="0.25">
      <c r="C83" s="224" t="s">
        <v>13</v>
      </c>
      <c r="D83" s="225">
        <v>93280</v>
      </c>
      <c r="E83" s="225">
        <v>91238</v>
      </c>
      <c r="F83" s="225">
        <v>94867</v>
      </c>
      <c r="G83" s="225">
        <v>79491</v>
      </c>
      <c r="H83" s="225">
        <v>67767</v>
      </c>
      <c r="I83" s="225">
        <v>76654</v>
      </c>
      <c r="J83" s="225">
        <v>75586</v>
      </c>
      <c r="K83" s="225">
        <v>71642</v>
      </c>
      <c r="L83" s="225">
        <v>70469</v>
      </c>
      <c r="M83" s="225">
        <v>71794</v>
      </c>
      <c r="N83" s="225">
        <v>63369</v>
      </c>
      <c r="O83" s="225">
        <v>50768</v>
      </c>
      <c r="P83" s="225">
        <v>65845</v>
      </c>
      <c r="Q83" s="225">
        <v>62228</v>
      </c>
      <c r="R83" s="225">
        <v>50633</v>
      </c>
      <c r="S83" s="225">
        <v>66702</v>
      </c>
      <c r="T83" s="225">
        <v>78476</v>
      </c>
      <c r="U83" s="225">
        <v>70711</v>
      </c>
      <c r="V83" s="225">
        <v>55957</v>
      </c>
      <c r="W83" s="225">
        <v>78193</v>
      </c>
      <c r="X83" s="225">
        <v>81640</v>
      </c>
      <c r="Y83" s="225">
        <v>83172</v>
      </c>
      <c r="Z83" s="225">
        <v>84795</v>
      </c>
      <c r="AA83" s="225">
        <v>87425</v>
      </c>
      <c r="AB83" s="225">
        <v>79140</v>
      </c>
      <c r="AC83" s="225">
        <v>62724</v>
      </c>
      <c r="AD83" s="225">
        <v>84895</v>
      </c>
      <c r="AE83" s="225">
        <v>86512</v>
      </c>
      <c r="AF83" s="225">
        <v>93706</v>
      </c>
      <c r="AG83" s="225">
        <v>75202</v>
      </c>
      <c r="AH83" s="225">
        <v>65187</v>
      </c>
      <c r="AI83" s="225">
        <f t="shared" si="1"/>
        <v>2320068</v>
      </c>
    </row>
    <row r="84" spans="3:35" x14ac:dyDescent="0.25">
      <c r="C84" s="222" t="s">
        <v>53</v>
      </c>
      <c r="D84" s="223">
        <v>33290</v>
      </c>
      <c r="E84" s="223">
        <v>33707</v>
      </c>
      <c r="F84" s="223">
        <v>35998</v>
      </c>
      <c r="G84" s="223">
        <v>28407</v>
      </c>
      <c r="H84" s="223">
        <v>23128</v>
      </c>
      <c r="I84" s="223">
        <v>29513</v>
      </c>
      <c r="J84" s="223">
        <v>30995</v>
      </c>
      <c r="K84" s="223">
        <v>28815</v>
      </c>
      <c r="L84" s="223">
        <v>30967</v>
      </c>
      <c r="M84" s="223">
        <v>33567</v>
      </c>
      <c r="N84" s="223">
        <v>28146</v>
      </c>
      <c r="O84" s="223">
        <v>23308</v>
      </c>
      <c r="P84" s="223">
        <v>27547</v>
      </c>
      <c r="Q84" s="223">
        <v>29944</v>
      </c>
      <c r="R84" s="223">
        <v>22908</v>
      </c>
      <c r="S84" s="223">
        <v>30521</v>
      </c>
      <c r="T84" s="223">
        <v>32859</v>
      </c>
      <c r="U84" s="223">
        <v>27722</v>
      </c>
      <c r="V84" s="223">
        <v>23076</v>
      </c>
      <c r="W84" s="223">
        <v>28367</v>
      </c>
      <c r="X84" s="223">
        <v>30390</v>
      </c>
      <c r="Y84" s="223">
        <v>30207</v>
      </c>
      <c r="Z84" s="223">
        <v>31705</v>
      </c>
      <c r="AA84" s="223">
        <v>32094</v>
      </c>
      <c r="AB84" s="223">
        <v>28074</v>
      </c>
      <c r="AC84" s="223">
        <v>23652</v>
      </c>
      <c r="AD84" s="223">
        <v>27838</v>
      </c>
      <c r="AE84" s="223">
        <v>29345</v>
      </c>
      <c r="AF84" s="223">
        <v>34388</v>
      </c>
      <c r="AG84" s="223">
        <v>27743</v>
      </c>
      <c r="AH84" s="223">
        <v>15599</v>
      </c>
      <c r="AI84" s="223">
        <f t="shared" si="1"/>
        <v>893820</v>
      </c>
    </row>
    <row r="85" spans="3:35" x14ac:dyDescent="0.25">
      <c r="C85" s="222" t="s">
        <v>52</v>
      </c>
      <c r="D85" s="223">
        <v>30363</v>
      </c>
      <c r="E85" s="223">
        <v>29650</v>
      </c>
      <c r="F85" s="223">
        <v>29444</v>
      </c>
      <c r="G85" s="223">
        <v>25530</v>
      </c>
      <c r="H85" s="223">
        <v>23431</v>
      </c>
      <c r="I85" s="223">
        <v>29152</v>
      </c>
      <c r="J85" s="223">
        <v>30766</v>
      </c>
      <c r="K85" s="223">
        <v>28062</v>
      </c>
      <c r="L85" s="223">
        <v>29588</v>
      </c>
      <c r="M85" s="223">
        <v>28879</v>
      </c>
      <c r="N85" s="223">
        <v>26227</v>
      </c>
      <c r="O85" s="223">
        <v>24054</v>
      </c>
      <c r="P85" s="223">
        <v>28205</v>
      </c>
      <c r="Q85" s="223">
        <v>28444</v>
      </c>
      <c r="R85" s="223">
        <v>23133</v>
      </c>
      <c r="S85" s="223">
        <v>30117</v>
      </c>
      <c r="T85" s="223">
        <v>28996</v>
      </c>
      <c r="U85" s="223">
        <v>25292</v>
      </c>
      <c r="V85" s="223">
        <v>25092</v>
      </c>
      <c r="W85" s="223">
        <v>28363</v>
      </c>
      <c r="X85" s="223">
        <v>29060</v>
      </c>
      <c r="Y85" s="223">
        <v>28526</v>
      </c>
      <c r="Z85" s="223">
        <v>28746</v>
      </c>
      <c r="AA85" s="223">
        <v>28293</v>
      </c>
      <c r="AB85" s="223">
        <v>24992</v>
      </c>
      <c r="AC85" s="223">
        <v>23880</v>
      </c>
      <c r="AD85" s="223">
        <v>27063</v>
      </c>
      <c r="AE85" s="223">
        <v>26594</v>
      </c>
      <c r="AF85" s="223">
        <v>25075</v>
      </c>
      <c r="AG85" s="223">
        <v>20858</v>
      </c>
      <c r="AH85" s="223">
        <v>15807</v>
      </c>
      <c r="AI85" s="223">
        <f t="shared" si="1"/>
        <v>831682</v>
      </c>
    </row>
    <row r="86" spans="3:35" x14ac:dyDescent="0.25">
      <c r="C86" s="224" t="s">
        <v>13</v>
      </c>
      <c r="D86" s="225">
        <v>63653</v>
      </c>
      <c r="E86" s="225">
        <v>63357</v>
      </c>
      <c r="F86" s="225">
        <v>65442</v>
      </c>
      <c r="G86" s="225">
        <v>53937</v>
      </c>
      <c r="H86" s="225">
        <v>46559</v>
      </c>
      <c r="I86" s="225">
        <v>58665</v>
      </c>
      <c r="J86" s="225">
        <v>61761</v>
      </c>
      <c r="K86" s="225">
        <v>56877</v>
      </c>
      <c r="L86" s="225">
        <v>60555</v>
      </c>
      <c r="M86" s="225">
        <v>62446</v>
      </c>
      <c r="N86" s="225">
        <v>54373</v>
      </c>
      <c r="O86" s="225">
        <v>47362</v>
      </c>
      <c r="P86" s="225">
        <v>55752</v>
      </c>
      <c r="Q86" s="225">
        <v>58388</v>
      </c>
      <c r="R86" s="225">
        <v>46041</v>
      </c>
      <c r="S86" s="225">
        <v>60638</v>
      </c>
      <c r="T86" s="225">
        <v>61855</v>
      </c>
      <c r="U86" s="225">
        <v>53014</v>
      </c>
      <c r="V86" s="225">
        <v>48168</v>
      </c>
      <c r="W86" s="225">
        <v>56730</v>
      </c>
      <c r="X86" s="225">
        <v>59450</v>
      </c>
      <c r="Y86" s="225">
        <v>58733</v>
      </c>
      <c r="Z86" s="225">
        <v>60451</v>
      </c>
      <c r="AA86" s="225">
        <v>60387</v>
      </c>
      <c r="AB86" s="225">
        <v>53066</v>
      </c>
      <c r="AC86" s="225">
        <v>47532</v>
      </c>
      <c r="AD86" s="225">
        <v>54901</v>
      </c>
      <c r="AE86" s="225">
        <v>55939</v>
      </c>
      <c r="AF86" s="225">
        <v>59463</v>
      </c>
      <c r="AG86" s="225">
        <v>48601</v>
      </c>
      <c r="AH86" s="225">
        <v>31406</v>
      </c>
      <c r="AI86" s="225">
        <f t="shared" si="1"/>
        <v>1725502</v>
      </c>
    </row>
    <row r="87" spans="3:35" x14ac:dyDescent="0.25">
      <c r="C87" s="222" t="s">
        <v>110</v>
      </c>
      <c r="D87" s="223">
        <v>54155</v>
      </c>
      <c r="E87" s="223">
        <v>57032</v>
      </c>
      <c r="F87" s="223">
        <v>56391</v>
      </c>
      <c r="G87" s="223">
        <v>45943</v>
      </c>
      <c r="H87" s="223">
        <v>38294</v>
      </c>
      <c r="I87" s="223">
        <v>55487</v>
      </c>
      <c r="J87" s="223">
        <v>55434</v>
      </c>
      <c r="K87" s="223">
        <v>51560</v>
      </c>
      <c r="L87" s="223">
        <v>57039</v>
      </c>
      <c r="M87" s="223">
        <v>56090</v>
      </c>
      <c r="N87" s="223">
        <v>47483</v>
      </c>
      <c r="O87" s="223">
        <v>41059</v>
      </c>
      <c r="P87" s="223">
        <v>55598</v>
      </c>
      <c r="Q87" s="223">
        <v>55950</v>
      </c>
      <c r="R87" s="223">
        <v>45148</v>
      </c>
      <c r="S87" s="223">
        <v>55936</v>
      </c>
      <c r="T87" s="223">
        <v>54379</v>
      </c>
      <c r="U87" s="223">
        <v>49895</v>
      </c>
      <c r="V87" s="223">
        <v>40547</v>
      </c>
      <c r="W87" s="223">
        <v>58342</v>
      </c>
      <c r="X87" s="223">
        <v>59431</v>
      </c>
      <c r="Y87" s="223">
        <v>59403</v>
      </c>
      <c r="Z87" s="223">
        <v>59057</v>
      </c>
      <c r="AA87" s="223">
        <v>56619</v>
      </c>
      <c r="AB87" s="223">
        <v>47582</v>
      </c>
      <c r="AC87" s="223">
        <v>37707</v>
      </c>
      <c r="AD87" s="223">
        <v>55330</v>
      </c>
      <c r="AE87" s="223">
        <v>55936</v>
      </c>
      <c r="AF87" s="223">
        <v>52425</v>
      </c>
      <c r="AG87" s="223">
        <v>38415</v>
      </c>
      <c r="AH87" s="223">
        <v>33030</v>
      </c>
      <c r="AI87" s="223">
        <f t="shared" si="1"/>
        <v>1586697</v>
      </c>
    </row>
    <row r="88" spans="3:35" x14ac:dyDescent="0.25">
      <c r="C88" s="222" t="s">
        <v>109</v>
      </c>
      <c r="D88" s="223">
        <v>52492</v>
      </c>
      <c r="E88" s="223">
        <v>52367</v>
      </c>
      <c r="F88" s="223">
        <v>52799</v>
      </c>
      <c r="G88" s="223">
        <v>47320</v>
      </c>
      <c r="H88" s="223">
        <v>34971</v>
      </c>
      <c r="I88" s="223">
        <v>48356</v>
      </c>
      <c r="J88" s="223">
        <v>51515</v>
      </c>
      <c r="K88" s="223">
        <v>50215</v>
      </c>
      <c r="L88" s="223">
        <v>52698</v>
      </c>
      <c r="M88" s="223">
        <v>51553</v>
      </c>
      <c r="N88" s="223">
        <v>48230</v>
      </c>
      <c r="O88" s="223">
        <v>35864</v>
      </c>
      <c r="P88" s="223">
        <v>47424</v>
      </c>
      <c r="Q88" s="223">
        <v>53080</v>
      </c>
      <c r="R88" s="223">
        <v>41164</v>
      </c>
      <c r="S88" s="223">
        <v>48896</v>
      </c>
      <c r="T88" s="223">
        <v>50172</v>
      </c>
      <c r="U88" s="223">
        <v>41263</v>
      </c>
      <c r="V88" s="223">
        <v>27472</v>
      </c>
      <c r="W88" s="223">
        <v>42753</v>
      </c>
      <c r="X88" s="223">
        <v>46346</v>
      </c>
      <c r="Y88" s="223">
        <v>47182</v>
      </c>
      <c r="Z88" s="223">
        <v>47234</v>
      </c>
      <c r="AA88" s="223">
        <v>51698</v>
      </c>
      <c r="AB88" s="223">
        <v>46502</v>
      </c>
      <c r="AC88" s="223">
        <v>33525</v>
      </c>
      <c r="AD88" s="223">
        <v>46438</v>
      </c>
      <c r="AE88" s="223">
        <v>51186</v>
      </c>
      <c r="AF88" s="223">
        <v>52012</v>
      </c>
      <c r="AG88" s="223">
        <v>39612</v>
      </c>
      <c r="AH88" s="223">
        <v>32229</v>
      </c>
      <c r="AI88" s="223">
        <f t="shared" si="1"/>
        <v>1424568</v>
      </c>
    </row>
    <row r="89" spans="3:35" x14ac:dyDescent="0.25">
      <c r="C89" s="224" t="s">
        <v>13</v>
      </c>
      <c r="D89" s="225">
        <v>106647</v>
      </c>
      <c r="E89" s="225">
        <v>109399</v>
      </c>
      <c r="F89" s="225">
        <v>109190</v>
      </c>
      <c r="G89" s="225">
        <v>93263</v>
      </c>
      <c r="H89" s="225">
        <v>73265</v>
      </c>
      <c r="I89" s="225">
        <v>103843</v>
      </c>
      <c r="J89" s="225">
        <v>106949</v>
      </c>
      <c r="K89" s="225">
        <v>101775</v>
      </c>
      <c r="L89" s="225">
        <v>109737</v>
      </c>
      <c r="M89" s="225">
        <v>107643</v>
      </c>
      <c r="N89" s="225">
        <v>95713</v>
      </c>
      <c r="O89" s="225">
        <v>76923</v>
      </c>
      <c r="P89" s="225">
        <v>103022</v>
      </c>
      <c r="Q89" s="225">
        <v>109030</v>
      </c>
      <c r="R89" s="225">
        <v>86312</v>
      </c>
      <c r="S89" s="225">
        <v>104832</v>
      </c>
      <c r="T89" s="225">
        <v>104551</v>
      </c>
      <c r="U89" s="225">
        <v>91158</v>
      </c>
      <c r="V89" s="225">
        <v>68019</v>
      </c>
      <c r="W89" s="225">
        <v>101095</v>
      </c>
      <c r="X89" s="225">
        <v>105777</v>
      </c>
      <c r="Y89" s="225">
        <v>106585</v>
      </c>
      <c r="Z89" s="225">
        <v>106291</v>
      </c>
      <c r="AA89" s="225">
        <v>108317</v>
      </c>
      <c r="AB89" s="225">
        <v>94084</v>
      </c>
      <c r="AC89" s="225">
        <v>71232</v>
      </c>
      <c r="AD89" s="225">
        <v>101768</v>
      </c>
      <c r="AE89" s="225">
        <v>107122</v>
      </c>
      <c r="AF89" s="225">
        <v>104437</v>
      </c>
      <c r="AG89" s="225">
        <v>78027</v>
      </c>
      <c r="AH89" s="225">
        <v>65259</v>
      </c>
      <c r="AI89" s="225">
        <f t="shared" si="1"/>
        <v>3011265</v>
      </c>
    </row>
    <row r="90" spans="3:35" x14ac:dyDescent="0.25">
      <c r="C90" s="222" t="s">
        <v>108</v>
      </c>
      <c r="D90" s="223">
        <v>135901</v>
      </c>
      <c r="E90" s="223">
        <v>132800</v>
      </c>
      <c r="F90" s="223">
        <v>129406</v>
      </c>
      <c r="G90" s="223">
        <v>126610</v>
      </c>
      <c r="H90" s="223">
        <v>112265</v>
      </c>
      <c r="I90" s="223">
        <v>145127</v>
      </c>
      <c r="J90" s="223">
        <v>124723</v>
      </c>
      <c r="K90" s="223">
        <v>117774</v>
      </c>
      <c r="L90" s="223">
        <v>115065</v>
      </c>
      <c r="M90" s="223">
        <v>115411</v>
      </c>
      <c r="N90" s="223">
        <v>114835</v>
      </c>
      <c r="O90" s="223">
        <v>84615</v>
      </c>
      <c r="P90" s="223">
        <v>112111</v>
      </c>
      <c r="Q90" s="223">
        <v>108491</v>
      </c>
      <c r="R90" s="223">
        <v>97443</v>
      </c>
      <c r="S90" s="223">
        <v>113643</v>
      </c>
      <c r="T90" s="223">
        <v>115773</v>
      </c>
      <c r="U90" s="223">
        <v>114575</v>
      </c>
      <c r="V90" s="223">
        <v>94385</v>
      </c>
      <c r="W90" s="223">
        <v>104301</v>
      </c>
      <c r="X90" s="223">
        <v>111585</v>
      </c>
      <c r="Y90" s="223">
        <v>105482</v>
      </c>
      <c r="Z90" s="223">
        <v>116584</v>
      </c>
      <c r="AA90" s="223">
        <v>121657</v>
      </c>
      <c r="AB90" s="223">
        <v>125180</v>
      </c>
      <c r="AC90" s="223">
        <v>102899</v>
      </c>
      <c r="AD90" s="223">
        <v>123506</v>
      </c>
      <c r="AE90" s="223">
        <v>127164</v>
      </c>
      <c r="AF90" s="223">
        <v>135654</v>
      </c>
      <c r="AG90" s="223">
        <v>107690</v>
      </c>
      <c r="AH90" s="223">
        <v>111873</v>
      </c>
      <c r="AI90" s="223">
        <f t="shared" si="1"/>
        <v>3604528</v>
      </c>
    </row>
    <row r="91" spans="3:35" x14ac:dyDescent="0.25">
      <c r="C91" s="222" t="s">
        <v>107</v>
      </c>
      <c r="D91" s="223">
        <v>125727</v>
      </c>
      <c r="E91" s="223">
        <v>121377</v>
      </c>
      <c r="F91" s="223">
        <v>128075</v>
      </c>
      <c r="G91" s="223">
        <v>118535</v>
      </c>
      <c r="H91" s="223">
        <v>88391</v>
      </c>
      <c r="I91" s="223">
        <v>121762</v>
      </c>
      <c r="J91" s="223">
        <v>116397</v>
      </c>
      <c r="K91" s="223">
        <v>113026</v>
      </c>
      <c r="L91" s="223">
        <v>106387</v>
      </c>
      <c r="M91" s="223">
        <v>115322</v>
      </c>
      <c r="N91" s="223">
        <v>109718</v>
      </c>
      <c r="O91" s="223">
        <v>87460</v>
      </c>
      <c r="P91" s="223">
        <v>84096</v>
      </c>
      <c r="Q91" s="223">
        <v>100409</v>
      </c>
      <c r="R91" s="223">
        <v>92842</v>
      </c>
      <c r="S91" s="223">
        <v>105943</v>
      </c>
      <c r="T91" s="223">
        <v>107683</v>
      </c>
      <c r="U91" s="223">
        <v>99751</v>
      </c>
      <c r="V91" s="223">
        <v>72448</v>
      </c>
      <c r="W91" s="223">
        <v>86360</v>
      </c>
      <c r="X91" s="223">
        <v>105149</v>
      </c>
      <c r="Y91" s="223">
        <v>101188</v>
      </c>
      <c r="Z91" s="223">
        <v>109979</v>
      </c>
      <c r="AA91" s="223">
        <v>96284</v>
      </c>
      <c r="AB91" s="223">
        <v>110037</v>
      </c>
      <c r="AC91" s="223">
        <v>76224</v>
      </c>
      <c r="AD91" s="223">
        <v>101562</v>
      </c>
      <c r="AE91" s="223">
        <v>119945</v>
      </c>
      <c r="AF91" s="223">
        <v>125943</v>
      </c>
      <c r="AG91" s="223">
        <v>107430</v>
      </c>
      <c r="AH91" s="223">
        <v>103593</v>
      </c>
      <c r="AI91" s="223">
        <f t="shared" si="1"/>
        <v>3259043</v>
      </c>
    </row>
    <row r="92" spans="3:35" x14ac:dyDescent="0.25">
      <c r="C92" s="224" t="s">
        <v>13</v>
      </c>
      <c r="D92" s="225">
        <v>261628</v>
      </c>
      <c r="E92" s="225">
        <v>254177</v>
      </c>
      <c r="F92" s="225">
        <v>257481</v>
      </c>
      <c r="G92" s="225">
        <v>245145</v>
      </c>
      <c r="H92" s="225">
        <v>200656</v>
      </c>
      <c r="I92" s="225">
        <v>266889</v>
      </c>
      <c r="J92" s="225">
        <v>241120</v>
      </c>
      <c r="K92" s="225">
        <v>230800</v>
      </c>
      <c r="L92" s="225">
        <v>221452</v>
      </c>
      <c r="M92" s="225">
        <v>230733</v>
      </c>
      <c r="N92" s="225">
        <v>224553</v>
      </c>
      <c r="O92" s="225">
        <v>172075</v>
      </c>
      <c r="P92" s="225">
        <v>196207</v>
      </c>
      <c r="Q92" s="225">
        <v>208900</v>
      </c>
      <c r="R92" s="225">
        <v>190285</v>
      </c>
      <c r="S92" s="225">
        <v>219586</v>
      </c>
      <c r="T92" s="225">
        <v>223456</v>
      </c>
      <c r="U92" s="225">
        <v>214326</v>
      </c>
      <c r="V92" s="225">
        <v>166833</v>
      </c>
      <c r="W92" s="225">
        <v>190661</v>
      </c>
      <c r="X92" s="225">
        <v>216734</v>
      </c>
      <c r="Y92" s="225">
        <v>206670</v>
      </c>
      <c r="Z92" s="225">
        <v>226563</v>
      </c>
      <c r="AA92" s="225">
        <v>217941</v>
      </c>
      <c r="AB92" s="225">
        <v>235217</v>
      </c>
      <c r="AC92" s="225">
        <v>179123</v>
      </c>
      <c r="AD92" s="225">
        <v>225068</v>
      </c>
      <c r="AE92" s="225">
        <v>247109</v>
      </c>
      <c r="AF92" s="225">
        <v>261597</v>
      </c>
      <c r="AG92" s="225">
        <v>215120</v>
      </c>
      <c r="AH92" s="225">
        <v>215466</v>
      </c>
      <c r="AI92" s="225">
        <f t="shared" si="1"/>
        <v>6863571</v>
      </c>
    </row>
    <row r="93" spans="3:35" x14ac:dyDescent="0.25">
      <c r="C93" s="222" t="s">
        <v>51</v>
      </c>
      <c r="D93" s="223">
        <v>184605</v>
      </c>
      <c r="E93" s="223">
        <v>183012</v>
      </c>
      <c r="F93" s="223">
        <v>182705</v>
      </c>
      <c r="G93" s="223">
        <v>166313</v>
      </c>
      <c r="H93" s="223">
        <v>131738</v>
      </c>
      <c r="I93" s="223">
        <v>187834</v>
      </c>
      <c r="J93" s="223">
        <v>182808</v>
      </c>
      <c r="K93" s="223">
        <v>179321</v>
      </c>
      <c r="L93" s="223">
        <v>181605</v>
      </c>
      <c r="M93" s="223">
        <v>177958</v>
      </c>
      <c r="N93" s="223">
        <v>162410</v>
      </c>
      <c r="O93" s="223">
        <v>133554</v>
      </c>
      <c r="P93" s="223">
        <v>180446</v>
      </c>
      <c r="Q93" s="223">
        <v>180364</v>
      </c>
      <c r="R93" s="223">
        <v>164444</v>
      </c>
      <c r="S93" s="223">
        <v>182289</v>
      </c>
      <c r="T93" s="223">
        <v>174533</v>
      </c>
      <c r="U93" s="223">
        <v>166935</v>
      </c>
      <c r="V93" s="223">
        <v>125179</v>
      </c>
      <c r="W93" s="223">
        <v>179133</v>
      </c>
      <c r="X93" s="223">
        <v>178568</v>
      </c>
      <c r="Y93" s="223">
        <v>182376</v>
      </c>
      <c r="Z93" s="223">
        <v>178671</v>
      </c>
      <c r="AA93" s="223">
        <v>175332</v>
      </c>
      <c r="AB93" s="223">
        <v>174098</v>
      </c>
      <c r="AC93" s="223">
        <v>135613</v>
      </c>
      <c r="AD93" s="223">
        <v>185302</v>
      </c>
      <c r="AE93" s="223">
        <v>182737</v>
      </c>
      <c r="AF93" s="223">
        <v>179978</v>
      </c>
      <c r="AG93" s="223">
        <v>158398</v>
      </c>
      <c r="AH93" s="223">
        <v>123786</v>
      </c>
      <c r="AI93" s="223">
        <f t="shared" si="1"/>
        <v>5262045</v>
      </c>
    </row>
    <row r="94" spans="3:35" x14ac:dyDescent="0.25">
      <c r="C94" s="222" t="s">
        <v>50</v>
      </c>
      <c r="D94" s="223">
        <v>148666</v>
      </c>
      <c r="E94" s="223">
        <v>142191</v>
      </c>
      <c r="F94" s="223">
        <v>142655</v>
      </c>
      <c r="G94" s="223">
        <v>114866</v>
      </c>
      <c r="H94" s="223">
        <v>73785</v>
      </c>
      <c r="I94" s="223">
        <v>138537</v>
      </c>
      <c r="J94" s="223">
        <v>138404</v>
      </c>
      <c r="K94" s="223">
        <v>138278</v>
      </c>
      <c r="L94" s="223">
        <v>133813</v>
      </c>
      <c r="M94" s="223">
        <v>133829</v>
      </c>
      <c r="N94" s="223">
        <v>107723</v>
      </c>
      <c r="O94" s="223">
        <v>72138</v>
      </c>
      <c r="P94" s="223">
        <v>126518</v>
      </c>
      <c r="Q94" s="223">
        <v>131461</v>
      </c>
      <c r="R94" s="223">
        <v>97293</v>
      </c>
      <c r="S94" s="223">
        <v>129807</v>
      </c>
      <c r="T94" s="223">
        <v>133852</v>
      </c>
      <c r="U94" s="223">
        <v>105617</v>
      </c>
      <c r="V94" s="223">
        <v>69405</v>
      </c>
      <c r="W94" s="223">
        <v>117460</v>
      </c>
      <c r="X94" s="223">
        <v>120332</v>
      </c>
      <c r="Y94" s="223">
        <v>118867</v>
      </c>
      <c r="Z94" s="223">
        <v>125260</v>
      </c>
      <c r="AA94" s="223">
        <v>119984</v>
      </c>
      <c r="AB94" s="223">
        <v>114055</v>
      </c>
      <c r="AC94" s="223">
        <v>73519</v>
      </c>
      <c r="AD94" s="223">
        <v>127230</v>
      </c>
      <c r="AE94" s="223">
        <v>124403</v>
      </c>
      <c r="AF94" s="223">
        <v>132977</v>
      </c>
      <c r="AG94" s="223">
        <v>94053</v>
      </c>
      <c r="AH94" s="223">
        <v>65723</v>
      </c>
      <c r="AI94" s="223">
        <f t="shared" si="1"/>
        <v>3612701</v>
      </c>
    </row>
    <row r="95" spans="3:35" x14ac:dyDescent="0.25">
      <c r="C95" s="224" t="s">
        <v>13</v>
      </c>
      <c r="D95" s="225">
        <v>333271</v>
      </c>
      <c r="E95" s="225">
        <v>325203</v>
      </c>
      <c r="F95" s="225">
        <v>325360</v>
      </c>
      <c r="G95" s="225">
        <v>281179</v>
      </c>
      <c r="H95" s="225">
        <v>205523</v>
      </c>
      <c r="I95" s="225">
        <v>326371</v>
      </c>
      <c r="J95" s="225">
        <v>321212</v>
      </c>
      <c r="K95" s="225">
        <v>317599</v>
      </c>
      <c r="L95" s="225">
        <v>315418</v>
      </c>
      <c r="M95" s="225">
        <v>311787</v>
      </c>
      <c r="N95" s="225">
        <v>270133</v>
      </c>
      <c r="O95" s="225">
        <v>205692</v>
      </c>
      <c r="P95" s="225">
        <v>306964</v>
      </c>
      <c r="Q95" s="225">
        <v>311825</v>
      </c>
      <c r="R95" s="225">
        <v>261737</v>
      </c>
      <c r="S95" s="225">
        <v>312096</v>
      </c>
      <c r="T95" s="225">
        <v>308385</v>
      </c>
      <c r="U95" s="225">
        <v>272552</v>
      </c>
      <c r="V95" s="225">
        <v>194584</v>
      </c>
      <c r="W95" s="225">
        <v>296593</v>
      </c>
      <c r="X95" s="225">
        <v>298900</v>
      </c>
      <c r="Y95" s="225">
        <v>301243</v>
      </c>
      <c r="Z95" s="225">
        <v>303931</v>
      </c>
      <c r="AA95" s="225">
        <v>295316</v>
      </c>
      <c r="AB95" s="225">
        <v>288153</v>
      </c>
      <c r="AC95" s="225">
        <v>209132</v>
      </c>
      <c r="AD95" s="225">
        <v>312532</v>
      </c>
      <c r="AE95" s="225">
        <v>307140</v>
      </c>
      <c r="AF95" s="225">
        <v>312955</v>
      </c>
      <c r="AG95" s="225">
        <v>252451</v>
      </c>
      <c r="AH95" s="225">
        <v>189509</v>
      </c>
      <c r="AI95" s="225">
        <f t="shared" si="1"/>
        <v>8874746</v>
      </c>
    </row>
    <row r="96" spans="3:35" x14ac:dyDescent="0.25">
      <c r="C96" s="222" t="s">
        <v>49</v>
      </c>
      <c r="D96" s="223">
        <v>63654</v>
      </c>
      <c r="E96" s="223">
        <v>64197</v>
      </c>
      <c r="F96" s="223">
        <v>80350</v>
      </c>
      <c r="G96" s="223">
        <v>97163</v>
      </c>
      <c r="H96" s="223">
        <v>65840</v>
      </c>
      <c r="I96" s="223">
        <v>61237</v>
      </c>
      <c r="J96" s="223">
        <v>60318</v>
      </c>
      <c r="K96" s="223">
        <v>58800</v>
      </c>
      <c r="L96" s="223">
        <v>60948</v>
      </c>
      <c r="M96" s="223">
        <v>77756</v>
      </c>
      <c r="N96" s="223">
        <v>91558</v>
      </c>
      <c r="O96" s="223">
        <v>63795</v>
      </c>
      <c r="P96" s="223">
        <v>57229</v>
      </c>
      <c r="Q96" s="223">
        <v>60959</v>
      </c>
      <c r="R96" s="223">
        <v>58100</v>
      </c>
      <c r="S96" s="223">
        <v>58116</v>
      </c>
      <c r="T96" s="223">
        <v>74880</v>
      </c>
      <c r="U96" s="223">
        <v>88086</v>
      </c>
      <c r="V96" s="223">
        <v>58972</v>
      </c>
      <c r="W96" s="223">
        <v>57087</v>
      </c>
      <c r="X96" s="223">
        <v>58730</v>
      </c>
      <c r="Y96" s="223">
        <v>60226</v>
      </c>
      <c r="Z96" s="223">
        <v>58894</v>
      </c>
      <c r="AA96" s="223">
        <v>69202</v>
      </c>
      <c r="AB96" s="223">
        <v>83014</v>
      </c>
      <c r="AC96" s="223">
        <v>57271</v>
      </c>
      <c r="AD96" s="223">
        <v>59468</v>
      </c>
      <c r="AE96" s="223">
        <v>64409</v>
      </c>
      <c r="AF96" s="223">
        <v>78780</v>
      </c>
      <c r="AG96" s="223">
        <v>102065</v>
      </c>
      <c r="AH96" s="223">
        <v>108184</v>
      </c>
      <c r="AI96" s="223">
        <f t="shared" si="1"/>
        <v>2159288</v>
      </c>
    </row>
    <row r="97" spans="3:35" x14ac:dyDescent="0.25">
      <c r="C97" s="222" t="s">
        <v>48</v>
      </c>
      <c r="D97" s="223">
        <v>61120</v>
      </c>
      <c r="E97" s="223">
        <v>59223</v>
      </c>
      <c r="F97" s="223">
        <v>59873</v>
      </c>
      <c r="G97" s="223">
        <v>62139</v>
      </c>
      <c r="H97" s="223">
        <v>80230</v>
      </c>
      <c r="I97" s="223">
        <v>79767</v>
      </c>
      <c r="J97" s="223">
        <v>60574</v>
      </c>
      <c r="K97" s="223">
        <v>57526</v>
      </c>
      <c r="L97" s="223">
        <v>59804</v>
      </c>
      <c r="M97" s="223">
        <v>60579</v>
      </c>
      <c r="N97" s="223">
        <v>60999</v>
      </c>
      <c r="O97" s="223">
        <v>84495</v>
      </c>
      <c r="P97" s="223">
        <v>77150</v>
      </c>
      <c r="Q97" s="223">
        <v>59009</v>
      </c>
      <c r="R97" s="223">
        <v>57507</v>
      </c>
      <c r="S97" s="223">
        <v>62077</v>
      </c>
      <c r="T97" s="223">
        <v>62678</v>
      </c>
      <c r="U97" s="223">
        <v>63136</v>
      </c>
      <c r="V97" s="223">
        <v>80284</v>
      </c>
      <c r="W97" s="223">
        <v>74402</v>
      </c>
      <c r="X97" s="223">
        <v>60169</v>
      </c>
      <c r="Y97" s="223">
        <v>60265</v>
      </c>
      <c r="Z97" s="223">
        <v>59502</v>
      </c>
      <c r="AA97" s="223">
        <v>60926</v>
      </c>
      <c r="AB97" s="223">
        <v>62487</v>
      </c>
      <c r="AC97" s="223">
        <v>81574</v>
      </c>
      <c r="AD97" s="223">
        <v>73915</v>
      </c>
      <c r="AE97" s="223">
        <v>63236</v>
      </c>
      <c r="AF97" s="223">
        <v>65327</v>
      </c>
      <c r="AG97" s="223">
        <v>52710</v>
      </c>
      <c r="AH97" s="223">
        <v>77759</v>
      </c>
      <c r="AI97" s="223">
        <f t="shared" si="1"/>
        <v>2040442</v>
      </c>
    </row>
    <row r="98" spans="3:35" x14ac:dyDescent="0.25">
      <c r="C98" s="224" t="s">
        <v>13</v>
      </c>
      <c r="D98" s="225">
        <v>124774</v>
      </c>
      <c r="E98" s="225">
        <v>123420</v>
      </c>
      <c r="F98" s="225">
        <v>140223</v>
      </c>
      <c r="G98" s="225">
        <v>159302</v>
      </c>
      <c r="H98" s="225">
        <v>146070</v>
      </c>
      <c r="I98" s="225">
        <v>141004</v>
      </c>
      <c r="J98" s="225">
        <v>120892</v>
      </c>
      <c r="K98" s="225">
        <v>116326</v>
      </c>
      <c r="L98" s="225">
        <v>120752</v>
      </c>
      <c r="M98" s="225">
        <v>138335</v>
      </c>
      <c r="N98" s="225">
        <v>152557</v>
      </c>
      <c r="O98" s="225">
        <v>148290</v>
      </c>
      <c r="P98" s="225">
        <v>134379</v>
      </c>
      <c r="Q98" s="225">
        <v>119968</v>
      </c>
      <c r="R98" s="225">
        <v>115607</v>
      </c>
      <c r="S98" s="225">
        <v>120193</v>
      </c>
      <c r="T98" s="225">
        <v>137558</v>
      </c>
      <c r="U98" s="225">
        <v>151222</v>
      </c>
      <c r="V98" s="225">
        <v>139256</v>
      </c>
      <c r="W98" s="225">
        <v>131489</v>
      </c>
      <c r="X98" s="225">
        <v>118899</v>
      </c>
      <c r="Y98" s="225">
        <v>120491</v>
      </c>
      <c r="Z98" s="225">
        <v>118396</v>
      </c>
      <c r="AA98" s="225">
        <v>130128</v>
      </c>
      <c r="AB98" s="225">
        <v>145501</v>
      </c>
      <c r="AC98" s="225">
        <v>138845</v>
      </c>
      <c r="AD98" s="225">
        <v>133383</v>
      </c>
      <c r="AE98" s="225">
        <v>127645</v>
      </c>
      <c r="AF98" s="225">
        <v>144107</v>
      </c>
      <c r="AG98" s="225">
        <v>154775</v>
      </c>
      <c r="AH98" s="225">
        <v>185943</v>
      </c>
      <c r="AI98" s="225">
        <f t="shared" si="1"/>
        <v>4199730</v>
      </c>
    </row>
    <row r="99" spans="3:35" x14ac:dyDescent="0.25">
      <c r="C99" s="222" t="s">
        <v>47</v>
      </c>
      <c r="D99" s="223">
        <v>67519</v>
      </c>
      <c r="E99" s="223">
        <v>64054</v>
      </c>
      <c r="F99" s="223">
        <v>60937</v>
      </c>
      <c r="G99" s="223">
        <v>59938</v>
      </c>
      <c r="H99" s="223">
        <v>68924</v>
      </c>
      <c r="I99" s="223">
        <v>72020</v>
      </c>
      <c r="J99" s="223">
        <v>63238</v>
      </c>
      <c r="K99" s="223">
        <v>64788</v>
      </c>
      <c r="L99" s="223">
        <v>52535</v>
      </c>
      <c r="M99" s="223">
        <v>52444</v>
      </c>
      <c r="N99" s="223">
        <v>52674</v>
      </c>
      <c r="O99" s="223">
        <v>64622</v>
      </c>
      <c r="P99" s="223">
        <v>58569</v>
      </c>
      <c r="Q99" s="223">
        <v>57404</v>
      </c>
      <c r="R99" s="223">
        <v>69935</v>
      </c>
      <c r="S99" s="223">
        <v>61388</v>
      </c>
      <c r="T99" s="223">
        <v>58788</v>
      </c>
      <c r="U99" s="223">
        <v>53904</v>
      </c>
      <c r="V99" s="223">
        <v>63619</v>
      </c>
      <c r="W99" s="223">
        <v>66980</v>
      </c>
      <c r="X99" s="223">
        <v>59549</v>
      </c>
      <c r="Y99" s="223">
        <v>63903</v>
      </c>
      <c r="Z99" s="223">
        <v>60611</v>
      </c>
      <c r="AA99" s="223">
        <v>54646</v>
      </c>
      <c r="AB99" s="223">
        <v>63999</v>
      </c>
      <c r="AC99" s="223">
        <v>64192</v>
      </c>
      <c r="AD99" s="223">
        <v>66273</v>
      </c>
      <c r="AE99" s="223">
        <v>71014</v>
      </c>
      <c r="AF99" s="223">
        <v>68705</v>
      </c>
      <c r="AG99" s="223">
        <v>59573</v>
      </c>
      <c r="AH99" s="223">
        <v>66744</v>
      </c>
      <c r="AI99" s="223">
        <f t="shared" si="1"/>
        <v>1933489</v>
      </c>
    </row>
    <row r="100" spans="3:35" x14ac:dyDescent="0.25">
      <c r="C100" s="222" t="s">
        <v>46</v>
      </c>
      <c r="D100" s="223">
        <v>117933</v>
      </c>
      <c r="E100" s="223">
        <v>117445</v>
      </c>
      <c r="F100" s="223">
        <v>117890</v>
      </c>
      <c r="G100" s="223">
        <v>117021</v>
      </c>
      <c r="H100" s="223">
        <v>105435</v>
      </c>
      <c r="I100" s="223">
        <v>129102</v>
      </c>
      <c r="J100" s="223">
        <v>114222</v>
      </c>
      <c r="K100" s="223">
        <v>118994</v>
      </c>
      <c r="L100" s="223">
        <v>113523</v>
      </c>
      <c r="M100" s="223">
        <v>113969</v>
      </c>
      <c r="N100" s="223">
        <v>112671</v>
      </c>
      <c r="O100" s="223">
        <v>101326</v>
      </c>
      <c r="P100" s="223">
        <v>116330</v>
      </c>
      <c r="Q100" s="223">
        <v>111690</v>
      </c>
      <c r="R100" s="223">
        <v>116946</v>
      </c>
      <c r="S100" s="223">
        <v>118528</v>
      </c>
      <c r="T100" s="223">
        <v>116654</v>
      </c>
      <c r="U100" s="223">
        <v>116164</v>
      </c>
      <c r="V100" s="223">
        <v>104234</v>
      </c>
      <c r="W100" s="223">
        <v>124481</v>
      </c>
      <c r="X100" s="223">
        <v>116953</v>
      </c>
      <c r="Y100" s="223">
        <v>118762</v>
      </c>
      <c r="Z100" s="223">
        <v>116649</v>
      </c>
      <c r="AA100" s="223">
        <v>118483</v>
      </c>
      <c r="AB100" s="223">
        <v>124406</v>
      </c>
      <c r="AC100" s="223">
        <v>105705</v>
      </c>
      <c r="AD100" s="223">
        <v>125804</v>
      </c>
      <c r="AE100" s="223">
        <v>124326</v>
      </c>
      <c r="AF100" s="223">
        <v>126068</v>
      </c>
      <c r="AG100" s="223">
        <v>109474</v>
      </c>
      <c r="AH100" s="223">
        <v>102208</v>
      </c>
      <c r="AI100" s="223">
        <f t="shared" si="1"/>
        <v>3593396</v>
      </c>
    </row>
    <row r="101" spans="3:35" x14ac:dyDescent="0.25">
      <c r="C101" s="224" t="s">
        <v>13</v>
      </c>
      <c r="D101" s="225">
        <v>185452</v>
      </c>
      <c r="E101" s="225">
        <v>181499</v>
      </c>
      <c r="F101" s="225">
        <v>178827</v>
      </c>
      <c r="G101" s="225">
        <v>176959</v>
      </c>
      <c r="H101" s="225">
        <v>174359</v>
      </c>
      <c r="I101" s="225">
        <v>201122</v>
      </c>
      <c r="J101" s="225">
        <v>177460</v>
      </c>
      <c r="K101" s="225">
        <v>183782</v>
      </c>
      <c r="L101" s="225">
        <v>166058</v>
      </c>
      <c r="M101" s="225">
        <v>166413</v>
      </c>
      <c r="N101" s="225">
        <v>165345</v>
      </c>
      <c r="O101" s="225">
        <v>165948</v>
      </c>
      <c r="P101" s="225">
        <v>174899</v>
      </c>
      <c r="Q101" s="225">
        <v>169094</v>
      </c>
      <c r="R101" s="225">
        <v>186881</v>
      </c>
      <c r="S101" s="225">
        <v>179916</v>
      </c>
      <c r="T101" s="225">
        <v>175442</v>
      </c>
      <c r="U101" s="225">
        <v>170068</v>
      </c>
      <c r="V101" s="225">
        <v>167853</v>
      </c>
      <c r="W101" s="225">
        <v>191461</v>
      </c>
      <c r="X101" s="225">
        <v>176502</v>
      </c>
      <c r="Y101" s="225">
        <v>182665</v>
      </c>
      <c r="Z101" s="225">
        <v>177260</v>
      </c>
      <c r="AA101" s="225">
        <v>173129</v>
      </c>
      <c r="AB101" s="225">
        <v>188405</v>
      </c>
      <c r="AC101" s="225">
        <v>169897</v>
      </c>
      <c r="AD101" s="225">
        <v>192077</v>
      </c>
      <c r="AE101" s="225">
        <v>195340</v>
      </c>
      <c r="AF101" s="225">
        <v>194773</v>
      </c>
      <c r="AG101" s="225">
        <v>169047</v>
      </c>
      <c r="AH101" s="225">
        <v>168952</v>
      </c>
      <c r="AI101" s="225">
        <f t="shared" si="1"/>
        <v>5526885</v>
      </c>
    </row>
    <row r="102" spans="3:35" x14ac:dyDescent="0.25">
      <c r="C102" s="222" t="s">
        <v>106</v>
      </c>
      <c r="D102" s="223">
        <v>146195</v>
      </c>
      <c r="E102" s="223">
        <v>144150</v>
      </c>
      <c r="F102" s="223">
        <v>134703</v>
      </c>
      <c r="G102" s="223">
        <v>129724</v>
      </c>
      <c r="H102" s="223">
        <v>111215</v>
      </c>
      <c r="I102" s="223">
        <v>147739</v>
      </c>
      <c r="J102" s="223">
        <v>140143</v>
      </c>
      <c r="K102" s="223">
        <v>142701</v>
      </c>
      <c r="L102" s="223">
        <v>141785</v>
      </c>
      <c r="M102" s="223">
        <v>142100</v>
      </c>
      <c r="N102" s="223">
        <v>130092</v>
      </c>
      <c r="O102" s="223">
        <v>113288</v>
      </c>
      <c r="P102" s="223">
        <v>138080</v>
      </c>
      <c r="Q102" s="223">
        <v>140705</v>
      </c>
      <c r="R102" s="223">
        <v>118289</v>
      </c>
      <c r="S102" s="223">
        <v>141232</v>
      </c>
      <c r="T102" s="223">
        <v>142779</v>
      </c>
      <c r="U102" s="223">
        <v>130959</v>
      </c>
      <c r="V102" s="223">
        <v>107804</v>
      </c>
      <c r="W102" s="223">
        <v>147324</v>
      </c>
      <c r="X102" s="223">
        <v>140722</v>
      </c>
      <c r="Y102" s="223">
        <v>142019</v>
      </c>
      <c r="Z102" s="223">
        <v>144153</v>
      </c>
      <c r="AA102" s="223">
        <v>140107</v>
      </c>
      <c r="AB102" s="223">
        <v>128124</v>
      </c>
      <c r="AC102" s="223">
        <v>112547</v>
      </c>
      <c r="AD102" s="223">
        <v>137976</v>
      </c>
      <c r="AE102" s="223">
        <v>139950</v>
      </c>
      <c r="AF102" s="223">
        <v>136764</v>
      </c>
      <c r="AG102" s="223">
        <v>106726</v>
      </c>
      <c r="AH102" s="223">
        <v>102720</v>
      </c>
      <c r="AI102" s="223">
        <f t="shared" si="1"/>
        <v>4122815</v>
      </c>
    </row>
    <row r="103" spans="3:35" x14ac:dyDescent="0.25">
      <c r="C103" s="222" t="s">
        <v>105</v>
      </c>
      <c r="D103" s="223">
        <v>134508</v>
      </c>
      <c r="E103" s="223">
        <v>136378</v>
      </c>
      <c r="F103" s="223">
        <v>130780</v>
      </c>
      <c r="G103" s="223">
        <v>134178</v>
      </c>
      <c r="H103" s="223">
        <v>110912</v>
      </c>
      <c r="I103" s="223">
        <v>131659</v>
      </c>
      <c r="J103" s="223">
        <v>123833</v>
      </c>
      <c r="K103" s="223">
        <v>130725</v>
      </c>
      <c r="L103" s="223">
        <v>133161</v>
      </c>
      <c r="M103" s="223">
        <v>136830</v>
      </c>
      <c r="N103" s="223">
        <v>129512</v>
      </c>
      <c r="O103" s="223">
        <v>109879</v>
      </c>
      <c r="P103" s="223">
        <v>129107</v>
      </c>
      <c r="Q103" s="223">
        <v>131468</v>
      </c>
      <c r="R103" s="223">
        <v>118192</v>
      </c>
      <c r="S103" s="223">
        <v>133369</v>
      </c>
      <c r="T103" s="223">
        <v>136636</v>
      </c>
      <c r="U103" s="223">
        <v>137441</v>
      </c>
      <c r="V103" s="223">
        <v>108074</v>
      </c>
      <c r="W103" s="223">
        <v>145723</v>
      </c>
      <c r="X103" s="223">
        <v>145766</v>
      </c>
      <c r="Y103" s="223">
        <v>146400</v>
      </c>
      <c r="Z103" s="223">
        <v>141585</v>
      </c>
      <c r="AA103" s="223">
        <v>141592</v>
      </c>
      <c r="AB103" s="223">
        <v>135575</v>
      </c>
      <c r="AC103" s="223">
        <v>114786</v>
      </c>
      <c r="AD103" s="223">
        <v>135879</v>
      </c>
      <c r="AE103" s="223">
        <v>140817</v>
      </c>
      <c r="AF103" s="223">
        <v>136594</v>
      </c>
      <c r="AG103" s="223">
        <v>124105</v>
      </c>
      <c r="AH103" s="223">
        <v>112806</v>
      </c>
      <c r="AI103" s="223">
        <f t="shared" si="1"/>
        <v>4058270</v>
      </c>
    </row>
    <row r="104" spans="3:35" x14ac:dyDescent="0.25">
      <c r="C104" s="224" t="s">
        <v>13</v>
      </c>
      <c r="D104" s="225">
        <v>280703</v>
      </c>
      <c r="E104" s="225">
        <v>280528</v>
      </c>
      <c r="F104" s="225">
        <v>265483</v>
      </c>
      <c r="G104" s="225">
        <v>263902</v>
      </c>
      <c r="H104" s="225">
        <v>222127</v>
      </c>
      <c r="I104" s="225">
        <v>279398</v>
      </c>
      <c r="J104" s="225">
        <v>263976</v>
      </c>
      <c r="K104" s="225">
        <v>273426</v>
      </c>
      <c r="L104" s="225">
        <v>274946</v>
      </c>
      <c r="M104" s="225">
        <v>278930</v>
      </c>
      <c r="N104" s="225">
        <v>259604</v>
      </c>
      <c r="O104" s="225">
        <v>223167</v>
      </c>
      <c r="P104" s="225">
        <v>267187</v>
      </c>
      <c r="Q104" s="225">
        <v>272173</v>
      </c>
      <c r="R104" s="225">
        <v>236481</v>
      </c>
      <c r="S104" s="225">
        <v>274601</v>
      </c>
      <c r="T104" s="225">
        <v>279415</v>
      </c>
      <c r="U104" s="225">
        <v>268400</v>
      </c>
      <c r="V104" s="225">
        <v>215878</v>
      </c>
      <c r="W104" s="225">
        <v>293047</v>
      </c>
      <c r="X104" s="225">
        <v>286488</v>
      </c>
      <c r="Y104" s="225">
        <v>288419</v>
      </c>
      <c r="Z104" s="225">
        <v>285738</v>
      </c>
      <c r="AA104" s="225">
        <v>281699</v>
      </c>
      <c r="AB104" s="225">
        <v>263699</v>
      </c>
      <c r="AC104" s="225">
        <v>227333</v>
      </c>
      <c r="AD104" s="225">
        <v>273855</v>
      </c>
      <c r="AE104" s="225">
        <v>280767</v>
      </c>
      <c r="AF104" s="225">
        <v>273358</v>
      </c>
      <c r="AG104" s="225">
        <v>230831</v>
      </c>
      <c r="AH104" s="225">
        <v>215526</v>
      </c>
      <c r="AI104" s="225">
        <f t="shared" si="1"/>
        <v>8181085</v>
      </c>
    </row>
    <row r="105" spans="3:35" x14ac:dyDescent="0.25">
      <c r="C105" s="222" t="s">
        <v>45</v>
      </c>
      <c r="D105" s="223">
        <v>37871</v>
      </c>
      <c r="E105" s="223">
        <v>40527</v>
      </c>
      <c r="F105" s="223">
        <v>38573</v>
      </c>
      <c r="G105" s="223">
        <v>35740</v>
      </c>
      <c r="H105" s="223">
        <v>30741</v>
      </c>
      <c r="I105" s="223">
        <v>41101</v>
      </c>
      <c r="J105" s="223">
        <v>36948</v>
      </c>
      <c r="K105" s="223">
        <v>39056</v>
      </c>
      <c r="L105" s="223">
        <v>39846</v>
      </c>
      <c r="M105" s="223">
        <v>38474</v>
      </c>
      <c r="N105" s="223">
        <v>36988</v>
      </c>
      <c r="O105" s="223">
        <v>30723</v>
      </c>
      <c r="P105" s="223">
        <v>39285</v>
      </c>
      <c r="Q105" s="223">
        <v>38540</v>
      </c>
      <c r="R105" s="223">
        <v>33326</v>
      </c>
      <c r="S105" s="223">
        <v>39567</v>
      </c>
      <c r="T105" s="223">
        <v>40523</v>
      </c>
      <c r="U105" s="223">
        <v>37679</v>
      </c>
      <c r="V105" s="223">
        <v>31077</v>
      </c>
      <c r="W105" s="223">
        <v>40618</v>
      </c>
      <c r="X105" s="223">
        <v>37534</v>
      </c>
      <c r="Y105" s="223">
        <v>40231</v>
      </c>
      <c r="Z105" s="223">
        <v>38603</v>
      </c>
      <c r="AA105" s="223">
        <v>40895</v>
      </c>
      <c r="AB105" s="223">
        <v>37607</v>
      </c>
      <c r="AC105" s="223">
        <v>32631</v>
      </c>
      <c r="AD105" s="223">
        <v>41346</v>
      </c>
      <c r="AE105" s="223">
        <v>39570</v>
      </c>
      <c r="AF105" s="223">
        <v>39050</v>
      </c>
      <c r="AG105" s="223">
        <v>31692</v>
      </c>
      <c r="AH105" s="223">
        <v>29578</v>
      </c>
      <c r="AI105" s="223">
        <f t="shared" si="1"/>
        <v>1155940</v>
      </c>
    </row>
    <row r="106" spans="3:35" x14ac:dyDescent="0.25">
      <c r="C106" s="222" t="s">
        <v>44</v>
      </c>
      <c r="D106" s="223">
        <v>60260</v>
      </c>
      <c r="E106" s="223">
        <v>64067</v>
      </c>
      <c r="F106" s="223">
        <v>60647</v>
      </c>
      <c r="G106" s="223">
        <v>61105</v>
      </c>
      <c r="H106" s="223">
        <v>50389</v>
      </c>
      <c r="I106" s="223">
        <v>61655</v>
      </c>
      <c r="J106" s="223">
        <v>61148</v>
      </c>
      <c r="K106" s="223">
        <v>63136</v>
      </c>
      <c r="L106" s="223">
        <v>62705</v>
      </c>
      <c r="M106" s="223">
        <v>59798</v>
      </c>
      <c r="N106" s="223">
        <v>58626</v>
      </c>
      <c r="O106" s="223">
        <v>49241</v>
      </c>
      <c r="P106" s="223">
        <v>60638</v>
      </c>
      <c r="Q106" s="223">
        <v>61859</v>
      </c>
      <c r="R106" s="223">
        <v>53639</v>
      </c>
      <c r="S106" s="223">
        <v>60932</v>
      </c>
      <c r="T106" s="223">
        <v>58174</v>
      </c>
      <c r="U106" s="223">
        <v>61051</v>
      </c>
      <c r="V106" s="223">
        <v>48995</v>
      </c>
      <c r="W106" s="223">
        <v>59614</v>
      </c>
      <c r="X106" s="223">
        <v>63185</v>
      </c>
      <c r="Y106" s="223">
        <v>63542</v>
      </c>
      <c r="Z106" s="223">
        <v>61321</v>
      </c>
      <c r="AA106" s="223">
        <v>58700</v>
      </c>
      <c r="AB106" s="223">
        <v>63068</v>
      </c>
      <c r="AC106" s="223">
        <v>53738</v>
      </c>
      <c r="AD106" s="223">
        <v>63718</v>
      </c>
      <c r="AE106" s="223">
        <v>64089</v>
      </c>
      <c r="AF106" s="223">
        <v>65249</v>
      </c>
      <c r="AG106" s="223">
        <v>61346</v>
      </c>
      <c r="AH106" s="223">
        <v>54197</v>
      </c>
      <c r="AI106" s="223">
        <f t="shared" si="1"/>
        <v>1849832</v>
      </c>
    </row>
    <row r="107" spans="3:35" x14ac:dyDescent="0.25">
      <c r="C107" s="224" t="s">
        <v>13</v>
      </c>
      <c r="D107" s="225">
        <v>98131</v>
      </c>
      <c r="E107" s="225">
        <v>104594</v>
      </c>
      <c r="F107" s="225">
        <v>99220</v>
      </c>
      <c r="G107" s="225">
        <v>96845</v>
      </c>
      <c r="H107" s="225">
        <v>81130</v>
      </c>
      <c r="I107" s="225">
        <v>102756</v>
      </c>
      <c r="J107" s="225">
        <v>98096</v>
      </c>
      <c r="K107" s="225">
        <v>102192</v>
      </c>
      <c r="L107" s="225">
        <v>102551</v>
      </c>
      <c r="M107" s="225">
        <v>98272</v>
      </c>
      <c r="N107" s="225">
        <v>95614</v>
      </c>
      <c r="O107" s="225">
        <v>79964</v>
      </c>
      <c r="P107" s="225">
        <v>99923</v>
      </c>
      <c r="Q107" s="225">
        <v>100399</v>
      </c>
      <c r="R107" s="225">
        <v>86965</v>
      </c>
      <c r="S107" s="225">
        <v>100499</v>
      </c>
      <c r="T107" s="225">
        <v>98697</v>
      </c>
      <c r="U107" s="225">
        <v>98730</v>
      </c>
      <c r="V107" s="225">
        <v>80072</v>
      </c>
      <c r="W107" s="225">
        <v>100232</v>
      </c>
      <c r="X107" s="225">
        <v>100719</v>
      </c>
      <c r="Y107" s="225">
        <v>103773</v>
      </c>
      <c r="Z107" s="225">
        <v>99924</v>
      </c>
      <c r="AA107" s="225">
        <v>99595</v>
      </c>
      <c r="AB107" s="225">
        <v>100675</v>
      </c>
      <c r="AC107" s="225">
        <v>86369</v>
      </c>
      <c r="AD107" s="225">
        <v>105064</v>
      </c>
      <c r="AE107" s="225">
        <v>103659</v>
      </c>
      <c r="AF107" s="225">
        <v>104299</v>
      </c>
      <c r="AG107" s="225">
        <v>93038</v>
      </c>
      <c r="AH107" s="225">
        <v>83775</v>
      </c>
      <c r="AI107" s="225">
        <f t="shared" si="1"/>
        <v>3005772</v>
      </c>
    </row>
    <row r="108" spans="3:35" x14ac:dyDescent="0.25">
      <c r="C108" s="222" t="s">
        <v>104</v>
      </c>
      <c r="D108" s="223">
        <v>82867</v>
      </c>
      <c r="E108" s="223">
        <v>80572</v>
      </c>
      <c r="F108" s="223">
        <v>82695</v>
      </c>
      <c r="G108" s="223">
        <v>75926</v>
      </c>
      <c r="H108" s="223">
        <v>75728</v>
      </c>
      <c r="I108" s="223">
        <v>91242</v>
      </c>
      <c r="J108" s="223">
        <v>76649</v>
      </c>
      <c r="K108" s="223">
        <v>78833</v>
      </c>
      <c r="L108" s="223">
        <v>79159</v>
      </c>
      <c r="M108" s="223">
        <v>82361</v>
      </c>
      <c r="N108" s="223">
        <v>76920</v>
      </c>
      <c r="O108" s="223">
        <v>77389</v>
      </c>
      <c r="P108" s="223">
        <v>88676</v>
      </c>
      <c r="Q108" s="223">
        <v>80619</v>
      </c>
      <c r="R108" s="223">
        <v>70041</v>
      </c>
      <c r="S108" s="223">
        <v>82278</v>
      </c>
      <c r="T108" s="223">
        <v>85220</v>
      </c>
      <c r="U108" s="223">
        <v>81942</v>
      </c>
      <c r="V108" s="223">
        <v>76988</v>
      </c>
      <c r="W108" s="223">
        <v>90886</v>
      </c>
      <c r="X108" s="223">
        <v>80988</v>
      </c>
      <c r="Y108" s="223">
        <v>78263</v>
      </c>
      <c r="Z108" s="223">
        <v>83306</v>
      </c>
      <c r="AA108" s="223">
        <v>86829</v>
      </c>
      <c r="AB108" s="223">
        <v>77028</v>
      </c>
      <c r="AC108" s="223">
        <v>75928</v>
      </c>
      <c r="AD108" s="223">
        <v>88395</v>
      </c>
      <c r="AE108" s="223">
        <v>82097</v>
      </c>
      <c r="AF108" s="223">
        <v>80440</v>
      </c>
      <c r="AG108" s="223">
        <v>62801</v>
      </c>
      <c r="AH108" s="223">
        <v>73492</v>
      </c>
      <c r="AI108" s="223">
        <f t="shared" si="1"/>
        <v>2486558</v>
      </c>
    </row>
    <row r="109" spans="3:35" x14ac:dyDescent="0.25">
      <c r="C109" s="222" t="s">
        <v>103</v>
      </c>
      <c r="D109" s="223">
        <v>91859</v>
      </c>
      <c r="E109" s="223">
        <v>89308</v>
      </c>
      <c r="F109" s="223">
        <v>101330</v>
      </c>
      <c r="G109" s="223">
        <v>96343</v>
      </c>
      <c r="H109" s="223">
        <v>71878</v>
      </c>
      <c r="I109" s="223">
        <v>84923</v>
      </c>
      <c r="J109" s="223">
        <v>85585</v>
      </c>
      <c r="K109" s="223">
        <v>86491</v>
      </c>
      <c r="L109" s="223">
        <v>90522</v>
      </c>
      <c r="M109" s="223">
        <v>101367</v>
      </c>
      <c r="N109" s="223">
        <v>98709</v>
      </c>
      <c r="O109" s="223">
        <v>71632</v>
      </c>
      <c r="P109" s="223">
        <v>85635</v>
      </c>
      <c r="Q109" s="223">
        <v>89995</v>
      </c>
      <c r="R109" s="223">
        <v>76085</v>
      </c>
      <c r="S109" s="223">
        <v>88575</v>
      </c>
      <c r="T109" s="223">
        <v>97557</v>
      </c>
      <c r="U109" s="223">
        <v>97809</v>
      </c>
      <c r="V109" s="223">
        <v>68956</v>
      </c>
      <c r="W109" s="223">
        <v>86993</v>
      </c>
      <c r="X109" s="223">
        <v>88087</v>
      </c>
      <c r="Y109" s="223">
        <v>90125</v>
      </c>
      <c r="Z109" s="223">
        <v>91549</v>
      </c>
      <c r="AA109" s="223">
        <v>105872</v>
      </c>
      <c r="AB109" s="223">
        <v>108383</v>
      </c>
      <c r="AC109" s="223">
        <v>85030</v>
      </c>
      <c r="AD109" s="223">
        <v>94401</v>
      </c>
      <c r="AE109" s="223">
        <v>103310</v>
      </c>
      <c r="AF109" s="223">
        <v>111135</v>
      </c>
      <c r="AG109" s="223">
        <v>117907</v>
      </c>
      <c r="AH109" s="223">
        <v>110756</v>
      </c>
      <c r="AI109" s="223">
        <f t="shared" si="1"/>
        <v>2868107</v>
      </c>
    </row>
    <row r="110" spans="3:35" x14ac:dyDescent="0.25">
      <c r="C110" s="224" t="s">
        <v>13</v>
      </c>
      <c r="D110" s="225">
        <v>174726</v>
      </c>
      <c r="E110" s="225">
        <v>169880</v>
      </c>
      <c r="F110" s="225">
        <v>184025</v>
      </c>
      <c r="G110" s="225">
        <v>172269</v>
      </c>
      <c r="H110" s="225">
        <v>147606</v>
      </c>
      <c r="I110" s="225">
        <v>176165</v>
      </c>
      <c r="J110" s="225">
        <v>162234</v>
      </c>
      <c r="K110" s="225">
        <v>165324</v>
      </c>
      <c r="L110" s="225">
        <v>169681</v>
      </c>
      <c r="M110" s="225">
        <v>183728</v>
      </c>
      <c r="N110" s="225">
        <v>175629</v>
      </c>
      <c r="O110" s="225">
        <v>149021</v>
      </c>
      <c r="P110" s="225">
        <v>174311</v>
      </c>
      <c r="Q110" s="225">
        <v>170614</v>
      </c>
      <c r="R110" s="225">
        <v>146126</v>
      </c>
      <c r="S110" s="225">
        <v>170853</v>
      </c>
      <c r="T110" s="225">
        <v>182777</v>
      </c>
      <c r="U110" s="225">
        <v>179751</v>
      </c>
      <c r="V110" s="225">
        <v>145944</v>
      </c>
      <c r="W110" s="225">
        <v>177879</v>
      </c>
      <c r="X110" s="225">
        <v>169075</v>
      </c>
      <c r="Y110" s="225">
        <v>168388</v>
      </c>
      <c r="Z110" s="225">
        <v>174855</v>
      </c>
      <c r="AA110" s="225">
        <v>192701</v>
      </c>
      <c r="AB110" s="225">
        <v>185411</v>
      </c>
      <c r="AC110" s="225">
        <v>160958</v>
      </c>
      <c r="AD110" s="225">
        <v>182796</v>
      </c>
      <c r="AE110" s="225">
        <v>185407</v>
      </c>
      <c r="AF110" s="225">
        <v>191575</v>
      </c>
      <c r="AG110" s="225">
        <v>180708</v>
      </c>
      <c r="AH110" s="225">
        <v>184248</v>
      </c>
      <c r="AI110" s="225">
        <f t="shared" si="1"/>
        <v>5354665</v>
      </c>
    </row>
    <row r="111" spans="3:35" x14ac:dyDescent="0.25">
      <c r="C111" s="222" t="s">
        <v>43</v>
      </c>
      <c r="D111" s="223">
        <v>92547</v>
      </c>
      <c r="E111" s="223">
        <v>90313</v>
      </c>
      <c r="F111" s="223">
        <v>102280</v>
      </c>
      <c r="G111" s="223">
        <v>93641</v>
      </c>
      <c r="H111" s="223">
        <v>65075</v>
      </c>
      <c r="I111" s="223">
        <v>78964</v>
      </c>
      <c r="J111" s="223">
        <v>84049</v>
      </c>
      <c r="K111" s="223">
        <v>85213</v>
      </c>
      <c r="L111" s="223">
        <v>87966</v>
      </c>
      <c r="M111" s="223">
        <v>92033</v>
      </c>
      <c r="N111" s="223">
        <v>93476</v>
      </c>
      <c r="O111" s="223">
        <v>64599</v>
      </c>
      <c r="P111" s="223">
        <v>84008</v>
      </c>
      <c r="Q111" s="223">
        <v>89660</v>
      </c>
      <c r="R111" s="223">
        <v>73402</v>
      </c>
      <c r="S111" s="223">
        <v>85176</v>
      </c>
      <c r="T111" s="223">
        <v>99648</v>
      </c>
      <c r="U111" s="223">
        <v>96518</v>
      </c>
      <c r="V111" s="223">
        <v>66348</v>
      </c>
      <c r="W111" s="223">
        <v>87700</v>
      </c>
      <c r="X111" s="223">
        <v>89571</v>
      </c>
      <c r="Y111" s="223">
        <v>90694</v>
      </c>
      <c r="Z111" s="223">
        <v>92611</v>
      </c>
      <c r="AA111" s="223">
        <v>106209</v>
      </c>
      <c r="AB111" s="223">
        <v>106380</v>
      </c>
      <c r="AC111" s="223">
        <v>79460</v>
      </c>
      <c r="AD111" s="223">
        <v>95490</v>
      </c>
      <c r="AE111" s="223">
        <v>107058</v>
      </c>
      <c r="AF111" s="223">
        <v>113188</v>
      </c>
      <c r="AG111" s="223">
        <v>114344</v>
      </c>
      <c r="AH111" s="223">
        <v>101811</v>
      </c>
      <c r="AI111" s="223">
        <f t="shared" si="1"/>
        <v>2809432</v>
      </c>
    </row>
    <row r="112" spans="3:35" x14ac:dyDescent="0.25">
      <c r="C112" s="222" t="s">
        <v>42</v>
      </c>
      <c r="D112" s="223">
        <v>89769</v>
      </c>
      <c r="E112" s="223">
        <v>82632</v>
      </c>
      <c r="F112" s="223">
        <v>88736</v>
      </c>
      <c r="G112" s="223">
        <v>77770</v>
      </c>
      <c r="H112" s="223">
        <v>76343</v>
      </c>
      <c r="I112" s="223">
        <v>98183</v>
      </c>
      <c r="J112" s="223">
        <v>88103</v>
      </c>
      <c r="K112" s="223">
        <v>89627</v>
      </c>
      <c r="L112" s="223">
        <v>88846</v>
      </c>
      <c r="M112" s="223">
        <v>87936</v>
      </c>
      <c r="N112" s="223">
        <v>81226</v>
      </c>
      <c r="O112" s="223">
        <v>81562</v>
      </c>
      <c r="P112" s="223">
        <v>98581</v>
      </c>
      <c r="Q112" s="223">
        <v>90177</v>
      </c>
      <c r="R112" s="223">
        <v>74249</v>
      </c>
      <c r="S112" s="223">
        <v>89790</v>
      </c>
      <c r="T112" s="223">
        <v>93964</v>
      </c>
      <c r="U112" s="223">
        <v>84700</v>
      </c>
      <c r="V112" s="223">
        <v>83296</v>
      </c>
      <c r="W112" s="223">
        <v>96750</v>
      </c>
      <c r="X112" s="223">
        <v>89671</v>
      </c>
      <c r="Y112" s="223">
        <v>82822</v>
      </c>
      <c r="Z112" s="223">
        <v>91098</v>
      </c>
      <c r="AA112" s="223">
        <v>97323</v>
      </c>
      <c r="AB112" s="223">
        <v>76662</v>
      </c>
      <c r="AC112" s="223">
        <v>78396</v>
      </c>
      <c r="AD112" s="223">
        <v>91408</v>
      </c>
      <c r="AE112" s="223">
        <v>86394</v>
      </c>
      <c r="AF112" s="223">
        <v>86773</v>
      </c>
      <c r="AG112" s="223">
        <v>59824</v>
      </c>
      <c r="AH112" s="223">
        <v>63861</v>
      </c>
      <c r="AI112" s="223">
        <f t="shared" si="1"/>
        <v>2646472</v>
      </c>
    </row>
    <row r="113" spans="3:35" x14ac:dyDescent="0.25">
      <c r="C113" s="224" t="s">
        <v>13</v>
      </c>
      <c r="D113" s="225">
        <v>182316</v>
      </c>
      <c r="E113" s="225">
        <v>172945</v>
      </c>
      <c r="F113" s="225">
        <v>191016</v>
      </c>
      <c r="G113" s="225">
        <v>171411</v>
      </c>
      <c r="H113" s="225">
        <v>141418</v>
      </c>
      <c r="I113" s="225">
        <v>177147</v>
      </c>
      <c r="J113" s="225">
        <v>172152</v>
      </c>
      <c r="K113" s="225">
        <v>174840</v>
      </c>
      <c r="L113" s="225">
        <v>176812</v>
      </c>
      <c r="M113" s="225">
        <v>179969</v>
      </c>
      <c r="N113" s="225">
        <v>174702</v>
      </c>
      <c r="O113" s="225">
        <v>146161</v>
      </c>
      <c r="P113" s="225">
        <v>182589</v>
      </c>
      <c r="Q113" s="225">
        <v>179837</v>
      </c>
      <c r="R113" s="225">
        <v>147651</v>
      </c>
      <c r="S113" s="225">
        <v>174966</v>
      </c>
      <c r="T113" s="225">
        <v>193612</v>
      </c>
      <c r="U113" s="225">
        <v>181218</v>
      </c>
      <c r="V113" s="225">
        <v>149644</v>
      </c>
      <c r="W113" s="225">
        <v>184450</v>
      </c>
      <c r="X113" s="225">
        <v>179242</v>
      </c>
      <c r="Y113" s="225">
        <v>173516</v>
      </c>
      <c r="Z113" s="225">
        <v>183709</v>
      </c>
      <c r="AA113" s="225">
        <v>203532</v>
      </c>
      <c r="AB113" s="225">
        <v>183042</v>
      </c>
      <c r="AC113" s="225">
        <v>157856</v>
      </c>
      <c r="AD113" s="225">
        <v>186898</v>
      </c>
      <c r="AE113" s="225">
        <v>193452</v>
      </c>
      <c r="AF113" s="225">
        <v>199961</v>
      </c>
      <c r="AG113" s="225">
        <v>174168</v>
      </c>
      <c r="AH113" s="225">
        <v>165672</v>
      </c>
      <c r="AI113" s="225">
        <f t="shared" si="1"/>
        <v>5455904</v>
      </c>
    </row>
    <row r="114" spans="3:35" x14ac:dyDescent="0.25">
      <c r="C114" s="222" t="s">
        <v>41</v>
      </c>
      <c r="D114" s="223">
        <v>92363</v>
      </c>
      <c r="E114" s="223">
        <v>90687</v>
      </c>
      <c r="F114" s="223">
        <v>103343</v>
      </c>
      <c r="G114" s="223">
        <v>95396</v>
      </c>
      <c r="H114" s="223">
        <v>65683</v>
      </c>
      <c r="I114" s="223">
        <v>79238</v>
      </c>
      <c r="J114" s="223">
        <v>83728</v>
      </c>
      <c r="K114" s="223">
        <v>84365</v>
      </c>
      <c r="L114" s="223">
        <v>87954</v>
      </c>
      <c r="M114" s="223">
        <v>99248</v>
      </c>
      <c r="N114" s="223">
        <v>95353</v>
      </c>
      <c r="O114" s="223">
        <v>65057</v>
      </c>
      <c r="P114" s="223">
        <v>82782</v>
      </c>
      <c r="Q114" s="223">
        <v>82934</v>
      </c>
      <c r="R114" s="223">
        <v>73425</v>
      </c>
      <c r="S114" s="223">
        <v>87207</v>
      </c>
      <c r="T114" s="223">
        <v>99227</v>
      </c>
      <c r="U114" s="223">
        <v>96476</v>
      </c>
      <c r="V114" s="223">
        <v>67674</v>
      </c>
      <c r="W114" s="223">
        <v>87458</v>
      </c>
      <c r="X114" s="223">
        <v>88937</v>
      </c>
      <c r="Y114" s="223">
        <v>90353</v>
      </c>
      <c r="Z114" s="223">
        <v>91763</v>
      </c>
      <c r="AA114" s="223">
        <v>107047</v>
      </c>
      <c r="AB114" s="223">
        <v>108691</v>
      </c>
      <c r="AC114" s="223">
        <v>80009</v>
      </c>
      <c r="AD114" s="223">
        <v>95078</v>
      </c>
      <c r="AE114" s="223">
        <v>106974</v>
      </c>
      <c r="AF114" s="223">
        <v>114008</v>
      </c>
      <c r="AG114" s="223">
        <v>116278</v>
      </c>
      <c r="AH114" s="223">
        <v>101763</v>
      </c>
      <c r="AI114" s="223">
        <f t="shared" si="1"/>
        <v>2820499</v>
      </c>
    </row>
    <row r="115" spans="3:35" x14ac:dyDescent="0.25">
      <c r="C115" s="222" t="s">
        <v>40</v>
      </c>
      <c r="D115" s="223">
        <v>87881</v>
      </c>
      <c r="E115" s="223">
        <v>85735</v>
      </c>
      <c r="F115" s="223">
        <v>86555</v>
      </c>
      <c r="G115" s="223">
        <v>75714</v>
      </c>
      <c r="H115" s="223">
        <v>74301</v>
      </c>
      <c r="I115" s="223">
        <v>95951</v>
      </c>
      <c r="J115" s="223">
        <v>86005</v>
      </c>
      <c r="K115" s="223">
        <v>86371</v>
      </c>
      <c r="L115" s="223">
        <v>85915</v>
      </c>
      <c r="M115" s="223">
        <v>89805</v>
      </c>
      <c r="N115" s="223">
        <v>79063</v>
      </c>
      <c r="O115" s="223">
        <v>78469</v>
      </c>
      <c r="P115" s="223">
        <v>95944</v>
      </c>
      <c r="Q115" s="223">
        <v>83880</v>
      </c>
      <c r="R115" s="223">
        <v>73935</v>
      </c>
      <c r="S115" s="223">
        <v>88541</v>
      </c>
      <c r="T115" s="223">
        <v>91430</v>
      </c>
      <c r="U115" s="223">
        <v>82372</v>
      </c>
      <c r="V115" s="223">
        <v>79421</v>
      </c>
      <c r="W115" s="223">
        <v>97651</v>
      </c>
      <c r="X115" s="223">
        <v>88127</v>
      </c>
      <c r="Y115" s="223">
        <v>82335</v>
      </c>
      <c r="Z115" s="223">
        <v>87565</v>
      </c>
      <c r="AA115" s="223">
        <v>92550</v>
      </c>
      <c r="AB115" s="223">
        <v>76449</v>
      </c>
      <c r="AC115" s="223">
        <v>77497</v>
      </c>
      <c r="AD115" s="223">
        <v>89956</v>
      </c>
      <c r="AE115" s="223">
        <v>83951</v>
      </c>
      <c r="AF115" s="223">
        <v>84439</v>
      </c>
      <c r="AG115" s="223">
        <v>57414</v>
      </c>
      <c r="AH115" s="223">
        <v>60849</v>
      </c>
      <c r="AI115" s="223">
        <f t="shared" si="1"/>
        <v>2586071</v>
      </c>
    </row>
    <row r="116" spans="3:35" x14ac:dyDescent="0.25">
      <c r="C116" s="224" t="s">
        <v>13</v>
      </c>
      <c r="D116" s="225">
        <v>180244</v>
      </c>
      <c r="E116" s="225">
        <v>176422</v>
      </c>
      <c r="F116" s="225">
        <v>189898</v>
      </c>
      <c r="G116" s="225">
        <v>171110</v>
      </c>
      <c r="H116" s="225">
        <v>139984</v>
      </c>
      <c r="I116" s="225">
        <v>175189</v>
      </c>
      <c r="J116" s="225">
        <v>169733</v>
      </c>
      <c r="K116" s="225">
        <v>170736</v>
      </c>
      <c r="L116" s="225">
        <v>173869</v>
      </c>
      <c r="M116" s="225">
        <v>189053</v>
      </c>
      <c r="N116" s="225">
        <v>174416</v>
      </c>
      <c r="O116" s="225">
        <v>143526</v>
      </c>
      <c r="P116" s="225">
        <v>178726</v>
      </c>
      <c r="Q116" s="225">
        <v>166814</v>
      </c>
      <c r="R116" s="225">
        <v>147360</v>
      </c>
      <c r="S116" s="225">
        <v>175748</v>
      </c>
      <c r="T116" s="225">
        <v>190657</v>
      </c>
      <c r="U116" s="225">
        <v>178848</v>
      </c>
      <c r="V116" s="225">
        <v>147095</v>
      </c>
      <c r="W116" s="225">
        <v>185109</v>
      </c>
      <c r="X116" s="225">
        <v>177064</v>
      </c>
      <c r="Y116" s="225">
        <v>172688</v>
      </c>
      <c r="Z116" s="225">
        <v>179328</v>
      </c>
      <c r="AA116" s="225">
        <v>199597</v>
      </c>
      <c r="AB116" s="225">
        <v>185140</v>
      </c>
      <c r="AC116" s="225">
        <v>157506</v>
      </c>
      <c r="AD116" s="225">
        <v>185034</v>
      </c>
      <c r="AE116" s="225">
        <v>190925</v>
      </c>
      <c r="AF116" s="225">
        <v>198447</v>
      </c>
      <c r="AG116" s="225">
        <v>173692</v>
      </c>
      <c r="AH116" s="225">
        <v>162612</v>
      </c>
      <c r="AI116" s="225">
        <f t="shared" si="1"/>
        <v>5406570</v>
      </c>
    </row>
    <row r="117" spans="3:35" x14ac:dyDescent="0.25">
      <c r="C117" s="222" t="s">
        <v>102</v>
      </c>
      <c r="D117" s="223">
        <v>26300</v>
      </c>
      <c r="E117" s="223">
        <v>25690</v>
      </c>
      <c r="F117" s="223">
        <v>27842</v>
      </c>
      <c r="G117" s="223">
        <v>25639</v>
      </c>
      <c r="H117" s="223">
        <v>24471</v>
      </c>
      <c r="I117" s="223">
        <v>23621</v>
      </c>
      <c r="J117" s="223">
        <v>24233</v>
      </c>
      <c r="K117" s="223">
        <v>24664</v>
      </c>
      <c r="L117" s="223">
        <v>25224</v>
      </c>
      <c r="M117" s="223">
        <v>27875</v>
      </c>
      <c r="N117" s="223">
        <v>25566</v>
      </c>
      <c r="O117" s="223">
        <v>23820</v>
      </c>
      <c r="P117" s="223">
        <v>23973</v>
      </c>
      <c r="Q117" s="223">
        <v>25678</v>
      </c>
      <c r="R117" s="223">
        <v>22392</v>
      </c>
      <c r="S117" s="223">
        <v>25255</v>
      </c>
      <c r="T117" s="223">
        <v>27932</v>
      </c>
      <c r="U117" s="223">
        <v>24323</v>
      </c>
      <c r="V117" s="223">
        <v>23687</v>
      </c>
      <c r="W117" s="223">
        <v>23657</v>
      </c>
      <c r="X117" s="223">
        <v>24521</v>
      </c>
      <c r="Y117" s="223">
        <v>25134</v>
      </c>
      <c r="Z117" s="223">
        <v>25096</v>
      </c>
      <c r="AA117" s="223">
        <v>28344</v>
      </c>
      <c r="AB117" s="223">
        <v>24220</v>
      </c>
      <c r="AC117" s="223">
        <v>21683</v>
      </c>
      <c r="AD117" s="223">
        <v>23748</v>
      </c>
      <c r="AE117" s="223">
        <v>24808</v>
      </c>
      <c r="AF117" s="223">
        <v>25607</v>
      </c>
      <c r="AG117" s="223">
        <v>14223</v>
      </c>
      <c r="AH117" s="223">
        <v>28294</v>
      </c>
      <c r="AI117" s="223">
        <f t="shared" si="1"/>
        <v>767520</v>
      </c>
    </row>
    <row r="118" spans="3:35" x14ac:dyDescent="0.25">
      <c r="C118" s="222" t="s">
        <v>101</v>
      </c>
      <c r="D118" s="223">
        <v>28656</v>
      </c>
      <c r="E118" s="223">
        <v>28354</v>
      </c>
      <c r="F118" s="223">
        <v>30555</v>
      </c>
      <c r="G118" s="223">
        <v>26762</v>
      </c>
      <c r="H118" s="223">
        <v>26215</v>
      </c>
      <c r="I118" s="223">
        <v>26616</v>
      </c>
      <c r="J118" s="223">
        <v>26305</v>
      </c>
      <c r="K118" s="223">
        <v>26619</v>
      </c>
      <c r="L118" s="223">
        <v>27561</v>
      </c>
      <c r="M118" s="223">
        <v>30135</v>
      </c>
      <c r="N118" s="223">
        <v>26825</v>
      </c>
      <c r="O118" s="223">
        <v>25669</v>
      </c>
      <c r="P118" s="223">
        <v>27093</v>
      </c>
      <c r="Q118" s="223">
        <v>27728</v>
      </c>
      <c r="R118" s="223">
        <v>23171</v>
      </c>
      <c r="S118" s="223">
        <v>27524</v>
      </c>
      <c r="T118" s="223">
        <v>30494</v>
      </c>
      <c r="U118" s="223">
        <v>25979</v>
      </c>
      <c r="V118" s="223">
        <v>25669</v>
      </c>
      <c r="W118" s="223">
        <v>26213</v>
      </c>
      <c r="X118" s="223">
        <v>27087</v>
      </c>
      <c r="Y118" s="223">
        <v>27574</v>
      </c>
      <c r="Z118" s="223">
        <v>27617</v>
      </c>
      <c r="AA118" s="223">
        <v>31047</v>
      </c>
      <c r="AB118" s="223">
        <v>26059</v>
      </c>
      <c r="AC118" s="223">
        <v>24034</v>
      </c>
      <c r="AD118" s="223">
        <v>26638</v>
      </c>
      <c r="AE118" s="223">
        <v>27038</v>
      </c>
      <c r="AF118" s="223">
        <v>25582</v>
      </c>
      <c r="AG118" s="223">
        <v>15302</v>
      </c>
      <c r="AH118" s="223">
        <v>28919</v>
      </c>
      <c r="AI118" s="223">
        <f t="shared" si="1"/>
        <v>831040</v>
      </c>
    </row>
    <row r="119" spans="3:35" x14ac:dyDescent="0.25">
      <c r="C119" s="224" t="s">
        <v>13</v>
      </c>
      <c r="D119" s="225">
        <v>54956</v>
      </c>
      <c r="E119" s="225">
        <v>54044</v>
      </c>
      <c r="F119" s="225">
        <v>58397</v>
      </c>
      <c r="G119" s="225">
        <v>52401</v>
      </c>
      <c r="H119" s="225">
        <v>50686</v>
      </c>
      <c r="I119" s="225">
        <v>50237</v>
      </c>
      <c r="J119" s="225">
        <v>50538</v>
      </c>
      <c r="K119" s="225">
        <v>51283</v>
      </c>
      <c r="L119" s="225">
        <v>52785</v>
      </c>
      <c r="M119" s="225">
        <v>58010</v>
      </c>
      <c r="N119" s="225">
        <v>52391</v>
      </c>
      <c r="O119" s="225">
        <v>49489</v>
      </c>
      <c r="P119" s="225">
        <v>51066</v>
      </c>
      <c r="Q119" s="225">
        <v>53406</v>
      </c>
      <c r="R119" s="225">
        <v>45563</v>
      </c>
      <c r="S119" s="225">
        <v>52779</v>
      </c>
      <c r="T119" s="225">
        <v>58426</v>
      </c>
      <c r="U119" s="225">
        <v>50302</v>
      </c>
      <c r="V119" s="225">
        <v>49356</v>
      </c>
      <c r="W119" s="225">
        <v>49870</v>
      </c>
      <c r="X119" s="225">
        <v>51608</v>
      </c>
      <c r="Y119" s="225">
        <v>52708</v>
      </c>
      <c r="Z119" s="225">
        <v>52713</v>
      </c>
      <c r="AA119" s="225">
        <v>59391</v>
      </c>
      <c r="AB119" s="225">
        <v>50279</v>
      </c>
      <c r="AC119" s="225">
        <v>45717</v>
      </c>
      <c r="AD119" s="225">
        <v>50386</v>
      </c>
      <c r="AE119" s="225">
        <v>51846</v>
      </c>
      <c r="AF119" s="225">
        <v>51189</v>
      </c>
      <c r="AG119" s="225">
        <v>29525</v>
      </c>
      <c r="AH119" s="225">
        <v>57213</v>
      </c>
      <c r="AI119" s="225">
        <f t="shared" si="1"/>
        <v>1598560</v>
      </c>
    </row>
    <row r="120" spans="3:35" x14ac:dyDescent="0.25">
      <c r="C120" s="222" t="s">
        <v>39</v>
      </c>
      <c r="D120" s="223">
        <v>48752</v>
      </c>
      <c r="E120" s="223">
        <v>47469</v>
      </c>
      <c r="F120" s="223">
        <v>53577</v>
      </c>
      <c r="G120" s="223">
        <v>54933</v>
      </c>
      <c r="H120" s="223">
        <v>47339</v>
      </c>
      <c r="I120" s="223">
        <v>45637</v>
      </c>
      <c r="J120" s="223">
        <v>45886</v>
      </c>
      <c r="K120" s="223">
        <v>46369</v>
      </c>
      <c r="L120" s="223">
        <v>46587</v>
      </c>
      <c r="M120" s="223">
        <v>53142</v>
      </c>
      <c r="N120" s="223">
        <v>58611</v>
      </c>
      <c r="O120" s="223">
        <v>50583</v>
      </c>
      <c r="P120" s="223">
        <v>44231</v>
      </c>
      <c r="Q120" s="223">
        <v>47448</v>
      </c>
      <c r="R120" s="223">
        <v>46677</v>
      </c>
      <c r="S120" s="223">
        <v>46248</v>
      </c>
      <c r="T120" s="223">
        <v>54073</v>
      </c>
      <c r="U120" s="223">
        <v>59190</v>
      </c>
      <c r="V120" s="223">
        <v>46340</v>
      </c>
      <c r="W120" s="223">
        <v>45540</v>
      </c>
      <c r="X120" s="223">
        <v>46244</v>
      </c>
      <c r="Y120" s="223">
        <v>46937</v>
      </c>
      <c r="Z120" s="223">
        <v>46634</v>
      </c>
      <c r="AA120" s="223">
        <v>52292</v>
      </c>
      <c r="AB120" s="223">
        <v>57413</v>
      </c>
      <c r="AC120" s="223">
        <v>48684</v>
      </c>
      <c r="AD120" s="223">
        <v>45622</v>
      </c>
      <c r="AE120" s="223">
        <v>46483</v>
      </c>
      <c r="AF120" s="223">
        <v>53469</v>
      </c>
      <c r="AG120" s="223">
        <v>56495</v>
      </c>
      <c r="AH120" s="223">
        <v>56153</v>
      </c>
      <c r="AI120" s="223">
        <f t="shared" si="1"/>
        <v>1545058</v>
      </c>
    </row>
    <row r="121" spans="3:35" x14ac:dyDescent="0.25">
      <c r="C121" s="222" t="s">
        <v>38</v>
      </c>
      <c r="D121" s="223">
        <v>43350</v>
      </c>
      <c r="E121" s="223">
        <v>43559</v>
      </c>
      <c r="F121" s="223">
        <v>42238</v>
      </c>
      <c r="G121" s="223">
        <v>45081</v>
      </c>
      <c r="H121" s="223">
        <v>60738</v>
      </c>
      <c r="I121" s="223">
        <v>55654</v>
      </c>
      <c r="J121" s="223">
        <v>43956</v>
      </c>
      <c r="K121" s="223">
        <v>43075</v>
      </c>
      <c r="L121" s="223">
        <v>43104</v>
      </c>
      <c r="M121" s="223">
        <v>42852</v>
      </c>
      <c r="N121" s="223">
        <v>45089</v>
      </c>
      <c r="O121" s="223">
        <v>59237</v>
      </c>
      <c r="P121" s="223">
        <v>54691</v>
      </c>
      <c r="Q121" s="223">
        <v>41867</v>
      </c>
      <c r="R121" s="223">
        <v>43960</v>
      </c>
      <c r="S121" s="223">
        <v>44326</v>
      </c>
      <c r="T121" s="223">
        <v>43609</v>
      </c>
      <c r="U121" s="223">
        <v>45292</v>
      </c>
      <c r="V121" s="223">
        <v>54745</v>
      </c>
      <c r="W121" s="223">
        <v>53855</v>
      </c>
      <c r="X121" s="223">
        <v>43858</v>
      </c>
      <c r="Y121" s="223">
        <v>44258</v>
      </c>
      <c r="Z121" s="223">
        <v>43715</v>
      </c>
      <c r="AA121" s="223">
        <v>44003</v>
      </c>
      <c r="AB121" s="223">
        <v>44479</v>
      </c>
      <c r="AC121" s="223">
        <v>54454</v>
      </c>
      <c r="AD121" s="223">
        <v>52220</v>
      </c>
      <c r="AE121" s="223">
        <v>43222</v>
      </c>
      <c r="AF121" s="223">
        <v>44368</v>
      </c>
      <c r="AG121" s="223">
        <v>38193</v>
      </c>
      <c r="AH121" s="223">
        <v>46467</v>
      </c>
      <c r="AI121" s="223">
        <f t="shared" si="1"/>
        <v>1449515</v>
      </c>
    </row>
    <row r="122" spans="3:35" x14ac:dyDescent="0.25">
      <c r="C122" s="224" t="s">
        <v>13</v>
      </c>
      <c r="D122" s="225">
        <v>92102</v>
      </c>
      <c r="E122" s="225">
        <v>91028</v>
      </c>
      <c r="F122" s="225">
        <v>95815</v>
      </c>
      <c r="G122" s="225">
        <v>100014</v>
      </c>
      <c r="H122" s="225">
        <v>108077</v>
      </c>
      <c r="I122" s="225">
        <v>101291</v>
      </c>
      <c r="J122" s="225">
        <v>89842</v>
      </c>
      <c r="K122" s="225">
        <v>89444</v>
      </c>
      <c r="L122" s="225">
        <v>89691</v>
      </c>
      <c r="M122" s="225">
        <v>95994</v>
      </c>
      <c r="N122" s="225">
        <v>103700</v>
      </c>
      <c r="O122" s="225">
        <v>109820</v>
      </c>
      <c r="P122" s="225">
        <v>98922</v>
      </c>
      <c r="Q122" s="225">
        <v>89315</v>
      </c>
      <c r="R122" s="225">
        <v>90637</v>
      </c>
      <c r="S122" s="225">
        <v>90574</v>
      </c>
      <c r="T122" s="225">
        <v>97682</v>
      </c>
      <c r="U122" s="225">
        <v>104482</v>
      </c>
      <c r="V122" s="225">
        <v>101085</v>
      </c>
      <c r="W122" s="225">
        <v>99395</v>
      </c>
      <c r="X122" s="225">
        <v>90102</v>
      </c>
      <c r="Y122" s="225">
        <v>91195</v>
      </c>
      <c r="Z122" s="225">
        <v>90349</v>
      </c>
      <c r="AA122" s="225">
        <v>96295</v>
      </c>
      <c r="AB122" s="225">
        <v>101892</v>
      </c>
      <c r="AC122" s="225">
        <v>103138</v>
      </c>
      <c r="AD122" s="225">
        <v>97842</v>
      </c>
      <c r="AE122" s="225">
        <v>89705</v>
      </c>
      <c r="AF122" s="225">
        <v>97837</v>
      </c>
      <c r="AG122" s="225">
        <v>94688</v>
      </c>
      <c r="AH122" s="225">
        <v>102620</v>
      </c>
      <c r="AI122" s="225">
        <f t="shared" si="1"/>
        <v>2994573</v>
      </c>
    </row>
    <row r="123" spans="3:35" x14ac:dyDescent="0.25">
      <c r="C123" s="222" t="s">
        <v>37</v>
      </c>
      <c r="D123" s="223">
        <v>43342</v>
      </c>
      <c r="E123" s="223">
        <v>43203</v>
      </c>
      <c r="F123" s="223">
        <v>42305</v>
      </c>
      <c r="G123" s="223">
        <v>44873</v>
      </c>
      <c r="H123" s="223">
        <v>41693</v>
      </c>
      <c r="I123" s="223">
        <v>43089</v>
      </c>
      <c r="J123" s="223">
        <v>43060</v>
      </c>
      <c r="K123" s="223">
        <v>44429</v>
      </c>
      <c r="L123" s="223">
        <v>44316</v>
      </c>
      <c r="M123" s="223">
        <v>43299</v>
      </c>
      <c r="N123" s="223">
        <v>44832</v>
      </c>
      <c r="O123" s="223">
        <v>41492</v>
      </c>
      <c r="P123" s="223">
        <v>44496</v>
      </c>
      <c r="Q123" s="223">
        <v>43897</v>
      </c>
      <c r="R123" s="223">
        <v>42588</v>
      </c>
      <c r="S123" s="223">
        <v>43209</v>
      </c>
      <c r="T123" s="223">
        <v>45437</v>
      </c>
      <c r="U123" s="223">
        <v>45869</v>
      </c>
      <c r="V123" s="223">
        <v>40155</v>
      </c>
      <c r="W123" s="223">
        <v>43999</v>
      </c>
      <c r="X123" s="223">
        <v>45246</v>
      </c>
      <c r="Y123" s="223">
        <v>45462</v>
      </c>
      <c r="Z123" s="223">
        <v>45218</v>
      </c>
      <c r="AA123" s="223">
        <v>45457</v>
      </c>
      <c r="AB123" s="223">
        <v>47513</v>
      </c>
      <c r="AC123" s="223">
        <v>41913</v>
      </c>
      <c r="AD123" s="223">
        <v>43940</v>
      </c>
      <c r="AE123" s="223">
        <v>42907</v>
      </c>
      <c r="AF123" s="223">
        <v>42866</v>
      </c>
      <c r="AG123" s="223">
        <v>40867</v>
      </c>
      <c r="AH123" s="223">
        <v>31273</v>
      </c>
      <c r="AI123" s="223">
        <f t="shared" si="1"/>
        <v>1342245</v>
      </c>
    </row>
    <row r="124" spans="3:35" x14ac:dyDescent="0.25">
      <c r="C124" s="222" t="s">
        <v>36</v>
      </c>
      <c r="D124" s="223">
        <v>60623</v>
      </c>
      <c r="E124" s="223">
        <v>59394</v>
      </c>
      <c r="F124" s="223">
        <v>56475</v>
      </c>
      <c r="G124" s="223">
        <v>58635</v>
      </c>
      <c r="H124" s="223">
        <v>47404</v>
      </c>
      <c r="I124" s="223">
        <v>59187</v>
      </c>
      <c r="J124" s="223">
        <v>58159</v>
      </c>
      <c r="K124" s="223">
        <v>59470</v>
      </c>
      <c r="L124" s="223">
        <v>60429</v>
      </c>
      <c r="M124" s="223">
        <v>58993</v>
      </c>
      <c r="N124" s="223">
        <v>57545</v>
      </c>
      <c r="O124" s="223">
        <v>48174</v>
      </c>
      <c r="P124" s="223">
        <v>57641</v>
      </c>
      <c r="Q124" s="223">
        <v>58614</v>
      </c>
      <c r="R124" s="223">
        <v>52316</v>
      </c>
      <c r="S124" s="223">
        <v>57787</v>
      </c>
      <c r="T124" s="223">
        <v>61244</v>
      </c>
      <c r="U124" s="223">
        <v>57545</v>
      </c>
      <c r="V124" s="223">
        <v>45398</v>
      </c>
      <c r="W124" s="223">
        <v>57441</v>
      </c>
      <c r="X124" s="223">
        <v>59672</v>
      </c>
      <c r="Y124" s="223">
        <v>59755</v>
      </c>
      <c r="Z124" s="223">
        <v>60948</v>
      </c>
      <c r="AA124" s="223">
        <v>62581</v>
      </c>
      <c r="AB124" s="223">
        <v>59468</v>
      </c>
      <c r="AC124" s="223">
        <v>50757</v>
      </c>
      <c r="AD124" s="223">
        <v>58126</v>
      </c>
      <c r="AE124" s="223">
        <v>58205</v>
      </c>
      <c r="AF124" s="223">
        <v>60920</v>
      </c>
      <c r="AG124" s="223">
        <v>54639</v>
      </c>
      <c r="AH124" s="223">
        <v>39977</v>
      </c>
      <c r="AI124" s="223">
        <f t="shared" si="1"/>
        <v>1757522</v>
      </c>
    </row>
    <row r="125" spans="3:35" x14ac:dyDescent="0.25">
      <c r="C125" s="224" t="s">
        <v>13</v>
      </c>
      <c r="D125" s="225">
        <v>103965</v>
      </c>
      <c r="E125" s="225">
        <v>102597</v>
      </c>
      <c r="F125" s="225">
        <v>98780</v>
      </c>
      <c r="G125" s="225">
        <v>103508</v>
      </c>
      <c r="H125" s="225">
        <v>89097</v>
      </c>
      <c r="I125" s="225">
        <v>102276</v>
      </c>
      <c r="J125" s="225">
        <v>101219</v>
      </c>
      <c r="K125" s="225">
        <v>103899</v>
      </c>
      <c r="L125" s="225">
        <v>104745</v>
      </c>
      <c r="M125" s="225">
        <v>102292</v>
      </c>
      <c r="N125" s="225">
        <v>102377</v>
      </c>
      <c r="O125" s="225">
        <v>89666</v>
      </c>
      <c r="P125" s="225">
        <v>102137</v>
      </c>
      <c r="Q125" s="225">
        <v>102511</v>
      </c>
      <c r="R125" s="225">
        <v>94904</v>
      </c>
      <c r="S125" s="225">
        <v>100996</v>
      </c>
      <c r="T125" s="225">
        <v>106681</v>
      </c>
      <c r="U125" s="225">
        <v>103414</v>
      </c>
      <c r="V125" s="225">
        <v>85553</v>
      </c>
      <c r="W125" s="225">
        <v>101440</v>
      </c>
      <c r="X125" s="225">
        <v>104918</v>
      </c>
      <c r="Y125" s="225">
        <v>105217</v>
      </c>
      <c r="Z125" s="225">
        <v>106166</v>
      </c>
      <c r="AA125" s="225">
        <v>108038</v>
      </c>
      <c r="AB125" s="225">
        <v>106981</v>
      </c>
      <c r="AC125" s="225">
        <v>92670</v>
      </c>
      <c r="AD125" s="225">
        <v>102066</v>
      </c>
      <c r="AE125" s="225">
        <v>101112</v>
      </c>
      <c r="AF125" s="225">
        <v>103786</v>
      </c>
      <c r="AG125" s="225">
        <v>95506</v>
      </c>
      <c r="AH125" s="225">
        <v>71250</v>
      </c>
      <c r="AI125" s="225">
        <f t="shared" si="1"/>
        <v>3099767</v>
      </c>
    </row>
    <row r="126" spans="3:35" x14ac:dyDescent="0.25">
      <c r="C126" s="222" t="s">
        <v>100</v>
      </c>
      <c r="D126" s="223">
        <v>46468</v>
      </c>
      <c r="E126" s="223">
        <v>46656</v>
      </c>
      <c r="F126" s="223">
        <v>50980</v>
      </c>
      <c r="G126" s="223">
        <v>55103</v>
      </c>
      <c r="H126" s="223">
        <v>55410</v>
      </c>
      <c r="I126" s="223">
        <v>48440</v>
      </c>
      <c r="J126" s="223">
        <v>42529</v>
      </c>
      <c r="K126" s="223">
        <v>43934</v>
      </c>
      <c r="L126" s="223">
        <v>22695</v>
      </c>
      <c r="M126" s="223">
        <v>39346</v>
      </c>
      <c r="N126" s="223">
        <v>47870</v>
      </c>
      <c r="O126" s="223">
        <v>45998</v>
      </c>
      <c r="P126" s="223">
        <v>31778</v>
      </c>
      <c r="Q126" s="223">
        <v>44258</v>
      </c>
      <c r="R126" s="223">
        <v>37496</v>
      </c>
      <c r="S126" s="223">
        <v>46939</v>
      </c>
      <c r="T126" s="223">
        <v>42722</v>
      </c>
      <c r="U126" s="223">
        <v>51498</v>
      </c>
      <c r="V126" s="223">
        <v>50715</v>
      </c>
      <c r="W126" s="223">
        <v>40123</v>
      </c>
      <c r="X126" s="223">
        <v>43407</v>
      </c>
      <c r="Y126" s="223">
        <v>40729</v>
      </c>
      <c r="Z126" s="223">
        <v>34830</v>
      </c>
      <c r="AA126" s="223">
        <v>41048</v>
      </c>
      <c r="AB126" s="223">
        <v>49698</v>
      </c>
      <c r="AC126" s="223">
        <v>48367</v>
      </c>
      <c r="AD126" s="223">
        <v>35964</v>
      </c>
      <c r="AE126" s="223">
        <v>43848</v>
      </c>
      <c r="AF126" s="223">
        <v>39127</v>
      </c>
      <c r="AG126" s="223">
        <v>40894</v>
      </c>
      <c r="AH126" s="223">
        <v>41895</v>
      </c>
      <c r="AI126" s="223">
        <f t="shared" si="1"/>
        <v>1350765</v>
      </c>
    </row>
    <row r="127" spans="3:35" x14ac:dyDescent="0.25">
      <c r="C127" s="222" t="s">
        <v>99</v>
      </c>
      <c r="D127" s="223">
        <v>54313</v>
      </c>
      <c r="E127" s="223">
        <v>52786</v>
      </c>
      <c r="F127" s="223">
        <v>72670</v>
      </c>
      <c r="G127" s="223">
        <v>62631</v>
      </c>
      <c r="H127" s="223">
        <v>52074</v>
      </c>
      <c r="I127" s="223">
        <v>51705</v>
      </c>
      <c r="J127" s="223">
        <v>46918</v>
      </c>
      <c r="K127" s="223">
        <v>51226</v>
      </c>
      <c r="L127" s="223">
        <v>24546</v>
      </c>
      <c r="M127" s="223">
        <v>54724</v>
      </c>
      <c r="N127" s="223">
        <v>55795</v>
      </c>
      <c r="O127" s="223">
        <v>43578</v>
      </c>
      <c r="P127" s="223">
        <v>31777</v>
      </c>
      <c r="Q127" s="223">
        <v>54292</v>
      </c>
      <c r="R127" s="223">
        <v>41432</v>
      </c>
      <c r="S127" s="223">
        <v>53796</v>
      </c>
      <c r="T127" s="223">
        <v>41994</v>
      </c>
      <c r="U127" s="223">
        <v>59224</v>
      </c>
      <c r="V127" s="223">
        <v>47837</v>
      </c>
      <c r="W127" s="223">
        <v>41755</v>
      </c>
      <c r="X127" s="223">
        <v>50619</v>
      </c>
      <c r="Y127" s="223">
        <v>46341</v>
      </c>
      <c r="Z127" s="223">
        <v>39181</v>
      </c>
      <c r="AA127" s="223">
        <v>48369</v>
      </c>
      <c r="AB127" s="223">
        <v>57521</v>
      </c>
      <c r="AC127" s="223">
        <v>45725</v>
      </c>
      <c r="AD127" s="223">
        <v>36779</v>
      </c>
      <c r="AE127" s="223">
        <v>52467</v>
      </c>
      <c r="AF127" s="223">
        <v>43897</v>
      </c>
      <c r="AG127" s="223">
        <v>46501</v>
      </c>
      <c r="AH127" s="223">
        <v>45192</v>
      </c>
      <c r="AI127" s="223">
        <f t="shared" si="1"/>
        <v>1507665</v>
      </c>
    </row>
    <row r="128" spans="3:35" x14ac:dyDescent="0.25">
      <c r="C128" s="224" t="s">
        <v>13</v>
      </c>
      <c r="D128" s="225">
        <v>100781</v>
      </c>
      <c r="E128" s="225">
        <v>99442</v>
      </c>
      <c r="F128" s="225">
        <v>123650</v>
      </c>
      <c r="G128" s="225">
        <v>117734</v>
      </c>
      <c r="H128" s="225">
        <v>107484</v>
      </c>
      <c r="I128" s="225">
        <v>100145</v>
      </c>
      <c r="J128" s="225">
        <v>89447</v>
      </c>
      <c r="K128" s="225">
        <v>95160</v>
      </c>
      <c r="L128" s="225">
        <v>47241</v>
      </c>
      <c r="M128" s="225">
        <v>94070</v>
      </c>
      <c r="N128" s="225">
        <v>103665</v>
      </c>
      <c r="O128" s="225">
        <v>89576</v>
      </c>
      <c r="P128" s="225">
        <v>63555</v>
      </c>
      <c r="Q128" s="225">
        <v>98550</v>
      </c>
      <c r="R128" s="225">
        <v>78928</v>
      </c>
      <c r="S128" s="225">
        <v>100735</v>
      </c>
      <c r="T128" s="225">
        <v>84716</v>
      </c>
      <c r="U128" s="225">
        <v>110722</v>
      </c>
      <c r="V128" s="225">
        <v>98552</v>
      </c>
      <c r="W128" s="225">
        <v>81878</v>
      </c>
      <c r="X128" s="225">
        <v>94026</v>
      </c>
      <c r="Y128" s="225">
        <v>87070</v>
      </c>
      <c r="Z128" s="225">
        <v>74011</v>
      </c>
      <c r="AA128" s="225">
        <v>89417</v>
      </c>
      <c r="AB128" s="225">
        <v>107219</v>
      </c>
      <c r="AC128" s="225">
        <v>94092</v>
      </c>
      <c r="AD128" s="225">
        <v>72743</v>
      </c>
      <c r="AE128" s="225">
        <v>96315</v>
      </c>
      <c r="AF128" s="225">
        <v>83024</v>
      </c>
      <c r="AG128" s="225">
        <v>87395</v>
      </c>
      <c r="AH128" s="225">
        <v>87087</v>
      </c>
      <c r="AI128" s="225">
        <f t="shared" si="1"/>
        <v>2858430</v>
      </c>
    </row>
    <row r="129" spans="3:35" x14ac:dyDescent="0.25">
      <c r="C129" s="222" t="s">
        <v>98</v>
      </c>
      <c r="D129" s="223">
        <v>91876</v>
      </c>
      <c r="E129" s="223">
        <v>91492</v>
      </c>
      <c r="F129" s="223">
        <v>93923</v>
      </c>
      <c r="G129" s="223">
        <v>77491</v>
      </c>
      <c r="H129" s="223">
        <v>59724</v>
      </c>
      <c r="I129" s="223">
        <v>93144</v>
      </c>
      <c r="J129" s="223">
        <v>94968</v>
      </c>
      <c r="K129" s="223">
        <v>93956</v>
      </c>
      <c r="L129" s="223">
        <v>96275</v>
      </c>
      <c r="M129" s="223">
        <v>96547</v>
      </c>
      <c r="N129" s="223">
        <v>82504</v>
      </c>
      <c r="O129" s="223">
        <v>61753</v>
      </c>
      <c r="P129" s="223">
        <v>92353</v>
      </c>
      <c r="Q129" s="223">
        <v>94933</v>
      </c>
      <c r="R129" s="223">
        <v>70684</v>
      </c>
      <c r="S129" s="223">
        <v>94806</v>
      </c>
      <c r="T129" s="223">
        <v>93300</v>
      </c>
      <c r="U129" s="223">
        <v>79557</v>
      </c>
      <c r="V129" s="223">
        <v>53170</v>
      </c>
      <c r="W129" s="223">
        <v>88009</v>
      </c>
      <c r="X129" s="223">
        <v>90007</v>
      </c>
      <c r="Y129" s="223">
        <v>89319</v>
      </c>
      <c r="Z129" s="223">
        <v>91055</v>
      </c>
      <c r="AA129" s="223">
        <v>91465</v>
      </c>
      <c r="AB129" s="223">
        <v>77069</v>
      </c>
      <c r="AC129" s="223">
        <v>57230</v>
      </c>
      <c r="AD129" s="223">
        <v>85204</v>
      </c>
      <c r="AE129" s="223">
        <v>87066</v>
      </c>
      <c r="AF129" s="223">
        <v>86938</v>
      </c>
      <c r="AG129" s="223">
        <v>67705</v>
      </c>
      <c r="AH129" s="223">
        <v>52111</v>
      </c>
      <c r="AI129" s="223">
        <f t="shared" si="1"/>
        <v>2575634</v>
      </c>
    </row>
    <row r="130" spans="3:35" x14ac:dyDescent="0.25">
      <c r="C130" s="222" t="s">
        <v>97</v>
      </c>
      <c r="D130" s="223">
        <v>94042</v>
      </c>
      <c r="E130" s="223">
        <v>93897</v>
      </c>
      <c r="F130" s="223">
        <v>92890</v>
      </c>
      <c r="G130" s="223">
        <v>78665</v>
      </c>
      <c r="H130" s="223">
        <v>61342</v>
      </c>
      <c r="I130" s="223">
        <v>92786</v>
      </c>
      <c r="J130" s="223">
        <v>93988</v>
      </c>
      <c r="K130" s="223">
        <v>91323</v>
      </c>
      <c r="L130" s="223">
        <v>90997</v>
      </c>
      <c r="M130" s="223">
        <v>92600</v>
      </c>
      <c r="N130" s="223">
        <v>77519</v>
      </c>
      <c r="O130" s="223">
        <v>61341</v>
      </c>
      <c r="P130" s="223">
        <v>85445</v>
      </c>
      <c r="Q130" s="223">
        <v>90934</v>
      </c>
      <c r="R130" s="223">
        <v>68677</v>
      </c>
      <c r="S130" s="223">
        <v>89521</v>
      </c>
      <c r="T130" s="223">
        <v>90194</v>
      </c>
      <c r="U130" s="223">
        <v>78933</v>
      </c>
      <c r="V130" s="223">
        <v>57995</v>
      </c>
      <c r="W130" s="223">
        <v>88524</v>
      </c>
      <c r="X130" s="223">
        <v>89272</v>
      </c>
      <c r="Y130" s="223">
        <v>86541</v>
      </c>
      <c r="Z130" s="223">
        <v>88674</v>
      </c>
      <c r="AA130" s="223">
        <v>88060</v>
      </c>
      <c r="AB130" s="223">
        <v>74898</v>
      </c>
      <c r="AC130" s="223">
        <v>58533</v>
      </c>
      <c r="AD130" s="223">
        <v>85863</v>
      </c>
      <c r="AE130" s="223">
        <v>86650</v>
      </c>
      <c r="AF130" s="223">
        <v>80019</v>
      </c>
      <c r="AG130" s="223">
        <v>64673</v>
      </c>
      <c r="AH130" s="223">
        <v>52082</v>
      </c>
      <c r="AI130" s="223">
        <f t="shared" si="1"/>
        <v>2526878</v>
      </c>
    </row>
    <row r="131" spans="3:35" x14ac:dyDescent="0.25">
      <c r="C131" s="224" t="s">
        <v>13</v>
      </c>
      <c r="D131" s="225">
        <v>185918</v>
      </c>
      <c r="E131" s="225">
        <v>185389</v>
      </c>
      <c r="F131" s="225">
        <v>186813</v>
      </c>
      <c r="G131" s="225">
        <v>156156</v>
      </c>
      <c r="H131" s="225">
        <v>121066</v>
      </c>
      <c r="I131" s="225">
        <v>185930</v>
      </c>
      <c r="J131" s="225">
        <v>188956</v>
      </c>
      <c r="K131" s="225">
        <v>185279</v>
      </c>
      <c r="L131" s="225">
        <v>187272</v>
      </c>
      <c r="M131" s="225">
        <v>189147</v>
      </c>
      <c r="N131" s="225">
        <v>160023</v>
      </c>
      <c r="O131" s="225">
        <v>123094</v>
      </c>
      <c r="P131" s="225">
        <v>177798</v>
      </c>
      <c r="Q131" s="225">
        <v>185867</v>
      </c>
      <c r="R131" s="225">
        <v>139361</v>
      </c>
      <c r="S131" s="225">
        <v>184327</v>
      </c>
      <c r="T131" s="225">
        <v>183494</v>
      </c>
      <c r="U131" s="225">
        <v>158490</v>
      </c>
      <c r="V131" s="225">
        <v>111165</v>
      </c>
      <c r="W131" s="225">
        <v>176533</v>
      </c>
      <c r="X131" s="225">
        <v>179279</v>
      </c>
      <c r="Y131" s="225">
        <v>175860</v>
      </c>
      <c r="Z131" s="225">
        <v>179729</v>
      </c>
      <c r="AA131" s="225">
        <v>179525</v>
      </c>
      <c r="AB131" s="225">
        <v>151967</v>
      </c>
      <c r="AC131" s="225">
        <v>115763</v>
      </c>
      <c r="AD131" s="225">
        <v>171067</v>
      </c>
      <c r="AE131" s="225">
        <v>173716</v>
      </c>
      <c r="AF131" s="225">
        <v>166957</v>
      </c>
      <c r="AG131" s="225">
        <v>132378</v>
      </c>
      <c r="AH131" s="225">
        <v>104193</v>
      </c>
      <c r="AI131" s="225">
        <f t="shared" si="1"/>
        <v>5102512</v>
      </c>
    </row>
    <row r="132" spans="3:35" x14ac:dyDescent="0.25">
      <c r="C132" s="222" t="s">
        <v>96</v>
      </c>
      <c r="D132" s="223">
        <v>69666</v>
      </c>
      <c r="E132" s="223">
        <v>76641</v>
      </c>
      <c r="F132" s="223">
        <v>77830</v>
      </c>
      <c r="G132" s="223">
        <v>72254</v>
      </c>
      <c r="H132" s="223">
        <v>68259</v>
      </c>
      <c r="I132" s="223">
        <v>78857</v>
      </c>
      <c r="J132" s="223">
        <v>73879</v>
      </c>
      <c r="K132" s="223">
        <v>67941</v>
      </c>
      <c r="L132" s="223">
        <v>77962</v>
      </c>
      <c r="M132" s="223">
        <v>74244</v>
      </c>
      <c r="N132" s="223">
        <v>75255</v>
      </c>
      <c r="O132" s="223">
        <v>66325</v>
      </c>
      <c r="P132" s="223">
        <v>77145</v>
      </c>
      <c r="Q132" s="223">
        <v>76307</v>
      </c>
      <c r="R132" s="223">
        <v>72047</v>
      </c>
      <c r="S132" s="223">
        <v>77379</v>
      </c>
      <c r="T132" s="223">
        <v>74767</v>
      </c>
      <c r="U132" s="223">
        <v>72498</v>
      </c>
      <c r="V132" s="223">
        <v>61121</v>
      </c>
      <c r="W132" s="223">
        <v>74262</v>
      </c>
      <c r="X132" s="223">
        <v>73734</v>
      </c>
      <c r="Y132" s="223">
        <v>75623</v>
      </c>
      <c r="Z132" s="223">
        <v>74769</v>
      </c>
      <c r="AA132" s="223">
        <v>78289</v>
      </c>
      <c r="AB132" s="223">
        <v>74393</v>
      </c>
      <c r="AC132" s="223">
        <v>69260</v>
      </c>
      <c r="AD132" s="223">
        <v>75850</v>
      </c>
      <c r="AE132" s="223">
        <v>76406</v>
      </c>
      <c r="AF132" s="223">
        <v>74045</v>
      </c>
      <c r="AG132" s="223">
        <v>69334</v>
      </c>
      <c r="AH132" s="223">
        <v>62934</v>
      </c>
      <c r="AI132" s="223">
        <f t="shared" si="1"/>
        <v>2269276</v>
      </c>
    </row>
    <row r="133" spans="3:35" x14ac:dyDescent="0.25">
      <c r="C133" s="222" t="s">
        <v>95</v>
      </c>
      <c r="D133" s="223">
        <v>90729</v>
      </c>
      <c r="E133" s="223">
        <v>87484</v>
      </c>
      <c r="F133" s="223">
        <v>91299</v>
      </c>
      <c r="G133" s="223">
        <v>91281</v>
      </c>
      <c r="H133" s="223">
        <v>83547</v>
      </c>
      <c r="I133" s="223">
        <v>93191</v>
      </c>
      <c r="J133" s="223">
        <v>86473</v>
      </c>
      <c r="K133" s="223">
        <v>89936</v>
      </c>
      <c r="L133" s="223">
        <v>90618</v>
      </c>
      <c r="M133" s="223">
        <v>89203</v>
      </c>
      <c r="N133" s="223">
        <v>89497</v>
      </c>
      <c r="O133" s="223">
        <v>82817</v>
      </c>
      <c r="P133" s="223">
        <v>89572</v>
      </c>
      <c r="Q133" s="223">
        <v>85917</v>
      </c>
      <c r="R133" s="223">
        <v>80838</v>
      </c>
      <c r="S133" s="223">
        <v>92668</v>
      </c>
      <c r="T133" s="223">
        <v>91765</v>
      </c>
      <c r="U133" s="223">
        <v>78088</v>
      </c>
      <c r="V133" s="223">
        <v>68858</v>
      </c>
      <c r="W133" s="223">
        <v>73588</v>
      </c>
      <c r="X133" s="223">
        <v>76690</v>
      </c>
      <c r="Y133" s="223">
        <v>77311</v>
      </c>
      <c r="Z133" s="223">
        <v>79484</v>
      </c>
      <c r="AA133" s="223">
        <v>90091</v>
      </c>
      <c r="AB133" s="223">
        <v>90849</v>
      </c>
      <c r="AC133" s="223">
        <v>85150</v>
      </c>
      <c r="AD133" s="223">
        <v>89479</v>
      </c>
      <c r="AE133" s="223">
        <v>88915</v>
      </c>
      <c r="AF133" s="223">
        <v>90255</v>
      </c>
      <c r="AG133" s="223">
        <v>85012</v>
      </c>
      <c r="AH133" s="223">
        <v>86356</v>
      </c>
      <c r="AI133" s="223">
        <f t="shared" si="1"/>
        <v>2666961</v>
      </c>
    </row>
    <row r="134" spans="3:35" x14ac:dyDescent="0.25">
      <c r="C134" s="224" t="s">
        <v>13</v>
      </c>
      <c r="D134" s="225">
        <v>160395</v>
      </c>
      <c r="E134" s="225">
        <v>164125</v>
      </c>
      <c r="F134" s="225">
        <v>169129</v>
      </c>
      <c r="G134" s="225">
        <v>163535</v>
      </c>
      <c r="H134" s="225">
        <v>151806</v>
      </c>
      <c r="I134" s="225">
        <v>172048</v>
      </c>
      <c r="J134" s="225">
        <v>160352</v>
      </c>
      <c r="K134" s="225">
        <v>157877</v>
      </c>
      <c r="L134" s="225">
        <v>168580</v>
      </c>
      <c r="M134" s="225">
        <v>163447</v>
      </c>
      <c r="N134" s="225">
        <v>164752</v>
      </c>
      <c r="O134" s="225">
        <v>149142</v>
      </c>
      <c r="P134" s="225">
        <v>166717</v>
      </c>
      <c r="Q134" s="225">
        <v>162224</v>
      </c>
      <c r="R134" s="225">
        <v>152885</v>
      </c>
      <c r="S134" s="225">
        <v>170047</v>
      </c>
      <c r="T134" s="225">
        <v>166532</v>
      </c>
      <c r="U134" s="225">
        <v>150586</v>
      </c>
      <c r="V134" s="225">
        <v>129979</v>
      </c>
      <c r="W134" s="225">
        <v>147850</v>
      </c>
      <c r="X134" s="225">
        <v>150424</v>
      </c>
      <c r="Y134" s="225">
        <v>152934</v>
      </c>
      <c r="Z134" s="225">
        <v>154253</v>
      </c>
      <c r="AA134" s="225">
        <v>168380</v>
      </c>
      <c r="AB134" s="225">
        <v>165242</v>
      </c>
      <c r="AC134" s="225">
        <v>154410</v>
      </c>
      <c r="AD134" s="225">
        <v>165329</v>
      </c>
      <c r="AE134" s="225">
        <v>165321</v>
      </c>
      <c r="AF134" s="225">
        <v>164300</v>
      </c>
      <c r="AG134" s="225">
        <v>154346</v>
      </c>
      <c r="AH134" s="225">
        <v>149290</v>
      </c>
      <c r="AI134" s="225">
        <f t="shared" si="1"/>
        <v>4936237</v>
      </c>
    </row>
    <row r="135" spans="3:35" x14ac:dyDescent="0.25">
      <c r="C135" s="222" t="s">
        <v>94</v>
      </c>
      <c r="D135" s="223">
        <v>101609</v>
      </c>
      <c r="E135" s="223">
        <v>104737</v>
      </c>
      <c r="F135" s="223">
        <v>102544</v>
      </c>
      <c r="G135" s="223">
        <v>111094</v>
      </c>
      <c r="H135" s="223">
        <v>102318</v>
      </c>
      <c r="I135" s="223">
        <v>102129</v>
      </c>
      <c r="J135" s="223">
        <v>105075</v>
      </c>
      <c r="K135" s="223">
        <v>99979</v>
      </c>
      <c r="L135" s="223">
        <v>105365</v>
      </c>
      <c r="M135" s="223">
        <v>101231</v>
      </c>
      <c r="N135" s="223">
        <v>109044</v>
      </c>
      <c r="O135" s="223">
        <v>101763</v>
      </c>
      <c r="P135" s="223">
        <v>104769</v>
      </c>
      <c r="Q135" s="223">
        <v>97320</v>
      </c>
      <c r="R135" s="223">
        <v>101183</v>
      </c>
      <c r="S135" s="223">
        <v>103996</v>
      </c>
      <c r="T135" s="223">
        <v>107170</v>
      </c>
      <c r="U135" s="223">
        <v>108817</v>
      </c>
      <c r="V135" s="223">
        <v>98599</v>
      </c>
      <c r="W135" s="223">
        <v>108873</v>
      </c>
      <c r="X135" s="223">
        <v>104220</v>
      </c>
      <c r="Y135" s="223">
        <v>103833</v>
      </c>
      <c r="Z135" s="223">
        <v>106183</v>
      </c>
      <c r="AA135" s="223">
        <v>106101</v>
      </c>
      <c r="AB135" s="223">
        <v>107449</v>
      </c>
      <c r="AC135" s="223">
        <v>99842</v>
      </c>
      <c r="AD135" s="223">
        <v>106233</v>
      </c>
      <c r="AE135" s="223">
        <v>103667</v>
      </c>
      <c r="AF135" s="223">
        <v>104021</v>
      </c>
      <c r="AG135" s="223">
        <v>91884</v>
      </c>
      <c r="AH135" s="223">
        <v>101259</v>
      </c>
      <c r="AI135" s="223">
        <f t="shared" si="1"/>
        <v>3212307</v>
      </c>
    </row>
    <row r="136" spans="3:35" x14ac:dyDescent="0.25">
      <c r="C136" s="222" t="s">
        <v>93</v>
      </c>
      <c r="D136" s="223">
        <v>132127</v>
      </c>
      <c r="E136" s="223">
        <v>134278</v>
      </c>
      <c r="F136" s="223">
        <v>134618</v>
      </c>
      <c r="G136" s="223">
        <v>143970</v>
      </c>
      <c r="H136" s="223">
        <v>121473</v>
      </c>
      <c r="I136" s="223">
        <v>127843</v>
      </c>
      <c r="J136" s="223">
        <v>125258</v>
      </c>
      <c r="K136" s="223">
        <v>131145</v>
      </c>
      <c r="L136" s="223">
        <v>137508</v>
      </c>
      <c r="M136" s="223">
        <v>128395</v>
      </c>
      <c r="N136" s="223">
        <v>145727</v>
      </c>
      <c r="O136" s="223">
        <v>119184</v>
      </c>
      <c r="P136" s="223">
        <v>127363</v>
      </c>
      <c r="Q136" s="223">
        <v>129867</v>
      </c>
      <c r="R136" s="223">
        <v>127072</v>
      </c>
      <c r="S136" s="223">
        <v>138279</v>
      </c>
      <c r="T136" s="223">
        <v>136789</v>
      </c>
      <c r="U136" s="223">
        <v>144793</v>
      </c>
      <c r="V136" s="223">
        <v>111342</v>
      </c>
      <c r="W136" s="223">
        <v>129359</v>
      </c>
      <c r="X136" s="223">
        <v>133264</v>
      </c>
      <c r="Y136" s="223">
        <v>133116</v>
      </c>
      <c r="Z136" s="223">
        <v>140805</v>
      </c>
      <c r="AA136" s="223">
        <v>131016</v>
      </c>
      <c r="AB136" s="223">
        <v>140651</v>
      </c>
      <c r="AC136" s="223">
        <v>117266</v>
      </c>
      <c r="AD136" s="223">
        <v>131099</v>
      </c>
      <c r="AE136" s="223">
        <v>134560</v>
      </c>
      <c r="AF136" s="223">
        <v>139041</v>
      </c>
      <c r="AG136" s="223">
        <v>132704</v>
      </c>
      <c r="AH136" s="223">
        <v>124972</v>
      </c>
      <c r="AI136" s="223">
        <f t="shared" si="1"/>
        <v>4084884</v>
      </c>
    </row>
    <row r="137" spans="3:35" x14ac:dyDescent="0.25">
      <c r="C137" s="224" t="s">
        <v>13</v>
      </c>
      <c r="D137" s="225">
        <v>233736</v>
      </c>
      <c r="E137" s="225">
        <v>239015</v>
      </c>
      <c r="F137" s="225">
        <v>237162</v>
      </c>
      <c r="G137" s="225">
        <v>255064</v>
      </c>
      <c r="H137" s="225">
        <v>223791</v>
      </c>
      <c r="I137" s="225">
        <v>229972</v>
      </c>
      <c r="J137" s="225">
        <v>230333</v>
      </c>
      <c r="K137" s="225">
        <v>231124</v>
      </c>
      <c r="L137" s="225">
        <v>242873</v>
      </c>
      <c r="M137" s="225">
        <v>229626</v>
      </c>
      <c r="N137" s="225">
        <v>254771</v>
      </c>
      <c r="O137" s="225">
        <v>220947</v>
      </c>
      <c r="P137" s="225">
        <v>232132</v>
      </c>
      <c r="Q137" s="225">
        <v>227187</v>
      </c>
      <c r="R137" s="225">
        <v>228255</v>
      </c>
      <c r="S137" s="225">
        <v>242275</v>
      </c>
      <c r="T137" s="225">
        <v>243959</v>
      </c>
      <c r="U137" s="225">
        <v>253610</v>
      </c>
      <c r="V137" s="225">
        <v>209941</v>
      </c>
      <c r="W137" s="225">
        <v>238232</v>
      </c>
      <c r="X137" s="225">
        <v>237484</v>
      </c>
      <c r="Y137" s="225">
        <v>236949</v>
      </c>
      <c r="Z137" s="225">
        <v>246988</v>
      </c>
      <c r="AA137" s="225">
        <v>237117</v>
      </c>
      <c r="AB137" s="225">
        <v>248100</v>
      </c>
      <c r="AC137" s="225">
        <v>217108</v>
      </c>
      <c r="AD137" s="225">
        <v>237332</v>
      </c>
      <c r="AE137" s="225">
        <v>238227</v>
      </c>
      <c r="AF137" s="225">
        <v>243062</v>
      </c>
      <c r="AG137" s="225">
        <v>224588</v>
      </c>
      <c r="AH137" s="225">
        <v>226231</v>
      </c>
      <c r="AI137" s="225">
        <f t="shared" si="1"/>
        <v>7297191</v>
      </c>
    </row>
    <row r="138" spans="3:35" x14ac:dyDescent="0.25">
      <c r="C138" s="222" t="s">
        <v>92</v>
      </c>
      <c r="D138" s="223">
        <v>27622</v>
      </c>
      <c r="E138" s="223">
        <v>27515</v>
      </c>
      <c r="F138" s="223">
        <v>28179</v>
      </c>
      <c r="G138" s="223">
        <v>19584</v>
      </c>
      <c r="H138" s="223">
        <v>15581</v>
      </c>
      <c r="I138" s="223">
        <v>24482</v>
      </c>
      <c r="J138" s="223">
        <v>26201</v>
      </c>
      <c r="K138" s="223">
        <v>26554</v>
      </c>
      <c r="L138" s="223">
        <v>27478</v>
      </c>
      <c r="M138" s="223">
        <v>28638</v>
      </c>
      <c r="N138" s="223">
        <v>19771</v>
      </c>
      <c r="O138" s="223">
        <v>15520</v>
      </c>
      <c r="P138" s="223">
        <v>25121</v>
      </c>
      <c r="Q138" s="223">
        <v>26967</v>
      </c>
      <c r="R138" s="223">
        <v>19426</v>
      </c>
      <c r="S138" s="223">
        <v>26309</v>
      </c>
      <c r="T138" s="223">
        <v>29972</v>
      </c>
      <c r="U138" s="223">
        <v>21405</v>
      </c>
      <c r="V138" s="223">
        <v>13948</v>
      </c>
      <c r="W138" s="223">
        <v>23404</v>
      </c>
      <c r="X138" s="223">
        <v>27583</v>
      </c>
      <c r="Y138" s="223">
        <v>28910</v>
      </c>
      <c r="Z138" s="223">
        <v>29637</v>
      </c>
      <c r="AA138" s="223">
        <v>30117</v>
      </c>
      <c r="AB138" s="223">
        <v>22063</v>
      </c>
      <c r="AC138" s="223">
        <v>15272</v>
      </c>
      <c r="AD138" s="223">
        <v>25744</v>
      </c>
      <c r="AE138" s="223">
        <v>27796</v>
      </c>
      <c r="AF138" s="223">
        <v>27894</v>
      </c>
      <c r="AG138" s="223">
        <v>15106</v>
      </c>
      <c r="AH138" s="223">
        <v>6860</v>
      </c>
      <c r="AI138" s="223">
        <f t="shared" ref="AI138:AI149" si="2">SUM(D138:AH138)</f>
        <v>730659</v>
      </c>
    </row>
    <row r="139" spans="3:35" x14ac:dyDescent="0.25">
      <c r="C139" s="222" t="s">
        <v>91</v>
      </c>
      <c r="D139" s="223">
        <v>25829</v>
      </c>
      <c r="E139" s="223">
        <v>24848</v>
      </c>
      <c r="F139" s="223">
        <v>27591</v>
      </c>
      <c r="G139" s="223">
        <v>19632</v>
      </c>
      <c r="H139" s="223">
        <v>12978</v>
      </c>
      <c r="I139" s="223">
        <v>22432</v>
      </c>
      <c r="J139" s="223">
        <v>25480</v>
      </c>
      <c r="K139" s="223">
        <v>24712</v>
      </c>
      <c r="L139" s="223">
        <v>25048</v>
      </c>
      <c r="M139" s="223">
        <v>27422</v>
      </c>
      <c r="N139" s="223">
        <v>19504</v>
      </c>
      <c r="O139" s="223">
        <v>13060</v>
      </c>
      <c r="P139" s="223">
        <v>23012</v>
      </c>
      <c r="Q139" s="223">
        <v>26264</v>
      </c>
      <c r="R139" s="223">
        <v>17033</v>
      </c>
      <c r="S139" s="223">
        <v>24451</v>
      </c>
      <c r="T139" s="223">
        <v>28531</v>
      </c>
      <c r="U139" s="223">
        <v>20421</v>
      </c>
      <c r="V139" s="223">
        <v>12296</v>
      </c>
      <c r="W139" s="223">
        <v>24071</v>
      </c>
      <c r="X139" s="223">
        <v>26164</v>
      </c>
      <c r="Y139" s="223">
        <v>26894</v>
      </c>
      <c r="Z139" s="223">
        <v>27980</v>
      </c>
      <c r="AA139" s="223">
        <v>29026</v>
      </c>
      <c r="AB139" s="223">
        <v>22219</v>
      </c>
      <c r="AC139" s="223">
        <v>13548</v>
      </c>
      <c r="AD139" s="223">
        <v>26100</v>
      </c>
      <c r="AE139" s="223">
        <v>28951</v>
      </c>
      <c r="AF139" s="223">
        <v>34731</v>
      </c>
      <c r="AG139" s="223">
        <v>19117</v>
      </c>
      <c r="AH139" s="223">
        <v>7891</v>
      </c>
      <c r="AI139" s="223">
        <f t="shared" si="2"/>
        <v>707236</v>
      </c>
    </row>
    <row r="140" spans="3:35" x14ac:dyDescent="0.25">
      <c r="C140" s="224" t="s">
        <v>13</v>
      </c>
      <c r="D140" s="225">
        <v>53451</v>
      </c>
      <c r="E140" s="225">
        <v>52363</v>
      </c>
      <c r="F140" s="225">
        <v>55770</v>
      </c>
      <c r="G140" s="225">
        <v>39216</v>
      </c>
      <c r="H140" s="225">
        <v>28559</v>
      </c>
      <c r="I140" s="225">
        <v>46914</v>
      </c>
      <c r="J140" s="225">
        <v>51681</v>
      </c>
      <c r="K140" s="225">
        <v>51266</v>
      </c>
      <c r="L140" s="225">
        <v>52526</v>
      </c>
      <c r="M140" s="225">
        <v>56060</v>
      </c>
      <c r="N140" s="225">
        <v>39275</v>
      </c>
      <c r="O140" s="225">
        <v>28580</v>
      </c>
      <c r="P140" s="225">
        <v>48133</v>
      </c>
      <c r="Q140" s="225">
        <v>53231</v>
      </c>
      <c r="R140" s="225">
        <v>36459</v>
      </c>
      <c r="S140" s="225">
        <v>50760</v>
      </c>
      <c r="T140" s="225">
        <v>58503</v>
      </c>
      <c r="U140" s="225">
        <v>41826</v>
      </c>
      <c r="V140" s="225">
        <v>26244</v>
      </c>
      <c r="W140" s="225">
        <v>47475</v>
      </c>
      <c r="X140" s="225">
        <v>53747</v>
      </c>
      <c r="Y140" s="225">
        <v>55804</v>
      </c>
      <c r="Z140" s="225">
        <v>57617</v>
      </c>
      <c r="AA140" s="225">
        <v>59143</v>
      </c>
      <c r="AB140" s="225">
        <v>44282</v>
      </c>
      <c r="AC140" s="225">
        <v>28820</v>
      </c>
      <c r="AD140" s="225">
        <v>51844</v>
      </c>
      <c r="AE140" s="225">
        <v>56747</v>
      </c>
      <c r="AF140" s="225">
        <v>62625</v>
      </c>
      <c r="AG140" s="225">
        <v>34223</v>
      </c>
      <c r="AH140" s="225">
        <v>14751</v>
      </c>
      <c r="AI140" s="225">
        <f t="shared" si="2"/>
        <v>1437895</v>
      </c>
    </row>
    <row r="141" spans="3:35" x14ac:dyDescent="0.25">
      <c r="C141" s="222" t="s">
        <v>35</v>
      </c>
      <c r="D141" s="223">
        <v>35338</v>
      </c>
      <c r="E141" s="223">
        <v>33985</v>
      </c>
      <c r="F141" s="223">
        <v>39696</v>
      </c>
      <c r="G141" s="223">
        <v>26324</v>
      </c>
      <c r="H141" s="223">
        <v>18216</v>
      </c>
      <c r="I141" s="223">
        <v>28739</v>
      </c>
      <c r="J141" s="223">
        <v>33476</v>
      </c>
      <c r="K141" s="223">
        <v>26100</v>
      </c>
      <c r="L141" s="223">
        <v>33731</v>
      </c>
      <c r="M141" s="223">
        <v>37636</v>
      </c>
      <c r="N141" s="223">
        <v>26835</v>
      </c>
      <c r="O141" s="223">
        <v>18024</v>
      </c>
      <c r="P141" s="223">
        <v>32564</v>
      </c>
      <c r="Q141" s="223">
        <v>35799</v>
      </c>
      <c r="R141" s="223">
        <v>22675</v>
      </c>
      <c r="S141" s="223">
        <v>32233</v>
      </c>
      <c r="T141" s="223">
        <v>40002</v>
      </c>
      <c r="U141" s="223">
        <v>28021</v>
      </c>
      <c r="V141" s="223">
        <v>16745</v>
      </c>
      <c r="W141" s="223">
        <v>34065</v>
      </c>
      <c r="X141" s="223">
        <v>35561</v>
      </c>
      <c r="Y141" s="223">
        <v>36060</v>
      </c>
      <c r="Z141" s="223">
        <v>38016</v>
      </c>
      <c r="AA141" s="223">
        <v>42879</v>
      </c>
      <c r="AB141" s="223">
        <v>31112</v>
      </c>
      <c r="AC141" s="223">
        <v>18312</v>
      </c>
      <c r="AD141" s="223">
        <v>35674</v>
      </c>
      <c r="AE141" s="223">
        <v>40380</v>
      </c>
      <c r="AF141" s="223">
        <v>53243</v>
      </c>
      <c r="AG141" s="223">
        <v>30663</v>
      </c>
      <c r="AH141" s="223">
        <v>10795</v>
      </c>
      <c r="AI141" s="223">
        <f t="shared" si="2"/>
        <v>972899</v>
      </c>
    </row>
    <row r="142" spans="3:35" x14ac:dyDescent="0.25">
      <c r="C142" s="222" t="s">
        <v>34</v>
      </c>
      <c r="D142" s="223">
        <v>31057</v>
      </c>
      <c r="E142" s="223">
        <v>29385</v>
      </c>
      <c r="F142" s="223">
        <v>31964</v>
      </c>
      <c r="G142" s="223">
        <v>20004</v>
      </c>
      <c r="H142" s="223">
        <v>19007</v>
      </c>
      <c r="I142" s="223">
        <v>26505</v>
      </c>
      <c r="J142" s="223">
        <v>28738</v>
      </c>
      <c r="K142" s="223">
        <v>28264</v>
      </c>
      <c r="L142" s="223">
        <v>26688</v>
      </c>
      <c r="M142" s="223">
        <v>29334</v>
      </c>
      <c r="N142" s="223">
        <v>21259</v>
      </c>
      <c r="O142" s="223">
        <v>19348</v>
      </c>
      <c r="P142" s="223">
        <v>29316</v>
      </c>
      <c r="Q142" s="223">
        <v>30273</v>
      </c>
      <c r="R142" s="223">
        <v>20812</v>
      </c>
      <c r="S142" s="223">
        <v>28251</v>
      </c>
      <c r="T142" s="223">
        <v>33302</v>
      </c>
      <c r="U142" s="223">
        <v>22849</v>
      </c>
      <c r="V142" s="223">
        <v>16148</v>
      </c>
      <c r="W142" s="223">
        <v>27763</v>
      </c>
      <c r="X142" s="223">
        <v>31989</v>
      </c>
      <c r="Y142" s="223">
        <v>32512</v>
      </c>
      <c r="Z142" s="223">
        <v>32896</v>
      </c>
      <c r="AA142" s="223">
        <v>34655</v>
      </c>
      <c r="AB142" s="223">
        <v>24008</v>
      </c>
      <c r="AC142" s="223">
        <v>17944</v>
      </c>
      <c r="AD142" s="223">
        <v>29284</v>
      </c>
      <c r="AE142" s="223">
        <v>30975</v>
      </c>
      <c r="AF142" s="223">
        <v>30309</v>
      </c>
      <c r="AG142" s="223">
        <v>16200</v>
      </c>
      <c r="AH142" s="223">
        <v>7916</v>
      </c>
      <c r="AI142" s="223">
        <f t="shared" si="2"/>
        <v>808955</v>
      </c>
    </row>
    <row r="143" spans="3:35" x14ac:dyDescent="0.25">
      <c r="C143" s="224" t="s">
        <v>13</v>
      </c>
      <c r="D143" s="225">
        <v>66395</v>
      </c>
      <c r="E143" s="225">
        <v>63370</v>
      </c>
      <c r="F143" s="225">
        <v>71660</v>
      </c>
      <c r="G143" s="225">
        <v>46328</v>
      </c>
      <c r="H143" s="225">
        <v>37223</v>
      </c>
      <c r="I143" s="225">
        <v>55244</v>
      </c>
      <c r="J143" s="225">
        <v>62214</v>
      </c>
      <c r="K143" s="225">
        <v>54364</v>
      </c>
      <c r="L143" s="225">
        <v>60419</v>
      </c>
      <c r="M143" s="225">
        <v>66970</v>
      </c>
      <c r="N143" s="225">
        <v>48094</v>
      </c>
      <c r="O143" s="225">
        <v>37372</v>
      </c>
      <c r="P143" s="225">
        <v>61880</v>
      </c>
      <c r="Q143" s="225">
        <v>66072</v>
      </c>
      <c r="R143" s="225">
        <v>43487</v>
      </c>
      <c r="S143" s="225">
        <v>60484</v>
      </c>
      <c r="T143" s="225">
        <v>73304</v>
      </c>
      <c r="U143" s="225">
        <v>50870</v>
      </c>
      <c r="V143" s="225">
        <v>32893</v>
      </c>
      <c r="W143" s="225">
        <v>61828</v>
      </c>
      <c r="X143" s="225">
        <v>67550</v>
      </c>
      <c r="Y143" s="225">
        <v>68572</v>
      </c>
      <c r="Z143" s="225">
        <v>70912</v>
      </c>
      <c r="AA143" s="225">
        <v>77534</v>
      </c>
      <c r="AB143" s="225">
        <v>55120</v>
      </c>
      <c r="AC143" s="225">
        <v>36256</v>
      </c>
      <c r="AD143" s="225">
        <v>64958</v>
      </c>
      <c r="AE143" s="225">
        <v>71355</v>
      </c>
      <c r="AF143" s="225">
        <v>83552</v>
      </c>
      <c r="AG143" s="225">
        <v>46863</v>
      </c>
      <c r="AH143" s="225">
        <v>18711</v>
      </c>
      <c r="AI143" s="225">
        <f t="shared" si="2"/>
        <v>1781854</v>
      </c>
    </row>
    <row r="144" spans="3:35" x14ac:dyDescent="0.25">
      <c r="C144" s="222" t="s">
        <v>33</v>
      </c>
      <c r="D144" s="223">
        <v>28177</v>
      </c>
      <c r="E144" s="223">
        <v>24622</v>
      </c>
      <c r="F144" s="223">
        <v>27084</v>
      </c>
      <c r="G144" s="223">
        <v>15833</v>
      </c>
      <c r="H144" s="223">
        <v>18080</v>
      </c>
      <c r="I144" s="223">
        <v>23957</v>
      </c>
      <c r="J144" s="223">
        <v>24140</v>
      </c>
      <c r="K144" s="223">
        <v>25781</v>
      </c>
      <c r="L144" s="223">
        <v>25209</v>
      </c>
      <c r="M144" s="223">
        <v>27629</v>
      </c>
      <c r="N144" s="223">
        <v>16403</v>
      </c>
      <c r="O144" s="223">
        <v>18393</v>
      </c>
      <c r="P144" s="223">
        <v>30157</v>
      </c>
      <c r="Q144" s="223">
        <v>26483</v>
      </c>
      <c r="R144" s="223">
        <v>16206</v>
      </c>
      <c r="S144" s="223">
        <v>26227</v>
      </c>
      <c r="T144" s="223">
        <v>28365</v>
      </c>
      <c r="U144" s="223">
        <v>18497</v>
      </c>
      <c r="V144" s="223">
        <v>15043</v>
      </c>
      <c r="W144" s="223">
        <v>26393</v>
      </c>
      <c r="X144" s="223">
        <v>27145</v>
      </c>
      <c r="Y144" s="223">
        <v>24820</v>
      </c>
      <c r="Z144" s="223">
        <v>28259</v>
      </c>
      <c r="AA144" s="223">
        <v>29887</v>
      </c>
      <c r="AB144" s="223">
        <v>19709</v>
      </c>
      <c r="AC144" s="223">
        <v>14815</v>
      </c>
      <c r="AD144" s="223">
        <v>26831</v>
      </c>
      <c r="AE144" s="223">
        <v>25923</v>
      </c>
      <c r="AF144" s="223">
        <v>22271</v>
      </c>
      <c r="AG144" s="223">
        <v>26566</v>
      </c>
      <c r="AH144" s="223">
        <v>28631</v>
      </c>
      <c r="AI144" s="223">
        <f t="shared" si="2"/>
        <v>737536</v>
      </c>
    </row>
    <row r="145" spans="3:35" x14ac:dyDescent="0.25">
      <c r="C145" s="222" t="s">
        <v>32</v>
      </c>
      <c r="D145" s="223">
        <v>27432</v>
      </c>
      <c r="E145" s="223">
        <v>23725</v>
      </c>
      <c r="F145" s="223">
        <v>33138</v>
      </c>
      <c r="G145" s="223">
        <v>21201</v>
      </c>
      <c r="H145" s="223">
        <v>11808</v>
      </c>
      <c r="I145" s="223">
        <v>20824</v>
      </c>
      <c r="J145" s="223">
        <v>22712</v>
      </c>
      <c r="K145" s="223">
        <v>25726</v>
      </c>
      <c r="L145" s="223">
        <v>24760</v>
      </c>
      <c r="M145" s="223">
        <v>20602</v>
      </c>
      <c r="N145" s="223">
        <v>22190</v>
      </c>
      <c r="O145" s="223">
        <v>12131</v>
      </c>
      <c r="P145" s="223">
        <v>25355</v>
      </c>
      <c r="Q145" s="223">
        <v>26674</v>
      </c>
      <c r="R145" s="223">
        <v>16832</v>
      </c>
      <c r="S145" s="223">
        <v>25097</v>
      </c>
      <c r="T145" s="223">
        <v>33256</v>
      </c>
      <c r="U145" s="223">
        <v>22703</v>
      </c>
      <c r="V145" s="223">
        <v>10786</v>
      </c>
      <c r="W145" s="223">
        <v>24166</v>
      </c>
      <c r="X145" s="223">
        <v>25891</v>
      </c>
      <c r="Y145" s="223">
        <v>25803</v>
      </c>
      <c r="Z145" s="223">
        <v>24090</v>
      </c>
      <c r="AA145" s="223">
        <v>34451</v>
      </c>
      <c r="AB145" s="223">
        <v>27637</v>
      </c>
      <c r="AC145" s="223">
        <v>11704</v>
      </c>
      <c r="AD145" s="223">
        <v>23449</v>
      </c>
      <c r="AE145" s="223">
        <v>25093</v>
      </c>
      <c r="AF145" s="223">
        <v>22787</v>
      </c>
      <c r="AG145" s="223">
        <v>24650</v>
      </c>
      <c r="AH145" s="223">
        <v>29437</v>
      </c>
      <c r="AI145" s="223">
        <f t="shared" si="2"/>
        <v>726110</v>
      </c>
    </row>
    <row r="146" spans="3:35" x14ac:dyDescent="0.25">
      <c r="C146" s="224" t="s">
        <v>13</v>
      </c>
      <c r="D146" s="225">
        <v>55609</v>
      </c>
      <c r="E146" s="225">
        <v>48347</v>
      </c>
      <c r="F146" s="225">
        <v>60222</v>
      </c>
      <c r="G146" s="225">
        <v>37034</v>
      </c>
      <c r="H146" s="225">
        <v>29888</v>
      </c>
      <c r="I146" s="225">
        <v>44781</v>
      </c>
      <c r="J146" s="225">
        <v>46852</v>
      </c>
      <c r="K146" s="225">
        <v>51507</v>
      </c>
      <c r="L146" s="225">
        <v>49969</v>
      </c>
      <c r="M146" s="225">
        <v>48231</v>
      </c>
      <c r="N146" s="225">
        <v>38593</v>
      </c>
      <c r="O146" s="225">
        <v>30524</v>
      </c>
      <c r="P146" s="225">
        <v>55512</v>
      </c>
      <c r="Q146" s="225">
        <v>53157</v>
      </c>
      <c r="R146" s="225">
        <v>33038</v>
      </c>
      <c r="S146" s="225">
        <v>51324</v>
      </c>
      <c r="T146" s="225">
        <v>61621</v>
      </c>
      <c r="U146" s="225">
        <v>41200</v>
      </c>
      <c r="V146" s="225">
        <v>25829</v>
      </c>
      <c r="W146" s="225">
        <v>50559</v>
      </c>
      <c r="X146" s="225">
        <v>53036</v>
      </c>
      <c r="Y146" s="225">
        <v>50623</v>
      </c>
      <c r="Z146" s="225">
        <v>52349</v>
      </c>
      <c r="AA146" s="225">
        <v>64338</v>
      </c>
      <c r="AB146" s="225">
        <v>47346</v>
      </c>
      <c r="AC146" s="225">
        <v>26519</v>
      </c>
      <c r="AD146" s="225">
        <v>50280</v>
      </c>
      <c r="AE146" s="225">
        <v>51016</v>
      </c>
      <c r="AF146" s="225">
        <v>45058</v>
      </c>
      <c r="AG146" s="225">
        <v>51216</v>
      </c>
      <c r="AH146" s="225">
        <v>58068</v>
      </c>
      <c r="AI146" s="225">
        <f t="shared" si="2"/>
        <v>1463646</v>
      </c>
    </row>
    <row r="147" spans="3:35" x14ac:dyDescent="0.25">
      <c r="C147" s="222" t="s">
        <v>31</v>
      </c>
      <c r="D147" s="223">
        <v>26910</v>
      </c>
      <c r="E147" s="223">
        <v>22574</v>
      </c>
      <c r="F147" s="223">
        <v>23826</v>
      </c>
      <c r="G147" s="223">
        <v>13621</v>
      </c>
      <c r="H147" s="223">
        <v>35379</v>
      </c>
      <c r="I147" s="223">
        <v>26922</v>
      </c>
      <c r="J147" s="223">
        <v>27129</v>
      </c>
      <c r="K147" s="223">
        <v>12138</v>
      </c>
      <c r="L147" s="223">
        <v>22472</v>
      </c>
      <c r="M147" s="223">
        <v>23494</v>
      </c>
      <c r="N147" s="223">
        <v>13405</v>
      </c>
      <c r="O147" s="223">
        <v>31502</v>
      </c>
      <c r="P147" s="223">
        <v>26835</v>
      </c>
      <c r="Q147" s="223">
        <v>23526</v>
      </c>
      <c r="R147" s="223">
        <v>10872</v>
      </c>
      <c r="S147" s="223">
        <v>22982</v>
      </c>
      <c r="T147" s="223">
        <v>24396</v>
      </c>
      <c r="U147" s="223">
        <v>14771</v>
      </c>
      <c r="V147" s="223">
        <v>20215</v>
      </c>
      <c r="W147" s="223">
        <v>27671</v>
      </c>
      <c r="X147" s="223">
        <v>25914</v>
      </c>
      <c r="Y147" s="223">
        <v>26391</v>
      </c>
      <c r="Z147" s="223">
        <v>26258</v>
      </c>
      <c r="AA147" s="223">
        <v>28066</v>
      </c>
      <c r="AB147" s="223">
        <v>13903</v>
      </c>
      <c r="AC147" s="223">
        <v>16681</v>
      </c>
      <c r="AD147" s="223">
        <v>22340</v>
      </c>
      <c r="AE147" s="223">
        <v>22627</v>
      </c>
      <c r="AF147" s="223">
        <v>22844</v>
      </c>
      <c r="AG147" s="223">
        <v>12174</v>
      </c>
      <c r="AH147" s="223">
        <v>13933</v>
      </c>
      <c r="AI147" s="223">
        <f t="shared" si="2"/>
        <v>681771</v>
      </c>
    </row>
    <row r="148" spans="3:35" x14ac:dyDescent="0.25">
      <c r="C148" s="222" t="s">
        <v>30</v>
      </c>
      <c r="D148" s="223">
        <v>17844</v>
      </c>
      <c r="E148" s="223">
        <v>15345</v>
      </c>
      <c r="F148" s="223">
        <v>28262</v>
      </c>
      <c r="G148" s="223">
        <v>16857</v>
      </c>
      <c r="H148" s="223">
        <v>15518</v>
      </c>
      <c r="I148" s="223">
        <v>15859</v>
      </c>
      <c r="J148" s="223">
        <v>15433</v>
      </c>
      <c r="K148" s="223">
        <v>11111</v>
      </c>
      <c r="L148" s="223">
        <v>17061</v>
      </c>
      <c r="M148" s="223">
        <v>28472</v>
      </c>
      <c r="N148" s="223">
        <v>18987</v>
      </c>
      <c r="O148" s="223">
        <v>12522</v>
      </c>
      <c r="P148" s="223">
        <v>15158</v>
      </c>
      <c r="Q148" s="223">
        <v>17928</v>
      </c>
      <c r="R148" s="223">
        <v>10061</v>
      </c>
      <c r="S148" s="223">
        <v>16200</v>
      </c>
      <c r="T148" s="223">
        <v>27843</v>
      </c>
      <c r="U148" s="223">
        <v>18340</v>
      </c>
      <c r="V148" s="223">
        <v>11291</v>
      </c>
      <c r="W148" s="223">
        <v>15142</v>
      </c>
      <c r="X148" s="223">
        <v>16988</v>
      </c>
      <c r="Y148" s="223">
        <v>18364</v>
      </c>
      <c r="Z148" s="223">
        <v>18850</v>
      </c>
      <c r="AA148" s="223">
        <v>30549</v>
      </c>
      <c r="AB148" s="223">
        <v>25018</v>
      </c>
      <c r="AC148" s="223">
        <v>11878</v>
      </c>
      <c r="AD148" s="223">
        <v>16961</v>
      </c>
      <c r="AE148" s="223">
        <v>24273</v>
      </c>
      <c r="AF148" s="223">
        <v>46783</v>
      </c>
      <c r="AG148" s="223">
        <v>41276</v>
      </c>
      <c r="AH148" s="223">
        <v>20078</v>
      </c>
      <c r="AI148" s="223">
        <f t="shared" si="2"/>
        <v>616252</v>
      </c>
    </row>
    <row r="149" spans="3:35" x14ac:dyDescent="0.25">
      <c r="C149" s="224" t="s">
        <v>13</v>
      </c>
      <c r="D149" s="225">
        <v>44754</v>
      </c>
      <c r="E149" s="225">
        <v>37919</v>
      </c>
      <c r="F149" s="225">
        <v>52088</v>
      </c>
      <c r="G149" s="225">
        <v>30478</v>
      </c>
      <c r="H149" s="225">
        <v>50897</v>
      </c>
      <c r="I149" s="225">
        <v>42781</v>
      </c>
      <c r="J149" s="225">
        <v>42562</v>
      </c>
      <c r="K149" s="225">
        <v>23249</v>
      </c>
      <c r="L149" s="225">
        <v>39533</v>
      </c>
      <c r="M149" s="225">
        <v>51966</v>
      </c>
      <c r="N149" s="225">
        <v>32392</v>
      </c>
      <c r="O149" s="225">
        <v>44024</v>
      </c>
      <c r="P149" s="225">
        <v>41993</v>
      </c>
      <c r="Q149" s="225">
        <v>41454</v>
      </c>
      <c r="R149" s="225">
        <v>20933</v>
      </c>
      <c r="S149" s="225">
        <v>39182</v>
      </c>
      <c r="T149" s="225">
        <v>52239</v>
      </c>
      <c r="U149" s="225">
        <v>33111</v>
      </c>
      <c r="V149" s="225">
        <v>31506</v>
      </c>
      <c r="W149" s="225">
        <v>42813</v>
      </c>
      <c r="X149" s="225">
        <v>42902</v>
      </c>
      <c r="Y149" s="225">
        <v>44755</v>
      </c>
      <c r="Z149" s="225">
        <v>45108</v>
      </c>
      <c r="AA149" s="225">
        <v>58615</v>
      </c>
      <c r="AB149" s="225">
        <v>38921</v>
      </c>
      <c r="AC149" s="225">
        <v>28559</v>
      </c>
      <c r="AD149" s="225">
        <v>39301</v>
      </c>
      <c r="AE149" s="225">
        <v>46900</v>
      </c>
      <c r="AF149" s="225">
        <v>69627</v>
      </c>
      <c r="AG149" s="225">
        <v>53450</v>
      </c>
      <c r="AH149" s="225">
        <v>34011</v>
      </c>
      <c r="AI149" s="225">
        <f t="shared" si="2"/>
        <v>1298023</v>
      </c>
    </row>
    <row r="150" spans="3:35" s="6" customFormat="1" ht="14.25" x14ac:dyDescent="0.2">
      <c r="E150" s="20"/>
      <c r="F150" s="20"/>
    </row>
    <row r="151" spans="3:35" customFormat="1" x14ac:dyDescent="0.25"/>
    <row r="152" spans="3:35" customFormat="1" ht="14.45" customHeight="1" x14ac:dyDescent="0.25"/>
    <row r="153" spans="3:35" customFormat="1" x14ac:dyDescent="0.25"/>
    <row r="154" spans="3:35" customFormat="1" ht="14.45" customHeight="1" x14ac:dyDescent="0.25"/>
    <row r="155" spans="3:35" customFormat="1" x14ac:dyDescent="0.25"/>
    <row r="156" spans="3:35" customFormat="1" x14ac:dyDescent="0.25"/>
    <row r="157" spans="3:35" customFormat="1" ht="14.45" customHeight="1" x14ac:dyDescent="0.25"/>
    <row r="158" spans="3:35" customFormat="1" x14ac:dyDescent="0.25"/>
    <row r="159" spans="3:35" customFormat="1" x14ac:dyDescent="0.25"/>
    <row r="160" spans="3:35" customFormat="1" ht="14.45" customHeight="1" x14ac:dyDescent="0.25"/>
    <row r="161" customFormat="1" x14ac:dyDescent="0.25"/>
    <row r="162" customFormat="1" x14ac:dyDescent="0.25"/>
    <row r="163" customFormat="1" ht="14.45" customHeigh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ht="14.45" customHeight="1" x14ac:dyDescent="0.25"/>
    <row r="299" customFormat="1" x14ac:dyDescent="0.25"/>
    <row r="300" customFormat="1" ht="14.45" customHeight="1" x14ac:dyDescent="0.25"/>
    <row r="301" customFormat="1" x14ac:dyDescent="0.25"/>
    <row r="302" customFormat="1" x14ac:dyDescent="0.25"/>
    <row r="303" customFormat="1" ht="14.45" customHeight="1" x14ac:dyDescent="0.25"/>
    <row r="304" customFormat="1" x14ac:dyDescent="0.25"/>
    <row r="305" customFormat="1" x14ac:dyDescent="0.25"/>
    <row r="306" customFormat="1" ht="14.45" customHeight="1" x14ac:dyDescent="0.25"/>
    <row r="307" customFormat="1" x14ac:dyDescent="0.25"/>
    <row r="308" customFormat="1" x14ac:dyDescent="0.25"/>
    <row r="309" customFormat="1" ht="14.45" customHeigh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ht="14.45" customHeight="1" x14ac:dyDescent="0.25"/>
    <row r="447" customFormat="1" x14ac:dyDescent="0.25"/>
    <row r="448" customFormat="1" x14ac:dyDescent="0.25"/>
    <row r="449" customFormat="1" ht="14.45" customHeight="1" x14ac:dyDescent="0.25"/>
    <row r="450" customFormat="1" x14ac:dyDescent="0.25"/>
    <row r="451" customFormat="1" x14ac:dyDescent="0.25"/>
    <row r="452" customFormat="1" ht="14.45" customHeight="1" x14ac:dyDescent="0.25"/>
    <row r="453" customFormat="1" x14ac:dyDescent="0.25"/>
    <row r="454" customFormat="1" x14ac:dyDescent="0.25"/>
    <row r="455" customFormat="1" ht="14.45" customHeigh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</sheetData>
  <mergeCells count="5">
    <mergeCell ref="AI7:AI8"/>
    <mergeCell ref="B9:B11"/>
    <mergeCell ref="B12:B14"/>
    <mergeCell ref="B15:B17"/>
    <mergeCell ref="B18:B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showGridLines="0" workbookViewId="0">
      <pane ySplit="4" topLeftCell="A6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8.85546875" style="13"/>
    <col min="2" max="3" width="14.85546875" style="13" customWidth="1"/>
    <col min="4" max="4" width="18.7109375" style="13" customWidth="1"/>
    <col min="5" max="6" width="24.28515625" style="13" customWidth="1"/>
    <col min="7" max="7" width="14.85546875" style="39" customWidth="1"/>
    <col min="8" max="16384" width="8.85546875" style="13"/>
  </cols>
  <sheetData>
    <row r="1" spans="1:7" s="6" customFormat="1" x14ac:dyDescent="0.25">
      <c r="A1" s="8" t="s">
        <v>124</v>
      </c>
      <c r="B1" s="8"/>
      <c r="C1" s="8"/>
      <c r="D1" s="8"/>
      <c r="E1" s="8"/>
      <c r="F1" s="8"/>
      <c r="G1" s="48"/>
    </row>
    <row r="2" spans="1:7" s="6" customFormat="1" x14ac:dyDescent="0.25">
      <c r="A2" s="7"/>
      <c r="B2" s="38"/>
      <c r="C2" s="38"/>
      <c r="D2" s="38"/>
      <c r="E2" s="38"/>
      <c r="F2" s="38"/>
      <c r="G2" s="47"/>
    </row>
    <row r="3" spans="1:7" s="6" customFormat="1" ht="14.25" x14ac:dyDescent="0.2">
      <c r="G3" s="46"/>
    </row>
    <row r="4" spans="1:7" s="6" customFormat="1" ht="14.25" x14ac:dyDescent="0.2">
      <c r="G4" s="46"/>
    </row>
    <row r="5" spans="1:7" x14ac:dyDescent="0.25">
      <c r="F5" s="39"/>
      <c r="G5" s="13"/>
    </row>
    <row r="6" spans="1:7" x14ac:dyDescent="0.25">
      <c r="B6" s="37" t="s">
        <v>188</v>
      </c>
      <c r="C6" s="44"/>
      <c r="D6" s="44"/>
      <c r="E6" s="44"/>
      <c r="F6" s="45"/>
      <c r="G6" s="13"/>
    </row>
    <row r="7" spans="1:7" ht="30" x14ac:dyDescent="0.25">
      <c r="B7" s="4" t="s">
        <v>3</v>
      </c>
      <c r="C7" s="4" t="s">
        <v>4</v>
      </c>
      <c r="D7" s="4" t="s">
        <v>121</v>
      </c>
      <c r="E7" s="4" t="s">
        <v>123</v>
      </c>
      <c r="F7" s="43"/>
      <c r="G7" s="13"/>
    </row>
    <row r="8" spans="1:7" x14ac:dyDescent="0.25">
      <c r="B8" s="231">
        <v>44013</v>
      </c>
      <c r="C8" s="2" t="s">
        <v>8</v>
      </c>
      <c r="D8" s="1">
        <v>300328</v>
      </c>
      <c r="E8" s="1">
        <v>317268</v>
      </c>
      <c r="F8" s="42"/>
      <c r="G8" s="13"/>
    </row>
    <row r="9" spans="1:7" x14ac:dyDescent="0.25">
      <c r="B9" s="231">
        <v>44014</v>
      </c>
      <c r="C9" s="2" t="s">
        <v>9</v>
      </c>
      <c r="D9" s="1">
        <v>350576</v>
      </c>
      <c r="E9" s="1">
        <v>359343</v>
      </c>
      <c r="F9" s="42"/>
      <c r="G9" s="13"/>
    </row>
    <row r="10" spans="1:7" x14ac:dyDescent="0.25">
      <c r="B10" s="231">
        <v>44015</v>
      </c>
      <c r="C10" s="2" t="s">
        <v>10</v>
      </c>
      <c r="D10" s="1">
        <v>347908</v>
      </c>
      <c r="E10" s="1">
        <v>373264</v>
      </c>
      <c r="F10" s="42"/>
      <c r="G10" s="13"/>
    </row>
    <row r="11" spans="1:7" x14ac:dyDescent="0.25">
      <c r="B11" s="231">
        <v>44016</v>
      </c>
      <c r="C11" s="2" t="s">
        <v>11</v>
      </c>
      <c r="D11" s="1">
        <v>323791</v>
      </c>
      <c r="E11" s="1">
        <v>349531</v>
      </c>
      <c r="F11" s="42"/>
      <c r="G11" s="13"/>
    </row>
    <row r="12" spans="1:7" x14ac:dyDescent="0.25">
      <c r="B12" s="231">
        <v>44017</v>
      </c>
      <c r="C12" s="2" t="s">
        <v>5</v>
      </c>
      <c r="D12" s="1">
        <v>302413</v>
      </c>
      <c r="E12" s="1">
        <v>297419</v>
      </c>
      <c r="F12" s="42"/>
      <c r="G12" s="13"/>
    </row>
    <row r="13" spans="1:7" x14ac:dyDescent="0.25">
      <c r="B13" s="231">
        <v>44018</v>
      </c>
      <c r="C13" s="2" t="s">
        <v>6</v>
      </c>
      <c r="D13" s="1">
        <v>363233</v>
      </c>
      <c r="E13" s="1">
        <v>346468</v>
      </c>
      <c r="F13" s="42"/>
      <c r="G13" s="13"/>
    </row>
    <row r="14" spans="1:7" x14ac:dyDescent="0.25">
      <c r="B14" s="231">
        <v>44019</v>
      </c>
      <c r="C14" s="2" t="s">
        <v>7</v>
      </c>
      <c r="D14" s="1">
        <v>344578</v>
      </c>
      <c r="E14" s="1">
        <v>347729</v>
      </c>
      <c r="F14" s="42"/>
      <c r="G14" s="13"/>
    </row>
    <row r="15" spans="1:7" x14ac:dyDescent="0.25">
      <c r="B15" s="231">
        <v>44020</v>
      </c>
      <c r="C15" s="2" t="s">
        <v>8</v>
      </c>
      <c r="D15" s="1">
        <v>340198</v>
      </c>
      <c r="E15" s="1">
        <v>349806</v>
      </c>
      <c r="F15" s="42"/>
      <c r="G15" s="13"/>
    </row>
    <row r="16" spans="1:7" x14ac:dyDescent="0.25">
      <c r="B16" s="231">
        <v>44021</v>
      </c>
      <c r="C16" s="2" t="s">
        <v>9</v>
      </c>
      <c r="D16" s="1">
        <v>350024</v>
      </c>
      <c r="E16" s="1">
        <v>359055</v>
      </c>
      <c r="F16" s="42"/>
      <c r="G16" s="13"/>
    </row>
    <row r="17" spans="2:7" x14ac:dyDescent="0.25">
      <c r="B17" s="231">
        <v>44022</v>
      </c>
      <c r="C17" s="2" t="s">
        <v>10</v>
      </c>
      <c r="D17" s="1">
        <v>348929</v>
      </c>
      <c r="E17" s="1">
        <v>366323</v>
      </c>
      <c r="F17" s="42"/>
      <c r="G17" s="13"/>
    </row>
    <row r="18" spans="2:7" x14ac:dyDescent="0.25">
      <c r="B18" s="231">
        <v>44023</v>
      </c>
      <c r="C18" s="2" t="s">
        <v>11</v>
      </c>
      <c r="D18" s="1">
        <v>323535</v>
      </c>
      <c r="E18" s="1">
        <v>345945</v>
      </c>
      <c r="F18" s="42"/>
      <c r="G18" s="13"/>
    </row>
    <row r="19" spans="2:7" x14ac:dyDescent="0.25">
      <c r="B19" s="231">
        <v>44024</v>
      </c>
      <c r="C19" s="2" t="s">
        <v>5</v>
      </c>
      <c r="D19" s="1">
        <v>300655</v>
      </c>
      <c r="E19" s="1">
        <v>294177</v>
      </c>
      <c r="F19" s="42"/>
      <c r="G19" s="13"/>
    </row>
    <row r="20" spans="2:7" x14ac:dyDescent="0.25">
      <c r="B20" s="231">
        <v>44025</v>
      </c>
      <c r="C20" s="2" t="s">
        <v>6</v>
      </c>
      <c r="D20" s="1">
        <v>354043</v>
      </c>
      <c r="E20" s="1">
        <v>342845</v>
      </c>
      <c r="F20" s="42"/>
      <c r="G20" s="13"/>
    </row>
    <row r="21" spans="2:7" x14ac:dyDescent="0.25">
      <c r="B21" s="231">
        <v>44026</v>
      </c>
      <c r="C21" s="2" t="s">
        <v>7</v>
      </c>
      <c r="D21" s="1">
        <v>342238</v>
      </c>
      <c r="E21" s="1">
        <v>349929</v>
      </c>
      <c r="F21" s="42"/>
      <c r="G21" s="13"/>
    </row>
    <row r="22" spans="2:7" x14ac:dyDescent="0.25">
      <c r="B22" s="231">
        <v>44027</v>
      </c>
      <c r="C22" s="2" t="s">
        <v>8</v>
      </c>
      <c r="D22" s="1">
        <v>293310</v>
      </c>
      <c r="E22" s="1">
        <v>293366</v>
      </c>
      <c r="F22" s="42"/>
      <c r="G22" s="13"/>
    </row>
    <row r="23" spans="2:7" x14ac:dyDescent="0.25">
      <c r="B23" s="231">
        <v>44028</v>
      </c>
      <c r="C23" s="2" t="s">
        <v>9</v>
      </c>
      <c r="D23" s="1">
        <v>348649</v>
      </c>
      <c r="E23" s="1">
        <v>350520</v>
      </c>
      <c r="F23" s="42"/>
      <c r="G23" s="13"/>
    </row>
    <row r="24" spans="2:7" x14ac:dyDescent="0.25">
      <c r="B24" s="231">
        <v>44029</v>
      </c>
      <c r="C24" s="2" t="s">
        <v>10</v>
      </c>
      <c r="D24" s="1">
        <v>351234</v>
      </c>
      <c r="E24" s="1">
        <v>365156</v>
      </c>
      <c r="F24" s="42"/>
      <c r="G24" s="13"/>
    </row>
    <row r="25" spans="2:7" x14ac:dyDescent="0.25">
      <c r="B25" s="231">
        <v>44030</v>
      </c>
      <c r="C25" s="2" t="s">
        <v>11</v>
      </c>
      <c r="D25" s="1">
        <v>324666</v>
      </c>
      <c r="E25" s="1">
        <v>345578</v>
      </c>
      <c r="F25" s="42"/>
      <c r="G25" s="13"/>
    </row>
    <row r="26" spans="2:7" x14ac:dyDescent="0.25">
      <c r="B26" s="231">
        <v>44031</v>
      </c>
      <c r="C26" s="2" t="s">
        <v>5</v>
      </c>
      <c r="D26" s="1">
        <v>289905</v>
      </c>
      <c r="E26" s="1">
        <v>284576</v>
      </c>
      <c r="F26" s="42"/>
      <c r="G26" s="13"/>
    </row>
    <row r="27" spans="2:7" x14ac:dyDescent="0.25">
      <c r="B27" s="231">
        <v>44032</v>
      </c>
      <c r="C27" s="2" t="s">
        <v>6</v>
      </c>
      <c r="D27" s="1">
        <v>365494</v>
      </c>
      <c r="E27" s="1">
        <v>342210</v>
      </c>
      <c r="F27" s="42"/>
      <c r="G27" s="13"/>
    </row>
    <row r="28" spans="2:7" x14ac:dyDescent="0.25">
      <c r="B28" s="231">
        <v>44033</v>
      </c>
      <c r="C28" s="2" t="s">
        <v>7</v>
      </c>
      <c r="D28" s="1">
        <v>346867</v>
      </c>
      <c r="E28" s="1">
        <v>353508</v>
      </c>
      <c r="F28" s="42"/>
      <c r="G28" s="13"/>
    </row>
    <row r="29" spans="2:7" x14ac:dyDescent="0.25">
      <c r="B29" s="231">
        <v>44034</v>
      </c>
      <c r="C29" s="2" t="s">
        <v>8</v>
      </c>
      <c r="D29" s="1">
        <v>353094</v>
      </c>
      <c r="E29" s="1">
        <v>357179</v>
      </c>
      <c r="F29" s="42"/>
      <c r="G29" s="13"/>
    </row>
    <row r="30" spans="2:7" x14ac:dyDescent="0.25">
      <c r="B30" s="231">
        <v>44035</v>
      </c>
      <c r="C30" s="2" t="s">
        <v>9</v>
      </c>
      <c r="D30" s="1">
        <v>362004</v>
      </c>
      <c r="E30" s="1">
        <v>365712</v>
      </c>
      <c r="F30" s="42"/>
      <c r="G30" s="13"/>
    </row>
    <row r="31" spans="2:7" x14ac:dyDescent="0.25">
      <c r="B31" s="231">
        <v>44036</v>
      </c>
      <c r="C31" s="2" t="s">
        <v>10</v>
      </c>
      <c r="D31" s="1">
        <v>355459</v>
      </c>
      <c r="E31" s="1">
        <v>376360</v>
      </c>
      <c r="F31" s="42"/>
      <c r="G31" s="13"/>
    </row>
    <row r="32" spans="2:7" x14ac:dyDescent="0.25">
      <c r="B32" s="231">
        <v>44037</v>
      </c>
      <c r="C32" s="2" t="s">
        <v>11</v>
      </c>
      <c r="D32" s="1">
        <v>324360</v>
      </c>
      <c r="E32" s="1">
        <v>365425</v>
      </c>
      <c r="F32" s="42"/>
      <c r="G32" s="13"/>
    </row>
    <row r="33" spans="2:7" x14ac:dyDescent="0.25">
      <c r="B33" s="231">
        <v>44038</v>
      </c>
      <c r="C33" s="2" t="s">
        <v>5</v>
      </c>
      <c r="D33" s="1">
        <v>296321</v>
      </c>
      <c r="E33" s="1">
        <v>308398</v>
      </c>
      <c r="F33" s="42"/>
      <c r="G33" s="13"/>
    </row>
    <row r="34" spans="2:7" x14ac:dyDescent="0.25">
      <c r="B34" s="231">
        <v>44039</v>
      </c>
      <c r="C34" s="2" t="s">
        <v>6</v>
      </c>
      <c r="D34" s="1">
        <v>345480</v>
      </c>
      <c r="E34" s="1">
        <v>354768</v>
      </c>
      <c r="F34" s="42"/>
      <c r="G34" s="13"/>
    </row>
    <row r="35" spans="2:7" x14ac:dyDescent="0.25">
      <c r="B35" s="231">
        <v>44040</v>
      </c>
      <c r="C35" s="2" t="s">
        <v>7</v>
      </c>
      <c r="D35" s="1">
        <v>343918</v>
      </c>
      <c r="E35" s="1">
        <v>373312</v>
      </c>
      <c r="F35" s="42"/>
      <c r="G35" s="13"/>
    </row>
    <row r="36" spans="2:7" x14ac:dyDescent="0.25">
      <c r="B36" s="231">
        <v>44041</v>
      </c>
      <c r="C36" s="2" t="s">
        <v>8</v>
      </c>
      <c r="D36" s="1">
        <v>332158</v>
      </c>
      <c r="E36" s="1">
        <v>402382</v>
      </c>
      <c r="F36" s="42"/>
      <c r="G36" s="13"/>
    </row>
    <row r="37" spans="2:7" x14ac:dyDescent="0.25">
      <c r="B37" s="231">
        <v>44042</v>
      </c>
      <c r="C37" s="2" t="s">
        <v>9</v>
      </c>
      <c r="D37" s="1">
        <v>272989</v>
      </c>
      <c r="E37" s="1">
        <v>359163</v>
      </c>
      <c r="F37" s="42"/>
      <c r="G37" s="13"/>
    </row>
    <row r="38" spans="2:7" x14ac:dyDescent="0.25">
      <c r="B38" s="231">
        <v>44043</v>
      </c>
      <c r="C38" s="2" t="s">
        <v>10</v>
      </c>
      <c r="D38" s="1">
        <v>280948</v>
      </c>
      <c r="E38" s="1">
        <v>322033</v>
      </c>
      <c r="F38" s="42"/>
      <c r="G38" s="13"/>
    </row>
    <row r="39" spans="2:7" x14ac:dyDescent="0.25">
      <c r="B39" s="313" t="s">
        <v>12</v>
      </c>
      <c r="C39" s="313"/>
      <c r="D39" s="40">
        <v>10279305</v>
      </c>
      <c r="E39" s="40">
        <v>10718748</v>
      </c>
      <c r="F39" s="42"/>
      <c r="G39" s="13"/>
    </row>
    <row r="40" spans="2:7" x14ac:dyDescent="0.25">
      <c r="G40" s="41"/>
    </row>
  </sheetData>
  <mergeCells count="1">
    <mergeCell ref="B39:C3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9" style="13" customWidth="1"/>
    <col min="3" max="3" width="17.7109375" style="13" bestFit="1" customWidth="1"/>
    <col min="4" max="6" width="15.7109375" style="13" customWidth="1"/>
    <col min="7" max="9" width="12.5703125" style="13" customWidth="1"/>
    <col min="10" max="14" width="10" style="13" customWidth="1"/>
    <col min="15" max="16384" width="8.85546875" style="13"/>
  </cols>
  <sheetData>
    <row r="1" spans="1:14" s="6" customFormat="1" x14ac:dyDescent="0.25">
      <c r="A1" s="8" t="s">
        <v>126</v>
      </c>
      <c r="B1" s="8"/>
      <c r="C1" s="8"/>
    </row>
    <row r="2" spans="1:14" s="6" customFormat="1" x14ac:dyDescent="0.25">
      <c r="A2" s="7" t="s">
        <v>125</v>
      </c>
      <c r="B2" s="7"/>
      <c r="C2" s="38"/>
      <c r="F2" s="20"/>
      <c r="G2" s="20"/>
      <c r="H2" s="20"/>
      <c r="I2" s="20"/>
      <c r="J2" s="20"/>
    </row>
    <row r="3" spans="1:14" s="6" customFormat="1" ht="14.25" x14ac:dyDescent="0.2">
      <c r="F3" s="20"/>
      <c r="G3" s="20"/>
      <c r="H3" s="20"/>
      <c r="I3" s="20"/>
      <c r="J3" s="20"/>
    </row>
    <row r="4" spans="1:14" s="6" customFormat="1" ht="14.25" x14ac:dyDescent="0.2">
      <c r="F4" s="20"/>
      <c r="G4" s="20"/>
      <c r="H4" s="20"/>
      <c r="I4" s="20"/>
      <c r="J4" s="20"/>
    </row>
    <row r="6" spans="1:14" ht="14.45" customHeight="1" x14ac:dyDescent="0.25">
      <c r="B6" s="4"/>
      <c r="C6" s="4"/>
      <c r="D6" s="291" t="s">
        <v>14</v>
      </c>
      <c r="E6" s="291"/>
      <c r="F6" s="289" t="s">
        <v>18</v>
      </c>
      <c r="G6" s="289" t="s">
        <v>20</v>
      </c>
      <c r="H6" s="289" t="s">
        <v>21</v>
      </c>
      <c r="I6" s="289" t="s">
        <v>188</v>
      </c>
      <c r="J6" s="291" t="s">
        <v>27</v>
      </c>
      <c r="K6" s="291"/>
      <c r="L6" s="291"/>
      <c r="M6" s="291"/>
      <c r="N6" s="291"/>
    </row>
    <row r="7" spans="1:14" ht="30" x14ac:dyDescent="0.25">
      <c r="B7" s="4"/>
      <c r="C7" s="4"/>
      <c r="D7" s="4" t="s">
        <v>26</v>
      </c>
      <c r="E7" s="4" t="s">
        <v>25</v>
      </c>
      <c r="F7" s="290"/>
      <c r="G7" s="290"/>
      <c r="H7" s="290"/>
      <c r="I7" s="290"/>
      <c r="J7" s="32" t="s">
        <v>1</v>
      </c>
      <c r="K7" s="32" t="s">
        <v>17</v>
      </c>
      <c r="L7" s="32" t="s">
        <v>19</v>
      </c>
      <c r="M7" s="32" t="s">
        <v>22</v>
      </c>
      <c r="N7" s="116" t="s">
        <v>187</v>
      </c>
    </row>
    <row r="8" spans="1:14" ht="14.45" customHeight="1" x14ac:dyDescent="0.25">
      <c r="B8" s="317" t="s">
        <v>90</v>
      </c>
      <c r="C8" s="2" t="s">
        <v>121</v>
      </c>
      <c r="D8" s="1">
        <v>3836.2468055555555</v>
      </c>
      <c r="E8" s="1">
        <v>2962.993790849674</v>
      </c>
      <c r="F8" s="1">
        <v>2048.3833333333332</v>
      </c>
      <c r="G8" s="1">
        <v>1940.875</v>
      </c>
      <c r="H8" s="1">
        <v>3587.9993055555556</v>
      </c>
      <c r="I8" s="1">
        <v>3875.6216397849462</v>
      </c>
      <c r="J8" s="51">
        <v>-0.22763212560809701</v>
      </c>
      <c r="K8" s="51">
        <f t="shared" ref="K8:K22" si="0">F8/D8-1</f>
        <v>-0.46604495561471271</v>
      </c>
      <c r="L8" s="51">
        <f t="shared" ref="L8:L22" si="1">G8/D8-1</f>
        <v>-0.49406930826523621</v>
      </c>
      <c r="M8" s="51">
        <f>H8/D8-1</f>
        <v>-6.4711034660359767E-2</v>
      </c>
      <c r="N8" s="51">
        <f>I8/D8-1</f>
        <v>1.0263894953882691E-2</v>
      </c>
    </row>
    <row r="9" spans="1:14" x14ac:dyDescent="0.25">
      <c r="B9" s="317"/>
      <c r="C9" s="2" t="s">
        <v>123</v>
      </c>
      <c r="D9" s="1">
        <v>3835.1951388888897</v>
      </c>
      <c r="E9" s="1">
        <v>2915.2768927015281</v>
      </c>
      <c r="F9" s="1">
        <v>1899.598611111111</v>
      </c>
      <c r="G9" s="1">
        <v>2053.0268817204301</v>
      </c>
      <c r="H9" s="1">
        <v>3475.5479166666669</v>
      </c>
      <c r="I9" s="1">
        <v>3758.6525537634407</v>
      </c>
      <c r="J9" s="51">
        <v>-0.23986217464122961</v>
      </c>
      <c r="K9" s="51">
        <f t="shared" si="0"/>
        <v>-0.50469310105001552</v>
      </c>
      <c r="L9" s="51">
        <f t="shared" si="1"/>
        <v>-0.46468776493202868</v>
      </c>
      <c r="M9" s="51">
        <f t="shared" ref="M9:M22" si="2">H9/D9-1</f>
        <v>-9.3775468834792486E-2</v>
      </c>
      <c r="N9" s="51">
        <f t="shared" ref="N9:N22" si="3">I9/D9-1</f>
        <v>-1.9957937563412909E-2</v>
      </c>
    </row>
    <row r="10" spans="1:14" ht="23.25" customHeight="1" x14ac:dyDescent="0.25">
      <c r="B10" s="318"/>
      <c r="C10" s="50" t="s">
        <v>13</v>
      </c>
      <c r="D10" s="40">
        <v>3835.7209722222233</v>
      </c>
      <c r="E10" s="40">
        <v>2939.1353417755945</v>
      </c>
      <c r="F10" s="40">
        <v>1973.9909722222221</v>
      </c>
      <c r="G10" s="40">
        <v>1996.950940860215</v>
      </c>
      <c r="H10" s="40">
        <v>3531.7736111111112</v>
      </c>
      <c r="I10" s="40">
        <v>3817.1370967741937</v>
      </c>
      <c r="J10" s="49">
        <v>-0.23374631182496897</v>
      </c>
      <c r="K10" s="49">
        <f t="shared" si="0"/>
        <v>-0.4853663792237235</v>
      </c>
      <c r="L10" s="49">
        <f t="shared" si="1"/>
        <v>-0.47938055053486273</v>
      </c>
      <c r="M10" s="49">
        <f t="shared" si="2"/>
        <v>-7.9241259547359721E-2</v>
      </c>
      <c r="N10" s="49">
        <f t="shared" si="3"/>
        <v>-4.8449497715322698E-3</v>
      </c>
    </row>
    <row r="11" spans="1:14" ht="14.45" customHeight="1" x14ac:dyDescent="0.25">
      <c r="B11" s="314" t="s">
        <v>89</v>
      </c>
      <c r="C11" s="2" t="s">
        <v>121</v>
      </c>
      <c r="D11" s="1">
        <v>3304.9076388888889</v>
      </c>
      <c r="E11" s="1">
        <v>2446.0910947712414</v>
      </c>
      <c r="F11" s="1">
        <v>1293.3555555555556</v>
      </c>
      <c r="G11" s="1">
        <v>1558.5873655913979</v>
      </c>
      <c r="H11" s="1">
        <v>1576.3277777777778</v>
      </c>
      <c r="I11" s="1">
        <v>2308.0598118279568</v>
      </c>
      <c r="J11" s="51">
        <v>-0.25986098189611795</v>
      </c>
      <c r="K11" s="51">
        <f t="shared" si="0"/>
        <v>-0.60865606640965542</v>
      </c>
      <c r="L11" s="51">
        <f t="shared" si="1"/>
        <v>-0.52840214133324603</v>
      </c>
      <c r="M11" s="51">
        <f t="shared" si="2"/>
        <v>-0.52303424179571334</v>
      </c>
      <c r="N11" s="51">
        <f t="shared" si="3"/>
        <v>-0.30162653120196503</v>
      </c>
    </row>
    <row r="12" spans="1:14" x14ac:dyDescent="0.25">
      <c r="B12" s="315"/>
      <c r="C12" s="2" t="s">
        <v>123</v>
      </c>
      <c r="D12" s="1">
        <v>3142.3701388888881</v>
      </c>
      <c r="E12" s="1">
        <v>2472.775462962963</v>
      </c>
      <c r="F12" s="1">
        <v>1361.3625</v>
      </c>
      <c r="G12" s="1">
        <v>1523.3575268817203</v>
      </c>
      <c r="H12" s="1">
        <v>1549.4868055555555</v>
      </c>
      <c r="I12" s="1">
        <v>2395.2728494623657</v>
      </c>
      <c r="J12" s="51">
        <v>-0.2130858703242029</v>
      </c>
      <c r="K12" s="51">
        <f t="shared" si="0"/>
        <v>-0.56677207336199908</v>
      </c>
      <c r="L12" s="51">
        <f t="shared" si="1"/>
        <v>-0.51522021291216669</v>
      </c>
      <c r="M12" s="51">
        <f t="shared" si="2"/>
        <v>-0.50690506303517791</v>
      </c>
      <c r="N12" s="51">
        <f t="shared" si="3"/>
        <v>-0.23774961459208899</v>
      </c>
    </row>
    <row r="13" spans="1:14" x14ac:dyDescent="0.25">
      <c r="B13" s="316"/>
      <c r="C13" s="50" t="s">
        <v>13</v>
      </c>
      <c r="D13" s="40">
        <v>3223.6388888888901</v>
      </c>
      <c r="E13" s="40">
        <v>2459.4332788671022</v>
      </c>
      <c r="F13" s="40">
        <v>1327.3590277777778</v>
      </c>
      <c r="G13" s="40">
        <v>1540.9724462365591</v>
      </c>
      <c r="H13" s="40">
        <v>1562.9072916666667</v>
      </c>
      <c r="I13" s="40">
        <v>2351.6663306451615</v>
      </c>
      <c r="J13" s="49">
        <v>-0.23706303229428749</v>
      </c>
      <c r="K13" s="49">
        <f t="shared" si="0"/>
        <v>-0.58824202290372352</v>
      </c>
      <c r="L13" s="49">
        <f t="shared" si="1"/>
        <v>-0.52197733699394133</v>
      </c>
      <c r="M13" s="49">
        <f t="shared" si="2"/>
        <v>-0.51517296274913638</v>
      </c>
      <c r="N13" s="49">
        <f t="shared" si="3"/>
        <v>-0.27049324949181153</v>
      </c>
    </row>
    <row r="14" spans="1:14" ht="14.45" customHeight="1" x14ac:dyDescent="0.25">
      <c r="B14" s="314" t="s">
        <v>88</v>
      </c>
      <c r="C14" s="2" t="s">
        <v>121</v>
      </c>
      <c r="D14" s="1">
        <v>555.27013888888882</v>
      </c>
      <c r="E14" s="1">
        <v>612.96425653594781</v>
      </c>
      <c r="F14" s="1">
        <v>220.79861111111111</v>
      </c>
      <c r="G14" s="1">
        <v>213.81182795698925</v>
      </c>
      <c r="H14" s="1">
        <v>364.64583333333331</v>
      </c>
      <c r="I14" s="1">
        <v>394.51411290322579</v>
      </c>
      <c r="J14" s="51">
        <v>0.10390279182400586</v>
      </c>
      <c r="K14" s="51">
        <f t="shared" si="0"/>
        <v>-0.60235821153117408</v>
      </c>
      <c r="L14" s="51">
        <f t="shared" si="1"/>
        <v>-0.61494088555737436</v>
      </c>
      <c r="M14" s="51">
        <f t="shared" si="2"/>
        <v>-0.34330012043687441</v>
      </c>
      <c r="N14" s="51">
        <f t="shared" si="3"/>
        <v>-0.28950958232211144</v>
      </c>
    </row>
    <row r="15" spans="1:14" x14ac:dyDescent="0.25">
      <c r="B15" s="315"/>
      <c r="C15" s="2" t="s">
        <v>123</v>
      </c>
      <c r="D15" s="1">
        <v>699.17013888888903</v>
      </c>
      <c r="E15" s="1">
        <v>701.51177832244014</v>
      </c>
      <c r="F15" s="1">
        <v>275.61388888888888</v>
      </c>
      <c r="G15" s="1">
        <v>302.33064516129031</v>
      </c>
      <c r="H15" s="1">
        <v>565.9979166666667</v>
      </c>
      <c r="I15" s="1">
        <v>653.40994623655911</v>
      </c>
      <c r="J15" s="51">
        <v>3.349169684609743E-3</v>
      </c>
      <c r="K15" s="51">
        <f t="shared" si="0"/>
        <v>-0.60579854092897834</v>
      </c>
      <c r="L15" s="51">
        <f t="shared" si="1"/>
        <v>-0.56758644520810098</v>
      </c>
      <c r="M15" s="51">
        <f t="shared" si="2"/>
        <v>-0.19047183913468857</v>
      </c>
      <c r="N15" s="51">
        <f t="shared" si="3"/>
        <v>-6.5449294967103944E-2</v>
      </c>
    </row>
    <row r="16" spans="1:14" x14ac:dyDescent="0.25">
      <c r="B16" s="316"/>
      <c r="C16" s="50" t="s">
        <v>13</v>
      </c>
      <c r="D16" s="40">
        <v>627.22013888888875</v>
      </c>
      <c r="E16" s="40">
        <v>657.23801742919397</v>
      </c>
      <c r="F16" s="40">
        <v>248.20625000000001</v>
      </c>
      <c r="G16" s="40">
        <v>258.07123655913978</v>
      </c>
      <c r="H16" s="40">
        <v>465.32187499999998</v>
      </c>
      <c r="I16" s="40">
        <v>523.96202956989248</v>
      </c>
      <c r="J16" s="49">
        <v>4.7858601277505963E-2</v>
      </c>
      <c r="K16" s="49">
        <f t="shared" si="0"/>
        <v>-0.60427570065002412</v>
      </c>
      <c r="L16" s="49">
        <f t="shared" si="1"/>
        <v>-0.58854759189284134</v>
      </c>
      <c r="M16" s="49">
        <f t="shared" si="2"/>
        <v>-0.25812032148025277</v>
      </c>
      <c r="N16" s="49">
        <f t="shared" si="3"/>
        <v>-0.16462817903442406</v>
      </c>
    </row>
    <row r="17" spans="2:14" ht="14.45" customHeight="1" x14ac:dyDescent="0.25">
      <c r="B17" s="314" t="s">
        <v>87</v>
      </c>
      <c r="C17" s="2" t="s">
        <v>121</v>
      </c>
      <c r="D17" s="1">
        <v>917.85416666666663</v>
      </c>
      <c r="E17" s="1">
        <v>430.01470588235293</v>
      </c>
      <c r="F17" s="1">
        <v>116.16539581597655</v>
      </c>
      <c r="G17" s="1">
        <v>211.2258064516129</v>
      </c>
      <c r="H17" s="1">
        <v>314.64375000000001</v>
      </c>
      <c r="I17" s="1">
        <v>329.93951612903226</v>
      </c>
      <c r="J17" s="51">
        <v>-0.53149996862353444</v>
      </c>
      <c r="K17" s="51">
        <f t="shared" si="0"/>
        <v>-0.87343806888424369</v>
      </c>
      <c r="L17" s="51">
        <f t="shared" si="1"/>
        <v>-0.76986997050009265</v>
      </c>
      <c r="M17" s="51">
        <f t="shared" si="2"/>
        <v>-0.65719635926186526</v>
      </c>
      <c r="N17" s="51">
        <f t="shared" si="3"/>
        <v>-0.64053165730318562</v>
      </c>
    </row>
    <row r="18" spans="2:14" ht="14.45" customHeight="1" x14ac:dyDescent="0.25">
      <c r="B18" s="315"/>
      <c r="C18" s="2" t="s">
        <v>123</v>
      </c>
      <c r="D18" s="1">
        <v>381.55</v>
      </c>
      <c r="E18" s="1">
        <v>648.31127450980387</v>
      </c>
      <c r="F18" s="1">
        <v>116.515159739579</v>
      </c>
      <c r="G18" s="1">
        <v>272.63575268817203</v>
      </c>
      <c r="H18" s="1">
        <v>363.59652777777779</v>
      </c>
      <c r="I18" s="1">
        <v>396.12432795698925</v>
      </c>
      <c r="J18" s="51">
        <v>0.69915155159167575</v>
      </c>
      <c r="K18" s="51">
        <f t="shared" si="0"/>
        <v>-0.69462675995392742</v>
      </c>
      <c r="L18" s="51">
        <f t="shared" si="1"/>
        <v>-0.28545209621760703</v>
      </c>
      <c r="M18" s="51">
        <f t="shared" si="2"/>
        <v>-4.7054048544678873E-2</v>
      </c>
      <c r="N18" s="51">
        <f t="shared" si="3"/>
        <v>3.8197688263633234E-2</v>
      </c>
    </row>
    <row r="19" spans="2:14" x14ac:dyDescent="0.25">
      <c r="B19" s="316"/>
      <c r="C19" s="50" t="s">
        <v>2</v>
      </c>
      <c r="D19" s="40">
        <v>649.70208333333335</v>
      </c>
      <c r="E19" s="40">
        <v>539.16299019607845</v>
      </c>
      <c r="F19" s="40">
        <v>116.34027777777791</v>
      </c>
      <c r="G19" s="40">
        <v>241.93077956989248</v>
      </c>
      <c r="H19" s="40">
        <v>339.1201388888889</v>
      </c>
      <c r="I19" s="40">
        <v>363.03192204301075</v>
      </c>
      <c r="J19" s="49">
        <v>-0.17013812326124589</v>
      </c>
      <c r="K19" s="49">
        <f t="shared" si="0"/>
        <v>-0.82093288483717408</v>
      </c>
      <c r="L19" s="49">
        <f t="shared" si="1"/>
        <v>-0.62762813022138864</v>
      </c>
      <c r="M19" s="49">
        <f t="shared" si="2"/>
        <v>-0.47803747657847451</v>
      </c>
      <c r="N19" s="49">
        <f t="shared" si="3"/>
        <v>-0.44123324927564511</v>
      </c>
    </row>
    <row r="20" spans="2:14" ht="14.45" customHeight="1" x14ac:dyDescent="0.25">
      <c r="B20" s="314" t="s">
        <v>12</v>
      </c>
      <c r="C20" s="2" t="s">
        <v>121</v>
      </c>
      <c r="D20" s="1">
        <v>8614.2787499999995</v>
      </c>
      <c r="E20" s="1">
        <v>6452.0638480392172</v>
      </c>
      <c r="F20" s="1">
        <v>919.67572395399407</v>
      </c>
      <c r="G20" s="1">
        <v>981.125</v>
      </c>
      <c r="H20" s="1">
        <v>1460.9041666666667</v>
      </c>
      <c r="I20" s="1">
        <v>1727.0337701612902</v>
      </c>
      <c r="J20" s="51">
        <v>-0.25100359121311022</v>
      </c>
      <c r="K20" s="51">
        <f t="shared" si="0"/>
        <v>-0.89323822102297368</v>
      </c>
      <c r="L20" s="51">
        <f t="shared" si="1"/>
        <v>-0.88610480012618587</v>
      </c>
      <c r="M20" s="51">
        <f t="shared" si="2"/>
        <v>-0.83040899777399624</v>
      </c>
      <c r="N20" s="51">
        <f t="shared" si="3"/>
        <v>-0.79951498897556683</v>
      </c>
    </row>
    <row r="21" spans="2:14" x14ac:dyDescent="0.25">
      <c r="B21" s="315"/>
      <c r="C21" s="2" t="s">
        <v>123</v>
      </c>
      <c r="D21" s="1">
        <v>8058.2854166666666</v>
      </c>
      <c r="E21" s="1">
        <v>6737.8754084967359</v>
      </c>
      <c r="F21" s="1">
        <v>913.27253993489478</v>
      </c>
      <c r="G21" s="1">
        <v>1037.8377016129032</v>
      </c>
      <c r="H21" s="1">
        <v>1488.6572916666667</v>
      </c>
      <c r="I21" s="1">
        <v>1800.8649193548388</v>
      </c>
      <c r="J21" s="51">
        <v>-0.16385743863563995</v>
      </c>
      <c r="K21" s="51">
        <f t="shared" si="0"/>
        <v>-0.8866666427518185</v>
      </c>
      <c r="L21" s="51">
        <f t="shared" si="1"/>
        <v>-0.87120861970632357</v>
      </c>
      <c r="M21" s="51">
        <f t="shared" si="2"/>
        <v>-0.81526376708031101</v>
      </c>
      <c r="N21" s="51">
        <f t="shared" si="3"/>
        <v>-0.77652008755731416</v>
      </c>
    </row>
    <row r="22" spans="2:14" ht="18.75" customHeight="1" x14ac:dyDescent="0.25">
      <c r="B22" s="316"/>
      <c r="C22" s="50" t="s">
        <v>2</v>
      </c>
      <c r="D22" s="40">
        <v>8336.2820833333353</v>
      </c>
      <c r="E22" s="40">
        <v>6594.9696282679688</v>
      </c>
      <c r="F22" s="40">
        <v>916.47413194444505</v>
      </c>
      <c r="G22" s="40">
        <v>1009.4813508064516</v>
      </c>
      <c r="H22" s="40">
        <v>1474.7807291666666</v>
      </c>
      <c r="I22" s="40">
        <v>1763.9493447580646</v>
      </c>
      <c r="J22" s="49">
        <v>-0.20888358115265304</v>
      </c>
      <c r="K22" s="49">
        <f t="shared" si="0"/>
        <v>-0.89006200572594052</v>
      </c>
      <c r="L22" s="49">
        <f t="shared" si="1"/>
        <v>-0.87890508733807127</v>
      </c>
      <c r="M22" s="49">
        <f t="shared" si="2"/>
        <v>-0.82308891248831606</v>
      </c>
      <c r="N22" s="49">
        <f t="shared" si="3"/>
        <v>-0.78840095295183032</v>
      </c>
    </row>
  </sheetData>
  <mergeCells count="11">
    <mergeCell ref="I6:I7"/>
    <mergeCell ref="J6:N6"/>
    <mergeCell ref="H6:H7"/>
    <mergeCell ref="G6:G7"/>
    <mergeCell ref="B20:B22"/>
    <mergeCell ref="D6:E6"/>
    <mergeCell ref="F6:F7"/>
    <mergeCell ref="B8:B10"/>
    <mergeCell ref="B11:B13"/>
    <mergeCell ref="B14:B16"/>
    <mergeCell ref="B17:B1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3"/>
  <sheetViews>
    <sheetView showGridLines="0" workbookViewId="0">
      <pane ySplit="4" topLeftCell="A5" activePane="bottomLeft" state="frozenSplit"/>
      <selection activeCell="C28" sqref="C28"/>
      <selection pane="bottomLeft"/>
    </sheetView>
  </sheetViews>
  <sheetFormatPr defaultColWidth="8.85546875" defaultRowHeight="15" x14ac:dyDescent="0.25"/>
  <cols>
    <col min="1" max="1" width="2.85546875" style="13" customWidth="1"/>
    <col min="2" max="2" width="13.28515625" style="13" customWidth="1"/>
    <col min="3" max="6" width="9.140625" style="13" customWidth="1"/>
    <col min="7" max="7" width="10" style="13" bestFit="1" customWidth="1"/>
    <col min="8" max="8" width="10" style="13" customWidth="1"/>
    <col min="9" max="9" width="9.140625" style="13" customWidth="1"/>
    <col min="10" max="13" width="9" style="13" customWidth="1"/>
    <col min="14" max="17" width="9.140625" style="13" customWidth="1"/>
    <col min="18" max="18" width="10" style="13" bestFit="1" customWidth="1"/>
    <col min="19" max="19" width="10" style="13" customWidth="1"/>
    <col min="20" max="28" width="9.140625" style="13" customWidth="1"/>
    <col min="29" max="29" width="10" style="13" bestFit="1" customWidth="1"/>
    <col min="30" max="30" width="10" style="13" customWidth="1"/>
    <col min="31" max="35" width="9.140625" style="13" customWidth="1"/>
    <col min="36" max="39" width="8.85546875" style="13"/>
    <col min="40" max="40" width="10" style="13" bestFit="1" customWidth="1"/>
    <col min="41" max="41" width="10" style="13" customWidth="1"/>
    <col min="42" max="50" width="8.85546875" style="13"/>
    <col min="51" max="51" width="10" style="13" bestFit="1" customWidth="1"/>
    <col min="52" max="52" width="10" style="13" customWidth="1"/>
    <col min="53" max="16384" width="8.85546875" style="13"/>
  </cols>
  <sheetData>
    <row r="1" spans="1:57" s="6" customFormat="1" x14ac:dyDescent="0.25">
      <c r="A1" s="8" t="s">
        <v>131</v>
      </c>
      <c r="B1" s="8"/>
      <c r="C1" s="8"/>
    </row>
    <row r="2" spans="1:57" s="6" customFormat="1" x14ac:dyDescent="0.25">
      <c r="A2" s="7" t="s">
        <v>125</v>
      </c>
      <c r="B2" s="7"/>
      <c r="C2" s="38"/>
      <c r="N2" s="20"/>
      <c r="O2" s="20"/>
      <c r="P2" s="20"/>
      <c r="Q2" s="20"/>
      <c r="R2" s="20"/>
      <c r="S2" s="20"/>
    </row>
    <row r="3" spans="1:57" s="6" customFormat="1" ht="14.25" x14ac:dyDescent="0.2">
      <c r="N3" s="20"/>
      <c r="O3" s="20"/>
      <c r="P3" s="20"/>
      <c r="Q3" s="20"/>
      <c r="R3" s="20"/>
      <c r="S3" s="20"/>
    </row>
    <row r="4" spans="1:57" s="6" customFormat="1" ht="14.25" x14ac:dyDescent="0.2">
      <c r="N4" s="20"/>
      <c r="O4" s="20"/>
      <c r="P4" s="20"/>
      <c r="Q4" s="20"/>
      <c r="R4" s="20"/>
      <c r="S4" s="20"/>
    </row>
    <row r="6" spans="1:57" ht="18.600000000000001" customHeight="1" x14ac:dyDescent="0.25">
      <c r="B6" s="56"/>
      <c r="C6" s="291" t="s">
        <v>130</v>
      </c>
      <c r="D6" s="291"/>
      <c r="E6" s="291"/>
      <c r="F6" s="291"/>
      <c r="G6" s="291"/>
      <c r="H6" s="291"/>
      <c r="I6" s="291"/>
      <c r="J6" s="291"/>
      <c r="K6" s="291"/>
      <c r="L6" s="291"/>
      <c r="M6" s="320"/>
      <c r="N6" s="319" t="s">
        <v>129</v>
      </c>
      <c r="O6" s="291"/>
      <c r="P6" s="291"/>
      <c r="Q6" s="291"/>
      <c r="R6" s="291"/>
      <c r="S6" s="291"/>
      <c r="T6" s="291"/>
      <c r="U6" s="291"/>
      <c r="V6" s="291"/>
      <c r="W6" s="291"/>
      <c r="X6" s="320"/>
      <c r="Y6" s="319" t="s">
        <v>128</v>
      </c>
      <c r="Z6" s="291"/>
      <c r="AA6" s="291"/>
      <c r="AB6" s="291"/>
      <c r="AC6" s="291"/>
      <c r="AD6" s="291"/>
      <c r="AE6" s="291"/>
      <c r="AF6" s="291"/>
      <c r="AG6" s="291"/>
      <c r="AH6" s="291"/>
      <c r="AI6" s="320"/>
      <c r="AJ6" s="319" t="s">
        <v>87</v>
      </c>
      <c r="AK6" s="291"/>
      <c r="AL6" s="291"/>
      <c r="AM6" s="291"/>
      <c r="AN6" s="291"/>
      <c r="AO6" s="291"/>
      <c r="AP6" s="291"/>
      <c r="AQ6" s="291"/>
      <c r="AR6" s="291"/>
      <c r="AS6" s="291"/>
      <c r="AT6" s="320"/>
      <c r="AU6" s="319" t="s">
        <v>127</v>
      </c>
      <c r="AV6" s="291"/>
      <c r="AW6" s="291"/>
      <c r="AX6" s="291"/>
      <c r="AY6" s="291"/>
      <c r="AZ6" s="291"/>
      <c r="BA6" s="291"/>
      <c r="BB6" s="291"/>
      <c r="BC6" s="291"/>
      <c r="BD6" s="291"/>
      <c r="BE6" s="320"/>
    </row>
    <row r="7" spans="1:57" ht="18.600000000000001" customHeight="1" x14ac:dyDescent="0.25">
      <c r="B7" s="289" t="s">
        <v>23</v>
      </c>
      <c r="C7" s="291" t="s">
        <v>14</v>
      </c>
      <c r="D7" s="291"/>
      <c r="E7" s="289" t="s">
        <v>18</v>
      </c>
      <c r="F7" s="289" t="s">
        <v>20</v>
      </c>
      <c r="G7" s="289" t="s">
        <v>21</v>
      </c>
      <c r="H7" s="289" t="s">
        <v>188</v>
      </c>
      <c r="I7" s="291" t="s">
        <v>27</v>
      </c>
      <c r="J7" s="291"/>
      <c r="K7" s="291"/>
      <c r="L7" s="291"/>
      <c r="M7" s="320"/>
      <c r="N7" s="291" t="s">
        <v>14</v>
      </c>
      <c r="O7" s="291"/>
      <c r="P7" s="289" t="s">
        <v>18</v>
      </c>
      <c r="Q7" s="289" t="s">
        <v>20</v>
      </c>
      <c r="R7" s="289" t="s">
        <v>21</v>
      </c>
      <c r="S7" s="289" t="s">
        <v>188</v>
      </c>
      <c r="T7" s="291" t="s">
        <v>27</v>
      </c>
      <c r="U7" s="291"/>
      <c r="V7" s="291"/>
      <c r="W7" s="291"/>
      <c r="X7" s="320"/>
      <c r="Y7" s="291" t="s">
        <v>14</v>
      </c>
      <c r="Z7" s="291"/>
      <c r="AA7" s="289" t="s">
        <v>18</v>
      </c>
      <c r="AB7" s="289" t="s">
        <v>20</v>
      </c>
      <c r="AC7" s="289" t="s">
        <v>21</v>
      </c>
      <c r="AD7" s="289" t="s">
        <v>188</v>
      </c>
      <c r="AE7" s="291" t="s">
        <v>27</v>
      </c>
      <c r="AF7" s="291"/>
      <c r="AG7" s="291"/>
      <c r="AH7" s="291"/>
      <c r="AI7" s="320"/>
      <c r="AJ7" s="291" t="s">
        <v>14</v>
      </c>
      <c r="AK7" s="291"/>
      <c r="AL7" s="289" t="s">
        <v>18</v>
      </c>
      <c r="AM7" s="289" t="s">
        <v>20</v>
      </c>
      <c r="AN7" s="289" t="s">
        <v>21</v>
      </c>
      <c r="AO7" s="289" t="s">
        <v>188</v>
      </c>
      <c r="AP7" s="291" t="s">
        <v>27</v>
      </c>
      <c r="AQ7" s="291"/>
      <c r="AR7" s="291"/>
      <c r="AS7" s="291"/>
      <c r="AT7" s="320"/>
      <c r="AU7" s="291" t="s">
        <v>14</v>
      </c>
      <c r="AV7" s="291"/>
      <c r="AW7" s="289" t="s">
        <v>18</v>
      </c>
      <c r="AX7" s="289" t="s">
        <v>20</v>
      </c>
      <c r="AY7" s="289" t="s">
        <v>21</v>
      </c>
      <c r="AZ7" s="289" t="s">
        <v>188</v>
      </c>
      <c r="BA7" s="291" t="s">
        <v>27</v>
      </c>
      <c r="BB7" s="291"/>
      <c r="BC7" s="291"/>
      <c r="BD7" s="291"/>
      <c r="BE7" s="320"/>
    </row>
    <row r="8" spans="1:57" ht="25.5" customHeight="1" x14ac:dyDescent="0.25">
      <c r="B8" s="290"/>
      <c r="C8" s="12" t="s">
        <v>26</v>
      </c>
      <c r="D8" s="12" t="s">
        <v>25</v>
      </c>
      <c r="E8" s="290"/>
      <c r="F8" s="290"/>
      <c r="G8" s="290"/>
      <c r="H8" s="290"/>
      <c r="I8" s="55" t="s">
        <v>1</v>
      </c>
      <c r="J8" s="55" t="s">
        <v>17</v>
      </c>
      <c r="K8" s="55" t="s">
        <v>19</v>
      </c>
      <c r="L8" s="55" t="s">
        <v>22</v>
      </c>
      <c r="M8" s="54" t="s">
        <v>187</v>
      </c>
      <c r="N8" s="12" t="s">
        <v>26</v>
      </c>
      <c r="O8" s="12" t="s">
        <v>25</v>
      </c>
      <c r="P8" s="290"/>
      <c r="Q8" s="290"/>
      <c r="R8" s="290"/>
      <c r="S8" s="290"/>
      <c r="T8" s="55" t="s">
        <v>1</v>
      </c>
      <c r="U8" s="55" t="s">
        <v>17</v>
      </c>
      <c r="V8" s="55" t="s">
        <v>19</v>
      </c>
      <c r="W8" s="55" t="s">
        <v>22</v>
      </c>
      <c r="X8" s="54" t="s">
        <v>187</v>
      </c>
      <c r="Y8" s="12" t="s">
        <v>26</v>
      </c>
      <c r="Z8" s="12" t="s">
        <v>25</v>
      </c>
      <c r="AA8" s="290"/>
      <c r="AB8" s="290"/>
      <c r="AC8" s="290"/>
      <c r="AD8" s="290"/>
      <c r="AE8" s="55" t="s">
        <v>1</v>
      </c>
      <c r="AF8" s="55" t="s">
        <v>17</v>
      </c>
      <c r="AG8" s="55" t="s">
        <v>19</v>
      </c>
      <c r="AH8" s="55" t="s">
        <v>22</v>
      </c>
      <c r="AI8" s="54" t="s">
        <v>187</v>
      </c>
      <c r="AJ8" s="12" t="s">
        <v>26</v>
      </c>
      <c r="AK8" s="12" t="s">
        <v>25</v>
      </c>
      <c r="AL8" s="290"/>
      <c r="AM8" s="290"/>
      <c r="AN8" s="290"/>
      <c r="AO8" s="290"/>
      <c r="AP8" s="55" t="s">
        <v>1</v>
      </c>
      <c r="AQ8" s="55" t="s">
        <v>17</v>
      </c>
      <c r="AR8" s="55" t="s">
        <v>19</v>
      </c>
      <c r="AS8" s="55" t="s">
        <v>22</v>
      </c>
      <c r="AT8" s="54" t="s">
        <v>187</v>
      </c>
      <c r="AU8" s="12" t="s">
        <v>26</v>
      </c>
      <c r="AV8" s="12" t="s">
        <v>25</v>
      </c>
      <c r="AW8" s="290"/>
      <c r="AX8" s="290"/>
      <c r="AY8" s="290"/>
      <c r="AZ8" s="290"/>
      <c r="BA8" s="55" t="s">
        <v>1</v>
      </c>
      <c r="BB8" s="55" t="s">
        <v>17</v>
      </c>
      <c r="BC8" s="55" t="s">
        <v>19</v>
      </c>
      <c r="BD8" s="55" t="s">
        <v>22</v>
      </c>
      <c r="BE8" s="54" t="s">
        <v>187</v>
      </c>
    </row>
    <row r="9" spans="1:57" x14ac:dyDescent="0.25">
      <c r="B9" s="25">
        <v>0</v>
      </c>
      <c r="C9" s="1">
        <v>3424.45</v>
      </c>
      <c r="D9" s="1">
        <v>1791.3715686274509</v>
      </c>
      <c r="E9" s="1">
        <v>901.33333333333337</v>
      </c>
      <c r="F9" s="1">
        <v>1642.5483870967741</v>
      </c>
      <c r="G9" s="1">
        <v>3108.7750000000001</v>
      </c>
      <c r="H9" s="1">
        <v>3499.1693548387098</v>
      </c>
      <c r="I9" s="52">
        <f t="shared" ref="I9:I32" si="0">(D9/C9)-1</f>
        <v>-0.47688780136154685</v>
      </c>
      <c r="J9" s="52">
        <f t="shared" ref="J9:J32" si="1">(E9/C9)-1</f>
        <v>-0.73679471642648209</v>
      </c>
      <c r="K9" s="52">
        <f t="shared" ref="K9:K32" si="2">(F9/C9)-1</f>
        <v>-0.5203468039840633</v>
      </c>
      <c r="L9" s="52">
        <f>(G9/C9)-1</f>
        <v>-9.2182686270787961E-2</v>
      </c>
      <c r="M9" s="52">
        <f>(H9/C9)-1</f>
        <v>2.1819373866959646E-2</v>
      </c>
      <c r="N9" s="9">
        <v>1867.55</v>
      </c>
      <c r="O9" s="1">
        <v>1011.836274509804</v>
      </c>
      <c r="P9" s="1">
        <v>531.73333333333335</v>
      </c>
      <c r="Q9" s="1">
        <v>1012.1290322580645</v>
      </c>
      <c r="R9" s="1">
        <v>954.08333333333337</v>
      </c>
      <c r="S9" s="1">
        <v>1480.5564516129032</v>
      </c>
      <c r="T9" s="52">
        <f t="shared" ref="T9:T32" si="3">(O9/N9)-1</f>
        <v>-0.4582012398544596</v>
      </c>
      <c r="U9" s="52">
        <f t="shared" ref="U9:U32" si="4">(P9/N9)-1</f>
        <v>-0.71527759185385487</v>
      </c>
      <c r="V9" s="52">
        <f t="shared" ref="V9:V32" si="5">(Q9/N9)-1</f>
        <v>-0.4580444795276889</v>
      </c>
      <c r="W9" s="52">
        <f>R9/N9-1</f>
        <v>-0.48912568159710135</v>
      </c>
      <c r="X9" s="52">
        <f t="shared" ref="X9:X32" si="6">(S9/N9)-1</f>
        <v>-0.20721991292714881</v>
      </c>
      <c r="Y9" s="9">
        <v>453.5</v>
      </c>
      <c r="Z9" s="1">
        <v>371.18921568627457</v>
      </c>
      <c r="AA9" s="1">
        <v>179.33333333333334</v>
      </c>
      <c r="AB9" s="1">
        <v>188.66129032258064</v>
      </c>
      <c r="AC9" s="1">
        <v>297.46666666666664</v>
      </c>
      <c r="AD9" s="1">
        <v>386.33870967741933</v>
      </c>
      <c r="AE9" s="52">
        <f t="shared" ref="AE9:AE32" si="7">(Z9/Y9)-1</f>
        <v>-0.18150117820005607</v>
      </c>
      <c r="AF9" s="52">
        <f t="shared" ref="AF9:AF32" si="8">(AA9/Y9)-1</f>
        <v>-0.60455714810731354</v>
      </c>
      <c r="AG9" s="52">
        <f t="shared" ref="AG9:AG32" si="9">(AB9/Y9)-1</f>
        <v>-0.58398833445957965</v>
      </c>
      <c r="AH9" s="52">
        <f>AC9/Y9-1</f>
        <v>-0.34406468210216834</v>
      </c>
      <c r="AI9" s="52">
        <f>(AD9/Y9)-1</f>
        <v>-0.14809545826368398</v>
      </c>
      <c r="AJ9" s="9">
        <v>212.25</v>
      </c>
      <c r="AK9" s="1">
        <v>78.529411764705884</v>
      </c>
      <c r="AL9" s="1">
        <v>25.600000000000005</v>
      </c>
      <c r="AM9" s="1">
        <v>65</v>
      </c>
      <c r="AN9" s="1">
        <v>77.849999999999994</v>
      </c>
      <c r="AO9" s="1">
        <v>136.45967741935485</v>
      </c>
      <c r="AP9" s="52">
        <f t="shared" ref="AP9:AP32" si="10">(AK9/AJ9)-1</f>
        <v>-0.63001454998960715</v>
      </c>
      <c r="AQ9" s="52">
        <f t="shared" ref="AQ9:AQ32" si="11">(AL9/AJ9)-1</f>
        <v>-0.87938751472320376</v>
      </c>
      <c r="AR9" s="52">
        <f t="shared" ref="AR9:AR32" si="12">(AM9/AJ9)-1</f>
        <v>-0.69375736160188461</v>
      </c>
      <c r="AS9" s="52">
        <f>AN9/AJ9-1</f>
        <v>-0.63321554770318023</v>
      </c>
      <c r="AT9" s="52">
        <f t="shared" ref="AT9:AT32" si="13">(AO9/AJ9)-1</f>
        <v>-0.3570804361867852</v>
      </c>
      <c r="AU9" s="9">
        <f t="shared" ref="AU9:AU32" si="14">SUM(C9,N9,Y9,AJ9)</f>
        <v>5957.75</v>
      </c>
      <c r="AV9" s="5">
        <f t="shared" ref="AV9:AV32" si="15">SUM(D9,O9,Z9,AK9)</f>
        <v>3252.9264705882351</v>
      </c>
      <c r="AW9" s="53">
        <f t="shared" ref="AW9:AW32" si="16">SUM(E9,P9,AA9,AL9)</f>
        <v>1637.9999999999998</v>
      </c>
      <c r="AX9" s="53">
        <f t="shared" ref="AX9:AX32" si="17">SUM(F9,Q9,AB9,AM9)</f>
        <v>2908.338709677419</v>
      </c>
      <c r="AY9" s="53">
        <v>1109.54375</v>
      </c>
      <c r="AZ9" s="1">
        <v>1375.6310483870968</v>
      </c>
      <c r="BA9" s="52">
        <f t="shared" ref="BA9:BA32" si="18">(AV9/AU9)-1</f>
        <v>-0.45400084417972641</v>
      </c>
      <c r="BB9" s="52">
        <f t="shared" ref="BB9:BB32" si="19">(AW9/AU9)-1</f>
        <v>-0.72506399227896434</v>
      </c>
      <c r="BC9" s="52">
        <f t="shared" ref="BC9:BC32" si="20">(AX9/AU9)-1</f>
        <v>-0.5118394176195008</v>
      </c>
      <c r="BD9" s="52">
        <f>AY9/AU9-1</f>
        <v>-0.81376463429986146</v>
      </c>
      <c r="BE9" s="52">
        <f t="shared" ref="BE9:BE32" si="21">(AZ9/AU9)-1</f>
        <v>-0.76910225363818607</v>
      </c>
    </row>
    <row r="10" spans="1:57" x14ac:dyDescent="0.25">
      <c r="B10" s="25">
        <v>4.1666666666666664E-2</v>
      </c>
      <c r="C10" s="1">
        <v>2210.7166666666667</v>
      </c>
      <c r="D10" s="1">
        <v>1111.9794117647059</v>
      </c>
      <c r="E10" s="1">
        <v>515.85</v>
      </c>
      <c r="F10" s="1">
        <v>917.16129032258061</v>
      </c>
      <c r="G10" s="1">
        <v>1856.6583333333333</v>
      </c>
      <c r="H10" s="1">
        <v>2366.0645161290322</v>
      </c>
      <c r="I10" s="52">
        <f t="shared" si="0"/>
        <v>-0.49700500813550397</v>
      </c>
      <c r="J10" s="52">
        <f t="shared" si="1"/>
        <v>-0.76665937893443303</v>
      </c>
      <c r="K10" s="52">
        <f t="shared" si="2"/>
        <v>-0.58512942696293935</v>
      </c>
      <c r="L10" s="52">
        <f t="shared" ref="L10:L32" si="22">(G10/C10)-1</f>
        <v>-0.16015545486757687</v>
      </c>
      <c r="M10" s="52">
        <f t="shared" ref="M10:M32" si="23">(H10/C10)-1</f>
        <v>7.0270357031595454E-2</v>
      </c>
      <c r="N10" s="9">
        <v>1081.9666666666667</v>
      </c>
      <c r="O10" s="1">
        <v>660.65</v>
      </c>
      <c r="P10" s="1">
        <v>326.61666666666667</v>
      </c>
      <c r="Q10" s="1">
        <v>591</v>
      </c>
      <c r="R10" s="1">
        <v>613.3416666666667</v>
      </c>
      <c r="S10" s="1">
        <v>960.38709677419354</v>
      </c>
      <c r="T10" s="52">
        <f t="shared" si="3"/>
        <v>-0.3893989340398657</v>
      </c>
      <c r="U10" s="52">
        <f t="shared" si="4"/>
        <v>-0.69812686774084232</v>
      </c>
      <c r="V10" s="52">
        <f t="shared" si="5"/>
        <v>-0.45377245140022804</v>
      </c>
      <c r="W10" s="52">
        <f t="shared" ref="W10:W32" si="24">R10/N10-1</f>
        <v>-0.43312332480976001</v>
      </c>
      <c r="X10" s="52">
        <f t="shared" si="6"/>
        <v>-0.11236905316781765</v>
      </c>
      <c r="Y10" s="9">
        <v>366.21666666666664</v>
      </c>
      <c r="Z10" s="1">
        <v>293.29705882352937</v>
      </c>
      <c r="AA10" s="1">
        <v>164.43333333333334</v>
      </c>
      <c r="AB10" s="1">
        <v>170.98387096774192</v>
      </c>
      <c r="AC10" s="1">
        <v>261.98333333333335</v>
      </c>
      <c r="AD10" s="1">
        <v>315.5</v>
      </c>
      <c r="AE10" s="52">
        <f t="shared" si="7"/>
        <v>-0.19911602742403112</v>
      </c>
      <c r="AF10" s="52">
        <f t="shared" si="8"/>
        <v>-0.55099440222090745</v>
      </c>
      <c r="AG10" s="52">
        <f t="shared" si="9"/>
        <v>-0.53310734728691966</v>
      </c>
      <c r="AH10" s="52">
        <f t="shared" ref="AH10:AH32" si="25">AC10/Y10-1</f>
        <v>-0.28462203613525683</v>
      </c>
      <c r="AI10" s="52">
        <f t="shared" ref="AI10:AI32" si="26">(AD10/Y10)-1</f>
        <v>-0.13848814454102754</v>
      </c>
      <c r="AJ10" s="9">
        <v>87.5</v>
      </c>
      <c r="AK10" s="1">
        <v>41.176470588235297</v>
      </c>
      <c r="AL10" s="1">
        <v>16.133333333333336</v>
      </c>
      <c r="AM10" s="1">
        <v>35.532258064516128</v>
      </c>
      <c r="AN10" s="1">
        <v>39.69166666666667</v>
      </c>
      <c r="AO10" s="1">
        <v>68.983870967741936</v>
      </c>
      <c r="AP10" s="52">
        <f t="shared" si="10"/>
        <v>-0.52941176470588225</v>
      </c>
      <c r="AQ10" s="52">
        <f t="shared" si="11"/>
        <v>-0.81561904761904758</v>
      </c>
      <c r="AR10" s="52">
        <f t="shared" si="12"/>
        <v>-0.59391705069124423</v>
      </c>
      <c r="AS10" s="52">
        <f t="shared" ref="AS10:AS32" si="27">AN10/AJ10-1</f>
        <v>-0.54638095238095241</v>
      </c>
      <c r="AT10" s="52">
        <f t="shared" si="13"/>
        <v>-0.21161290322580639</v>
      </c>
      <c r="AU10" s="9">
        <f t="shared" si="14"/>
        <v>3746.4</v>
      </c>
      <c r="AV10" s="1">
        <f t="shared" si="15"/>
        <v>2107.1029411764703</v>
      </c>
      <c r="AW10" s="53">
        <f t="shared" si="16"/>
        <v>1023.0333333333334</v>
      </c>
      <c r="AX10" s="53">
        <f t="shared" si="17"/>
        <v>1714.6774193548385</v>
      </c>
      <c r="AY10" s="53">
        <v>692.91875000000005</v>
      </c>
      <c r="AZ10" s="1">
        <v>927.73387096774195</v>
      </c>
      <c r="BA10" s="52">
        <f t="shared" si="18"/>
        <v>-0.43756594566077567</v>
      </c>
      <c r="BB10" s="52">
        <f t="shared" si="19"/>
        <v>-0.72692896291551001</v>
      </c>
      <c r="BC10" s="52">
        <f t="shared" si="20"/>
        <v>-0.54231330894863383</v>
      </c>
      <c r="BD10" s="52">
        <f t="shared" ref="BD10:BD32" si="28">AY10/AU10-1</f>
        <v>-0.81504410901131752</v>
      </c>
      <c r="BE10" s="52">
        <f t="shared" si="21"/>
        <v>-0.75236657298533471</v>
      </c>
    </row>
    <row r="11" spans="1:57" x14ac:dyDescent="0.25">
      <c r="B11" s="25">
        <v>8.3333333333333329E-2</v>
      </c>
      <c r="C11" s="1">
        <v>1348.3916666666667</v>
      </c>
      <c r="D11" s="1">
        <v>681.39411764705892</v>
      </c>
      <c r="E11" s="1">
        <v>302.26666666666665</v>
      </c>
      <c r="F11" s="1">
        <v>498.87096774193549</v>
      </c>
      <c r="G11" s="1">
        <v>1085.4916666666666</v>
      </c>
      <c r="H11" s="1">
        <v>1362.233870967742</v>
      </c>
      <c r="I11" s="52">
        <f t="shared" si="0"/>
        <v>-0.49466157757299078</v>
      </c>
      <c r="J11" s="52">
        <f t="shared" si="1"/>
        <v>-0.77583170072988195</v>
      </c>
      <c r="K11" s="52">
        <f t="shared" si="2"/>
        <v>-0.63002517734688701</v>
      </c>
      <c r="L11" s="52">
        <f t="shared" si="22"/>
        <v>-0.19497302341678668</v>
      </c>
      <c r="M11" s="52">
        <f t="shared" si="23"/>
        <v>1.026571480918026E-2</v>
      </c>
      <c r="N11" s="9">
        <v>622.29166666666674</v>
      </c>
      <c r="O11" s="1">
        <v>418.5529411764706</v>
      </c>
      <c r="P11" s="1">
        <v>213.66666666666666</v>
      </c>
      <c r="Q11" s="1">
        <v>346.88709677419354</v>
      </c>
      <c r="R11" s="1">
        <v>359.64166666666665</v>
      </c>
      <c r="S11" s="1">
        <v>571.25806451612902</v>
      </c>
      <c r="T11" s="52">
        <f t="shared" si="3"/>
        <v>-0.327400697138581</v>
      </c>
      <c r="U11" s="52">
        <f t="shared" si="4"/>
        <v>-0.65664546367592913</v>
      </c>
      <c r="V11" s="52">
        <f t="shared" si="5"/>
        <v>-0.44256509390153043</v>
      </c>
      <c r="W11" s="52">
        <f t="shared" si="24"/>
        <v>-0.42206896551724149</v>
      </c>
      <c r="X11" s="52">
        <f t="shared" si="6"/>
        <v>-8.2009136365109092E-2</v>
      </c>
      <c r="Y11" s="9">
        <v>236.59166666666664</v>
      </c>
      <c r="Z11" s="1">
        <v>221.75882352941176</v>
      </c>
      <c r="AA11" s="1">
        <v>116.31666666666666</v>
      </c>
      <c r="AB11" s="1">
        <v>131.29032258064515</v>
      </c>
      <c r="AC11" s="1">
        <v>176.03333333333333</v>
      </c>
      <c r="AD11" s="1">
        <v>215.7741935483871</v>
      </c>
      <c r="AE11" s="52">
        <f t="shared" si="7"/>
        <v>-6.2693852857264143E-2</v>
      </c>
      <c r="AF11" s="52">
        <f t="shared" si="8"/>
        <v>-0.50836532704025927</v>
      </c>
      <c r="AG11" s="52">
        <f t="shared" si="9"/>
        <v>-0.44507630200847381</v>
      </c>
      <c r="AH11" s="52">
        <f t="shared" si="25"/>
        <v>-0.255961396217111</v>
      </c>
      <c r="AI11" s="52">
        <f t="shared" si="26"/>
        <v>-8.7989037870928932E-2</v>
      </c>
      <c r="AJ11" s="9">
        <v>38.65</v>
      </c>
      <c r="AK11" s="1">
        <v>25.411764705882351</v>
      </c>
      <c r="AL11" s="1">
        <v>8.466666666666665</v>
      </c>
      <c r="AM11" s="1">
        <v>16.967741935483872</v>
      </c>
      <c r="AN11" s="1">
        <v>19.2</v>
      </c>
      <c r="AO11" s="1">
        <v>29.774193548387096</v>
      </c>
      <c r="AP11" s="52">
        <f t="shared" si="10"/>
        <v>-0.34251579027471279</v>
      </c>
      <c r="AQ11" s="52">
        <f t="shared" si="11"/>
        <v>-0.78094006037084951</v>
      </c>
      <c r="AR11" s="52">
        <f t="shared" si="12"/>
        <v>-0.56098985936652335</v>
      </c>
      <c r="AS11" s="52">
        <f t="shared" si="27"/>
        <v>-0.50323415265200522</v>
      </c>
      <c r="AT11" s="52">
        <f t="shared" si="13"/>
        <v>-0.22964570379334803</v>
      </c>
      <c r="AU11" s="9">
        <f t="shared" si="14"/>
        <v>2245.9250000000002</v>
      </c>
      <c r="AV11" s="1">
        <f t="shared" si="15"/>
        <v>1347.1176470588236</v>
      </c>
      <c r="AW11" s="1">
        <f t="shared" si="16"/>
        <v>640.7166666666667</v>
      </c>
      <c r="AX11" s="1">
        <f t="shared" si="17"/>
        <v>994.01612903225805</v>
      </c>
      <c r="AY11" s="1">
        <v>410.09166666666664</v>
      </c>
      <c r="AZ11" s="1">
        <v>544.76008064516134</v>
      </c>
      <c r="BA11" s="52">
        <f t="shared" si="18"/>
        <v>-0.40019473176583209</v>
      </c>
      <c r="BB11" s="52">
        <f t="shared" si="19"/>
        <v>-0.71472036391835592</v>
      </c>
      <c r="BC11" s="52">
        <f t="shared" si="20"/>
        <v>-0.55741348040016558</v>
      </c>
      <c r="BD11" s="52">
        <f t="shared" si="28"/>
        <v>-0.81740633962992237</v>
      </c>
      <c r="BE11" s="52">
        <f t="shared" si="21"/>
        <v>-0.75744511475442799</v>
      </c>
    </row>
    <row r="12" spans="1:57" x14ac:dyDescent="0.25">
      <c r="B12" s="25">
        <v>0.125</v>
      </c>
      <c r="C12" s="1">
        <v>921.11666666666679</v>
      </c>
      <c r="D12" s="1">
        <v>460.14313725490189</v>
      </c>
      <c r="E12" s="1">
        <v>196.76666666666668</v>
      </c>
      <c r="F12" s="1">
        <v>284.29032258064518</v>
      </c>
      <c r="G12" s="1">
        <v>695.35833333333335</v>
      </c>
      <c r="H12" s="1">
        <v>872.94354838709683</v>
      </c>
      <c r="I12" s="52">
        <f t="shared" si="0"/>
        <v>-0.50045075297566166</v>
      </c>
      <c r="J12" s="52">
        <f t="shared" si="1"/>
        <v>-0.78638247055204735</v>
      </c>
      <c r="K12" s="52">
        <f t="shared" si="2"/>
        <v>-0.69136339307654282</v>
      </c>
      <c r="L12" s="52">
        <f t="shared" si="22"/>
        <v>-0.24509200788897545</v>
      </c>
      <c r="M12" s="52">
        <f t="shared" si="23"/>
        <v>-5.2298606705162176E-2</v>
      </c>
      <c r="N12" s="9">
        <v>433.26666666666659</v>
      </c>
      <c r="O12" s="1">
        <v>312.29607843137256</v>
      </c>
      <c r="P12" s="1">
        <v>165.63333333333333</v>
      </c>
      <c r="Q12" s="1">
        <v>232.03225806451613</v>
      </c>
      <c r="R12" s="1">
        <v>255.55</v>
      </c>
      <c r="S12" s="1">
        <v>404.40322580645159</v>
      </c>
      <c r="T12" s="52">
        <f t="shared" si="3"/>
        <v>-0.27920585067385917</v>
      </c>
      <c r="U12" s="52">
        <f t="shared" si="4"/>
        <v>-0.61771041698722873</v>
      </c>
      <c r="V12" s="52">
        <f t="shared" si="5"/>
        <v>-0.46445855193602981</v>
      </c>
      <c r="W12" s="52">
        <f t="shared" si="24"/>
        <v>-0.41017848899830733</v>
      </c>
      <c r="X12" s="52">
        <f t="shared" si="6"/>
        <v>-6.6618189398865213E-2</v>
      </c>
      <c r="Y12" s="9">
        <v>175.76666666666668</v>
      </c>
      <c r="Z12" s="1">
        <v>174.47254901960784</v>
      </c>
      <c r="AA12" s="1">
        <v>85.916666666666671</v>
      </c>
      <c r="AB12" s="1">
        <v>97.58064516129032</v>
      </c>
      <c r="AC12" s="1">
        <v>136.875</v>
      </c>
      <c r="AD12" s="1">
        <v>164.01612903225808</v>
      </c>
      <c r="AE12" s="52">
        <f t="shared" si="7"/>
        <v>-7.3627023348691312E-3</v>
      </c>
      <c r="AF12" s="52">
        <f t="shared" si="8"/>
        <v>-0.51118907642708145</v>
      </c>
      <c r="AG12" s="52">
        <f t="shared" si="9"/>
        <v>-0.44482849329817764</v>
      </c>
      <c r="AH12" s="52">
        <f t="shared" si="25"/>
        <v>-0.22126872747961324</v>
      </c>
      <c r="AI12" s="52">
        <f t="shared" si="26"/>
        <v>-6.6853049313912005E-2</v>
      </c>
      <c r="AJ12" s="9">
        <v>24.2</v>
      </c>
      <c r="AK12" s="1">
        <v>19.147058823529413</v>
      </c>
      <c r="AL12" s="1">
        <v>6.9833333333333343</v>
      </c>
      <c r="AM12" s="1">
        <v>11.580645161290322</v>
      </c>
      <c r="AN12" s="1">
        <v>12.116666666666667</v>
      </c>
      <c r="AO12" s="1">
        <v>19.64516129032258</v>
      </c>
      <c r="AP12" s="52">
        <f t="shared" si="10"/>
        <v>-0.20879922216820601</v>
      </c>
      <c r="AQ12" s="52">
        <f t="shared" si="11"/>
        <v>-0.71143250688705229</v>
      </c>
      <c r="AR12" s="52">
        <f t="shared" si="12"/>
        <v>-0.52146094374833374</v>
      </c>
      <c r="AS12" s="52">
        <f t="shared" si="27"/>
        <v>-0.49931129476584024</v>
      </c>
      <c r="AT12" s="52">
        <f t="shared" si="13"/>
        <v>-0.1882164756065049</v>
      </c>
      <c r="AU12" s="9">
        <f t="shared" si="14"/>
        <v>1554.3500000000001</v>
      </c>
      <c r="AV12" s="1">
        <f t="shared" si="15"/>
        <v>966.05882352941171</v>
      </c>
      <c r="AW12" s="1">
        <f t="shared" si="16"/>
        <v>455.3</v>
      </c>
      <c r="AX12" s="1">
        <f t="shared" si="17"/>
        <v>625.48387096774206</v>
      </c>
      <c r="AY12" s="1">
        <v>274.97500000000002</v>
      </c>
      <c r="AZ12" s="1">
        <v>365.25201612903226</v>
      </c>
      <c r="BA12" s="52">
        <f t="shared" si="18"/>
        <v>-0.37848050726708171</v>
      </c>
      <c r="BB12" s="52">
        <f t="shared" si="19"/>
        <v>-0.70708012995786018</v>
      </c>
      <c r="BC12" s="52">
        <f t="shared" si="20"/>
        <v>-0.59759135910976169</v>
      </c>
      <c r="BD12" s="52">
        <f t="shared" si="28"/>
        <v>-0.82309325441502879</v>
      </c>
      <c r="BE12" s="52">
        <f t="shared" si="21"/>
        <v>-0.7650130175771015</v>
      </c>
    </row>
    <row r="13" spans="1:57" x14ac:dyDescent="0.25">
      <c r="B13" s="25">
        <v>0.16666666666666666</v>
      </c>
      <c r="C13" s="1">
        <v>826.80833333333317</v>
      </c>
      <c r="D13" s="1">
        <v>435.81078431372543</v>
      </c>
      <c r="E13" s="1">
        <v>165.71666666666667</v>
      </c>
      <c r="F13" s="1">
        <v>281.58064516129031</v>
      </c>
      <c r="G13" s="1">
        <v>600.50833333333333</v>
      </c>
      <c r="H13" s="1">
        <v>799.45161290322585</v>
      </c>
      <c r="I13" s="52">
        <f t="shared" si="0"/>
        <v>-0.47289986476463652</v>
      </c>
      <c r="J13" s="52">
        <f t="shared" si="1"/>
        <v>-0.79957063809629392</v>
      </c>
      <c r="K13" s="52">
        <f t="shared" si="2"/>
        <v>-0.65943661449797064</v>
      </c>
      <c r="L13" s="52">
        <f t="shared" si="22"/>
        <v>-0.27370309523569536</v>
      </c>
      <c r="M13" s="52">
        <f t="shared" si="23"/>
        <v>-3.3087136797251282E-2</v>
      </c>
      <c r="N13" s="9">
        <v>484.30833333333328</v>
      </c>
      <c r="O13" s="1">
        <v>330.99901960784314</v>
      </c>
      <c r="P13" s="1">
        <v>171.3</v>
      </c>
      <c r="Q13" s="1">
        <v>261.11290322580646</v>
      </c>
      <c r="R13" s="1">
        <v>254.86666666666667</v>
      </c>
      <c r="S13" s="1">
        <v>427.84677419354841</v>
      </c>
      <c r="T13" s="52">
        <f t="shared" si="3"/>
        <v>-0.31655311951853704</v>
      </c>
      <c r="U13" s="52">
        <f t="shared" si="4"/>
        <v>-0.64629970576595475</v>
      </c>
      <c r="V13" s="52">
        <f t="shared" si="5"/>
        <v>-0.46085399475030064</v>
      </c>
      <c r="W13" s="52">
        <f t="shared" si="24"/>
        <v>-0.47375122597518793</v>
      </c>
      <c r="X13" s="52">
        <f t="shared" si="6"/>
        <v>-0.11658184518771075</v>
      </c>
      <c r="Y13" s="9">
        <v>183.15833333333336</v>
      </c>
      <c r="Z13" s="1">
        <v>181.29313725490198</v>
      </c>
      <c r="AA13" s="1">
        <v>81.316666666666663</v>
      </c>
      <c r="AB13" s="1">
        <v>97.548387096774192</v>
      </c>
      <c r="AC13" s="1">
        <v>130.05833333333334</v>
      </c>
      <c r="AD13" s="1">
        <v>159.49193548387098</v>
      </c>
      <c r="AE13" s="52">
        <f t="shared" si="7"/>
        <v>-1.0183517421710087E-2</v>
      </c>
      <c r="AF13" s="52">
        <f t="shared" si="8"/>
        <v>-0.55603075663133006</v>
      </c>
      <c r="AG13" s="52">
        <f t="shared" si="9"/>
        <v>-0.46740950672856352</v>
      </c>
      <c r="AH13" s="52">
        <f t="shared" si="25"/>
        <v>-0.28991309886710048</v>
      </c>
      <c r="AI13" s="52">
        <f t="shared" si="26"/>
        <v>-0.1292127822892527</v>
      </c>
      <c r="AJ13" s="9">
        <v>22.3</v>
      </c>
      <c r="AK13" s="1">
        <v>19.647058823529413</v>
      </c>
      <c r="AL13" s="1">
        <v>5.8666666666666707</v>
      </c>
      <c r="AM13" s="1">
        <v>12.193548387096774</v>
      </c>
      <c r="AN13" s="1">
        <v>12.333333333333334</v>
      </c>
      <c r="AO13" s="1">
        <v>20.120967741935484</v>
      </c>
      <c r="AP13" s="52">
        <f t="shared" si="10"/>
        <v>-0.1189659720390398</v>
      </c>
      <c r="AQ13" s="52">
        <f t="shared" si="11"/>
        <v>-0.73692077727952143</v>
      </c>
      <c r="AR13" s="52">
        <f t="shared" si="12"/>
        <v>-0.45320410820193835</v>
      </c>
      <c r="AS13" s="52">
        <f t="shared" si="27"/>
        <v>-0.44693572496263079</v>
      </c>
      <c r="AT13" s="52">
        <f t="shared" si="13"/>
        <v>-9.7714451034283223E-2</v>
      </c>
      <c r="AU13" s="9">
        <f t="shared" si="14"/>
        <v>1516.5749999999996</v>
      </c>
      <c r="AV13" s="1">
        <f t="shared" si="15"/>
        <v>967.74999999999989</v>
      </c>
      <c r="AW13" s="1">
        <f t="shared" si="16"/>
        <v>424.2</v>
      </c>
      <c r="AX13" s="1">
        <f t="shared" si="17"/>
        <v>652.4354838709678</v>
      </c>
      <c r="AY13" s="1">
        <v>249.44166666666666</v>
      </c>
      <c r="AZ13" s="1">
        <v>351.72782258064518</v>
      </c>
      <c r="BA13" s="52">
        <f t="shared" si="18"/>
        <v>-0.36188450950332152</v>
      </c>
      <c r="BB13" s="52">
        <f t="shared" si="19"/>
        <v>-0.72029078680579595</v>
      </c>
      <c r="BC13" s="52">
        <f t="shared" si="20"/>
        <v>-0.56979675659234263</v>
      </c>
      <c r="BD13" s="52">
        <f t="shared" si="28"/>
        <v>-0.83552302611696305</v>
      </c>
      <c r="BE13" s="52">
        <f t="shared" si="21"/>
        <v>-0.7680775282589748</v>
      </c>
    </row>
    <row r="14" spans="1:57" x14ac:dyDescent="0.25">
      <c r="B14" s="25">
        <v>0.20833333333333334</v>
      </c>
      <c r="C14" s="1">
        <v>1131.8416666666667</v>
      </c>
      <c r="D14" s="1">
        <v>657.14999999999986</v>
      </c>
      <c r="E14" s="1">
        <v>253.7</v>
      </c>
      <c r="F14" s="1">
        <v>346</v>
      </c>
      <c r="G14" s="1">
        <v>984.98333333333335</v>
      </c>
      <c r="H14" s="1">
        <v>1164.1693548387098</v>
      </c>
      <c r="I14" s="52">
        <f t="shared" si="0"/>
        <v>-0.41939758947438188</v>
      </c>
      <c r="J14" s="52">
        <f t="shared" si="1"/>
        <v>-0.77585204055337542</v>
      </c>
      <c r="K14" s="52">
        <f t="shared" si="2"/>
        <v>-0.69430353185442606</v>
      </c>
      <c r="L14" s="52">
        <f t="shared" si="22"/>
        <v>-0.12975165843279024</v>
      </c>
      <c r="M14" s="52">
        <f t="shared" si="23"/>
        <v>2.8562023403193582E-2</v>
      </c>
      <c r="N14" s="9">
        <v>789.74166666666656</v>
      </c>
      <c r="O14" s="1">
        <v>533.66764705882349</v>
      </c>
      <c r="P14" s="1">
        <v>250.66666666666666</v>
      </c>
      <c r="Q14" s="1">
        <v>333.75806451612902</v>
      </c>
      <c r="R14" s="1">
        <v>440.95</v>
      </c>
      <c r="S14" s="1">
        <v>715.25806451612902</v>
      </c>
      <c r="T14" s="52">
        <f t="shared" si="3"/>
        <v>-0.32425035985333994</v>
      </c>
      <c r="U14" s="52">
        <f t="shared" si="4"/>
        <v>-0.68259662969958534</v>
      </c>
      <c r="V14" s="52">
        <f t="shared" si="5"/>
        <v>-0.57738323985759599</v>
      </c>
      <c r="W14" s="52">
        <f t="shared" si="24"/>
        <v>-0.44165286116768132</v>
      </c>
      <c r="X14" s="52">
        <f t="shared" si="6"/>
        <v>-9.4313881734158889E-2</v>
      </c>
      <c r="Y14" s="9">
        <v>286.24166666666667</v>
      </c>
      <c r="Z14" s="1">
        <v>252.90294117647062</v>
      </c>
      <c r="AA14" s="1">
        <v>108.36666666666666</v>
      </c>
      <c r="AB14" s="1">
        <v>128.43548387096774</v>
      </c>
      <c r="AC14" s="1">
        <v>200.19166666666666</v>
      </c>
      <c r="AD14" s="1">
        <v>220.83064516129033</v>
      </c>
      <c r="AE14" s="52">
        <f t="shared" si="7"/>
        <v>-0.11647055398478923</v>
      </c>
      <c r="AF14" s="52">
        <f t="shared" si="8"/>
        <v>-0.62141547061049818</v>
      </c>
      <c r="AG14" s="52">
        <f t="shared" si="9"/>
        <v>-0.55130402443983439</v>
      </c>
      <c r="AH14" s="52">
        <f t="shared" si="25"/>
        <v>-0.30062010538880324</v>
      </c>
      <c r="AI14" s="52">
        <f t="shared" si="26"/>
        <v>-0.22851677139495064</v>
      </c>
      <c r="AJ14" s="9">
        <v>35.799999999999997</v>
      </c>
      <c r="AK14" s="1">
        <v>31.764705882352942</v>
      </c>
      <c r="AL14" s="1">
        <v>7.6999999999999984</v>
      </c>
      <c r="AM14" s="1">
        <v>13.661290322580646</v>
      </c>
      <c r="AN14" s="1">
        <v>22.383333333333333</v>
      </c>
      <c r="AO14" s="1">
        <v>31.04032258064516</v>
      </c>
      <c r="AP14" s="52">
        <f t="shared" si="10"/>
        <v>-0.11271771278343734</v>
      </c>
      <c r="AQ14" s="52">
        <f t="shared" si="11"/>
        <v>-0.78491620111731852</v>
      </c>
      <c r="AR14" s="52">
        <f t="shared" si="12"/>
        <v>-0.61839971165975849</v>
      </c>
      <c r="AS14" s="52">
        <f t="shared" si="27"/>
        <v>-0.37476722532588447</v>
      </c>
      <c r="AT14" s="52">
        <f t="shared" si="13"/>
        <v>-0.13295188322220219</v>
      </c>
      <c r="AU14" s="9">
        <f t="shared" si="14"/>
        <v>2243.625</v>
      </c>
      <c r="AV14" s="1">
        <f t="shared" si="15"/>
        <v>1475.4852941176468</v>
      </c>
      <c r="AW14" s="1">
        <f t="shared" si="16"/>
        <v>620.43333333333339</v>
      </c>
      <c r="AX14" s="1">
        <f t="shared" si="17"/>
        <v>821.85483870967744</v>
      </c>
      <c r="AY14" s="1">
        <v>412.12708333333336</v>
      </c>
      <c r="AZ14" s="1">
        <v>532.82459677419354</v>
      </c>
      <c r="BA14" s="52">
        <f t="shared" si="18"/>
        <v>-0.34236546030747261</v>
      </c>
      <c r="BB14" s="52">
        <f t="shared" si="19"/>
        <v>-0.72346834549742789</v>
      </c>
      <c r="BC14" s="52">
        <f t="shared" si="20"/>
        <v>-0.63369331385161187</v>
      </c>
      <c r="BD14" s="52">
        <f t="shared" si="28"/>
        <v>-0.81631195795494638</v>
      </c>
      <c r="BE14" s="52">
        <f t="shared" si="21"/>
        <v>-0.76251619732611575</v>
      </c>
    </row>
    <row r="15" spans="1:57" x14ac:dyDescent="0.25">
      <c r="B15" s="25">
        <v>0.25</v>
      </c>
      <c r="C15" s="1">
        <v>2899.1708333333331</v>
      </c>
      <c r="D15" s="1">
        <v>1995.4107843137253</v>
      </c>
      <c r="E15" s="1">
        <v>762.41666666666663</v>
      </c>
      <c r="F15" s="1">
        <v>861.40322580645159</v>
      </c>
      <c r="G15" s="1">
        <v>2507.3666666666668</v>
      </c>
      <c r="H15" s="1">
        <v>2635.8629032258063</v>
      </c>
      <c r="I15" s="52">
        <f t="shared" si="0"/>
        <v>-0.31173052606234519</v>
      </c>
      <c r="J15" s="52">
        <f t="shared" si="1"/>
        <v>-0.73702251074660707</v>
      </c>
      <c r="K15" s="52">
        <f t="shared" si="2"/>
        <v>-0.70287945232394256</v>
      </c>
      <c r="L15" s="52">
        <f t="shared" si="22"/>
        <v>-0.13514352523207052</v>
      </c>
      <c r="M15" s="52">
        <f t="shared" si="23"/>
        <v>-9.0821805697040459E-2</v>
      </c>
      <c r="N15" s="9">
        <v>2122.9208333333331</v>
      </c>
      <c r="O15" s="1">
        <v>1598.9049019607842</v>
      </c>
      <c r="P15" s="1">
        <v>650.51666666666665</v>
      </c>
      <c r="Q15" s="1">
        <v>712.45161290322585</v>
      </c>
      <c r="R15" s="1">
        <v>986.51666666666665</v>
      </c>
      <c r="S15" s="1">
        <v>1612.7822580645161</v>
      </c>
      <c r="T15" s="52">
        <f t="shared" si="3"/>
        <v>-0.24683724571573318</v>
      </c>
      <c r="U15" s="52">
        <f t="shared" si="4"/>
        <v>-0.69357469367086622</v>
      </c>
      <c r="V15" s="52">
        <f t="shared" si="5"/>
        <v>-0.66440029146797708</v>
      </c>
      <c r="W15" s="52">
        <f t="shared" si="24"/>
        <v>-0.53530218782691297</v>
      </c>
      <c r="X15" s="52">
        <f t="shared" si="6"/>
        <v>-0.2403003292722018</v>
      </c>
      <c r="Y15" s="9">
        <v>497.72083333333342</v>
      </c>
      <c r="Z15" s="1">
        <v>383.4343137254902</v>
      </c>
      <c r="AA15" s="1">
        <v>182.38333333333333</v>
      </c>
      <c r="AB15" s="1">
        <v>157.20967741935485</v>
      </c>
      <c r="AC15" s="1">
        <v>295.65833333333336</v>
      </c>
      <c r="AD15" s="1">
        <v>336.26612903225805</v>
      </c>
      <c r="AE15" s="52">
        <f t="shared" si="7"/>
        <v>-0.22961972245052331</v>
      </c>
      <c r="AF15" s="52">
        <f t="shared" si="8"/>
        <v>-0.63356299130201843</v>
      </c>
      <c r="AG15" s="52">
        <f t="shared" si="9"/>
        <v>-0.68414085388692492</v>
      </c>
      <c r="AH15" s="52">
        <f t="shared" si="25"/>
        <v>-0.40597557198228595</v>
      </c>
      <c r="AI15" s="52">
        <f t="shared" si="26"/>
        <v>-0.32438807758916133</v>
      </c>
      <c r="AJ15" s="9">
        <v>242.05</v>
      </c>
      <c r="AK15" s="1">
        <v>153.91176470588235</v>
      </c>
      <c r="AL15" s="1">
        <v>23.683333333333326</v>
      </c>
      <c r="AM15" s="1">
        <v>33.532258064516128</v>
      </c>
      <c r="AN15" s="1">
        <v>66.474999999999994</v>
      </c>
      <c r="AO15" s="1">
        <v>91.975806451612897</v>
      </c>
      <c r="AP15" s="52">
        <f t="shared" si="10"/>
        <v>-0.36413234990339871</v>
      </c>
      <c r="AQ15" s="52">
        <f t="shared" si="11"/>
        <v>-0.90215520209323141</v>
      </c>
      <c r="AR15" s="52">
        <f t="shared" si="12"/>
        <v>-0.86146557296213122</v>
      </c>
      <c r="AS15" s="52">
        <f t="shared" si="27"/>
        <v>-0.72536665978103709</v>
      </c>
      <c r="AT15" s="52">
        <f t="shared" si="13"/>
        <v>-0.620013193754956</v>
      </c>
      <c r="AU15" s="9">
        <f t="shared" si="14"/>
        <v>5761.8625000000002</v>
      </c>
      <c r="AV15" s="1">
        <f t="shared" si="15"/>
        <v>4131.661764705882</v>
      </c>
      <c r="AW15" s="1">
        <f t="shared" si="16"/>
        <v>1619</v>
      </c>
      <c r="AX15" s="1">
        <f t="shared" si="17"/>
        <v>1764.5967741935485</v>
      </c>
      <c r="AY15" s="1">
        <v>964.00416666666672</v>
      </c>
      <c r="AZ15" s="1">
        <v>1169.2217741935483</v>
      </c>
      <c r="BA15" s="52">
        <f t="shared" si="18"/>
        <v>-0.28292947554616554</v>
      </c>
      <c r="BB15" s="52">
        <f t="shared" si="19"/>
        <v>-0.71901446797801927</v>
      </c>
      <c r="BC15" s="52">
        <f t="shared" si="20"/>
        <v>-0.69374542099997205</v>
      </c>
      <c r="BD15" s="52">
        <f t="shared" si="28"/>
        <v>-0.83269226458169265</v>
      </c>
      <c r="BE15" s="52">
        <f t="shared" si="21"/>
        <v>-0.7970757243524037</v>
      </c>
    </row>
    <row r="16" spans="1:57" x14ac:dyDescent="0.25">
      <c r="B16" s="25">
        <v>0.29166666666666669</v>
      </c>
      <c r="C16" s="1">
        <v>3910.8291666666673</v>
      </c>
      <c r="D16" s="1">
        <v>3361.1774509803913</v>
      </c>
      <c r="E16" s="1">
        <v>1991.35</v>
      </c>
      <c r="F16" s="1">
        <v>2054.1935483870966</v>
      </c>
      <c r="G16" s="1">
        <v>4121.083333333333</v>
      </c>
      <c r="H16" s="1">
        <v>3920.8790322580644</v>
      </c>
      <c r="I16" s="52">
        <f t="shared" si="0"/>
        <v>-0.14054608172894523</v>
      </c>
      <c r="J16" s="52">
        <f t="shared" si="1"/>
        <v>-0.49081130493426917</v>
      </c>
      <c r="K16" s="52">
        <f t="shared" si="2"/>
        <v>-0.47474219383048233</v>
      </c>
      <c r="L16" s="52">
        <f t="shared" si="22"/>
        <v>5.3762043215473065E-2</v>
      </c>
      <c r="M16" s="52">
        <f t="shared" si="23"/>
        <v>2.5697531554320641E-3</v>
      </c>
      <c r="N16" s="9">
        <v>3421.6291666666671</v>
      </c>
      <c r="O16" s="1">
        <v>2948.1539215686275</v>
      </c>
      <c r="P16" s="1">
        <v>1394.8166666666666</v>
      </c>
      <c r="Q16" s="1">
        <v>1476.8064516129032</v>
      </c>
      <c r="R16" s="1">
        <v>1818.2333333333333</v>
      </c>
      <c r="S16" s="1">
        <v>2721.9032258064517</v>
      </c>
      <c r="T16" s="52">
        <f t="shared" si="3"/>
        <v>-0.13837713616385161</v>
      </c>
      <c r="U16" s="52">
        <f t="shared" si="4"/>
        <v>-0.59235305793658244</v>
      </c>
      <c r="V16" s="52">
        <f t="shared" si="5"/>
        <v>-0.568390851352369</v>
      </c>
      <c r="W16" s="52">
        <f t="shared" si="24"/>
        <v>-0.46860596377700203</v>
      </c>
      <c r="X16" s="52">
        <f t="shared" si="6"/>
        <v>-0.20450081139034848</v>
      </c>
      <c r="Y16" s="9">
        <v>728.52916666666658</v>
      </c>
      <c r="Z16" s="1">
        <v>557.30098039215682</v>
      </c>
      <c r="AA16" s="1">
        <v>209.31666666666666</v>
      </c>
      <c r="AB16" s="1">
        <v>172.67741935483872</v>
      </c>
      <c r="AC16" s="1">
        <v>337.95</v>
      </c>
      <c r="AD16" s="1">
        <v>372.65322580645159</v>
      </c>
      <c r="AE16" s="52">
        <f t="shared" si="7"/>
        <v>-0.23503271263380188</v>
      </c>
      <c r="AF16" s="52">
        <f t="shared" si="8"/>
        <v>-0.7126859482862159</v>
      </c>
      <c r="AG16" s="52">
        <f t="shared" si="9"/>
        <v>-0.76297802853259533</v>
      </c>
      <c r="AH16" s="52">
        <f t="shared" si="25"/>
        <v>-0.536120150760379</v>
      </c>
      <c r="AI16" s="52">
        <f t="shared" si="26"/>
        <v>-0.48848550908194943</v>
      </c>
      <c r="AJ16" s="9">
        <v>1193.05</v>
      </c>
      <c r="AK16" s="1">
        <v>831.05882352941171</v>
      </c>
      <c r="AL16" s="1">
        <v>83.083333333333329</v>
      </c>
      <c r="AM16" s="1">
        <v>113.88709677419355</v>
      </c>
      <c r="AN16" s="1">
        <v>265.93333333333334</v>
      </c>
      <c r="AO16" s="1">
        <v>346.83064516129031</v>
      </c>
      <c r="AP16" s="52">
        <f t="shared" si="10"/>
        <v>-0.30341660154275873</v>
      </c>
      <c r="AQ16" s="52">
        <f t="shared" si="11"/>
        <v>-0.93036056046826765</v>
      </c>
      <c r="AR16" s="52">
        <f t="shared" si="12"/>
        <v>-0.90454122059076014</v>
      </c>
      <c r="AS16" s="52">
        <f t="shared" si="27"/>
        <v>-0.77709791430926334</v>
      </c>
      <c r="AT16" s="52">
        <f t="shared" si="13"/>
        <v>-0.70929077141671315</v>
      </c>
      <c r="AU16" s="9">
        <f t="shared" si="14"/>
        <v>9254.0375000000004</v>
      </c>
      <c r="AV16" s="1">
        <f t="shared" si="15"/>
        <v>7697.6911764705874</v>
      </c>
      <c r="AW16" s="1">
        <f t="shared" si="16"/>
        <v>3678.5666666666666</v>
      </c>
      <c r="AX16" s="1">
        <f t="shared" si="17"/>
        <v>3817.5645161290322</v>
      </c>
      <c r="AY16" s="1">
        <v>1635.8</v>
      </c>
      <c r="AZ16" s="1">
        <v>1840.5665322580646</v>
      </c>
      <c r="BA16" s="52">
        <f t="shared" si="18"/>
        <v>-0.16818024819214461</v>
      </c>
      <c r="BB16" s="52">
        <f t="shared" si="19"/>
        <v>-0.60249062458773628</v>
      </c>
      <c r="BC16" s="52">
        <f t="shared" si="20"/>
        <v>-0.58747038618235203</v>
      </c>
      <c r="BD16" s="52">
        <f t="shared" si="28"/>
        <v>-0.82323391276510383</v>
      </c>
      <c r="BE16" s="52">
        <f t="shared" si="21"/>
        <v>-0.80110664861061298</v>
      </c>
    </row>
    <row r="17" spans="2:57" x14ac:dyDescent="0.25">
      <c r="B17" s="25">
        <v>0.33333333333333331</v>
      </c>
      <c r="C17" s="1">
        <v>4407.2</v>
      </c>
      <c r="D17" s="1">
        <v>3801.7843137254904</v>
      </c>
      <c r="E17" s="1">
        <v>2971.2833333333333</v>
      </c>
      <c r="F17" s="1">
        <v>2642.7903225806454</v>
      </c>
      <c r="G17" s="1">
        <v>4509.2833333333338</v>
      </c>
      <c r="H17" s="1">
        <v>4470.1532258064517</v>
      </c>
      <c r="I17" s="52">
        <f t="shared" si="0"/>
        <v>-0.13736968739211053</v>
      </c>
      <c r="J17" s="52">
        <f t="shared" si="1"/>
        <v>-0.3258115507956677</v>
      </c>
      <c r="K17" s="52">
        <f t="shared" si="2"/>
        <v>-0.4003470860000351</v>
      </c>
      <c r="L17" s="52">
        <f t="shared" si="22"/>
        <v>2.3162854722575288E-2</v>
      </c>
      <c r="M17" s="52">
        <f t="shared" si="23"/>
        <v>1.4284177211483895E-2</v>
      </c>
      <c r="N17" s="9">
        <v>4042.9</v>
      </c>
      <c r="O17" s="1">
        <v>3318.4509803921574</v>
      </c>
      <c r="P17" s="1">
        <v>1875.55</v>
      </c>
      <c r="Q17" s="1">
        <v>2134.5483870967741</v>
      </c>
      <c r="R17" s="1">
        <v>2067.0333333333333</v>
      </c>
      <c r="S17" s="1">
        <v>2999.8467741935483</v>
      </c>
      <c r="T17" s="52">
        <f t="shared" si="3"/>
        <v>-0.17919043746020002</v>
      </c>
      <c r="U17" s="52">
        <f t="shared" si="4"/>
        <v>-0.53608795666477038</v>
      </c>
      <c r="V17" s="52">
        <f t="shared" si="5"/>
        <v>-0.47202543048386703</v>
      </c>
      <c r="W17" s="52">
        <f t="shared" si="24"/>
        <v>-0.48872509007560583</v>
      </c>
      <c r="X17" s="52">
        <f t="shared" si="6"/>
        <v>-0.25799629617513464</v>
      </c>
      <c r="Y17" s="9">
        <v>605.15</v>
      </c>
      <c r="Z17" s="1">
        <v>656</v>
      </c>
      <c r="AA17" s="1">
        <v>202.55</v>
      </c>
      <c r="AB17" s="1">
        <v>186.61290322580646</v>
      </c>
      <c r="AC17" s="1">
        <v>394.15</v>
      </c>
      <c r="AD17" s="1">
        <v>434.40322580645159</v>
      </c>
      <c r="AE17" s="52">
        <f t="shared" si="7"/>
        <v>8.402875320168568E-2</v>
      </c>
      <c r="AF17" s="52">
        <f t="shared" si="8"/>
        <v>-0.66528959762042472</v>
      </c>
      <c r="AG17" s="52">
        <f t="shared" si="9"/>
        <v>-0.6916253768060705</v>
      </c>
      <c r="AH17" s="52">
        <f t="shared" si="25"/>
        <v>-0.34867388250846898</v>
      </c>
      <c r="AI17" s="52">
        <f t="shared" si="26"/>
        <v>-0.28215611698512499</v>
      </c>
      <c r="AJ17" s="9">
        <v>1139.8499999999999</v>
      </c>
      <c r="AK17" s="1">
        <v>977.85294117647061</v>
      </c>
      <c r="AL17" s="1">
        <v>150.54999999999998</v>
      </c>
      <c r="AM17" s="1">
        <v>283.67741935483872</v>
      </c>
      <c r="AN17" s="1">
        <v>545.98333333333335</v>
      </c>
      <c r="AO17" s="1">
        <v>567.9677419354839</v>
      </c>
      <c r="AP17" s="52">
        <f t="shared" si="10"/>
        <v>-0.14212138336055558</v>
      </c>
      <c r="AQ17" s="52">
        <f t="shared" si="11"/>
        <v>-0.86792121770408381</v>
      </c>
      <c r="AR17" s="52">
        <f t="shared" si="12"/>
        <v>-0.75112741206751876</v>
      </c>
      <c r="AS17" s="52">
        <f t="shared" si="27"/>
        <v>-0.52100422570221228</v>
      </c>
      <c r="AT17" s="52">
        <f t="shared" si="13"/>
        <v>-0.50171711897575655</v>
      </c>
      <c r="AU17" s="9">
        <f t="shared" si="14"/>
        <v>10195.1</v>
      </c>
      <c r="AV17" s="1">
        <f t="shared" si="15"/>
        <v>8754.0882352941189</v>
      </c>
      <c r="AW17" s="1">
        <f t="shared" si="16"/>
        <v>5199.9333333333334</v>
      </c>
      <c r="AX17" s="1">
        <f t="shared" si="17"/>
        <v>5247.6290322580653</v>
      </c>
      <c r="AY17" s="1">
        <v>1879.1125</v>
      </c>
      <c r="AZ17" s="1">
        <v>2118.0927419354839</v>
      </c>
      <c r="BA17" s="52">
        <f t="shared" si="18"/>
        <v>-0.14134356354580935</v>
      </c>
      <c r="BB17" s="52">
        <f t="shared" si="19"/>
        <v>-0.48995759400757877</v>
      </c>
      <c r="BC17" s="52">
        <f t="shared" si="20"/>
        <v>-0.48527929767652445</v>
      </c>
      <c r="BD17" s="52">
        <f t="shared" si="28"/>
        <v>-0.81568474070877184</v>
      </c>
      <c r="BE17" s="52">
        <f t="shared" si="21"/>
        <v>-0.79224404449829</v>
      </c>
    </row>
    <row r="18" spans="2:57" x14ac:dyDescent="0.25">
      <c r="B18" s="25">
        <v>0.375</v>
      </c>
      <c r="C18" s="1">
        <v>4847</v>
      </c>
      <c r="D18" s="1">
        <v>3990.5180995475112</v>
      </c>
      <c r="E18" s="1">
        <v>2830.7666666666669</v>
      </c>
      <c r="F18" s="1">
        <v>2680.3870967741937</v>
      </c>
      <c r="G18" s="1">
        <v>4370.5666666666666</v>
      </c>
      <c r="H18" s="1">
        <v>4604.1854838709678</v>
      </c>
      <c r="I18" s="52">
        <f t="shared" si="0"/>
        <v>-0.17670350741747243</v>
      </c>
      <c r="J18" s="52">
        <f t="shared" si="1"/>
        <v>-0.41597551750223505</v>
      </c>
      <c r="K18" s="52">
        <f t="shared" si="2"/>
        <v>-0.44700080528694164</v>
      </c>
      <c r="L18" s="52">
        <f t="shared" si="22"/>
        <v>-9.8294477683790626E-2</v>
      </c>
      <c r="M18" s="52">
        <f t="shared" si="23"/>
        <v>-5.0095835801327038E-2</v>
      </c>
      <c r="N18" s="9">
        <v>4268.55</v>
      </c>
      <c r="O18" s="1">
        <v>3277.1176470588234</v>
      </c>
      <c r="P18" s="1">
        <v>1868.9</v>
      </c>
      <c r="Q18" s="1">
        <v>2265.2096774193546</v>
      </c>
      <c r="R18" s="1">
        <v>2066.8166666666666</v>
      </c>
      <c r="S18" s="1">
        <v>3062.5</v>
      </c>
      <c r="T18" s="52">
        <f t="shared" si="3"/>
        <v>-0.23226443474743808</v>
      </c>
      <c r="U18" s="52">
        <f t="shared" si="4"/>
        <v>-0.56216982347635613</v>
      </c>
      <c r="V18" s="52">
        <f t="shared" si="5"/>
        <v>-0.46932572479662782</v>
      </c>
      <c r="W18" s="52">
        <f t="shared" si="24"/>
        <v>-0.515803571079953</v>
      </c>
      <c r="X18" s="52">
        <f t="shared" si="6"/>
        <v>-0.28254325239249867</v>
      </c>
      <c r="Y18" s="9">
        <v>618.20000000000005</v>
      </c>
      <c r="Z18" s="1">
        <v>592.11764705882354</v>
      </c>
      <c r="AA18" s="1">
        <v>230.88333333333333</v>
      </c>
      <c r="AB18" s="1">
        <v>228.41935483870967</v>
      </c>
      <c r="AC18" s="1">
        <v>463.43333333333334</v>
      </c>
      <c r="AD18" s="1">
        <v>499.15322580645159</v>
      </c>
      <c r="AE18" s="52">
        <f t="shared" si="7"/>
        <v>-4.2190800616590973E-2</v>
      </c>
      <c r="AF18" s="52">
        <f t="shared" si="8"/>
        <v>-0.62652323951256339</v>
      </c>
      <c r="AG18" s="52">
        <f t="shared" si="9"/>
        <v>-0.63050896985003291</v>
      </c>
      <c r="AH18" s="52">
        <f t="shared" si="25"/>
        <v>-0.25035047988784653</v>
      </c>
      <c r="AI18" s="52">
        <f t="shared" si="26"/>
        <v>-0.19257000031308391</v>
      </c>
      <c r="AJ18" s="9">
        <v>1057.8</v>
      </c>
      <c r="AK18" s="1">
        <v>877.88235294117646</v>
      </c>
      <c r="AL18" s="1">
        <v>155.88333333333335</v>
      </c>
      <c r="AM18" s="1">
        <v>323.82258064516128</v>
      </c>
      <c r="AN18" s="1">
        <v>540.77499999999998</v>
      </c>
      <c r="AO18" s="1">
        <v>533.66935483870964</v>
      </c>
      <c r="AP18" s="52">
        <f t="shared" si="10"/>
        <v>-0.1700866393068855</v>
      </c>
      <c r="AQ18" s="52">
        <f t="shared" si="11"/>
        <v>-0.85263439843700761</v>
      </c>
      <c r="AR18" s="52">
        <f t="shared" si="12"/>
        <v>-0.69387163864136769</v>
      </c>
      <c r="AS18" s="52">
        <f t="shared" si="27"/>
        <v>-0.48877387029684249</v>
      </c>
      <c r="AT18" s="52">
        <f t="shared" si="13"/>
        <v>-0.49549125086149592</v>
      </c>
      <c r="AU18" s="9">
        <f t="shared" si="14"/>
        <v>10791.55</v>
      </c>
      <c r="AV18" s="1">
        <f t="shared" si="15"/>
        <v>8737.6357466063346</v>
      </c>
      <c r="AW18" s="1">
        <f t="shared" si="16"/>
        <v>5086.4333333333334</v>
      </c>
      <c r="AX18" s="1">
        <f t="shared" si="17"/>
        <v>5497.8387096774186</v>
      </c>
      <c r="AY18" s="1">
        <v>1860.3979166666666</v>
      </c>
      <c r="AZ18" s="1">
        <v>2174.8770161290322</v>
      </c>
      <c r="BA18" s="52">
        <f t="shared" si="18"/>
        <v>-0.1903261582806608</v>
      </c>
      <c r="BB18" s="52">
        <f t="shared" si="19"/>
        <v>-0.52866517475864594</v>
      </c>
      <c r="BC18" s="52">
        <f t="shared" si="20"/>
        <v>-0.49054225670293716</v>
      </c>
      <c r="BD18" s="52">
        <f t="shared" si="28"/>
        <v>-0.82760605133955112</v>
      </c>
      <c r="BE18" s="52">
        <f t="shared" si="21"/>
        <v>-0.79846481588566687</v>
      </c>
    </row>
    <row r="19" spans="2:57" x14ac:dyDescent="0.25">
      <c r="B19" s="25">
        <v>0.41666666666666669</v>
      </c>
      <c r="C19" s="1">
        <v>5127.2</v>
      </c>
      <c r="D19" s="1">
        <v>4003.7126696832584</v>
      </c>
      <c r="E19" s="1">
        <v>2686.2166666666667</v>
      </c>
      <c r="F19" s="1">
        <v>2700.6774193548385</v>
      </c>
      <c r="G19" s="1">
        <v>4481.8416666666662</v>
      </c>
      <c r="H19" s="1">
        <v>4740.5483870967746</v>
      </c>
      <c r="I19" s="52">
        <f t="shared" si="0"/>
        <v>-0.21912297751535759</v>
      </c>
      <c r="J19" s="52">
        <f t="shared" si="1"/>
        <v>-0.47608506267228379</v>
      </c>
      <c r="K19" s="52">
        <f t="shared" si="2"/>
        <v>-0.473264663099774</v>
      </c>
      <c r="L19" s="52">
        <f t="shared" si="22"/>
        <v>-0.12586954543090456</v>
      </c>
      <c r="M19" s="52">
        <f t="shared" si="23"/>
        <v>-7.5411845237795538E-2</v>
      </c>
      <c r="N19" s="9">
        <v>4480.45</v>
      </c>
      <c r="O19" s="1">
        <v>3348.8235294117649</v>
      </c>
      <c r="P19" s="1">
        <v>1850.15</v>
      </c>
      <c r="Q19" s="1">
        <v>2224.7096774193546</v>
      </c>
      <c r="R19" s="1">
        <v>2106.0250000000001</v>
      </c>
      <c r="S19" s="1">
        <v>3196.8145161290322</v>
      </c>
      <c r="T19" s="52">
        <f t="shared" si="3"/>
        <v>-0.25256982459088595</v>
      </c>
      <c r="U19" s="52">
        <f t="shared" si="4"/>
        <v>-0.58706156747648119</v>
      </c>
      <c r="V19" s="52">
        <f t="shared" si="5"/>
        <v>-0.50346289381214948</v>
      </c>
      <c r="W19" s="52">
        <f t="shared" si="24"/>
        <v>-0.52995234853641926</v>
      </c>
      <c r="X19" s="52">
        <f t="shared" si="6"/>
        <v>-0.28649700004931822</v>
      </c>
      <c r="Y19" s="9">
        <v>680.1</v>
      </c>
      <c r="Z19" s="1">
        <v>714.70588235294122</v>
      </c>
      <c r="AA19" s="1">
        <v>312.64999999999998</v>
      </c>
      <c r="AB19" s="1">
        <v>311.17741935483872</v>
      </c>
      <c r="AC19" s="1">
        <v>567.05833333333328</v>
      </c>
      <c r="AD19" s="1">
        <v>595.31451612903231</v>
      </c>
      <c r="AE19" s="52">
        <f t="shared" si="7"/>
        <v>5.0883520589532605E-2</v>
      </c>
      <c r="AF19" s="52">
        <f t="shared" si="8"/>
        <v>-0.54028819291280694</v>
      </c>
      <c r="AG19" s="52">
        <f t="shared" si="9"/>
        <v>-0.54245343426725667</v>
      </c>
      <c r="AH19" s="52">
        <f t="shared" si="25"/>
        <v>-0.1662133019653973</v>
      </c>
      <c r="AI19" s="52">
        <f t="shared" si="26"/>
        <v>-0.12466620183938792</v>
      </c>
      <c r="AJ19" s="9">
        <v>946.9</v>
      </c>
      <c r="AK19" s="1">
        <v>822.41176470588232</v>
      </c>
      <c r="AL19" s="1">
        <v>157.84999999999994</v>
      </c>
      <c r="AM19" s="1">
        <v>320.90322580645159</v>
      </c>
      <c r="AN19" s="1">
        <v>507.41666666666669</v>
      </c>
      <c r="AO19" s="1">
        <v>505.13709677419354</v>
      </c>
      <c r="AP19" s="52">
        <f t="shared" si="10"/>
        <v>-0.13146925260758013</v>
      </c>
      <c r="AQ19" s="52">
        <f t="shared" si="11"/>
        <v>-0.83329813074242276</v>
      </c>
      <c r="AR19" s="52">
        <f t="shared" si="12"/>
        <v>-0.66110125060043123</v>
      </c>
      <c r="AS19" s="52">
        <f t="shared" si="27"/>
        <v>-0.46412855986200585</v>
      </c>
      <c r="AT19" s="52">
        <f t="shared" si="13"/>
        <v>-0.46653596285331767</v>
      </c>
      <c r="AU19" s="9">
        <f t="shared" si="14"/>
        <v>11234.65</v>
      </c>
      <c r="AV19" s="1">
        <f t="shared" si="15"/>
        <v>8889.6538461538476</v>
      </c>
      <c r="AW19" s="1">
        <f t="shared" si="16"/>
        <v>5006.8666666666668</v>
      </c>
      <c r="AX19" s="1">
        <f t="shared" si="17"/>
        <v>5557.4677419354839</v>
      </c>
      <c r="AY19" s="1">
        <v>1915.5854166666666</v>
      </c>
      <c r="AZ19" s="1">
        <v>2259.453629032258</v>
      </c>
      <c r="BA19" s="52">
        <f t="shared" si="18"/>
        <v>-0.20872890155422308</v>
      </c>
      <c r="BB19" s="52">
        <f t="shared" si="19"/>
        <v>-0.554337102921171</v>
      </c>
      <c r="BC19" s="52">
        <f t="shared" si="20"/>
        <v>-0.50532791480504646</v>
      </c>
      <c r="BD19" s="52">
        <f t="shared" si="28"/>
        <v>-0.82949309353948131</v>
      </c>
      <c r="BE19" s="52">
        <f t="shared" si="21"/>
        <v>-0.79888526753995381</v>
      </c>
    </row>
    <row r="20" spans="2:57" x14ac:dyDescent="0.25">
      <c r="B20" s="25">
        <v>0.45833333333333331</v>
      </c>
      <c r="C20" s="1">
        <v>5008.55</v>
      </c>
      <c r="D20" s="1">
        <v>4068.8966817496216</v>
      </c>
      <c r="E20" s="1">
        <v>2738.8666666666668</v>
      </c>
      <c r="F20" s="1">
        <v>2753.5</v>
      </c>
      <c r="G20" s="1">
        <v>4279.5166666666664</v>
      </c>
      <c r="H20" s="1">
        <v>4920.5564516129034</v>
      </c>
      <c r="I20" s="52">
        <f t="shared" si="0"/>
        <v>-0.18760985080519876</v>
      </c>
      <c r="J20" s="52">
        <f t="shared" si="1"/>
        <v>-0.45316176005696929</v>
      </c>
      <c r="K20" s="52">
        <f t="shared" si="2"/>
        <v>-0.45024008944704552</v>
      </c>
      <c r="L20" s="52">
        <f t="shared" si="22"/>
        <v>-0.14555776289212119</v>
      </c>
      <c r="M20" s="52">
        <f t="shared" si="23"/>
        <v>-1.756866725641093E-2</v>
      </c>
      <c r="N20" s="9">
        <v>4423.55</v>
      </c>
      <c r="O20" s="1">
        <v>3405.5686274509803</v>
      </c>
      <c r="P20" s="1">
        <v>1879.2166666666667</v>
      </c>
      <c r="Q20" s="1">
        <v>2170.7096774193546</v>
      </c>
      <c r="R20" s="1">
        <v>2040.1333333333334</v>
      </c>
      <c r="S20" s="1">
        <v>3197.1532258064517</v>
      </c>
      <c r="T20" s="52">
        <f t="shared" si="3"/>
        <v>-0.23012769665744026</v>
      </c>
      <c r="U20" s="52">
        <f t="shared" si="4"/>
        <v>-0.57517906055845036</v>
      </c>
      <c r="V20" s="52">
        <f t="shared" si="5"/>
        <v>-0.50928334088699012</v>
      </c>
      <c r="W20" s="52">
        <f t="shared" si="24"/>
        <v>-0.53880179192428401</v>
      </c>
      <c r="X20" s="52">
        <f t="shared" si="6"/>
        <v>-0.27724266125477237</v>
      </c>
      <c r="Y20" s="9">
        <v>686.4</v>
      </c>
      <c r="Z20" s="1">
        <v>746.53921568627447</v>
      </c>
      <c r="AA20" s="1">
        <v>356.85</v>
      </c>
      <c r="AB20" s="1">
        <v>363.80645161290323</v>
      </c>
      <c r="AC20" s="1">
        <v>586.30833333333328</v>
      </c>
      <c r="AD20" s="1">
        <v>632.44354838709683</v>
      </c>
      <c r="AE20" s="52">
        <f t="shared" si="7"/>
        <v>8.7615407468348616E-2</v>
      </c>
      <c r="AF20" s="52">
        <f t="shared" si="8"/>
        <v>-0.48011363636363635</v>
      </c>
      <c r="AG20" s="52">
        <f t="shared" si="9"/>
        <v>-0.46997894578539734</v>
      </c>
      <c r="AH20" s="52">
        <f t="shared" si="25"/>
        <v>-0.14582119269619276</v>
      </c>
      <c r="AI20" s="52">
        <f t="shared" si="26"/>
        <v>-7.8607884051432375E-2</v>
      </c>
      <c r="AJ20" s="9">
        <v>837.8</v>
      </c>
      <c r="AK20" s="1">
        <v>737.41176470588232</v>
      </c>
      <c r="AL20" s="1">
        <v>158.7833333333333</v>
      </c>
      <c r="AM20" s="1">
        <v>305.22580645161293</v>
      </c>
      <c r="AN20" s="1">
        <v>470.72500000000002</v>
      </c>
      <c r="AO20" s="1">
        <v>469.23387096774195</v>
      </c>
      <c r="AP20" s="52">
        <f t="shared" si="10"/>
        <v>-0.11982362770842403</v>
      </c>
      <c r="AQ20" s="52">
        <f t="shared" si="11"/>
        <v>-0.81047584944696427</v>
      </c>
      <c r="AR20" s="52">
        <f t="shared" si="12"/>
        <v>-0.63568177792836844</v>
      </c>
      <c r="AS20" s="52">
        <f t="shared" si="27"/>
        <v>-0.43814156123179748</v>
      </c>
      <c r="AT20" s="52">
        <f t="shared" si="13"/>
        <v>-0.43992137626194561</v>
      </c>
      <c r="AU20" s="9">
        <f t="shared" si="14"/>
        <v>10956.3</v>
      </c>
      <c r="AV20" s="1">
        <f t="shared" si="15"/>
        <v>8958.4162895927602</v>
      </c>
      <c r="AW20" s="1">
        <f t="shared" si="16"/>
        <v>5133.7166666666672</v>
      </c>
      <c r="AX20" s="1">
        <f t="shared" si="17"/>
        <v>5593.2419354838703</v>
      </c>
      <c r="AY20" s="1">
        <v>1844.1708333333333</v>
      </c>
      <c r="AZ20" s="1">
        <v>2304.8467741935483</v>
      </c>
      <c r="BA20" s="52">
        <f t="shared" si="18"/>
        <v>-0.18235021954558006</v>
      </c>
      <c r="BB20" s="52">
        <f t="shared" si="19"/>
        <v>-0.53143701188661607</v>
      </c>
      <c r="BC20" s="52">
        <f t="shared" si="20"/>
        <v>-0.48949536472313915</v>
      </c>
      <c r="BD20" s="52">
        <f t="shared" si="28"/>
        <v>-0.83167941427915137</v>
      </c>
      <c r="BE20" s="52">
        <f t="shared" si="21"/>
        <v>-0.78963274333547373</v>
      </c>
    </row>
    <row r="21" spans="2:57" x14ac:dyDescent="0.25">
      <c r="B21" s="25">
        <v>0.5</v>
      </c>
      <c r="C21" s="1">
        <v>5166.8999999999996</v>
      </c>
      <c r="D21" s="1">
        <v>4163.8848039215682</v>
      </c>
      <c r="E21" s="1">
        <v>2922.8666666666668</v>
      </c>
      <c r="F21" s="1">
        <v>2905.3709677419356</v>
      </c>
      <c r="G21" s="1">
        <v>4313.6166666666668</v>
      </c>
      <c r="H21" s="1">
        <v>4917.7258064516127</v>
      </c>
      <c r="I21" s="52">
        <f t="shared" si="0"/>
        <v>-0.19412320658004445</v>
      </c>
      <c r="J21" s="52">
        <f t="shared" si="1"/>
        <v>-0.43430941828433545</v>
      </c>
      <c r="K21" s="52">
        <f t="shared" si="2"/>
        <v>-0.43769552967118852</v>
      </c>
      <c r="L21" s="52">
        <f t="shared" si="22"/>
        <v>-0.16514415478010658</v>
      </c>
      <c r="M21" s="52">
        <f t="shared" si="23"/>
        <v>-4.8225085360348974E-2</v>
      </c>
      <c r="N21" s="9">
        <v>4712.8999999999996</v>
      </c>
      <c r="O21" s="1">
        <v>3547.6568627450979</v>
      </c>
      <c r="P21" s="1">
        <v>1974.4</v>
      </c>
      <c r="Q21" s="1">
        <v>2207.8548387096776</v>
      </c>
      <c r="R21" s="1">
        <v>2112.7083333333335</v>
      </c>
      <c r="S21" s="1">
        <v>3272.4758064516127</v>
      </c>
      <c r="T21" s="52">
        <f t="shared" si="3"/>
        <v>-0.24724546187165053</v>
      </c>
      <c r="U21" s="52">
        <f t="shared" si="4"/>
        <v>-0.58106473721063456</v>
      </c>
      <c r="V21" s="52">
        <f t="shared" si="5"/>
        <v>-0.53152945347669633</v>
      </c>
      <c r="W21" s="52">
        <f t="shared" si="24"/>
        <v>-0.55171797972939518</v>
      </c>
      <c r="X21" s="52">
        <f t="shared" si="6"/>
        <v>-0.30563436388389043</v>
      </c>
      <c r="Y21" s="9">
        <v>704.8</v>
      </c>
      <c r="Z21" s="1">
        <v>783.53921568627459</v>
      </c>
      <c r="AA21" s="1">
        <v>379.83333333333331</v>
      </c>
      <c r="AB21" s="1">
        <v>373.08064516129031</v>
      </c>
      <c r="AC21" s="1">
        <v>609.4</v>
      </c>
      <c r="AD21" s="1">
        <v>663.95967741935488</v>
      </c>
      <c r="AE21" s="52">
        <f t="shared" si="7"/>
        <v>0.11171852395895954</v>
      </c>
      <c r="AF21" s="52">
        <f t="shared" si="8"/>
        <v>-0.4610764283011729</v>
      </c>
      <c r="AG21" s="52">
        <f t="shared" si="9"/>
        <v>-0.470657427410201</v>
      </c>
      <c r="AH21" s="52">
        <f t="shared" si="25"/>
        <v>-0.13535754824063562</v>
      </c>
      <c r="AI21" s="52">
        <f t="shared" si="26"/>
        <v>-5.7945974149609891E-2</v>
      </c>
      <c r="AJ21" s="9">
        <v>792.25</v>
      </c>
      <c r="AK21" s="1">
        <v>786.11764705882354</v>
      </c>
      <c r="AL21" s="1">
        <v>169.00000000000003</v>
      </c>
      <c r="AM21" s="1">
        <v>308.33870967741933</v>
      </c>
      <c r="AN21" s="1">
        <v>457.39166666666665</v>
      </c>
      <c r="AO21" s="1">
        <v>470.77419354838707</v>
      </c>
      <c r="AP21" s="52">
        <f t="shared" si="10"/>
        <v>-7.7404265587585064E-3</v>
      </c>
      <c r="AQ21" s="52">
        <f t="shared" si="11"/>
        <v>-0.78668349637109491</v>
      </c>
      <c r="AR21" s="52">
        <f t="shared" si="12"/>
        <v>-0.61080629892405258</v>
      </c>
      <c r="AS21" s="52">
        <f t="shared" si="27"/>
        <v>-0.42266750815188814</v>
      </c>
      <c r="AT21" s="52">
        <f t="shared" si="13"/>
        <v>-0.40577571025763703</v>
      </c>
      <c r="AU21" s="9">
        <f t="shared" si="14"/>
        <v>11376.849999999999</v>
      </c>
      <c r="AV21" s="1">
        <f t="shared" si="15"/>
        <v>9281.198529411764</v>
      </c>
      <c r="AW21" s="1">
        <f t="shared" si="16"/>
        <v>5446.0999999999995</v>
      </c>
      <c r="AX21" s="1">
        <f t="shared" si="17"/>
        <v>5794.6451612903238</v>
      </c>
      <c r="AY21" s="1">
        <v>1873.2791666666667</v>
      </c>
      <c r="AZ21" s="1">
        <v>2331.233870967742</v>
      </c>
      <c r="BA21" s="52">
        <f t="shared" si="18"/>
        <v>-0.1842031380028949</v>
      </c>
      <c r="BB21" s="52">
        <f t="shared" si="19"/>
        <v>-0.52129983255470536</v>
      </c>
      <c r="BC21" s="52">
        <f t="shared" si="20"/>
        <v>-0.4906634823092223</v>
      </c>
      <c r="BD21" s="52">
        <f t="shared" si="28"/>
        <v>-0.83534289661315153</v>
      </c>
      <c r="BE21" s="52">
        <f t="shared" si="21"/>
        <v>-0.79508968906439459</v>
      </c>
    </row>
    <row r="22" spans="2:57" x14ac:dyDescent="0.25">
      <c r="B22" s="25">
        <v>0.54166666666666663</v>
      </c>
      <c r="C22" s="1">
        <v>4973.5</v>
      </c>
      <c r="D22" s="1">
        <v>4225.1225490196075</v>
      </c>
      <c r="E22" s="1">
        <v>3110.6333333333332</v>
      </c>
      <c r="F22" s="1">
        <v>2959.2258064516127</v>
      </c>
      <c r="G22" s="1">
        <v>4324.3083333333334</v>
      </c>
      <c r="H22" s="1">
        <v>4976.3870967741932</v>
      </c>
      <c r="I22" s="52">
        <f t="shared" si="0"/>
        <v>-0.15047299708060569</v>
      </c>
      <c r="J22" s="52">
        <f t="shared" si="1"/>
        <v>-0.37455849334807823</v>
      </c>
      <c r="K22" s="52">
        <f t="shared" si="2"/>
        <v>-0.40500134584264347</v>
      </c>
      <c r="L22" s="52">
        <f t="shared" si="22"/>
        <v>-0.1305301430917194</v>
      </c>
      <c r="M22" s="52">
        <f t="shared" si="23"/>
        <v>5.8049598355136567E-4</v>
      </c>
      <c r="N22" s="9">
        <v>4708.25</v>
      </c>
      <c r="O22" s="1">
        <v>3651.0784313725489</v>
      </c>
      <c r="P22" s="1">
        <v>2047.7666666666667</v>
      </c>
      <c r="Q22" s="1">
        <v>2206.0483870967741</v>
      </c>
      <c r="R22" s="1">
        <v>2085.8166666666666</v>
      </c>
      <c r="S22" s="1">
        <v>3267.016129032258</v>
      </c>
      <c r="T22" s="52">
        <f t="shared" si="3"/>
        <v>-0.22453598866403679</v>
      </c>
      <c r="U22" s="52">
        <f t="shared" si="4"/>
        <v>-0.56506840829041227</v>
      </c>
      <c r="V22" s="52">
        <f t="shared" si="5"/>
        <v>-0.53145045673089275</v>
      </c>
      <c r="W22" s="52">
        <f t="shared" si="24"/>
        <v>-0.55698684932476683</v>
      </c>
      <c r="X22" s="52">
        <f t="shared" si="6"/>
        <v>-0.30610818689911157</v>
      </c>
      <c r="Y22" s="9">
        <v>673.25</v>
      </c>
      <c r="Z22" s="1">
        <v>766.7549019607842</v>
      </c>
      <c r="AA22" s="1">
        <v>346.7</v>
      </c>
      <c r="AB22" s="1">
        <v>359.79032258064518</v>
      </c>
      <c r="AC22" s="1">
        <v>599.92499999999995</v>
      </c>
      <c r="AD22" s="1">
        <v>646.94354838709683</v>
      </c>
      <c r="AE22" s="52">
        <f t="shared" si="7"/>
        <v>0.13888585512184815</v>
      </c>
      <c r="AF22" s="52">
        <f t="shared" si="8"/>
        <v>-0.48503527664314894</v>
      </c>
      <c r="AG22" s="52">
        <f t="shared" si="9"/>
        <v>-0.46559179713235022</v>
      </c>
      <c r="AH22" s="52">
        <f t="shared" si="25"/>
        <v>-0.10891199405867069</v>
      </c>
      <c r="AI22" s="52">
        <f t="shared" si="26"/>
        <v>-3.9073823413149911E-2</v>
      </c>
      <c r="AJ22" s="9">
        <v>754.75</v>
      </c>
      <c r="AK22" s="1">
        <v>841.97058823529414</v>
      </c>
      <c r="AL22" s="1">
        <v>191.53333333333333</v>
      </c>
      <c r="AM22" s="1">
        <v>321.85483870967744</v>
      </c>
      <c r="AN22" s="1">
        <v>455.59166666666664</v>
      </c>
      <c r="AO22" s="1">
        <v>497.14516129032256</v>
      </c>
      <c r="AP22" s="52">
        <f t="shared" si="10"/>
        <v>0.11556222356448376</v>
      </c>
      <c r="AQ22" s="52">
        <f t="shared" si="11"/>
        <v>-0.74622943579551726</v>
      </c>
      <c r="AR22" s="52">
        <f t="shared" si="12"/>
        <v>-0.57356099541612793</v>
      </c>
      <c r="AS22" s="52">
        <f t="shared" si="27"/>
        <v>-0.39636745059070333</v>
      </c>
      <c r="AT22" s="52">
        <f t="shared" si="13"/>
        <v>-0.34131147891312019</v>
      </c>
      <c r="AU22" s="9">
        <f t="shared" si="14"/>
        <v>11109.75</v>
      </c>
      <c r="AV22" s="1">
        <f t="shared" si="15"/>
        <v>9484.9264705882342</v>
      </c>
      <c r="AW22" s="1">
        <f t="shared" si="16"/>
        <v>5696.6333333333332</v>
      </c>
      <c r="AX22" s="1">
        <f t="shared" si="17"/>
        <v>5846.9193548387084</v>
      </c>
      <c r="AY22" s="1">
        <v>1866.4104166666666</v>
      </c>
      <c r="AZ22" s="1">
        <v>2346.8729838709678</v>
      </c>
      <c r="BA22" s="52">
        <f t="shared" si="18"/>
        <v>-0.14625203352116523</v>
      </c>
      <c r="BB22" s="52">
        <f t="shared" si="19"/>
        <v>-0.48724018692289806</v>
      </c>
      <c r="BC22" s="52">
        <f t="shared" si="20"/>
        <v>-0.47371278788103166</v>
      </c>
      <c r="BD22" s="52">
        <f t="shared" si="28"/>
        <v>-0.83200248280414346</v>
      </c>
      <c r="BE22" s="52">
        <f t="shared" si="21"/>
        <v>-0.78875555400697872</v>
      </c>
    </row>
    <row r="23" spans="2:57" x14ac:dyDescent="0.25">
      <c r="B23" s="25">
        <v>0.58333333333333337</v>
      </c>
      <c r="C23" s="1">
        <v>5042.8999999999996</v>
      </c>
      <c r="D23" s="1">
        <v>4092.7352941176464</v>
      </c>
      <c r="E23" s="1">
        <v>3224.8166666666666</v>
      </c>
      <c r="F23" s="1">
        <v>2933.9677419354839</v>
      </c>
      <c r="G23" s="1">
        <v>4560.083333333333</v>
      </c>
      <c r="H23" s="1">
        <v>5044.177419354839</v>
      </c>
      <c r="I23" s="52">
        <f t="shared" si="0"/>
        <v>-0.18841632907302408</v>
      </c>
      <c r="J23" s="52">
        <f t="shared" si="1"/>
        <v>-0.36052337609973095</v>
      </c>
      <c r="K23" s="52">
        <f t="shared" si="2"/>
        <v>-0.41819831011214104</v>
      </c>
      <c r="L23" s="52">
        <f t="shared" si="22"/>
        <v>-9.5741868104992522E-2</v>
      </c>
      <c r="M23" s="52">
        <f t="shared" si="23"/>
        <v>2.5331046715959538E-4</v>
      </c>
      <c r="N23" s="9">
        <v>4415.8999999999996</v>
      </c>
      <c r="O23" s="1">
        <v>3431.7352941176468</v>
      </c>
      <c r="P23" s="1">
        <v>2034.0333333333333</v>
      </c>
      <c r="Q23" s="1">
        <v>2287.4354838709678</v>
      </c>
      <c r="R23" s="1">
        <v>2091.7416666666668</v>
      </c>
      <c r="S23" s="1">
        <v>3166.9677419354839</v>
      </c>
      <c r="T23" s="52">
        <f t="shared" si="3"/>
        <v>-0.22286843132370593</v>
      </c>
      <c r="U23" s="52">
        <f t="shared" si="4"/>
        <v>-0.53938419499233825</v>
      </c>
      <c r="V23" s="52">
        <f t="shared" si="5"/>
        <v>-0.48200016217057273</v>
      </c>
      <c r="W23" s="52">
        <f t="shared" si="24"/>
        <v>-0.52631588879579083</v>
      </c>
      <c r="X23" s="52">
        <f t="shared" si="6"/>
        <v>-0.28282620939435132</v>
      </c>
      <c r="Y23" s="9">
        <v>644.54999999999995</v>
      </c>
      <c r="Z23" s="1">
        <v>647.82352941176475</v>
      </c>
      <c r="AA23" s="1">
        <v>340.3</v>
      </c>
      <c r="AB23" s="1">
        <v>351.48387096774195</v>
      </c>
      <c r="AC23" s="1">
        <v>563.8416666666667</v>
      </c>
      <c r="AD23" s="1">
        <v>633.25</v>
      </c>
      <c r="AE23" s="52">
        <f t="shared" si="7"/>
        <v>5.07878273487683E-3</v>
      </c>
      <c r="AF23" s="52">
        <f t="shared" si="8"/>
        <v>-0.47203475292839958</v>
      </c>
      <c r="AG23" s="52">
        <f t="shared" si="9"/>
        <v>-0.45468331243853544</v>
      </c>
      <c r="AH23" s="52">
        <f t="shared" si="25"/>
        <v>-0.12521655935665699</v>
      </c>
      <c r="AI23" s="52">
        <f t="shared" si="26"/>
        <v>-1.7531611201613506E-2</v>
      </c>
      <c r="AJ23" s="9">
        <v>719.9</v>
      </c>
      <c r="AK23" s="1">
        <v>853.29411764705878</v>
      </c>
      <c r="AL23" s="1">
        <v>207.24999999999989</v>
      </c>
      <c r="AM23" s="1">
        <v>358.11290322580646</v>
      </c>
      <c r="AN23" s="1">
        <v>483.84166666666664</v>
      </c>
      <c r="AO23" s="1">
        <v>526.45967741935488</v>
      </c>
      <c r="AP23" s="52">
        <f t="shared" si="10"/>
        <v>0.18529534330748554</v>
      </c>
      <c r="AQ23" s="52">
        <f t="shared" si="11"/>
        <v>-0.71211279344353395</v>
      </c>
      <c r="AR23" s="52">
        <f t="shared" si="12"/>
        <v>-0.5025518777249528</v>
      </c>
      <c r="AS23" s="52">
        <f t="shared" si="27"/>
        <v>-0.32790433856554158</v>
      </c>
      <c r="AT23" s="52">
        <f t="shared" si="13"/>
        <v>-0.26870443475572314</v>
      </c>
      <c r="AU23" s="9">
        <f t="shared" si="14"/>
        <v>10823.249999999998</v>
      </c>
      <c r="AV23" s="1">
        <f t="shared" si="15"/>
        <v>9025.5882352941171</v>
      </c>
      <c r="AW23" s="1">
        <f t="shared" si="16"/>
        <v>5806.4000000000005</v>
      </c>
      <c r="AX23" s="1">
        <f t="shared" si="17"/>
        <v>5931</v>
      </c>
      <c r="AY23" s="1">
        <v>1924.8770833333333</v>
      </c>
      <c r="AZ23" s="1">
        <v>2342.7137096774195</v>
      </c>
      <c r="BA23" s="52">
        <f t="shared" si="18"/>
        <v>-0.16609260293404304</v>
      </c>
      <c r="BB23" s="52">
        <f t="shared" si="19"/>
        <v>-0.46352528122329228</v>
      </c>
      <c r="BC23" s="52">
        <f t="shared" si="20"/>
        <v>-0.45201302751022099</v>
      </c>
      <c r="BD23" s="52">
        <f t="shared" si="28"/>
        <v>-0.82215350441564838</v>
      </c>
      <c r="BE23" s="52">
        <f t="shared" si="21"/>
        <v>-0.7835480368948865</v>
      </c>
    </row>
    <row r="24" spans="2:57" x14ac:dyDescent="0.25">
      <c r="B24" s="25">
        <v>0.625</v>
      </c>
      <c r="C24" s="1">
        <v>4735.2</v>
      </c>
      <c r="D24" s="1">
        <v>4156.7254901960778</v>
      </c>
      <c r="E24" s="1">
        <v>3184.8833333333332</v>
      </c>
      <c r="F24" s="1">
        <v>2837.6290322580644</v>
      </c>
      <c r="G24" s="1">
        <v>4608.5666666666666</v>
      </c>
      <c r="H24" s="1">
        <v>4893.6532258064517</v>
      </c>
      <c r="I24" s="52">
        <f t="shared" si="0"/>
        <v>-0.12216474695977408</v>
      </c>
      <c r="J24" s="52">
        <f t="shared" si="1"/>
        <v>-0.32740257363293346</v>
      </c>
      <c r="K24" s="52">
        <f t="shared" si="2"/>
        <v>-0.40073723765457325</v>
      </c>
      <c r="L24" s="52">
        <f t="shared" si="22"/>
        <v>-2.6742974601565606E-2</v>
      </c>
      <c r="M24" s="52">
        <f t="shared" si="23"/>
        <v>3.3462837009303081E-2</v>
      </c>
      <c r="N24" s="9">
        <v>4644.3500000000004</v>
      </c>
      <c r="O24" s="1">
        <v>3727.1519607843138</v>
      </c>
      <c r="P24" s="1">
        <v>2154.2833333333333</v>
      </c>
      <c r="Q24" s="1">
        <v>2242.2580645161293</v>
      </c>
      <c r="R24" s="1">
        <v>2213.9499999999998</v>
      </c>
      <c r="S24" s="1">
        <v>3252.5</v>
      </c>
      <c r="T24" s="52">
        <f t="shared" si="3"/>
        <v>-0.19748684729094201</v>
      </c>
      <c r="U24" s="52">
        <f t="shared" si="4"/>
        <v>-0.53614965854568819</v>
      </c>
      <c r="V24" s="52">
        <f t="shared" si="5"/>
        <v>-0.51720734558848291</v>
      </c>
      <c r="W24" s="52">
        <f t="shared" si="24"/>
        <v>-0.5233025073476375</v>
      </c>
      <c r="X24" s="52">
        <f t="shared" si="6"/>
        <v>-0.29968671611743303</v>
      </c>
      <c r="Y24" s="9">
        <v>749.95</v>
      </c>
      <c r="Z24" s="1">
        <v>999.97549019607834</v>
      </c>
      <c r="AA24" s="1">
        <v>367.65</v>
      </c>
      <c r="AB24" s="1">
        <v>378.24193548387098</v>
      </c>
      <c r="AC24" s="1">
        <v>629.70833333333337</v>
      </c>
      <c r="AD24" s="1">
        <v>694.59677419354841</v>
      </c>
      <c r="AE24" s="52">
        <f t="shared" si="7"/>
        <v>0.33338954623118644</v>
      </c>
      <c r="AF24" s="52">
        <f t="shared" si="8"/>
        <v>-0.50976731782118812</v>
      </c>
      <c r="AG24" s="52">
        <f t="shared" si="9"/>
        <v>-0.4956437956078793</v>
      </c>
      <c r="AH24" s="52">
        <f t="shared" si="25"/>
        <v>-0.1603329110829611</v>
      </c>
      <c r="AI24" s="52">
        <f t="shared" si="26"/>
        <v>-7.3809221690048221E-2</v>
      </c>
      <c r="AJ24" s="9">
        <v>786.7</v>
      </c>
      <c r="AK24" s="1">
        <v>924.58823529411768</v>
      </c>
      <c r="AL24" s="1">
        <v>219.18333333333337</v>
      </c>
      <c r="AM24" s="1">
        <v>419.87096774193549</v>
      </c>
      <c r="AN24" s="1">
        <v>575.14166666666665</v>
      </c>
      <c r="AO24" s="1">
        <v>599.32258064516134</v>
      </c>
      <c r="AP24" s="52">
        <f t="shared" si="10"/>
        <v>0.17527422816082061</v>
      </c>
      <c r="AQ24" s="52">
        <f t="shared" si="11"/>
        <v>-0.72138892419812717</v>
      </c>
      <c r="AR24" s="52">
        <f t="shared" si="12"/>
        <v>-0.46628833387322299</v>
      </c>
      <c r="AS24" s="52">
        <f t="shared" si="27"/>
        <v>-0.26891868988602186</v>
      </c>
      <c r="AT24" s="52">
        <f t="shared" si="13"/>
        <v>-0.23818154233486555</v>
      </c>
      <c r="AU24" s="9">
        <f t="shared" si="14"/>
        <v>10916.2</v>
      </c>
      <c r="AV24" s="1">
        <f t="shared" si="15"/>
        <v>9808.4411764705874</v>
      </c>
      <c r="AW24" s="1">
        <f t="shared" si="16"/>
        <v>5925.9999999999991</v>
      </c>
      <c r="AX24" s="1">
        <f t="shared" si="17"/>
        <v>5878</v>
      </c>
      <c r="AY24" s="1">
        <v>2006.8416666666667</v>
      </c>
      <c r="AZ24" s="1">
        <v>2360.0181451612902</v>
      </c>
      <c r="BA24" s="52">
        <f t="shared" si="18"/>
        <v>-0.1014784287141508</v>
      </c>
      <c r="BB24" s="52">
        <f t="shared" si="19"/>
        <v>-0.45713709899049126</v>
      </c>
      <c r="BC24" s="52">
        <f t="shared" si="20"/>
        <v>-0.46153423352448653</v>
      </c>
      <c r="BD24" s="52">
        <f t="shared" si="28"/>
        <v>-0.81615931673415054</v>
      </c>
      <c r="BE24" s="52">
        <f t="shared" si="21"/>
        <v>-0.78380588985532595</v>
      </c>
    </row>
    <row r="25" spans="2:57" x14ac:dyDescent="0.25">
      <c r="B25" s="25">
        <v>0.66666666666666663</v>
      </c>
      <c r="C25" s="1">
        <v>4731.7699999999995</v>
      </c>
      <c r="D25" s="1">
        <v>4152.5429738562079</v>
      </c>
      <c r="E25" s="1">
        <v>3336.4833333333331</v>
      </c>
      <c r="F25" s="1">
        <v>2860.2741935483873</v>
      </c>
      <c r="G25" s="1">
        <v>4660.3249999999998</v>
      </c>
      <c r="H25" s="1">
        <v>4816.5403225806449</v>
      </c>
      <c r="I25" s="52">
        <f t="shared" si="0"/>
        <v>-0.12241233748550573</v>
      </c>
      <c r="J25" s="52">
        <f t="shared" si="1"/>
        <v>-0.29487626547077872</v>
      </c>
      <c r="K25" s="52">
        <f t="shared" si="2"/>
        <v>-0.39551707002910375</v>
      </c>
      <c r="L25" s="52">
        <f t="shared" si="22"/>
        <v>-1.5099001008079371E-2</v>
      </c>
      <c r="M25" s="52">
        <f t="shared" si="23"/>
        <v>1.7915140123176965E-2</v>
      </c>
      <c r="N25" s="9">
        <v>4719.3</v>
      </c>
      <c r="O25" s="1">
        <v>3865.7856209150323</v>
      </c>
      <c r="P25" s="1">
        <v>2253.4833333333331</v>
      </c>
      <c r="Q25" s="1">
        <v>2328.4677419354839</v>
      </c>
      <c r="R25" s="1">
        <v>2248.3583333333331</v>
      </c>
      <c r="S25" s="1">
        <v>3212.7419354838707</v>
      </c>
      <c r="T25" s="52">
        <f t="shared" si="3"/>
        <v>-0.18085613948784096</v>
      </c>
      <c r="U25" s="52">
        <f t="shared" si="4"/>
        <v>-0.52249627416495392</v>
      </c>
      <c r="V25" s="52">
        <f t="shared" si="5"/>
        <v>-0.5066073905164995</v>
      </c>
      <c r="W25" s="52">
        <f t="shared" si="24"/>
        <v>-0.52358224030400002</v>
      </c>
      <c r="X25" s="52">
        <f t="shared" si="6"/>
        <v>-0.31923337455049039</v>
      </c>
      <c r="Y25" s="9">
        <v>854.05</v>
      </c>
      <c r="Z25" s="1">
        <v>1053.226797385621</v>
      </c>
      <c r="AA25" s="1">
        <v>354.43333333333334</v>
      </c>
      <c r="AB25" s="1">
        <v>389.06451612903226</v>
      </c>
      <c r="AC25" s="1">
        <v>709.4</v>
      </c>
      <c r="AD25" s="1">
        <v>764.85483870967744</v>
      </c>
      <c r="AE25" s="52">
        <f t="shared" si="7"/>
        <v>0.23321444574160899</v>
      </c>
      <c r="AF25" s="52">
        <f t="shared" si="8"/>
        <v>-0.5849969751966122</v>
      </c>
      <c r="AG25" s="52">
        <f t="shared" si="9"/>
        <v>-0.54444761298632138</v>
      </c>
      <c r="AH25" s="52">
        <f t="shared" si="25"/>
        <v>-0.16936947485510212</v>
      </c>
      <c r="AI25" s="52">
        <f t="shared" si="26"/>
        <v>-0.10443786814627076</v>
      </c>
      <c r="AJ25" s="9">
        <v>946.4</v>
      </c>
      <c r="AK25" s="1">
        <v>1048.3823529411766</v>
      </c>
      <c r="AL25" s="1">
        <v>239.93333333333339</v>
      </c>
      <c r="AM25" s="1">
        <v>552.62903225806451</v>
      </c>
      <c r="AN25" s="1">
        <v>683.80833333333328</v>
      </c>
      <c r="AO25" s="1">
        <v>661.19354838709683</v>
      </c>
      <c r="AP25" s="52">
        <f t="shared" si="10"/>
        <v>0.10775819203421033</v>
      </c>
      <c r="AQ25" s="52">
        <f t="shared" si="11"/>
        <v>-0.74647788109326563</v>
      </c>
      <c r="AR25" s="52">
        <f t="shared" si="12"/>
        <v>-0.41607245112207891</v>
      </c>
      <c r="AS25" s="52">
        <f t="shared" si="27"/>
        <v>-0.27746372217526072</v>
      </c>
      <c r="AT25" s="52">
        <f t="shared" si="13"/>
        <v>-0.30135931066452148</v>
      </c>
      <c r="AU25" s="9">
        <f t="shared" si="14"/>
        <v>11251.519999999999</v>
      </c>
      <c r="AV25" s="1">
        <f t="shared" si="15"/>
        <v>10119.937745098037</v>
      </c>
      <c r="AW25" s="1">
        <f t="shared" si="16"/>
        <v>6184.333333333333</v>
      </c>
      <c r="AX25" s="1">
        <f t="shared" si="17"/>
        <v>6130.4354838709678</v>
      </c>
      <c r="AY25" s="1">
        <v>2075.4729166666666</v>
      </c>
      <c r="AZ25" s="1">
        <v>2363.8326612903224</v>
      </c>
      <c r="BA25" s="52">
        <f t="shared" si="18"/>
        <v>-0.10057150099737289</v>
      </c>
      <c r="BB25" s="52">
        <f t="shared" si="19"/>
        <v>-0.45035574452755411</v>
      </c>
      <c r="BC25" s="52">
        <f t="shared" si="20"/>
        <v>-0.45514601726069293</v>
      </c>
      <c r="BD25" s="52">
        <f t="shared" si="28"/>
        <v>-0.81553844132466846</v>
      </c>
      <c r="BE25" s="52">
        <f t="shared" si="21"/>
        <v>-0.78990992672187199</v>
      </c>
    </row>
    <row r="26" spans="2:57" x14ac:dyDescent="0.25">
      <c r="B26" s="25">
        <v>0.70833333333333337</v>
      </c>
      <c r="C26" s="1">
        <v>4898.25</v>
      </c>
      <c r="D26" s="1">
        <v>4244.0637254901958</v>
      </c>
      <c r="E26" s="1">
        <v>3415.95</v>
      </c>
      <c r="F26" s="1">
        <v>2900.2741935483873</v>
      </c>
      <c r="G26" s="1">
        <v>4638.8583333333336</v>
      </c>
      <c r="H26" s="1">
        <v>4746.3387096774195</v>
      </c>
      <c r="I26" s="52">
        <f t="shared" si="0"/>
        <v>-0.13355510121161729</v>
      </c>
      <c r="J26" s="52">
        <f t="shared" si="1"/>
        <v>-0.30261828203950392</v>
      </c>
      <c r="K26" s="52">
        <f t="shared" si="2"/>
        <v>-0.40789584166827186</v>
      </c>
      <c r="L26" s="52">
        <f t="shared" si="22"/>
        <v>-5.2955987682675731E-2</v>
      </c>
      <c r="M26" s="52">
        <f t="shared" si="23"/>
        <v>-3.1013380354734998E-2</v>
      </c>
      <c r="N26" s="9">
        <v>4647.6499999999996</v>
      </c>
      <c r="O26" s="1">
        <v>4103.9166666666661</v>
      </c>
      <c r="P26" s="1">
        <v>2512.7166666666667</v>
      </c>
      <c r="Q26" s="1">
        <v>2561.8870967741937</v>
      </c>
      <c r="R26" s="1">
        <v>2281.9583333333335</v>
      </c>
      <c r="S26" s="1">
        <v>3283.5241935483873</v>
      </c>
      <c r="T26" s="52">
        <f t="shared" si="3"/>
        <v>-0.11699102413764673</v>
      </c>
      <c r="U26" s="52">
        <f t="shared" si="4"/>
        <v>-0.45935759649141672</v>
      </c>
      <c r="V26" s="52">
        <f t="shared" si="5"/>
        <v>-0.44877796375067103</v>
      </c>
      <c r="W26" s="52">
        <f t="shared" si="24"/>
        <v>-0.50900813672859746</v>
      </c>
      <c r="X26" s="52">
        <f t="shared" si="6"/>
        <v>-0.29350872084851753</v>
      </c>
      <c r="Y26" s="9">
        <v>1073.25</v>
      </c>
      <c r="Z26" s="1">
        <v>1130.9166666666667</v>
      </c>
      <c r="AA26" s="1">
        <v>341.33333333333331</v>
      </c>
      <c r="AB26" s="1">
        <v>407.82258064516128</v>
      </c>
      <c r="AC26" s="1">
        <v>813.4666666666667</v>
      </c>
      <c r="AD26" s="1">
        <v>914.13709677419354</v>
      </c>
      <c r="AE26" s="52">
        <f t="shared" si="7"/>
        <v>5.3730879726686886E-2</v>
      </c>
      <c r="AF26" s="52">
        <f t="shared" si="8"/>
        <v>-0.68196288531718308</v>
      </c>
      <c r="AG26" s="52">
        <f t="shared" si="9"/>
        <v>-0.62001157172591537</v>
      </c>
      <c r="AH26" s="52">
        <f t="shared" si="25"/>
        <v>-0.24205295442192709</v>
      </c>
      <c r="AI26" s="52">
        <f t="shared" si="26"/>
        <v>-0.14825334565647008</v>
      </c>
      <c r="AJ26" s="9">
        <v>1251.6500000000001</v>
      </c>
      <c r="AK26" s="1">
        <v>1096.1176470588234</v>
      </c>
      <c r="AL26" s="1">
        <v>291.58333333333326</v>
      </c>
      <c r="AM26" s="1">
        <v>693.98387096774195</v>
      </c>
      <c r="AN26" s="1">
        <v>721.36666666666667</v>
      </c>
      <c r="AO26" s="1">
        <v>747.41935483870964</v>
      </c>
      <c r="AP26" s="52">
        <f t="shared" si="10"/>
        <v>-0.12426185670209455</v>
      </c>
      <c r="AQ26" s="52">
        <f t="shared" si="11"/>
        <v>-0.767040839425292</v>
      </c>
      <c r="AR26" s="52">
        <f t="shared" si="12"/>
        <v>-0.44554478411078025</v>
      </c>
      <c r="AS26" s="52">
        <f t="shared" si="27"/>
        <v>-0.42366742566478921</v>
      </c>
      <c r="AT26" s="52">
        <f t="shared" si="13"/>
        <v>-0.40285275049837443</v>
      </c>
      <c r="AU26" s="9">
        <f t="shared" si="14"/>
        <v>11870.8</v>
      </c>
      <c r="AV26" s="1">
        <f t="shared" si="15"/>
        <v>10575.014705882351</v>
      </c>
      <c r="AW26" s="1">
        <f t="shared" si="16"/>
        <v>6561.5833333333321</v>
      </c>
      <c r="AX26" s="1">
        <f t="shared" si="17"/>
        <v>6563.9677419354848</v>
      </c>
      <c r="AY26" s="1">
        <v>2113.9124999999999</v>
      </c>
      <c r="AZ26" s="1">
        <v>2422.8548387096776</v>
      </c>
      <c r="BA26" s="52">
        <f t="shared" si="18"/>
        <v>-0.1091573688477312</v>
      </c>
      <c r="BB26" s="52">
        <f t="shared" si="19"/>
        <v>-0.44725011512843849</v>
      </c>
      <c r="BC26" s="52">
        <f t="shared" si="20"/>
        <v>-0.44704925178290555</v>
      </c>
      <c r="BD26" s="52">
        <f t="shared" si="28"/>
        <v>-0.82192333288405162</v>
      </c>
      <c r="BE26" s="52">
        <f t="shared" si="21"/>
        <v>-0.7958979311664186</v>
      </c>
    </row>
    <row r="27" spans="2:57" x14ac:dyDescent="0.25">
      <c r="B27" s="25">
        <v>0.75</v>
      </c>
      <c r="C27" s="1">
        <v>4790.6000000000004</v>
      </c>
      <c r="D27" s="1">
        <v>4097.3259803921565</v>
      </c>
      <c r="E27" s="1">
        <v>3268.75</v>
      </c>
      <c r="F27" s="1">
        <v>2847.1451612903224</v>
      </c>
      <c r="G27" s="1">
        <v>4619.1166666666668</v>
      </c>
      <c r="H27" s="1">
        <v>4811.7822580645161</v>
      </c>
      <c r="I27" s="52">
        <f t="shared" si="0"/>
        <v>-0.14471548858344341</v>
      </c>
      <c r="J27" s="52">
        <f t="shared" si="1"/>
        <v>-0.31767419529912755</v>
      </c>
      <c r="K27" s="52">
        <f t="shared" si="2"/>
        <v>-0.40568088312730721</v>
      </c>
      <c r="L27" s="52">
        <f t="shared" si="22"/>
        <v>-3.5795794542089365E-2</v>
      </c>
      <c r="M27" s="52">
        <f t="shared" si="23"/>
        <v>4.4216294544556778E-3</v>
      </c>
      <c r="N27" s="9">
        <v>4167.2</v>
      </c>
      <c r="O27" s="1">
        <v>3856.6715686274511</v>
      </c>
      <c r="P27" s="1">
        <v>2445.35</v>
      </c>
      <c r="Q27" s="1">
        <v>2533.7741935483873</v>
      </c>
      <c r="R27" s="1">
        <v>2252.0500000000002</v>
      </c>
      <c r="S27" s="1">
        <v>3239.0564516129034</v>
      </c>
      <c r="T27" s="52">
        <f t="shared" si="3"/>
        <v>-7.4517285316891169E-2</v>
      </c>
      <c r="U27" s="52">
        <f t="shared" si="4"/>
        <v>-0.41319111153772314</v>
      </c>
      <c r="V27" s="52">
        <f t="shared" si="5"/>
        <v>-0.39197202112968244</v>
      </c>
      <c r="W27" s="52">
        <f t="shared" si="24"/>
        <v>-0.4595771741217124</v>
      </c>
      <c r="X27" s="52">
        <f t="shared" si="6"/>
        <v>-0.22272594269223855</v>
      </c>
      <c r="Y27" s="9">
        <v>1193.1500000000001</v>
      </c>
      <c r="Z27" s="1">
        <v>1185.5539215686274</v>
      </c>
      <c r="AA27" s="1">
        <v>332.81666666666666</v>
      </c>
      <c r="AB27" s="1">
        <v>418.16129032258067</v>
      </c>
      <c r="AC27" s="1">
        <v>870.39166666666665</v>
      </c>
      <c r="AD27" s="1">
        <v>952.79032258064512</v>
      </c>
      <c r="AE27" s="52">
        <f t="shared" si="7"/>
        <v>-6.3664069323828842E-3</v>
      </c>
      <c r="AF27" s="52">
        <f t="shared" si="8"/>
        <v>-0.72106049812121975</v>
      </c>
      <c r="AG27" s="52">
        <f t="shared" si="9"/>
        <v>-0.64953166800269813</v>
      </c>
      <c r="AH27" s="52">
        <f t="shared" si="25"/>
        <v>-0.27050943580717712</v>
      </c>
      <c r="AI27" s="52">
        <f t="shared" si="26"/>
        <v>-0.20144967306655071</v>
      </c>
      <c r="AJ27" s="9">
        <v>1311.05</v>
      </c>
      <c r="AK27" s="1">
        <v>1048.7647058823529</v>
      </c>
      <c r="AL27" s="1">
        <v>291.46666666666653</v>
      </c>
      <c r="AM27" s="1">
        <v>703.48387096774195</v>
      </c>
      <c r="AN27" s="1">
        <v>732.2</v>
      </c>
      <c r="AO27" s="1">
        <v>740.26612903225805</v>
      </c>
      <c r="AP27" s="52">
        <f t="shared" si="10"/>
        <v>-0.20005743039368984</v>
      </c>
      <c r="AQ27" s="52">
        <f t="shared" si="11"/>
        <v>-0.77768455309357654</v>
      </c>
      <c r="AR27" s="52">
        <f t="shared" si="12"/>
        <v>-0.46341949508581526</v>
      </c>
      <c r="AS27" s="52">
        <f t="shared" si="27"/>
        <v>-0.44151634186339184</v>
      </c>
      <c r="AT27" s="52">
        <f t="shared" si="13"/>
        <v>-0.43536392278535674</v>
      </c>
      <c r="AU27" s="9">
        <f t="shared" si="14"/>
        <v>11461.999999999998</v>
      </c>
      <c r="AV27" s="1">
        <f t="shared" si="15"/>
        <v>10188.316176470587</v>
      </c>
      <c r="AW27" s="1">
        <f t="shared" si="16"/>
        <v>6338.3833333333332</v>
      </c>
      <c r="AX27" s="1">
        <f t="shared" si="17"/>
        <v>6502.5645161290322</v>
      </c>
      <c r="AY27" s="1">
        <v>2118.4395833333333</v>
      </c>
      <c r="AZ27" s="1">
        <v>2435.9737903225805</v>
      </c>
      <c r="BA27" s="52">
        <f t="shared" si="18"/>
        <v>-0.11112230182598248</v>
      </c>
      <c r="BB27" s="52">
        <f t="shared" si="19"/>
        <v>-0.44700895713371713</v>
      </c>
      <c r="BC27" s="52">
        <f t="shared" si="20"/>
        <v>-0.43268500121016984</v>
      </c>
      <c r="BD27" s="52">
        <f t="shared" si="28"/>
        <v>-0.81517714331413949</v>
      </c>
      <c r="BE27" s="52">
        <f t="shared" si="21"/>
        <v>-0.78747393209539518</v>
      </c>
    </row>
    <row r="28" spans="2:57" x14ac:dyDescent="0.25">
      <c r="B28" s="25">
        <v>0.79166666666666663</v>
      </c>
      <c r="C28" s="1">
        <v>4501.5</v>
      </c>
      <c r="D28" s="1">
        <v>3624.4836601307197</v>
      </c>
      <c r="E28" s="1">
        <v>2551.6999999999998</v>
      </c>
      <c r="F28" s="1">
        <v>2544</v>
      </c>
      <c r="G28" s="1">
        <v>4437.833333333333</v>
      </c>
      <c r="H28" s="1">
        <v>4604.322580645161</v>
      </c>
      <c r="I28" s="52">
        <f t="shared" si="0"/>
        <v>-0.19482757744513612</v>
      </c>
      <c r="J28" s="52">
        <f t="shared" si="1"/>
        <v>-0.43314450738642674</v>
      </c>
      <c r="K28" s="52">
        <f t="shared" si="2"/>
        <v>-0.43485504831722754</v>
      </c>
      <c r="L28" s="52">
        <f t="shared" si="22"/>
        <v>-1.4143433670258165E-2</v>
      </c>
      <c r="M28" s="52">
        <f t="shared" si="23"/>
        <v>2.2841848416119248E-2</v>
      </c>
      <c r="N28" s="9">
        <v>4223.7</v>
      </c>
      <c r="O28" s="1">
        <v>3286.7630718954247</v>
      </c>
      <c r="P28" s="1">
        <v>1732.1333333333334</v>
      </c>
      <c r="Q28" s="1">
        <v>2057.2096774193546</v>
      </c>
      <c r="R28" s="1">
        <v>2125.6999999999998</v>
      </c>
      <c r="S28" s="1">
        <v>3001.9596774193546</v>
      </c>
      <c r="T28" s="52">
        <f t="shared" si="3"/>
        <v>-0.2218284745849789</v>
      </c>
      <c r="U28" s="52">
        <f t="shared" si="4"/>
        <v>-0.58990142923660926</v>
      </c>
      <c r="V28" s="52">
        <f t="shared" si="5"/>
        <v>-0.51293660122183038</v>
      </c>
      <c r="W28" s="52">
        <f t="shared" si="24"/>
        <v>-0.49672088453251895</v>
      </c>
      <c r="X28" s="52">
        <f t="shared" si="6"/>
        <v>-0.2892583096765029</v>
      </c>
      <c r="Y28" s="9">
        <v>998.15</v>
      </c>
      <c r="Z28" s="1">
        <v>1066.5277777777776</v>
      </c>
      <c r="AA28" s="1">
        <v>325</v>
      </c>
      <c r="AB28" s="1">
        <v>366.90322580645159</v>
      </c>
      <c r="AC28" s="1">
        <v>750.375</v>
      </c>
      <c r="AD28" s="1">
        <v>838.70967741935488</v>
      </c>
      <c r="AE28" s="52">
        <f t="shared" si="7"/>
        <v>6.850451112335576E-2</v>
      </c>
      <c r="AF28" s="52">
        <f t="shared" si="8"/>
        <v>-0.67439763562590793</v>
      </c>
      <c r="AG28" s="52">
        <f t="shared" si="9"/>
        <v>-0.63241674517211677</v>
      </c>
      <c r="AH28" s="52">
        <f t="shared" si="25"/>
        <v>-0.24823423333166361</v>
      </c>
      <c r="AI28" s="52">
        <f t="shared" si="26"/>
        <v>-0.1597358338733107</v>
      </c>
      <c r="AJ28" s="9">
        <v>1062.55</v>
      </c>
      <c r="AK28" s="1">
        <v>710.55882352941171</v>
      </c>
      <c r="AL28" s="1">
        <v>154.08333333333323</v>
      </c>
      <c r="AM28" s="1">
        <v>443.11290322580646</v>
      </c>
      <c r="AN28" s="1">
        <v>569.5333333333333</v>
      </c>
      <c r="AO28" s="1">
        <v>594.66129032258061</v>
      </c>
      <c r="AP28" s="52">
        <f t="shared" si="10"/>
        <v>-0.33127022396177896</v>
      </c>
      <c r="AQ28" s="52">
        <f t="shared" si="11"/>
        <v>-0.85498721628786112</v>
      </c>
      <c r="AR28" s="52">
        <f t="shared" si="12"/>
        <v>-0.58297218650811122</v>
      </c>
      <c r="AS28" s="52">
        <f t="shared" si="27"/>
        <v>-0.46399385126974413</v>
      </c>
      <c r="AT28" s="52">
        <f t="shared" si="13"/>
        <v>-0.44034512227887568</v>
      </c>
      <c r="AU28" s="9">
        <f t="shared" si="14"/>
        <v>10785.9</v>
      </c>
      <c r="AV28" s="1">
        <f t="shared" si="15"/>
        <v>8688.3333333333321</v>
      </c>
      <c r="AW28" s="1">
        <f t="shared" si="16"/>
        <v>4762.9166666666661</v>
      </c>
      <c r="AX28" s="1">
        <f t="shared" si="17"/>
        <v>5411.2258064516127</v>
      </c>
      <c r="AY28" s="1">
        <v>1970.8604166666667</v>
      </c>
      <c r="AZ28" s="1">
        <v>2259.9133064516127</v>
      </c>
      <c r="BA28" s="52">
        <f t="shared" si="18"/>
        <v>-0.19447303114869108</v>
      </c>
      <c r="BB28" s="52">
        <f t="shared" si="19"/>
        <v>-0.55841268075295836</v>
      </c>
      <c r="BC28" s="52">
        <f t="shared" si="20"/>
        <v>-0.49830558354410737</v>
      </c>
      <c r="BD28" s="52">
        <f t="shared" si="28"/>
        <v>-0.81727436591599523</v>
      </c>
      <c r="BE28" s="52">
        <f t="shared" si="21"/>
        <v>-0.79047522168278839</v>
      </c>
    </row>
    <row r="29" spans="2:57" x14ac:dyDescent="0.25">
      <c r="B29" s="25">
        <v>0.83333333333333337</v>
      </c>
      <c r="C29" s="1">
        <v>4584.8</v>
      </c>
      <c r="D29" s="1">
        <v>3284.83660130719</v>
      </c>
      <c r="E29" s="1">
        <v>1816.0666666666666</v>
      </c>
      <c r="F29" s="1">
        <v>1769.5322580645161</v>
      </c>
      <c r="G29" s="1">
        <v>4314.8083333333334</v>
      </c>
      <c r="H29" s="1">
        <v>4530.0967741935483</v>
      </c>
      <c r="I29" s="52">
        <f t="shared" si="0"/>
        <v>-0.28353764584994112</v>
      </c>
      <c r="J29" s="52">
        <f t="shared" si="1"/>
        <v>-0.60389402663874836</v>
      </c>
      <c r="K29" s="52">
        <f t="shared" si="2"/>
        <v>-0.61404374060711131</v>
      </c>
      <c r="L29" s="52">
        <f t="shared" si="22"/>
        <v>-5.8888428430175055E-2</v>
      </c>
      <c r="M29" s="52">
        <f t="shared" si="23"/>
        <v>-1.1931431208875409E-2</v>
      </c>
      <c r="N29" s="9">
        <v>4086.15</v>
      </c>
      <c r="O29" s="1">
        <v>2688.5571895424837</v>
      </c>
      <c r="P29" s="1">
        <v>1086.4166666666667</v>
      </c>
      <c r="Q29" s="1">
        <v>1270</v>
      </c>
      <c r="R29" s="1">
        <v>1955.3333333333333</v>
      </c>
      <c r="S29" s="1">
        <v>2766.016129032258</v>
      </c>
      <c r="T29" s="52">
        <f t="shared" si="3"/>
        <v>-0.34203169498366837</v>
      </c>
      <c r="U29" s="52">
        <f t="shared" si="4"/>
        <v>-0.73412217694733017</v>
      </c>
      <c r="V29" s="52">
        <f t="shared" si="5"/>
        <v>-0.68919398455759096</v>
      </c>
      <c r="W29" s="52">
        <f t="shared" si="24"/>
        <v>-0.52147294315349824</v>
      </c>
      <c r="X29" s="52">
        <f t="shared" si="6"/>
        <v>-0.32307523487090339</v>
      </c>
      <c r="Y29" s="9">
        <v>693.2</v>
      </c>
      <c r="Z29" s="1">
        <v>893.02777777777771</v>
      </c>
      <c r="AA29" s="1">
        <v>278.63333333333333</v>
      </c>
      <c r="AB29" s="1">
        <v>261.41935483870969</v>
      </c>
      <c r="AC29" s="1">
        <v>594.35833333333335</v>
      </c>
      <c r="AD29" s="1">
        <v>695.50806451612902</v>
      </c>
      <c r="AE29" s="52">
        <f t="shared" si="7"/>
        <v>0.28826857729050448</v>
      </c>
      <c r="AF29" s="52">
        <f t="shared" si="8"/>
        <v>-0.59804770148105413</v>
      </c>
      <c r="AG29" s="52">
        <f t="shared" si="9"/>
        <v>-0.62288033058466574</v>
      </c>
      <c r="AH29" s="52">
        <f t="shared" si="25"/>
        <v>-0.14258751683015969</v>
      </c>
      <c r="AI29" s="52">
        <f t="shared" si="26"/>
        <v>3.3295795097070258E-3</v>
      </c>
      <c r="AJ29" s="9">
        <v>774.35</v>
      </c>
      <c r="AK29" s="1">
        <v>450.91176470588238</v>
      </c>
      <c r="AL29" s="1">
        <v>77.283333333333331</v>
      </c>
      <c r="AM29" s="1">
        <v>163.20967741935485</v>
      </c>
      <c r="AN29" s="1">
        <v>364.45</v>
      </c>
      <c r="AO29" s="1">
        <v>390.59677419354841</v>
      </c>
      <c r="AP29" s="52">
        <f t="shared" si="10"/>
        <v>-0.41768997907163119</v>
      </c>
      <c r="AQ29" s="52">
        <f t="shared" si="11"/>
        <v>-0.90019586319709</v>
      </c>
      <c r="AR29" s="52">
        <f t="shared" si="12"/>
        <v>-0.78923009308535563</v>
      </c>
      <c r="AS29" s="52">
        <f t="shared" si="27"/>
        <v>-0.52934719442112743</v>
      </c>
      <c r="AT29" s="52">
        <f t="shared" si="13"/>
        <v>-0.49558110131910837</v>
      </c>
      <c r="AU29" s="9">
        <f t="shared" si="14"/>
        <v>10138.500000000002</v>
      </c>
      <c r="AV29" s="1">
        <f t="shared" si="15"/>
        <v>7317.333333333333</v>
      </c>
      <c r="AW29" s="1">
        <f t="shared" si="16"/>
        <v>3258.4</v>
      </c>
      <c r="AX29" s="1">
        <f t="shared" si="17"/>
        <v>3464.1612903225805</v>
      </c>
      <c r="AY29" s="1">
        <v>1807.2375</v>
      </c>
      <c r="AZ29" s="1">
        <v>2095.5544354838707</v>
      </c>
      <c r="BA29" s="52">
        <f t="shared" si="18"/>
        <v>-0.27826272788545325</v>
      </c>
      <c r="BB29" s="52">
        <f t="shared" si="19"/>
        <v>-0.67861123440351134</v>
      </c>
      <c r="BC29" s="52">
        <f t="shared" si="20"/>
        <v>-0.65831619171252354</v>
      </c>
      <c r="BD29" s="52">
        <f t="shared" si="28"/>
        <v>-0.82174508063322982</v>
      </c>
      <c r="BE29" s="52">
        <f t="shared" si="21"/>
        <v>-0.79330725102491784</v>
      </c>
    </row>
    <row r="30" spans="2:57" x14ac:dyDescent="0.25">
      <c r="B30" s="25">
        <v>0.875</v>
      </c>
      <c r="C30" s="1">
        <v>4358.3125</v>
      </c>
      <c r="D30" s="1">
        <v>2965.1544117647054</v>
      </c>
      <c r="E30" s="1">
        <v>1600.0166666666667</v>
      </c>
      <c r="F30" s="1">
        <v>1974.6129032258063</v>
      </c>
      <c r="G30" s="1">
        <v>4005.2083333333335</v>
      </c>
      <c r="H30" s="1">
        <v>4411.0806451612907</v>
      </c>
      <c r="I30" s="52">
        <f t="shared" si="0"/>
        <v>-0.31965539144687183</v>
      </c>
      <c r="J30" s="52">
        <f t="shared" si="1"/>
        <v>-0.63288161033274537</v>
      </c>
      <c r="K30" s="52">
        <f t="shared" si="2"/>
        <v>-0.54693177618038946</v>
      </c>
      <c r="L30" s="52">
        <f t="shared" si="22"/>
        <v>-8.1018551713918252E-2</v>
      </c>
      <c r="M30" s="52">
        <f t="shared" si="23"/>
        <v>1.2107471678841408E-2</v>
      </c>
      <c r="N30" s="9">
        <v>3291.9124999999999</v>
      </c>
      <c r="O30" s="1">
        <v>2151.0147058823532</v>
      </c>
      <c r="P30" s="1">
        <v>916.5333333333333</v>
      </c>
      <c r="Q30" s="1">
        <v>1187.0806451612902</v>
      </c>
      <c r="R30" s="1">
        <v>1528.0833333333333</v>
      </c>
      <c r="S30" s="1">
        <v>2385.8387096774195</v>
      </c>
      <c r="T30" s="52">
        <f t="shared" si="3"/>
        <v>-0.34657597798168904</v>
      </c>
      <c r="U30" s="52">
        <f t="shared" si="4"/>
        <v>-0.72158028704185384</v>
      </c>
      <c r="V30" s="52">
        <f t="shared" si="5"/>
        <v>-0.63939483653915763</v>
      </c>
      <c r="W30" s="52">
        <f t="shared" si="24"/>
        <v>-0.5358068194906962</v>
      </c>
      <c r="X30" s="52">
        <f t="shared" si="6"/>
        <v>-0.27524236756675047</v>
      </c>
      <c r="Y30" s="9">
        <v>706.66250000000002</v>
      </c>
      <c r="Z30" s="1">
        <v>751.51470588235293</v>
      </c>
      <c r="AA30" s="1">
        <v>229.11666666666667</v>
      </c>
      <c r="AB30" s="1">
        <v>218.53225806451613</v>
      </c>
      <c r="AC30" s="1">
        <v>445.86666666666667</v>
      </c>
      <c r="AD30" s="1">
        <v>531.12903225806451</v>
      </c>
      <c r="AE30" s="52">
        <f t="shared" si="7"/>
        <v>6.3470476900009398E-2</v>
      </c>
      <c r="AF30" s="52">
        <f t="shared" si="8"/>
        <v>-0.6757763901909799</v>
      </c>
      <c r="AG30" s="52">
        <f t="shared" si="9"/>
        <v>-0.69075441520596303</v>
      </c>
      <c r="AH30" s="52">
        <f t="shared" si="25"/>
        <v>-0.36905288356653043</v>
      </c>
      <c r="AI30" s="52">
        <f t="shared" si="26"/>
        <v>-0.24839788122609519</v>
      </c>
      <c r="AJ30" s="9">
        <v>560.04999999999995</v>
      </c>
      <c r="AK30" s="1">
        <v>261.41176470588238</v>
      </c>
      <c r="AL30" s="1">
        <v>59.850000000000009</v>
      </c>
      <c r="AM30" s="1">
        <v>106.38709677419355</v>
      </c>
      <c r="AN30" s="1">
        <v>219.35</v>
      </c>
      <c r="AO30" s="1">
        <v>264.04032258064518</v>
      </c>
      <c r="AP30" s="52">
        <f t="shared" si="10"/>
        <v>-0.53323495276157051</v>
      </c>
      <c r="AQ30" s="52">
        <f t="shared" si="11"/>
        <v>-0.89313454155878935</v>
      </c>
      <c r="AR30" s="52">
        <f t="shared" si="12"/>
        <v>-0.81004000218874461</v>
      </c>
      <c r="AS30" s="52">
        <f t="shared" si="27"/>
        <v>-0.60833854120167841</v>
      </c>
      <c r="AT30" s="52">
        <f t="shared" si="13"/>
        <v>-0.52854151847041297</v>
      </c>
      <c r="AU30" s="9">
        <f t="shared" si="14"/>
        <v>8916.9375</v>
      </c>
      <c r="AV30" s="1">
        <f t="shared" si="15"/>
        <v>6129.0955882352937</v>
      </c>
      <c r="AW30" s="1">
        <f t="shared" si="16"/>
        <v>2805.5166666666669</v>
      </c>
      <c r="AX30" s="1">
        <f t="shared" si="17"/>
        <v>3486.6129032258063</v>
      </c>
      <c r="AY30" s="1">
        <v>1549.6270833333333</v>
      </c>
      <c r="AZ30" s="1">
        <v>1898.0221774193549</v>
      </c>
      <c r="BA30" s="52">
        <f t="shared" si="18"/>
        <v>-0.3126456714275172</v>
      </c>
      <c r="BB30" s="52">
        <f t="shared" si="19"/>
        <v>-0.6853721732751108</v>
      </c>
      <c r="BC30" s="52">
        <f t="shared" si="20"/>
        <v>-0.60898986863754434</v>
      </c>
      <c r="BD30" s="52">
        <f t="shared" si="28"/>
        <v>-0.82621532523544849</v>
      </c>
      <c r="BE30" s="52">
        <f t="shared" si="21"/>
        <v>-0.78714416497599604</v>
      </c>
    </row>
    <row r="31" spans="2:57" x14ac:dyDescent="0.25">
      <c r="B31" s="25">
        <v>0.91666666666666663</v>
      </c>
      <c r="C31" s="1">
        <v>4248.9125000000004</v>
      </c>
      <c r="D31" s="1">
        <v>2758.9681372549016</v>
      </c>
      <c r="E31" s="1">
        <v>1434.2666666666667</v>
      </c>
      <c r="F31" s="1">
        <v>1894.983870967742</v>
      </c>
      <c r="G31" s="1">
        <v>3943.35</v>
      </c>
      <c r="H31" s="1">
        <v>4359.3709677419356</v>
      </c>
      <c r="I31" s="52">
        <f t="shared" si="0"/>
        <v>-0.3506648731281472</v>
      </c>
      <c r="J31" s="52">
        <f t="shared" si="1"/>
        <v>-0.66243911432239044</v>
      </c>
      <c r="K31" s="52">
        <f t="shared" si="2"/>
        <v>-0.55400732046900436</v>
      </c>
      <c r="L31" s="52">
        <f t="shared" si="22"/>
        <v>-7.1915460720831659E-2</v>
      </c>
      <c r="M31" s="52">
        <f t="shared" si="23"/>
        <v>2.5996879846769128E-2</v>
      </c>
      <c r="N31" s="9">
        <v>3076.2125000000005</v>
      </c>
      <c r="O31" s="1">
        <v>1923.3431372549019</v>
      </c>
      <c r="P31" s="1">
        <v>847.9</v>
      </c>
      <c r="Q31" s="1">
        <v>1212.1935483870968</v>
      </c>
      <c r="R31" s="1">
        <v>1416.1583333333333</v>
      </c>
      <c r="S31" s="1">
        <v>2225.8870967741937</v>
      </c>
      <c r="T31" s="52">
        <f t="shared" si="3"/>
        <v>-0.37476909112913959</v>
      </c>
      <c r="U31" s="52">
        <f t="shared" si="4"/>
        <v>-0.72436884643047261</v>
      </c>
      <c r="V31" s="52">
        <f t="shared" si="5"/>
        <v>-0.60594609495049623</v>
      </c>
      <c r="W31" s="52">
        <f t="shared" si="24"/>
        <v>-0.5396422277936479</v>
      </c>
      <c r="X31" s="52">
        <f t="shared" si="6"/>
        <v>-0.27641959169784491</v>
      </c>
      <c r="Y31" s="9">
        <v>660.11249999999995</v>
      </c>
      <c r="Z31" s="1">
        <v>697.28431372549016</v>
      </c>
      <c r="AA31" s="1">
        <v>218.08333333333334</v>
      </c>
      <c r="AB31" s="1">
        <v>224.67741935483872</v>
      </c>
      <c r="AC31" s="1">
        <v>385.23333333333335</v>
      </c>
      <c r="AD31" s="1">
        <v>471.58064516129031</v>
      </c>
      <c r="AE31" s="52">
        <f t="shared" si="7"/>
        <v>5.6311331364714778E-2</v>
      </c>
      <c r="AF31" s="52">
        <f t="shared" si="8"/>
        <v>-0.66962702064673318</v>
      </c>
      <c r="AG31" s="52">
        <f t="shared" si="9"/>
        <v>-0.65963768394805622</v>
      </c>
      <c r="AH31" s="52">
        <f t="shared" si="25"/>
        <v>-0.41641260643703404</v>
      </c>
      <c r="AI31" s="52">
        <f t="shared" si="26"/>
        <v>-0.28560564273318512</v>
      </c>
      <c r="AJ31" s="9">
        <v>469.65</v>
      </c>
      <c r="AK31" s="1">
        <v>183.3235294117647</v>
      </c>
      <c r="AL31" s="1">
        <v>52.499999999999986</v>
      </c>
      <c r="AM31" s="1">
        <v>100.79032258064517</v>
      </c>
      <c r="AN31" s="1">
        <v>168.43333333333334</v>
      </c>
      <c r="AO31" s="1">
        <v>214.5241935483871</v>
      </c>
      <c r="AP31" s="52">
        <f t="shared" si="10"/>
        <v>-0.60965925814592847</v>
      </c>
      <c r="AQ31" s="52">
        <f t="shared" si="11"/>
        <v>-0.88821462791440431</v>
      </c>
      <c r="AR31" s="52">
        <f t="shared" si="12"/>
        <v>-0.78539269119419741</v>
      </c>
      <c r="AS31" s="52">
        <f t="shared" si="27"/>
        <v>-0.64136413641364132</v>
      </c>
      <c r="AT31" s="52">
        <f t="shared" si="13"/>
        <v>-0.54322539433964212</v>
      </c>
      <c r="AU31" s="9">
        <f t="shared" si="14"/>
        <v>8454.8875000000007</v>
      </c>
      <c r="AV31" s="1">
        <f t="shared" si="15"/>
        <v>5562.9191176470586</v>
      </c>
      <c r="AW31" s="1">
        <f t="shared" si="16"/>
        <v>2552.75</v>
      </c>
      <c r="AX31" s="1">
        <f t="shared" si="17"/>
        <v>3432.6451612903229</v>
      </c>
      <c r="AY31" s="1">
        <v>1478.29375</v>
      </c>
      <c r="AZ31" s="1">
        <v>1817.8407258064517</v>
      </c>
      <c r="BA31" s="52">
        <f t="shared" si="18"/>
        <v>-0.34204693821803567</v>
      </c>
      <c r="BB31" s="52">
        <f t="shared" si="19"/>
        <v>-0.69807404297218623</v>
      </c>
      <c r="BC31" s="52">
        <f t="shared" si="20"/>
        <v>-0.59400463207933607</v>
      </c>
      <c r="BD31" s="52">
        <f t="shared" si="28"/>
        <v>-0.82515512477250585</v>
      </c>
      <c r="BE31" s="52">
        <f t="shared" si="21"/>
        <v>-0.78499527926226675</v>
      </c>
    </row>
    <row r="32" spans="2:57" x14ac:dyDescent="0.25">
      <c r="B32" s="25">
        <v>0.95833333333333337</v>
      </c>
      <c r="C32" s="1">
        <v>3961.3833333333328</v>
      </c>
      <c r="D32" s="1">
        <v>2414.0555555555557</v>
      </c>
      <c r="E32" s="1">
        <v>1192.8166666666666</v>
      </c>
      <c r="F32" s="1">
        <v>1836.4032258064517</v>
      </c>
      <c r="G32" s="1">
        <v>3735.0583333333334</v>
      </c>
      <c r="H32" s="1">
        <v>4143.5967741935483</v>
      </c>
      <c r="I32" s="52">
        <f t="shared" si="0"/>
        <v>-0.39060288984347491</v>
      </c>
      <c r="J32" s="52">
        <f t="shared" si="1"/>
        <v>-0.69888885616556506</v>
      </c>
      <c r="K32" s="52">
        <f t="shared" si="2"/>
        <v>-0.53642375117956642</v>
      </c>
      <c r="L32" s="52">
        <f t="shared" si="22"/>
        <v>-5.7132819764139531E-2</v>
      </c>
      <c r="M32" s="52">
        <f t="shared" si="23"/>
        <v>4.5997427041954753E-2</v>
      </c>
      <c r="N32" s="9">
        <v>2634.6833333333334</v>
      </c>
      <c r="O32" s="1">
        <v>1627.7026143790849</v>
      </c>
      <c r="P32" s="1">
        <v>672.83333333333337</v>
      </c>
      <c r="Q32" s="1">
        <v>1127.7741935483871</v>
      </c>
      <c r="R32" s="1">
        <v>1234.7249999999999</v>
      </c>
      <c r="S32" s="1">
        <v>2015.2983870967741</v>
      </c>
      <c r="T32" s="52">
        <f t="shared" si="3"/>
        <v>-0.38220180247629321</v>
      </c>
      <c r="U32" s="52">
        <f t="shared" si="4"/>
        <v>-0.74462459119059221</v>
      </c>
      <c r="V32" s="52">
        <f t="shared" si="5"/>
        <v>-0.57195076186952742</v>
      </c>
      <c r="W32" s="52">
        <f t="shared" si="24"/>
        <v>-0.53135734212207675</v>
      </c>
      <c r="X32" s="52">
        <f t="shared" si="6"/>
        <v>-0.23508895296837418</v>
      </c>
      <c r="Y32" s="9">
        <v>584.58333333333326</v>
      </c>
      <c r="Z32" s="1">
        <v>652.55555555555554</v>
      </c>
      <c r="AA32" s="1">
        <v>212.73333333333332</v>
      </c>
      <c r="AB32" s="1">
        <v>210.12903225806451</v>
      </c>
      <c r="AC32" s="1">
        <v>348.59166666666664</v>
      </c>
      <c r="AD32" s="1">
        <v>435.44354838709677</v>
      </c>
      <c r="AE32" s="52">
        <f t="shared" si="7"/>
        <v>0.11627464956046585</v>
      </c>
      <c r="AF32" s="52">
        <f t="shared" si="8"/>
        <v>-0.63609408410548829</v>
      </c>
      <c r="AG32" s="52">
        <f t="shared" si="9"/>
        <v>-0.64054905387073779</v>
      </c>
      <c r="AH32" s="52">
        <f t="shared" si="25"/>
        <v>-0.40369208838203841</v>
      </c>
      <c r="AI32" s="52">
        <f t="shared" si="26"/>
        <v>-0.25512151380681936</v>
      </c>
      <c r="AJ32" s="9">
        <v>325.39999999999998</v>
      </c>
      <c r="AK32" s="1">
        <v>118.26470588235294</v>
      </c>
      <c r="AL32" s="1">
        <v>37.916666666666671</v>
      </c>
      <c r="AM32" s="1">
        <v>98.58064516129032</v>
      </c>
      <c r="AN32" s="1">
        <v>126.89166666666667</v>
      </c>
      <c r="AO32" s="1">
        <v>185.5241935483871</v>
      </c>
      <c r="AP32" s="52">
        <f t="shared" si="10"/>
        <v>-0.63655591308434867</v>
      </c>
      <c r="AQ32" s="52">
        <f t="shared" si="11"/>
        <v>-0.8834767465683262</v>
      </c>
      <c r="AR32" s="52">
        <f t="shared" si="12"/>
        <v>-0.697047802208696</v>
      </c>
      <c r="AS32" s="52">
        <f t="shared" si="27"/>
        <v>-0.61004404835074777</v>
      </c>
      <c r="AT32" s="52">
        <f t="shared" si="13"/>
        <v>-0.42985804072407152</v>
      </c>
      <c r="AU32" s="9">
        <f t="shared" si="14"/>
        <v>7506.0499999999984</v>
      </c>
      <c r="AV32" s="1">
        <f t="shared" si="15"/>
        <v>4812.5784313725489</v>
      </c>
      <c r="AW32" s="1">
        <f t="shared" si="16"/>
        <v>2116.2999999999997</v>
      </c>
      <c r="AX32" s="1">
        <f t="shared" si="17"/>
        <v>3272.8870967741937</v>
      </c>
      <c r="AY32" s="1">
        <v>1361.3166666666666</v>
      </c>
      <c r="AZ32" s="1">
        <v>1694.9657258064517</v>
      </c>
      <c r="BA32" s="52">
        <f t="shared" si="18"/>
        <v>-0.35884007815394914</v>
      </c>
      <c r="BB32" s="52">
        <f t="shared" si="19"/>
        <v>-0.71805410302356099</v>
      </c>
      <c r="BC32" s="52">
        <f t="shared" si="20"/>
        <v>-0.56396678722174853</v>
      </c>
      <c r="BD32" s="52">
        <f t="shared" si="28"/>
        <v>-0.81863741026682924</v>
      </c>
      <c r="BE32" s="52">
        <f t="shared" si="21"/>
        <v>-0.77418672593355331</v>
      </c>
    </row>
    <row r="33" spans="24:24" x14ac:dyDescent="0.25">
      <c r="X33" s="51"/>
    </row>
  </sheetData>
  <mergeCells count="36">
    <mergeCell ref="AJ6:AT6"/>
    <mergeCell ref="C6:M6"/>
    <mergeCell ref="I7:M7"/>
    <mergeCell ref="N7:O7"/>
    <mergeCell ref="T7:X7"/>
    <mergeCell ref="Y7:Z7"/>
    <mergeCell ref="AE7:AI7"/>
    <mergeCell ref="F7:F8"/>
    <mergeCell ref="G7:G8"/>
    <mergeCell ref="N6:X6"/>
    <mergeCell ref="Y6:AI6"/>
    <mergeCell ref="AN7:AN8"/>
    <mergeCell ref="AU7:AV7"/>
    <mergeCell ref="BA7:BE7"/>
    <mergeCell ref="AO7:AO8"/>
    <mergeCell ref="AZ7:AZ8"/>
    <mergeCell ref="C7:D7"/>
    <mergeCell ref="E7:E8"/>
    <mergeCell ref="AB7:AB8"/>
    <mergeCell ref="AJ7:AK7"/>
    <mergeCell ref="B7:B8"/>
    <mergeCell ref="H7:H8"/>
    <mergeCell ref="S7:S8"/>
    <mergeCell ref="AD7:AD8"/>
    <mergeCell ref="AU6:BE6"/>
    <mergeCell ref="P7:P8"/>
    <mergeCell ref="Q7:Q8"/>
    <mergeCell ref="AA7:AA8"/>
    <mergeCell ref="AL7:AL8"/>
    <mergeCell ref="AM7:AM8"/>
    <mergeCell ref="AW7:AW8"/>
    <mergeCell ref="AX7:AX8"/>
    <mergeCell ref="R7:R8"/>
    <mergeCell ref="AC7:AC8"/>
    <mergeCell ref="AY7:AY8"/>
    <mergeCell ref="AP7:AT7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7.28515625" customWidth="1"/>
    <col min="3" max="3" width="15.85546875" customWidth="1"/>
    <col min="4" max="4" width="12.42578125" bestFit="1" customWidth="1"/>
    <col min="5" max="5" width="13.28515625" bestFit="1" customWidth="1"/>
    <col min="6" max="6" width="11.7109375" bestFit="1" customWidth="1"/>
    <col min="7" max="8" width="11.7109375" customWidth="1"/>
    <col min="9" max="9" width="12.42578125" bestFit="1" customWidth="1"/>
    <col min="10" max="10" width="15.85546875" customWidth="1"/>
    <col min="11" max="11" width="16.5703125" bestFit="1" customWidth="1"/>
    <col min="12" max="12" width="15.28515625" bestFit="1" customWidth="1"/>
    <col min="13" max="14" width="16.85546875" customWidth="1"/>
    <col min="15" max="15" width="19.5703125" customWidth="1"/>
  </cols>
  <sheetData>
    <row r="1" spans="1:6" s="134" customFormat="1" x14ac:dyDescent="0.25">
      <c r="A1" s="136" t="s">
        <v>190</v>
      </c>
    </row>
    <row r="2" spans="1:6" s="134" customFormat="1" ht="14.25" x14ac:dyDescent="0.2">
      <c r="A2" s="135"/>
    </row>
    <row r="3" spans="1:6" s="134" customFormat="1" ht="14.25" x14ac:dyDescent="0.2"/>
    <row r="4" spans="1:6" s="134" customFormat="1" ht="14.25" x14ac:dyDescent="0.2"/>
    <row r="5" spans="1:6" s="134" customFormat="1" ht="14.25" x14ac:dyDescent="0.2"/>
    <row r="6" spans="1:6" ht="15.75" x14ac:dyDescent="0.25">
      <c r="B6" s="274" t="s">
        <v>191</v>
      </c>
      <c r="C6" s="274"/>
      <c r="D6" s="274"/>
      <c r="E6" s="274"/>
      <c r="F6" s="274"/>
    </row>
    <row r="7" spans="1:6" ht="45" x14ac:dyDescent="0.25">
      <c r="B7" s="130" t="s">
        <v>192</v>
      </c>
      <c r="C7" s="130" t="s">
        <v>193</v>
      </c>
      <c r="D7" s="130" t="s">
        <v>194</v>
      </c>
      <c r="E7" s="130" t="s">
        <v>195</v>
      </c>
      <c r="F7" s="130" t="s">
        <v>196</v>
      </c>
    </row>
    <row r="8" spans="1:6" x14ac:dyDescent="0.25">
      <c r="B8" s="275" t="s">
        <v>197</v>
      </c>
      <c r="C8" s="129" t="s">
        <v>198</v>
      </c>
      <c r="D8" s="128">
        <v>154799324</v>
      </c>
      <c r="E8" s="128">
        <f t="shared" ref="E8:E22" si="0">D8/F8</f>
        <v>6730405.3913043477</v>
      </c>
      <c r="F8" s="128">
        <v>23</v>
      </c>
    </row>
    <row r="9" spans="1:6" x14ac:dyDescent="0.25">
      <c r="B9" s="276"/>
      <c r="C9" s="132" t="s">
        <v>199</v>
      </c>
      <c r="D9" s="131">
        <v>40925519</v>
      </c>
      <c r="E9" s="131">
        <f t="shared" si="0"/>
        <v>5115689.875</v>
      </c>
      <c r="F9" s="131">
        <v>8</v>
      </c>
    </row>
    <row r="10" spans="1:6" x14ac:dyDescent="0.25">
      <c r="B10" s="275" t="s">
        <v>0</v>
      </c>
      <c r="C10" s="129" t="s">
        <v>198</v>
      </c>
      <c r="D10" s="128">
        <v>145490220</v>
      </c>
      <c r="E10" s="128">
        <f t="shared" si="0"/>
        <v>7274511</v>
      </c>
      <c r="F10" s="128">
        <v>20</v>
      </c>
    </row>
    <row r="11" spans="1:6" x14ac:dyDescent="0.25">
      <c r="B11" s="276"/>
      <c r="C11" s="132" t="s">
        <v>199</v>
      </c>
      <c r="D11" s="131">
        <v>47180367</v>
      </c>
      <c r="E11" s="131">
        <f t="shared" si="0"/>
        <v>5242263</v>
      </c>
      <c r="F11" s="131">
        <v>9</v>
      </c>
    </row>
    <row r="12" spans="1:6" x14ac:dyDescent="0.25">
      <c r="B12" s="275" t="s">
        <v>1</v>
      </c>
      <c r="C12" s="129" t="s">
        <v>198</v>
      </c>
      <c r="D12" s="128">
        <v>96329438</v>
      </c>
      <c r="E12" s="128">
        <f t="shared" si="0"/>
        <v>4378610.8181818184</v>
      </c>
      <c r="F12" s="128">
        <v>22</v>
      </c>
    </row>
    <row r="13" spans="1:6" x14ac:dyDescent="0.25">
      <c r="B13" s="276"/>
      <c r="C13" s="132" t="s">
        <v>199</v>
      </c>
      <c r="D13" s="131">
        <v>26892452</v>
      </c>
      <c r="E13" s="131">
        <f t="shared" si="0"/>
        <v>2988050.222222222</v>
      </c>
      <c r="F13" s="131">
        <v>9</v>
      </c>
    </row>
    <row r="14" spans="1:6" x14ac:dyDescent="0.25">
      <c r="B14" s="275" t="s">
        <v>17</v>
      </c>
      <c r="C14" s="129" t="s">
        <v>198</v>
      </c>
      <c r="D14" s="128">
        <v>20603635</v>
      </c>
      <c r="E14" s="128">
        <f t="shared" si="0"/>
        <v>936528.86363636365</v>
      </c>
      <c r="F14" s="133">
        <v>22</v>
      </c>
    </row>
    <row r="15" spans="1:6" x14ac:dyDescent="0.25">
      <c r="B15" s="276"/>
      <c r="C15" s="132" t="s">
        <v>199</v>
      </c>
      <c r="D15" s="131">
        <v>1340890</v>
      </c>
      <c r="E15" s="131">
        <f t="shared" si="0"/>
        <v>167611.25</v>
      </c>
      <c r="F15" s="133">
        <v>8</v>
      </c>
    </row>
    <row r="16" spans="1:6" x14ac:dyDescent="0.25">
      <c r="B16" s="275" t="s">
        <v>19</v>
      </c>
      <c r="C16" s="129" t="s">
        <v>198</v>
      </c>
      <c r="D16" s="128">
        <v>26450442</v>
      </c>
      <c r="E16" s="128">
        <f t="shared" si="0"/>
        <v>1259544.857142857</v>
      </c>
      <c r="F16" s="128">
        <v>21</v>
      </c>
    </row>
    <row r="17" spans="2:15" x14ac:dyDescent="0.25">
      <c r="B17" s="276"/>
      <c r="C17" s="132" t="s">
        <v>199</v>
      </c>
      <c r="D17" s="131">
        <v>1156399</v>
      </c>
      <c r="E17" s="131">
        <f t="shared" si="0"/>
        <v>115639.9</v>
      </c>
      <c r="F17" s="131">
        <v>10</v>
      </c>
    </row>
    <row r="18" spans="2:15" x14ac:dyDescent="0.25">
      <c r="B18" s="275" t="s">
        <v>22</v>
      </c>
      <c r="C18" s="129" t="s">
        <v>198</v>
      </c>
      <c r="D18" s="128">
        <v>67457917</v>
      </c>
      <c r="E18" s="128">
        <f t="shared" si="0"/>
        <v>3066268.9545454546</v>
      </c>
      <c r="F18" s="128">
        <v>22</v>
      </c>
    </row>
    <row r="19" spans="2:15" x14ac:dyDescent="0.25">
      <c r="B19" s="276"/>
      <c r="C19" s="132" t="s">
        <v>199</v>
      </c>
      <c r="D19" s="131">
        <v>14701984</v>
      </c>
      <c r="E19" s="131">
        <f t="shared" si="0"/>
        <v>1837748</v>
      </c>
      <c r="F19" s="131">
        <v>8</v>
      </c>
    </row>
    <row r="20" spans="2:15" x14ac:dyDescent="0.25">
      <c r="B20" s="275" t="s">
        <v>187</v>
      </c>
      <c r="C20" s="129" t="s">
        <v>198</v>
      </c>
      <c r="D20" s="128">
        <v>84314938</v>
      </c>
      <c r="E20" s="128">
        <f t="shared" si="0"/>
        <v>3665866.8695652173</v>
      </c>
      <c r="F20" s="128">
        <v>23</v>
      </c>
    </row>
    <row r="21" spans="2:15" x14ac:dyDescent="0.25">
      <c r="B21" s="276"/>
      <c r="C21" s="132" t="s">
        <v>199</v>
      </c>
      <c r="D21" s="131">
        <v>24355085</v>
      </c>
      <c r="E21" s="131">
        <f t="shared" si="0"/>
        <v>3044385.625</v>
      </c>
      <c r="F21" s="131">
        <v>8</v>
      </c>
    </row>
    <row r="22" spans="2:15" x14ac:dyDescent="0.25">
      <c r="B22" s="277" t="s">
        <v>200</v>
      </c>
      <c r="C22" s="277"/>
      <c r="D22" s="124">
        <f>SUM(D8:D21)</f>
        <v>751998610</v>
      </c>
      <c r="E22" s="124">
        <f t="shared" si="0"/>
        <v>3530509.9061032864</v>
      </c>
      <c r="F22" s="124">
        <f>SUM(F8:F21)</f>
        <v>213</v>
      </c>
    </row>
    <row r="24" spans="2:15" ht="15.75" x14ac:dyDescent="0.25">
      <c r="B24" s="274" t="s">
        <v>201</v>
      </c>
      <c r="C24" s="274"/>
      <c r="D24" s="274"/>
      <c r="E24" s="274"/>
      <c r="F24" s="274"/>
      <c r="G24" s="274"/>
      <c r="H24" s="119"/>
      <c r="I24" s="119"/>
    </row>
    <row r="25" spans="2:15" ht="30" x14ac:dyDescent="0.25">
      <c r="B25" s="130" t="s">
        <v>192</v>
      </c>
      <c r="C25" s="130" t="s">
        <v>197</v>
      </c>
      <c r="D25" s="130" t="s">
        <v>0</v>
      </c>
      <c r="E25" s="130" t="s">
        <v>1</v>
      </c>
      <c r="F25" s="130" t="s">
        <v>17</v>
      </c>
      <c r="G25" s="130" t="s">
        <v>19</v>
      </c>
      <c r="H25" s="130" t="s">
        <v>22</v>
      </c>
      <c r="I25" s="130" t="s">
        <v>187</v>
      </c>
      <c r="J25" s="130" t="s">
        <v>202</v>
      </c>
      <c r="K25" s="130" t="s">
        <v>203</v>
      </c>
      <c r="L25" s="130" t="s">
        <v>204</v>
      </c>
      <c r="M25" s="130" t="s">
        <v>205</v>
      </c>
      <c r="N25" s="130" t="s">
        <v>206</v>
      </c>
      <c r="O25" s="130" t="s">
        <v>207</v>
      </c>
    </row>
    <row r="26" spans="2:15" x14ac:dyDescent="0.25">
      <c r="B26" s="129" t="s">
        <v>208</v>
      </c>
      <c r="C26" s="128">
        <v>102239630</v>
      </c>
      <c r="D26" s="128">
        <v>94701785</v>
      </c>
      <c r="E26" s="128">
        <v>63043922</v>
      </c>
      <c r="F26" s="128">
        <v>15970553</v>
      </c>
      <c r="G26" s="128">
        <v>20119652</v>
      </c>
      <c r="H26" s="128">
        <v>52462670</v>
      </c>
      <c r="I26" s="128">
        <v>66467650</v>
      </c>
      <c r="J26" s="120">
        <f>(I26/C26)-1</f>
        <v>-0.34988369969648758</v>
      </c>
      <c r="K26" s="120">
        <f>(I26/D26)-1</f>
        <v>-0.29813730543727346</v>
      </c>
      <c r="L26" s="120">
        <f>(I26/E26)-1</f>
        <v>5.4307027408605713E-2</v>
      </c>
      <c r="M26" s="120">
        <f>(I26/F26)-1</f>
        <v>3.1618878194136419</v>
      </c>
      <c r="N26" s="120">
        <f>(I26/G26)-1</f>
        <v>2.3036182733180475</v>
      </c>
      <c r="O26" s="120">
        <f>(I26/H26)-1</f>
        <v>0.26695133892346701</v>
      </c>
    </row>
    <row r="27" spans="2:15" x14ac:dyDescent="0.25">
      <c r="B27" s="127" t="s">
        <v>209</v>
      </c>
      <c r="C27" s="126">
        <v>72323146</v>
      </c>
      <c r="D27" s="126">
        <v>76805622</v>
      </c>
      <c r="E27" s="126">
        <v>46634160</v>
      </c>
      <c r="F27" s="126">
        <v>4459672</v>
      </c>
      <c r="G27" s="126">
        <v>5567069</v>
      </c>
      <c r="H27" s="126">
        <v>21909621</v>
      </c>
      <c r="I27" s="126">
        <v>31226806</v>
      </c>
      <c r="J27" s="121">
        <f>(I27/C27)-1</f>
        <v>-0.56823219498775668</v>
      </c>
      <c r="K27" s="121">
        <f>(I27/D27)-1</f>
        <v>-0.59343072568307564</v>
      </c>
      <c r="L27" s="121">
        <f>(I27/E27)-1</f>
        <v>-0.330387724363428</v>
      </c>
      <c r="M27" s="121">
        <f>(I27/F27)-1</f>
        <v>6.002040957272194</v>
      </c>
      <c r="N27" s="121">
        <f>(I27/G27)-1</f>
        <v>4.6092004607810679</v>
      </c>
      <c r="O27" s="121">
        <f>(I27/H27)-1</f>
        <v>0.42525541633056996</v>
      </c>
    </row>
    <row r="28" spans="2:15" x14ac:dyDescent="0.25">
      <c r="B28" s="127" t="s">
        <v>210</v>
      </c>
      <c r="C28" s="126">
        <v>16490422</v>
      </c>
      <c r="D28" s="126">
        <v>16511022</v>
      </c>
      <c r="E28" s="126">
        <v>10183478</v>
      </c>
      <c r="F28" s="126">
        <v>633678</v>
      </c>
      <c r="G28" s="126">
        <v>921498</v>
      </c>
      <c r="H28" s="126">
        <v>5111221</v>
      </c>
      <c r="I28" s="126">
        <v>7685277</v>
      </c>
      <c r="J28" s="121">
        <f>(I28/C28)-1</f>
        <v>-0.53395510436300531</v>
      </c>
      <c r="K28" s="121">
        <f>(I28/D28)-1</f>
        <v>-0.53453656593759002</v>
      </c>
      <c r="L28" s="121">
        <f>(I28/E28)-1</f>
        <v>-0.24531903540224664</v>
      </c>
      <c r="M28" s="121">
        <f>(I28/F28)-1</f>
        <v>11.128047683523809</v>
      </c>
      <c r="N28" s="121">
        <f>(I28/G28)-1</f>
        <v>7.3399822897065423</v>
      </c>
      <c r="O28" s="121">
        <f>(I28/H28)-1</f>
        <v>0.50360882458418454</v>
      </c>
    </row>
    <row r="29" spans="2:15" x14ac:dyDescent="0.25">
      <c r="B29" s="127" t="s">
        <v>211</v>
      </c>
      <c r="C29" s="126">
        <v>4671645</v>
      </c>
      <c r="D29" s="126">
        <v>4652158</v>
      </c>
      <c r="E29" s="126">
        <v>3360330</v>
      </c>
      <c r="F29" s="126">
        <v>880622</v>
      </c>
      <c r="G29" s="126">
        <v>998622</v>
      </c>
      <c r="H29" s="126">
        <v>2676389</v>
      </c>
      <c r="I29" s="126">
        <v>3290290</v>
      </c>
      <c r="J29" s="122">
        <f>(I29/C29)-1</f>
        <v>-0.29568920583648806</v>
      </c>
      <c r="K29" s="122">
        <f>(I29/D29)-1</f>
        <v>-0.29273898263988452</v>
      </c>
      <c r="L29" s="122">
        <f>(I29/E29)-1</f>
        <v>-2.0843190996122418E-2</v>
      </c>
      <c r="M29" s="122">
        <f>(I29/F29)-1</f>
        <v>2.7363250066430318</v>
      </c>
      <c r="N29" s="122">
        <f>(I29/G29)-1</f>
        <v>2.2948302761204942</v>
      </c>
      <c r="O29" s="122">
        <f>(I29/H29)-1</f>
        <v>0.22937659660086784</v>
      </c>
    </row>
    <row r="30" spans="2:15" x14ac:dyDescent="0.25">
      <c r="B30" s="125" t="s">
        <v>2</v>
      </c>
      <c r="C30" s="124">
        <f t="shared" ref="C30:I30" si="1">SUM(C26:C29)</f>
        <v>195724843</v>
      </c>
      <c r="D30" s="124">
        <f t="shared" si="1"/>
        <v>192670587</v>
      </c>
      <c r="E30" s="124">
        <f t="shared" si="1"/>
        <v>123221890</v>
      </c>
      <c r="F30" s="124">
        <f t="shared" si="1"/>
        <v>21944525</v>
      </c>
      <c r="G30" s="124">
        <f t="shared" si="1"/>
        <v>27606841</v>
      </c>
      <c r="H30" s="124">
        <f t="shared" si="1"/>
        <v>82159901</v>
      </c>
      <c r="I30" s="124">
        <f t="shared" si="1"/>
        <v>108670023</v>
      </c>
      <c r="J30" s="123">
        <f>(I30/C30)-1</f>
        <v>-0.44478165707354789</v>
      </c>
      <c r="K30" s="123">
        <f>(I30/D30)-1</f>
        <v>-0.43598021528838748</v>
      </c>
      <c r="L30" s="123">
        <f>(I30/E30)-1</f>
        <v>-0.11809482065240196</v>
      </c>
      <c r="M30" s="123">
        <f>(I30/F30)-1</f>
        <v>3.9520335026618261</v>
      </c>
      <c r="N30" s="123">
        <f>(I30/G30)-1</f>
        <v>2.9363440025608147</v>
      </c>
      <c r="O30" s="123">
        <f>(I30/H30)-1</f>
        <v>0.32266497010506368</v>
      </c>
    </row>
  </sheetData>
  <mergeCells count="10">
    <mergeCell ref="B6:F6"/>
    <mergeCell ref="B24:G24"/>
    <mergeCell ref="B8:B9"/>
    <mergeCell ref="B10:B11"/>
    <mergeCell ref="B12:B13"/>
    <mergeCell ref="B22:C22"/>
    <mergeCell ref="B14:B15"/>
    <mergeCell ref="B16:B17"/>
    <mergeCell ref="B18:B19"/>
    <mergeCell ref="B20:B2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10.140625" bestFit="1" customWidth="1"/>
    <col min="2" max="5" width="12.28515625" customWidth="1"/>
    <col min="7" max="7" width="30.140625" bestFit="1" customWidth="1"/>
    <col min="8" max="10" width="12.28515625" customWidth="1"/>
    <col min="12" max="12" width="19.28515625" customWidth="1"/>
  </cols>
  <sheetData>
    <row r="1" spans="1:12" s="186" customFormat="1" x14ac:dyDescent="0.25">
      <c r="A1" s="188" t="s">
        <v>263</v>
      </c>
    </row>
    <row r="2" spans="1:12" s="186" customFormat="1" ht="14.25" x14ac:dyDescent="0.2">
      <c r="A2" s="187"/>
    </row>
    <row r="3" spans="1:12" s="186" customFormat="1" ht="14.25" x14ac:dyDescent="0.2"/>
    <row r="4" spans="1:12" s="186" customFormat="1" ht="14.25" x14ac:dyDescent="0.2"/>
    <row r="6" spans="1:12" x14ac:dyDescent="0.25">
      <c r="B6" s="232" t="s">
        <v>188</v>
      </c>
      <c r="C6" s="233"/>
      <c r="D6" s="233"/>
      <c r="E6" s="233"/>
      <c r="F6" s="233"/>
      <c r="G6" s="233"/>
      <c r="H6" s="233"/>
      <c r="I6" s="233"/>
      <c r="J6" s="233"/>
    </row>
    <row r="7" spans="1:12" x14ac:dyDescent="0.25">
      <c r="B7" s="215"/>
      <c r="C7" s="215" t="s">
        <v>261</v>
      </c>
      <c r="D7" s="215" t="s">
        <v>260</v>
      </c>
      <c r="E7" s="215" t="s">
        <v>259</v>
      </c>
      <c r="F7" s="234"/>
      <c r="G7" s="235"/>
      <c r="H7" s="321" t="s">
        <v>262</v>
      </c>
      <c r="I7" s="321"/>
      <c r="J7" s="321"/>
      <c r="L7" s="322" t="s">
        <v>460</v>
      </c>
    </row>
    <row r="8" spans="1:12" x14ac:dyDescent="0.25">
      <c r="B8" s="183">
        <v>44013</v>
      </c>
      <c r="C8" s="182">
        <v>57.926940639269404</v>
      </c>
      <c r="D8" s="182">
        <v>50.433789954337897</v>
      </c>
      <c r="E8" s="182">
        <v>48.570776255707763</v>
      </c>
      <c r="F8" s="234"/>
      <c r="G8" s="215"/>
      <c r="H8" s="215" t="s">
        <v>261</v>
      </c>
      <c r="I8" s="215" t="s">
        <v>260</v>
      </c>
      <c r="J8" s="215" t="s">
        <v>259</v>
      </c>
      <c r="L8" s="322"/>
    </row>
    <row r="9" spans="1:12" x14ac:dyDescent="0.25">
      <c r="B9" s="180">
        <v>44014</v>
      </c>
      <c r="C9" s="179">
        <v>64.397260273972606</v>
      </c>
      <c r="D9" s="179">
        <v>58.210045662100455</v>
      </c>
      <c r="E9" s="179">
        <v>51.885844748858446</v>
      </c>
      <c r="F9" s="234"/>
      <c r="G9" s="235" t="s">
        <v>258</v>
      </c>
      <c r="H9" s="236">
        <v>54</v>
      </c>
      <c r="I9" s="236">
        <v>58</v>
      </c>
      <c r="J9" s="236">
        <v>46</v>
      </c>
      <c r="L9" s="322"/>
    </row>
    <row r="10" spans="1:12" x14ac:dyDescent="0.25">
      <c r="B10" s="180">
        <v>44015</v>
      </c>
      <c r="C10" s="179">
        <v>64.94063926940639</v>
      </c>
      <c r="D10" s="179">
        <v>58.073394495412842</v>
      </c>
      <c r="E10" s="179">
        <v>49.675799086757991</v>
      </c>
      <c r="F10" s="234"/>
      <c r="G10" s="235" t="s">
        <v>257</v>
      </c>
      <c r="H10" s="236">
        <v>69</v>
      </c>
      <c r="I10" s="236">
        <v>69</v>
      </c>
      <c r="J10" s="236">
        <v>64</v>
      </c>
    </row>
    <row r="11" spans="1:12" x14ac:dyDescent="0.25">
      <c r="B11" s="180">
        <v>44018</v>
      </c>
      <c r="C11" s="179">
        <v>62.298165137614681</v>
      </c>
      <c r="D11" s="179">
        <v>57.757990867579906</v>
      </c>
      <c r="E11" s="179">
        <v>50.273972602739725</v>
      </c>
      <c r="F11" s="234"/>
      <c r="G11" s="235" t="s">
        <v>256</v>
      </c>
      <c r="H11" s="236">
        <v>71</v>
      </c>
      <c r="I11" s="236">
        <v>68</v>
      </c>
      <c r="J11" s="236">
        <v>65</v>
      </c>
    </row>
    <row r="12" spans="1:12" x14ac:dyDescent="0.25">
      <c r="B12" s="180">
        <v>44019</v>
      </c>
      <c r="C12" s="179">
        <v>62.447488584474883</v>
      </c>
      <c r="D12" s="179">
        <v>53.273972602739725</v>
      </c>
      <c r="E12" s="179">
        <v>44.095890410958901</v>
      </c>
      <c r="F12" s="234"/>
      <c r="G12" s="235" t="s">
        <v>255</v>
      </c>
      <c r="H12" s="237">
        <v>67</v>
      </c>
      <c r="I12" s="237">
        <v>61</v>
      </c>
      <c r="J12" s="237">
        <v>55</v>
      </c>
    </row>
    <row r="13" spans="1:12" x14ac:dyDescent="0.25">
      <c r="B13" s="180">
        <v>44020</v>
      </c>
      <c r="C13" s="179">
        <v>60.12785388127854</v>
      </c>
      <c r="D13" s="179">
        <v>60.283105022831052</v>
      </c>
      <c r="E13" s="179">
        <v>52.123287671232873</v>
      </c>
      <c r="F13" s="234"/>
      <c r="G13" s="235" t="s">
        <v>254</v>
      </c>
      <c r="H13" s="237">
        <v>61</v>
      </c>
      <c r="I13" s="237">
        <v>57</v>
      </c>
      <c r="J13" s="237">
        <v>49</v>
      </c>
    </row>
    <row r="14" spans="1:12" x14ac:dyDescent="0.25">
      <c r="B14" s="180">
        <v>44021</v>
      </c>
      <c r="C14" s="179">
        <v>59.297169811320757</v>
      </c>
      <c r="D14" s="179">
        <v>59.652968036529678</v>
      </c>
      <c r="E14" s="179">
        <v>52.543378995433791</v>
      </c>
      <c r="F14" s="234"/>
      <c r="G14" s="235" t="s">
        <v>253</v>
      </c>
      <c r="H14" s="238">
        <v>58.5</v>
      </c>
      <c r="I14" s="238">
        <v>56.5</v>
      </c>
      <c r="J14" s="238">
        <v>48.2</v>
      </c>
    </row>
    <row r="15" spans="1:12" x14ac:dyDescent="0.25">
      <c r="B15" s="180">
        <v>44022</v>
      </c>
      <c r="C15" s="179">
        <v>62.767123287671232</v>
      </c>
      <c r="D15" s="179">
        <v>57.310502283105023</v>
      </c>
      <c r="E15" s="179">
        <v>48.575342465753423</v>
      </c>
      <c r="F15" s="234"/>
      <c r="G15" s="235" t="s">
        <v>252</v>
      </c>
      <c r="H15" s="239">
        <v>0.08</v>
      </c>
      <c r="I15" s="239">
        <v>-0.03</v>
      </c>
      <c r="J15" s="239">
        <v>0.04</v>
      </c>
    </row>
    <row r="16" spans="1:12" x14ac:dyDescent="0.25">
      <c r="B16" s="180">
        <v>44025</v>
      </c>
      <c r="C16" s="179">
        <v>61.855769230769234</v>
      </c>
      <c r="D16" s="179">
        <v>58.981735159817354</v>
      </c>
      <c r="E16" s="179">
        <v>49.639269406392692</v>
      </c>
      <c r="F16" s="234"/>
      <c r="G16" s="234" t="s">
        <v>251</v>
      </c>
      <c r="H16" s="239">
        <v>-0.04</v>
      </c>
      <c r="I16" s="239">
        <v>-0.01</v>
      </c>
      <c r="J16" s="239">
        <v>-0.02</v>
      </c>
    </row>
    <row r="17" spans="2:10" x14ac:dyDescent="0.25">
      <c r="B17" s="180">
        <v>44026</v>
      </c>
      <c r="C17" s="179">
        <v>62.12785388127854</v>
      </c>
      <c r="D17" s="179">
        <v>57.634703196347033</v>
      </c>
      <c r="E17" s="179">
        <v>48.091324200913242</v>
      </c>
      <c r="F17" s="234"/>
      <c r="G17" s="234"/>
      <c r="H17" s="234"/>
      <c r="I17" s="234"/>
      <c r="J17" s="234"/>
    </row>
    <row r="18" spans="2:10" x14ac:dyDescent="0.25">
      <c r="B18" s="180">
        <v>44028</v>
      </c>
      <c r="C18" s="179">
        <v>61.406392694063925</v>
      </c>
      <c r="D18" s="179">
        <v>60.31963470319635</v>
      </c>
      <c r="E18" s="179">
        <v>53.863013698630134</v>
      </c>
      <c r="F18" s="234"/>
      <c r="G18" s="234"/>
      <c r="H18" s="234"/>
      <c r="I18" s="234"/>
      <c r="J18" s="234"/>
    </row>
    <row r="19" spans="2:10" x14ac:dyDescent="0.25">
      <c r="B19" s="180">
        <v>44029</v>
      </c>
      <c r="C19" s="179">
        <v>62.073059360730596</v>
      </c>
      <c r="D19" s="179">
        <v>58.525114155251138</v>
      </c>
      <c r="E19" s="179">
        <v>50.378995433789953</v>
      </c>
      <c r="F19" s="234"/>
      <c r="G19" s="234"/>
      <c r="H19" s="234"/>
      <c r="I19" s="234"/>
      <c r="J19" s="234"/>
    </row>
    <row r="20" spans="2:10" x14ac:dyDescent="0.25">
      <c r="B20" s="180">
        <v>44032</v>
      </c>
      <c r="C20" s="179">
        <v>59.684931506849317</v>
      </c>
      <c r="D20" s="179">
        <v>57.251141552511413</v>
      </c>
      <c r="E20" s="179">
        <v>49.374429223744293</v>
      </c>
      <c r="F20" s="234"/>
      <c r="G20" s="234"/>
      <c r="H20" s="239"/>
      <c r="I20" s="239"/>
      <c r="J20" s="239"/>
    </row>
    <row r="21" spans="2:10" x14ac:dyDescent="0.25">
      <c r="B21" s="180">
        <v>44033</v>
      </c>
      <c r="C21" s="179">
        <v>60.447488584474883</v>
      </c>
      <c r="D21" s="179">
        <v>55.684931506849317</v>
      </c>
      <c r="E21" s="179">
        <v>49.8675799086758</v>
      </c>
      <c r="F21" s="234"/>
      <c r="G21" s="234"/>
      <c r="H21" s="239"/>
      <c r="I21" s="239"/>
      <c r="J21" s="239"/>
    </row>
    <row r="22" spans="2:10" x14ac:dyDescent="0.25">
      <c r="B22" s="180">
        <v>44034</v>
      </c>
      <c r="C22" s="179">
        <v>60.19178082191781</v>
      </c>
      <c r="D22" s="179">
        <v>51.625570776255707</v>
      </c>
      <c r="E22" s="179">
        <v>44.01025641025641</v>
      </c>
      <c r="F22" s="234"/>
      <c r="G22" s="234"/>
      <c r="H22" s="234"/>
      <c r="I22" s="234"/>
      <c r="J22" s="234"/>
    </row>
    <row r="23" spans="2:10" x14ac:dyDescent="0.25">
      <c r="B23" s="180">
        <v>44035</v>
      </c>
      <c r="C23" s="179">
        <v>60.06392694063927</v>
      </c>
      <c r="D23" s="179">
        <v>59.118721461187214</v>
      </c>
      <c r="E23" s="179">
        <v>50.328767123287669</v>
      </c>
      <c r="F23" s="234"/>
      <c r="G23" s="234"/>
      <c r="H23" s="234"/>
      <c r="I23" s="234"/>
      <c r="J23" s="234"/>
    </row>
    <row r="24" spans="2:10" x14ac:dyDescent="0.25">
      <c r="B24" s="180">
        <v>44036</v>
      </c>
      <c r="C24" s="179">
        <v>62.251141552511413</v>
      </c>
      <c r="D24" s="179">
        <v>52.666666666666664</v>
      </c>
      <c r="E24" s="179">
        <v>53.726027397260275</v>
      </c>
      <c r="F24" s="234"/>
      <c r="G24" s="234"/>
      <c r="H24" s="234"/>
      <c r="I24" s="234"/>
      <c r="J24" s="234"/>
    </row>
    <row r="25" spans="2:10" x14ac:dyDescent="0.25">
      <c r="B25" s="180">
        <v>44039</v>
      </c>
      <c r="C25" s="179">
        <v>60.904109589041099</v>
      </c>
      <c r="D25" s="179">
        <v>58.703196347031962</v>
      </c>
      <c r="E25" s="179">
        <v>50.723502304147466</v>
      </c>
      <c r="F25" s="234"/>
      <c r="G25" s="234"/>
      <c r="H25" s="234"/>
      <c r="I25" s="234"/>
      <c r="J25" s="234"/>
    </row>
    <row r="26" spans="2:10" x14ac:dyDescent="0.25">
      <c r="B26" s="180">
        <v>44040</v>
      </c>
      <c r="C26" s="179">
        <v>59.826484018264843</v>
      </c>
      <c r="D26" s="179">
        <v>57.406392694063925</v>
      </c>
      <c r="E26" s="179">
        <v>48.210045662100455</v>
      </c>
      <c r="F26" s="234"/>
      <c r="G26" s="234"/>
      <c r="H26" s="234"/>
      <c r="I26" s="234"/>
      <c r="J26" s="234"/>
    </row>
    <row r="27" spans="2:10" x14ac:dyDescent="0.25">
      <c r="B27" s="180">
        <v>44041</v>
      </c>
      <c r="C27" s="179">
        <v>59.532110091743121</v>
      </c>
      <c r="D27" s="179">
        <v>55.589041095890408</v>
      </c>
      <c r="E27" s="179">
        <v>44.812785388127857</v>
      </c>
      <c r="F27" s="234"/>
      <c r="G27" s="234"/>
      <c r="H27" s="234"/>
      <c r="I27" s="234"/>
      <c r="J27" s="234"/>
    </row>
    <row r="28" spans="2:10" x14ac:dyDescent="0.25">
      <c r="B28" s="180">
        <v>44011</v>
      </c>
      <c r="C28" s="179">
        <v>57.716894977168948</v>
      </c>
      <c r="D28" s="179">
        <v>55.324200913242009</v>
      </c>
      <c r="E28" s="179">
        <v>48.182648401826484</v>
      </c>
      <c r="F28" s="234"/>
      <c r="G28" s="234"/>
      <c r="H28" s="234"/>
      <c r="I28" s="234"/>
      <c r="J28" s="234"/>
    </row>
    <row r="29" spans="2:10" x14ac:dyDescent="0.25">
      <c r="B29" s="180">
        <v>44012</v>
      </c>
      <c r="C29" s="179">
        <v>57.273972602739725</v>
      </c>
      <c r="D29" s="179">
        <v>55.223744292237441</v>
      </c>
      <c r="E29" s="179">
        <v>47.506849315068493</v>
      </c>
      <c r="F29" s="234"/>
      <c r="G29" s="234"/>
      <c r="H29" s="234"/>
      <c r="I29" s="234"/>
      <c r="J29" s="234"/>
    </row>
  </sheetData>
  <mergeCells count="2">
    <mergeCell ref="H7:J7"/>
    <mergeCell ref="L7:L9"/>
  </mergeCells>
  <pageMargins left="0.7" right="0.7" top="0.75" bottom="0.75" header="0.3" footer="0.3"/>
  <pageSetup paperSize="9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4" customWidth="1"/>
    <col min="2" max="2" width="7.140625" bestFit="1" customWidth="1"/>
    <col min="3" max="3" width="36.7109375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86" customFormat="1" x14ac:dyDescent="0.25">
      <c r="A1" s="188" t="s">
        <v>343</v>
      </c>
      <c r="AA1" s="199"/>
    </row>
    <row r="2" spans="1:31" s="186" customFormat="1" ht="14.25" x14ac:dyDescent="0.2">
      <c r="A2" s="187"/>
    </row>
    <row r="3" spans="1:31" s="186" customFormat="1" ht="14.25" x14ac:dyDescent="0.2"/>
    <row r="4" spans="1:31" s="186" customFormat="1" ht="14.25" x14ac:dyDescent="0.2"/>
    <row r="6" spans="1:31" x14ac:dyDescent="0.25">
      <c r="B6" s="185" t="s">
        <v>188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</row>
    <row r="7" spans="1:31" s="196" customFormat="1" ht="25.5" x14ac:dyDescent="0.2">
      <c r="B7" s="197" t="s">
        <v>342</v>
      </c>
      <c r="C7" s="197" t="s">
        <v>341</v>
      </c>
      <c r="D7" s="198">
        <v>0</v>
      </c>
      <c r="E7" s="198">
        <v>4.1666666666666664E-2</v>
      </c>
      <c r="F7" s="198">
        <v>8.3333333333333329E-2</v>
      </c>
      <c r="G7" s="198">
        <v>0.125</v>
      </c>
      <c r="H7" s="198">
        <v>0.16666666666666666</v>
      </c>
      <c r="I7" s="198">
        <v>0.20833333333333334</v>
      </c>
      <c r="J7" s="198">
        <v>0.25</v>
      </c>
      <c r="K7" s="198">
        <v>0.29166666666666669</v>
      </c>
      <c r="L7" s="198">
        <v>0.33333333333333331</v>
      </c>
      <c r="M7" s="198">
        <v>0.375</v>
      </c>
      <c r="N7" s="198">
        <v>0.41666666666666669</v>
      </c>
      <c r="O7" s="198">
        <v>0.45833333333333331</v>
      </c>
      <c r="P7" s="198">
        <v>0.5</v>
      </c>
      <c r="Q7" s="198">
        <v>0.54166666666666663</v>
      </c>
      <c r="R7" s="198">
        <v>0.58333333333333337</v>
      </c>
      <c r="S7" s="198">
        <v>0.625</v>
      </c>
      <c r="T7" s="198">
        <v>0.66666666666666663</v>
      </c>
      <c r="U7" s="198">
        <v>0.70833333333333337</v>
      </c>
      <c r="V7" s="198">
        <v>0.75</v>
      </c>
      <c r="W7" s="198">
        <v>0.79166666666666663</v>
      </c>
      <c r="X7" s="198">
        <v>0.83333333333333337</v>
      </c>
      <c r="Y7" s="198">
        <v>0.875</v>
      </c>
      <c r="Z7" s="198">
        <v>0.91666666666666663</v>
      </c>
      <c r="AA7" s="198">
        <v>0.95833333333333337</v>
      </c>
      <c r="AB7" s="197" t="s">
        <v>340</v>
      </c>
      <c r="AC7" s="197" t="s">
        <v>339</v>
      </c>
      <c r="AD7" s="197" t="s">
        <v>338</v>
      </c>
      <c r="AE7" s="197" t="s">
        <v>337</v>
      </c>
    </row>
    <row r="8" spans="1:31" x14ac:dyDescent="0.25">
      <c r="B8" s="195">
        <v>11</v>
      </c>
      <c r="C8" s="194" t="s">
        <v>336</v>
      </c>
      <c r="D8" s="193">
        <v>86.65</v>
      </c>
      <c r="E8" s="193">
        <v>93.55</v>
      </c>
      <c r="F8" s="193">
        <v>87.85</v>
      </c>
      <c r="G8" s="193">
        <v>94.85</v>
      </c>
      <c r="H8" s="193">
        <v>97.4</v>
      </c>
      <c r="I8" s="193">
        <v>95.7</v>
      </c>
      <c r="J8" s="193">
        <v>91.65</v>
      </c>
      <c r="K8" s="191">
        <v>93.75</v>
      </c>
      <c r="L8" s="191">
        <v>97.05</v>
      </c>
      <c r="M8" s="191">
        <v>91.25</v>
      </c>
      <c r="N8" s="193">
        <v>91.85</v>
      </c>
      <c r="O8" s="193">
        <v>93.2</v>
      </c>
      <c r="P8" s="190">
        <v>89.65</v>
      </c>
      <c r="Q8" s="190">
        <v>89.2</v>
      </c>
      <c r="R8" s="190">
        <v>90.05</v>
      </c>
      <c r="S8" s="193">
        <v>87.8</v>
      </c>
      <c r="T8" s="193">
        <v>88</v>
      </c>
      <c r="U8" s="189">
        <v>87.8</v>
      </c>
      <c r="V8" s="189">
        <v>87.35</v>
      </c>
      <c r="W8" s="189">
        <v>85.65</v>
      </c>
      <c r="X8" s="193">
        <v>86</v>
      </c>
      <c r="Y8" s="193">
        <v>87.4</v>
      </c>
      <c r="Z8" s="193">
        <v>91</v>
      </c>
      <c r="AA8" s="193">
        <v>91.55</v>
      </c>
      <c r="AB8" s="192">
        <v>90.674999999999997</v>
      </c>
      <c r="AC8" s="191">
        <v>94.016666666666666</v>
      </c>
      <c r="AD8" s="190">
        <v>89.63333333333334</v>
      </c>
      <c r="AE8" s="189">
        <v>86.933333333333337</v>
      </c>
    </row>
    <row r="9" spans="1:31" x14ac:dyDescent="0.25">
      <c r="B9" s="195">
        <v>12</v>
      </c>
      <c r="C9" s="194" t="s">
        <v>335</v>
      </c>
      <c r="D9" s="193">
        <v>103.15</v>
      </c>
      <c r="E9" s="193">
        <v>101.25</v>
      </c>
      <c r="F9" s="193">
        <v>99.65</v>
      </c>
      <c r="G9" s="193">
        <v>98.55</v>
      </c>
      <c r="H9" s="193">
        <v>98.2</v>
      </c>
      <c r="I9" s="193">
        <v>100.9</v>
      </c>
      <c r="J9" s="193">
        <v>103.4</v>
      </c>
      <c r="K9" s="191">
        <v>102.5</v>
      </c>
      <c r="L9" s="191">
        <v>104.6</v>
      </c>
      <c r="M9" s="191">
        <v>101.7</v>
      </c>
      <c r="N9" s="193">
        <v>99.6</v>
      </c>
      <c r="O9" s="193">
        <v>96.65</v>
      </c>
      <c r="P9" s="190">
        <v>96.95</v>
      </c>
      <c r="Q9" s="190">
        <v>99.45</v>
      </c>
      <c r="R9" s="190">
        <v>99.6</v>
      </c>
      <c r="S9" s="193">
        <v>97.1</v>
      </c>
      <c r="T9" s="193">
        <v>97.45</v>
      </c>
      <c r="U9" s="189">
        <v>99.15</v>
      </c>
      <c r="V9" s="189">
        <v>99.05</v>
      </c>
      <c r="W9" s="189">
        <v>100.65</v>
      </c>
      <c r="X9" s="193">
        <v>101.1</v>
      </c>
      <c r="Y9" s="193">
        <v>100.7</v>
      </c>
      <c r="Z9" s="193">
        <v>101.15</v>
      </c>
      <c r="AA9" s="193">
        <v>101.65</v>
      </c>
      <c r="AB9" s="192">
        <v>100.17291666666667</v>
      </c>
      <c r="AC9" s="191">
        <v>102.93333333333334</v>
      </c>
      <c r="AD9" s="190">
        <v>98.666666666666671</v>
      </c>
      <c r="AE9" s="189">
        <v>99.61666666666666</v>
      </c>
    </row>
    <row r="10" spans="1:31" x14ac:dyDescent="0.25">
      <c r="B10" s="195">
        <v>21</v>
      </c>
      <c r="C10" s="194" t="s">
        <v>334</v>
      </c>
      <c r="D10" s="193">
        <v>45.2</v>
      </c>
      <c r="E10" s="193">
        <v>48</v>
      </c>
      <c r="F10" s="193">
        <v>58.15</v>
      </c>
      <c r="G10" s="193">
        <v>79.25</v>
      </c>
      <c r="H10" s="193">
        <v>86.2</v>
      </c>
      <c r="I10" s="193">
        <v>87.85</v>
      </c>
      <c r="J10" s="193">
        <v>88</v>
      </c>
      <c r="K10" s="191">
        <v>63.35</v>
      </c>
      <c r="L10" s="191">
        <v>65.599999999999994</v>
      </c>
      <c r="M10" s="191">
        <v>66.099999999999994</v>
      </c>
      <c r="N10" s="193">
        <v>59.85</v>
      </c>
      <c r="O10" s="193">
        <v>61.85</v>
      </c>
      <c r="P10" s="190">
        <v>61.75</v>
      </c>
      <c r="Q10" s="190">
        <v>61.4</v>
      </c>
      <c r="R10" s="190">
        <v>59</v>
      </c>
      <c r="S10" s="193">
        <v>60.5</v>
      </c>
      <c r="T10" s="193">
        <v>61.5</v>
      </c>
      <c r="U10" s="189">
        <v>61.65</v>
      </c>
      <c r="V10" s="189">
        <v>62.15</v>
      </c>
      <c r="W10" s="189">
        <v>65.55</v>
      </c>
      <c r="X10" s="193">
        <v>65.349999999999994</v>
      </c>
      <c r="Y10" s="193">
        <v>61.3</v>
      </c>
      <c r="Z10" s="193">
        <v>57.7</v>
      </c>
      <c r="AA10" s="193">
        <v>49.7</v>
      </c>
      <c r="AB10" s="192">
        <v>64.03958333333334</v>
      </c>
      <c r="AC10" s="191">
        <v>65.016666666666666</v>
      </c>
      <c r="AD10" s="190">
        <v>60.716666666666669</v>
      </c>
      <c r="AE10" s="189">
        <v>63.116666666666667</v>
      </c>
    </row>
    <row r="11" spans="1:31" x14ac:dyDescent="0.25">
      <c r="B11" s="195">
        <v>22</v>
      </c>
      <c r="C11" s="194" t="s">
        <v>333</v>
      </c>
      <c r="D11" s="193">
        <v>83.45</v>
      </c>
      <c r="E11" s="193">
        <v>93.7</v>
      </c>
      <c r="F11" s="193">
        <v>101.8</v>
      </c>
      <c r="G11" s="193">
        <v>102.35</v>
      </c>
      <c r="H11" s="193">
        <v>102.4</v>
      </c>
      <c r="I11" s="193">
        <v>102.95</v>
      </c>
      <c r="J11" s="193">
        <v>83.85</v>
      </c>
      <c r="K11" s="191">
        <v>40.75</v>
      </c>
      <c r="L11" s="191">
        <v>35.1</v>
      </c>
      <c r="M11" s="191">
        <v>36.299999999999997</v>
      </c>
      <c r="N11" s="193">
        <v>39.65</v>
      </c>
      <c r="O11" s="193">
        <v>41.1</v>
      </c>
      <c r="P11" s="190">
        <v>40.85</v>
      </c>
      <c r="Q11" s="190">
        <v>44.15</v>
      </c>
      <c r="R11" s="190">
        <v>51.9</v>
      </c>
      <c r="S11" s="193">
        <v>52.75</v>
      </c>
      <c r="T11" s="193">
        <v>52.9</v>
      </c>
      <c r="U11" s="189">
        <v>48</v>
      </c>
      <c r="V11" s="189">
        <v>38</v>
      </c>
      <c r="W11" s="189">
        <v>46.4</v>
      </c>
      <c r="X11" s="193">
        <v>88.8</v>
      </c>
      <c r="Y11" s="193">
        <v>95.6</v>
      </c>
      <c r="Z11" s="193">
        <v>89.3</v>
      </c>
      <c r="AA11" s="193">
        <v>90.1</v>
      </c>
      <c r="AB11" s="192">
        <v>66.756249999999994</v>
      </c>
      <c r="AC11" s="191">
        <v>37.383333333333333</v>
      </c>
      <c r="AD11" s="190">
        <v>45.633333333333333</v>
      </c>
      <c r="AE11" s="189">
        <v>44.133333333333333</v>
      </c>
    </row>
    <row r="12" spans="1:31" x14ac:dyDescent="0.25">
      <c r="B12" s="195">
        <v>31</v>
      </c>
      <c r="C12" s="194" t="s">
        <v>332</v>
      </c>
      <c r="D12" s="193">
        <v>93.15</v>
      </c>
      <c r="E12" s="193">
        <v>97.05</v>
      </c>
      <c r="F12" s="193">
        <v>98.7</v>
      </c>
      <c r="G12" s="193">
        <v>100.5</v>
      </c>
      <c r="H12" s="193">
        <v>100.55</v>
      </c>
      <c r="I12" s="193">
        <v>101.15</v>
      </c>
      <c r="J12" s="193">
        <v>96</v>
      </c>
      <c r="K12" s="191">
        <v>79.849999999999994</v>
      </c>
      <c r="L12" s="191">
        <v>74.05</v>
      </c>
      <c r="M12" s="191">
        <v>60.75</v>
      </c>
      <c r="N12" s="193">
        <v>54</v>
      </c>
      <c r="O12" s="193">
        <v>53.25</v>
      </c>
      <c r="P12" s="190">
        <v>45.9</v>
      </c>
      <c r="Q12" s="190">
        <v>51.45</v>
      </c>
      <c r="R12" s="190">
        <v>57.55</v>
      </c>
      <c r="S12" s="193">
        <v>62.8</v>
      </c>
      <c r="T12" s="193">
        <v>62.15</v>
      </c>
      <c r="U12" s="189">
        <v>56.2</v>
      </c>
      <c r="V12" s="189">
        <v>49.3</v>
      </c>
      <c r="W12" s="189">
        <v>50.35</v>
      </c>
      <c r="X12" s="193">
        <v>76.599999999999994</v>
      </c>
      <c r="Y12" s="193">
        <v>86.85</v>
      </c>
      <c r="Z12" s="193">
        <v>88.05</v>
      </c>
      <c r="AA12" s="193">
        <v>90.6</v>
      </c>
      <c r="AB12" s="192">
        <v>74.45</v>
      </c>
      <c r="AC12" s="191">
        <v>71.55</v>
      </c>
      <c r="AD12" s="190">
        <v>51.633333333333333</v>
      </c>
      <c r="AE12" s="189">
        <v>51.95</v>
      </c>
    </row>
    <row r="13" spans="1:31" x14ac:dyDescent="0.25">
      <c r="B13" s="195">
        <v>32</v>
      </c>
      <c r="C13" s="194" t="s">
        <v>331</v>
      </c>
      <c r="D13" s="193">
        <v>78.45</v>
      </c>
      <c r="E13" s="193">
        <v>93.5</v>
      </c>
      <c r="F13" s="193">
        <v>98.75</v>
      </c>
      <c r="G13" s="193">
        <v>98.7</v>
      </c>
      <c r="H13" s="193">
        <v>97.5</v>
      </c>
      <c r="I13" s="193">
        <v>99.95</v>
      </c>
      <c r="J13" s="193">
        <v>96.15</v>
      </c>
      <c r="K13" s="191">
        <v>40.6</v>
      </c>
      <c r="L13" s="191">
        <v>52.15</v>
      </c>
      <c r="M13" s="191">
        <v>53.35</v>
      </c>
      <c r="N13" s="193">
        <v>38.549999999999997</v>
      </c>
      <c r="O13" s="193">
        <v>30.45</v>
      </c>
      <c r="P13" s="190">
        <v>28.9</v>
      </c>
      <c r="Q13" s="190">
        <v>26.7</v>
      </c>
      <c r="R13" s="190">
        <v>23</v>
      </c>
      <c r="S13" s="193">
        <v>18.25</v>
      </c>
      <c r="T13" s="193">
        <v>16.149999999999999</v>
      </c>
      <c r="U13" s="189">
        <v>15.5</v>
      </c>
      <c r="V13" s="189">
        <v>15.1</v>
      </c>
      <c r="W13" s="189">
        <v>15.5</v>
      </c>
      <c r="X13" s="193">
        <v>15.85</v>
      </c>
      <c r="Y13" s="193">
        <v>22.2</v>
      </c>
      <c r="Z13" s="193">
        <v>42.2</v>
      </c>
      <c r="AA13" s="193">
        <v>58.35</v>
      </c>
      <c r="AB13" s="192">
        <v>48.991666666666667</v>
      </c>
      <c r="AC13" s="191">
        <v>48.7</v>
      </c>
      <c r="AD13" s="190">
        <v>26.2</v>
      </c>
      <c r="AE13" s="189">
        <v>15.366666666666667</v>
      </c>
    </row>
    <row r="14" spans="1:31" x14ac:dyDescent="0.25">
      <c r="B14" s="195">
        <v>41</v>
      </c>
      <c r="C14" s="194" t="s">
        <v>330</v>
      </c>
      <c r="D14" s="193">
        <v>100</v>
      </c>
      <c r="E14" s="193">
        <v>101.05</v>
      </c>
      <c r="F14" s="193">
        <v>101.25</v>
      </c>
      <c r="G14" s="193">
        <v>100.9</v>
      </c>
      <c r="H14" s="193">
        <v>102.6</v>
      </c>
      <c r="I14" s="193">
        <v>102.55</v>
      </c>
      <c r="J14" s="193">
        <v>102.05</v>
      </c>
      <c r="K14" s="191">
        <v>83.6</v>
      </c>
      <c r="L14" s="191">
        <v>57.3</v>
      </c>
      <c r="M14" s="191">
        <v>60.9</v>
      </c>
      <c r="N14" s="193">
        <v>69.3</v>
      </c>
      <c r="O14" s="193">
        <v>72.099999999999994</v>
      </c>
      <c r="P14" s="190">
        <v>74.5</v>
      </c>
      <c r="Q14" s="190">
        <v>69.5</v>
      </c>
      <c r="R14" s="190">
        <v>67.95</v>
      </c>
      <c r="S14" s="193">
        <v>53.9</v>
      </c>
      <c r="T14" s="193">
        <v>40.700000000000003</v>
      </c>
      <c r="U14" s="189">
        <v>42.85</v>
      </c>
      <c r="V14" s="189">
        <v>47</v>
      </c>
      <c r="W14" s="189">
        <v>65.05</v>
      </c>
      <c r="X14" s="193">
        <v>86.35</v>
      </c>
      <c r="Y14" s="193">
        <v>91</v>
      </c>
      <c r="Z14" s="193">
        <v>93.75</v>
      </c>
      <c r="AA14" s="193">
        <v>96.8</v>
      </c>
      <c r="AB14" s="192">
        <v>78.456249999999997</v>
      </c>
      <c r="AC14" s="191">
        <v>67.266666666666666</v>
      </c>
      <c r="AD14" s="190">
        <v>70.650000000000006</v>
      </c>
      <c r="AE14" s="189">
        <v>51.633333333333333</v>
      </c>
    </row>
    <row r="15" spans="1:31" x14ac:dyDescent="0.25">
      <c r="B15" s="195">
        <v>42</v>
      </c>
      <c r="C15" s="194" t="s">
        <v>329</v>
      </c>
      <c r="D15" s="193">
        <v>99.3</v>
      </c>
      <c r="E15" s="193">
        <v>101.1</v>
      </c>
      <c r="F15" s="193">
        <v>101.6</v>
      </c>
      <c r="G15" s="193">
        <v>102.45</v>
      </c>
      <c r="H15" s="193">
        <v>101.2</v>
      </c>
      <c r="I15" s="193">
        <v>94.95</v>
      </c>
      <c r="J15" s="193">
        <v>99.95</v>
      </c>
      <c r="K15" s="191">
        <v>96.4</v>
      </c>
      <c r="L15" s="191">
        <v>84.05</v>
      </c>
      <c r="M15" s="191">
        <v>84.9</v>
      </c>
      <c r="N15" s="193">
        <v>82.05</v>
      </c>
      <c r="O15" s="193">
        <v>79.75</v>
      </c>
      <c r="P15" s="190">
        <v>80.650000000000006</v>
      </c>
      <c r="Q15" s="190">
        <v>87.8</v>
      </c>
      <c r="R15" s="190">
        <v>82.3</v>
      </c>
      <c r="S15" s="193">
        <v>79.599999999999994</v>
      </c>
      <c r="T15" s="193">
        <v>80.5</v>
      </c>
      <c r="U15" s="189">
        <v>65.2</v>
      </c>
      <c r="V15" s="189">
        <v>52.2</v>
      </c>
      <c r="W15" s="189">
        <v>68.150000000000006</v>
      </c>
      <c r="X15" s="193">
        <v>89.95</v>
      </c>
      <c r="Y15" s="193">
        <v>96.1</v>
      </c>
      <c r="Z15" s="193">
        <v>94.6</v>
      </c>
      <c r="AA15" s="193">
        <v>93</v>
      </c>
      <c r="AB15" s="192">
        <v>87.40625</v>
      </c>
      <c r="AC15" s="191">
        <v>88.45</v>
      </c>
      <c r="AD15" s="190">
        <v>83.583333333333329</v>
      </c>
      <c r="AE15" s="189">
        <v>61.85</v>
      </c>
    </row>
    <row r="16" spans="1:31" x14ac:dyDescent="0.25">
      <c r="B16" s="195">
        <v>51</v>
      </c>
      <c r="C16" s="194" t="s">
        <v>328</v>
      </c>
      <c r="D16" s="193">
        <v>107.45</v>
      </c>
      <c r="E16" s="193">
        <v>108.1</v>
      </c>
      <c r="F16" s="193">
        <v>110</v>
      </c>
      <c r="G16" s="193">
        <v>109.65</v>
      </c>
      <c r="H16" s="193">
        <v>109.75</v>
      </c>
      <c r="I16" s="193">
        <v>110.55</v>
      </c>
      <c r="J16" s="193">
        <v>111.75</v>
      </c>
      <c r="K16" s="191">
        <v>106.55</v>
      </c>
      <c r="L16" s="191">
        <v>107.15</v>
      </c>
      <c r="M16" s="191">
        <v>103.3</v>
      </c>
      <c r="N16" s="193">
        <v>99.9</v>
      </c>
      <c r="O16" s="193">
        <v>98.45</v>
      </c>
      <c r="P16" s="190">
        <v>98.1</v>
      </c>
      <c r="Q16" s="190">
        <v>98.6</v>
      </c>
      <c r="R16" s="190">
        <v>100.9</v>
      </c>
      <c r="S16" s="193">
        <v>103.35</v>
      </c>
      <c r="T16" s="193">
        <v>103.65</v>
      </c>
      <c r="U16" s="189">
        <v>103.05</v>
      </c>
      <c r="V16" s="189">
        <v>101.7</v>
      </c>
      <c r="W16" s="189">
        <v>104.75</v>
      </c>
      <c r="X16" s="193">
        <v>106.75</v>
      </c>
      <c r="Y16" s="193">
        <v>106.25</v>
      </c>
      <c r="Z16" s="193">
        <v>106.85</v>
      </c>
      <c r="AA16" s="193">
        <v>107.75</v>
      </c>
      <c r="AB16" s="192">
        <v>105.17916666666666</v>
      </c>
      <c r="AC16" s="191">
        <v>105.66666666666667</v>
      </c>
      <c r="AD16" s="190">
        <v>99.2</v>
      </c>
      <c r="AE16" s="189">
        <v>103.16666666666667</v>
      </c>
    </row>
    <row r="17" spans="2:31" x14ac:dyDescent="0.25">
      <c r="B17" s="195">
        <v>52</v>
      </c>
      <c r="C17" s="194" t="s">
        <v>327</v>
      </c>
      <c r="D17" s="193">
        <v>108.4</v>
      </c>
      <c r="E17" s="193">
        <v>110.45</v>
      </c>
      <c r="F17" s="193">
        <v>110.65</v>
      </c>
      <c r="G17" s="193">
        <v>111.15</v>
      </c>
      <c r="H17" s="193">
        <v>112.5</v>
      </c>
      <c r="I17" s="193">
        <v>113.6</v>
      </c>
      <c r="J17" s="193">
        <v>114.55</v>
      </c>
      <c r="K17" s="191">
        <v>110.7</v>
      </c>
      <c r="L17" s="191">
        <v>107.2</v>
      </c>
      <c r="M17" s="191">
        <v>104.45</v>
      </c>
      <c r="N17" s="193">
        <v>101.7</v>
      </c>
      <c r="O17" s="193">
        <v>98.45</v>
      </c>
      <c r="P17" s="190">
        <v>92.85</v>
      </c>
      <c r="Q17" s="190">
        <v>86.7</v>
      </c>
      <c r="R17" s="190">
        <v>82.6</v>
      </c>
      <c r="S17" s="193">
        <v>65.349999999999994</v>
      </c>
      <c r="T17" s="193">
        <v>29.85</v>
      </c>
      <c r="U17" s="189">
        <v>14.05</v>
      </c>
      <c r="V17" s="189">
        <v>11.35</v>
      </c>
      <c r="W17" s="189">
        <v>12.95</v>
      </c>
      <c r="X17" s="193">
        <v>31.05</v>
      </c>
      <c r="Y17" s="193">
        <v>75.25</v>
      </c>
      <c r="Z17" s="193">
        <v>86.9</v>
      </c>
      <c r="AA17" s="193">
        <v>100.75</v>
      </c>
      <c r="AB17" s="192">
        <v>83.060416666666669</v>
      </c>
      <c r="AC17" s="191">
        <v>107.45</v>
      </c>
      <c r="AD17" s="190">
        <v>87.38333333333334</v>
      </c>
      <c r="AE17" s="189">
        <v>12.783333333333333</v>
      </c>
    </row>
    <row r="18" spans="2:31" x14ac:dyDescent="0.25">
      <c r="B18" s="195">
        <v>61</v>
      </c>
      <c r="C18" s="194" t="s">
        <v>326</v>
      </c>
      <c r="D18" s="193">
        <v>101.95</v>
      </c>
      <c r="E18" s="193">
        <v>105.5</v>
      </c>
      <c r="F18" s="193">
        <v>106.5</v>
      </c>
      <c r="G18" s="193">
        <v>106.7</v>
      </c>
      <c r="H18" s="193">
        <v>107.45</v>
      </c>
      <c r="I18" s="193">
        <v>109.05</v>
      </c>
      <c r="J18" s="193">
        <v>106.95</v>
      </c>
      <c r="K18" s="191">
        <v>99</v>
      </c>
      <c r="L18" s="191">
        <v>80.05</v>
      </c>
      <c r="M18" s="191">
        <v>81.45</v>
      </c>
      <c r="N18" s="193">
        <v>89.8</v>
      </c>
      <c r="O18" s="193">
        <v>89.3</v>
      </c>
      <c r="P18" s="190">
        <v>83.3</v>
      </c>
      <c r="Q18" s="190">
        <v>78.7</v>
      </c>
      <c r="R18" s="190">
        <v>74.75</v>
      </c>
      <c r="S18" s="193">
        <v>73.55</v>
      </c>
      <c r="T18" s="193">
        <v>71.3</v>
      </c>
      <c r="U18" s="189">
        <v>59.05</v>
      </c>
      <c r="V18" s="189">
        <v>47.85</v>
      </c>
      <c r="W18" s="189">
        <v>59.9</v>
      </c>
      <c r="X18" s="193">
        <v>81.3</v>
      </c>
      <c r="Y18" s="193">
        <v>88.6</v>
      </c>
      <c r="Z18" s="193">
        <v>89.3</v>
      </c>
      <c r="AA18" s="193">
        <v>93.8</v>
      </c>
      <c r="AB18" s="192">
        <v>86.879166666666663</v>
      </c>
      <c r="AC18" s="191">
        <v>86.833333333333329</v>
      </c>
      <c r="AD18" s="190">
        <v>78.916666666666671</v>
      </c>
      <c r="AE18" s="189">
        <v>55.6</v>
      </c>
    </row>
    <row r="19" spans="2:31" x14ac:dyDescent="0.25">
      <c r="B19" s="195">
        <v>62</v>
      </c>
      <c r="C19" s="194" t="s">
        <v>325</v>
      </c>
      <c r="D19" s="193">
        <v>64.95</v>
      </c>
      <c r="E19" s="193">
        <v>65.3</v>
      </c>
      <c r="F19" s="193">
        <v>89.1</v>
      </c>
      <c r="G19" s="193">
        <v>102.15</v>
      </c>
      <c r="H19" s="193">
        <v>102.55</v>
      </c>
      <c r="I19" s="193">
        <v>103.25</v>
      </c>
      <c r="J19" s="193">
        <v>101.3</v>
      </c>
      <c r="K19" s="191">
        <v>47.6</v>
      </c>
      <c r="L19" s="191">
        <v>33.549999999999997</v>
      </c>
      <c r="M19" s="191">
        <v>41.45</v>
      </c>
      <c r="N19" s="193">
        <v>48.7</v>
      </c>
      <c r="O19" s="193">
        <v>61.75</v>
      </c>
      <c r="P19" s="190">
        <v>69.25</v>
      </c>
      <c r="Q19" s="190">
        <v>72.75</v>
      </c>
      <c r="R19" s="190">
        <v>79.05</v>
      </c>
      <c r="S19" s="193">
        <v>80.599999999999994</v>
      </c>
      <c r="T19" s="193">
        <v>80.5</v>
      </c>
      <c r="U19" s="189">
        <v>71.099999999999994</v>
      </c>
      <c r="V19" s="189">
        <v>68.650000000000006</v>
      </c>
      <c r="W19" s="189">
        <v>81.099999999999994</v>
      </c>
      <c r="X19" s="193">
        <v>94.8</v>
      </c>
      <c r="Y19" s="193">
        <v>98.6</v>
      </c>
      <c r="Z19" s="193">
        <v>100.7</v>
      </c>
      <c r="AA19" s="193">
        <v>101.8</v>
      </c>
      <c r="AB19" s="192">
        <v>77.52291666666666</v>
      </c>
      <c r="AC19" s="191">
        <v>40.866666666666667</v>
      </c>
      <c r="AD19" s="190">
        <v>73.683333333333337</v>
      </c>
      <c r="AE19" s="189">
        <v>73.61666666666666</v>
      </c>
    </row>
    <row r="20" spans="2:31" x14ac:dyDescent="0.25">
      <c r="B20" s="195">
        <v>71</v>
      </c>
      <c r="C20" s="194" t="s">
        <v>324</v>
      </c>
      <c r="D20" s="193">
        <v>83.35</v>
      </c>
      <c r="E20" s="193">
        <v>90.263157894736835</v>
      </c>
      <c r="F20" s="193">
        <v>88.4375</v>
      </c>
      <c r="G20" s="193">
        <v>92.333333333333329</v>
      </c>
      <c r="H20" s="193">
        <v>81.454545454545453</v>
      </c>
      <c r="I20" s="193">
        <v>69.454545454545453</v>
      </c>
      <c r="J20" s="193">
        <v>80.722222222222229</v>
      </c>
      <c r="K20" s="191">
        <v>85.3</v>
      </c>
      <c r="L20" s="191">
        <v>86.8</v>
      </c>
      <c r="M20" s="191">
        <v>80.25</v>
      </c>
      <c r="N20" s="193">
        <v>80.5</v>
      </c>
      <c r="O20" s="193">
        <v>86.5</v>
      </c>
      <c r="P20" s="190">
        <v>78.5</v>
      </c>
      <c r="Q20" s="190">
        <v>79.5</v>
      </c>
      <c r="R20" s="190">
        <v>83.722222222222229</v>
      </c>
      <c r="S20" s="193">
        <v>80.45</v>
      </c>
      <c r="T20" s="193">
        <v>77.349999999999994</v>
      </c>
      <c r="U20" s="189">
        <v>86.5</v>
      </c>
      <c r="V20" s="189">
        <v>90.05</v>
      </c>
      <c r="W20" s="189">
        <v>89</v>
      </c>
      <c r="X20" s="193">
        <v>83.3</v>
      </c>
      <c r="Y20" s="193">
        <v>84.55</v>
      </c>
      <c r="Z20" s="193">
        <v>77.5</v>
      </c>
      <c r="AA20" s="193">
        <v>91.15</v>
      </c>
      <c r="AB20" s="192">
        <v>83.769751693002263</v>
      </c>
      <c r="AC20" s="191">
        <v>84.11666666666666</v>
      </c>
      <c r="AD20" s="190">
        <v>80.5</v>
      </c>
      <c r="AE20" s="189">
        <v>88.516666666666666</v>
      </c>
    </row>
    <row r="21" spans="2:31" x14ac:dyDescent="0.25">
      <c r="B21" s="195">
        <v>72</v>
      </c>
      <c r="C21" s="194" t="s">
        <v>323</v>
      </c>
      <c r="D21" s="193">
        <v>69.89473684210526</v>
      </c>
      <c r="E21" s="193">
        <v>84.6875</v>
      </c>
      <c r="F21" s="193">
        <v>86.9375</v>
      </c>
      <c r="G21" s="193">
        <v>104.64285714285714</v>
      </c>
      <c r="H21" s="193">
        <v>91.722222222222229</v>
      </c>
      <c r="I21" s="193">
        <v>86.421052631578945</v>
      </c>
      <c r="J21" s="193">
        <v>83.10526315789474</v>
      </c>
      <c r="K21" s="191">
        <v>83.25</v>
      </c>
      <c r="L21" s="191">
        <v>86.05</v>
      </c>
      <c r="M21" s="191">
        <v>84.95</v>
      </c>
      <c r="N21" s="193">
        <v>86.35</v>
      </c>
      <c r="O21" s="193">
        <v>79.5</v>
      </c>
      <c r="P21" s="190">
        <v>68.368421052631575</v>
      </c>
      <c r="Q21" s="190">
        <v>81.631578947368425</v>
      </c>
      <c r="R21" s="190">
        <v>80.599999999999994</v>
      </c>
      <c r="S21" s="193">
        <v>81.150000000000006</v>
      </c>
      <c r="T21" s="193">
        <v>84.473684210526315</v>
      </c>
      <c r="U21" s="189">
        <v>88.55</v>
      </c>
      <c r="V21" s="189">
        <v>92.55</v>
      </c>
      <c r="W21" s="189">
        <v>88.4</v>
      </c>
      <c r="X21" s="193">
        <v>80.400000000000006</v>
      </c>
      <c r="Y21" s="193">
        <v>79.89473684210526</v>
      </c>
      <c r="Z21" s="193">
        <v>80.15789473684211</v>
      </c>
      <c r="AA21" s="193">
        <v>83.05263157894737</v>
      </c>
      <c r="AB21" s="192">
        <v>83.799116997792495</v>
      </c>
      <c r="AC21" s="191">
        <v>84.75</v>
      </c>
      <c r="AD21" s="190">
        <v>76.931034482758619</v>
      </c>
      <c r="AE21" s="189">
        <v>89.833333333333329</v>
      </c>
    </row>
    <row r="22" spans="2:31" x14ac:dyDescent="0.25">
      <c r="B22" s="195">
        <v>81</v>
      </c>
      <c r="C22" s="194" t="s">
        <v>322</v>
      </c>
      <c r="D22" s="193">
        <v>71.849999999999994</v>
      </c>
      <c r="E22" s="193">
        <v>73.55</v>
      </c>
      <c r="F22" s="193">
        <v>70.7</v>
      </c>
      <c r="G22" s="193">
        <v>67.45</v>
      </c>
      <c r="H22" s="193">
        <v>66.349999999999994</v>
      </c>
      <c r="I22" s="193">
        <v>72.55</v>
      </c>
      <c r="J22" s="193">
        <v>71.650000000000006</v>
      </c>
      <c r="K22" s="191">
        <v>71.45</v>
      </c>
      <c r="L22" s="191">
        <v>69.650000000000006</v>
      </c>
      <c r="M22" s="191">
        <v>70.2</v>
      </c>
      <c r="N22" s="193">
        <v>69.5</v>
      </c>
      <c r="O22" s="193">
        <v>69.650000000000006</v>
      </c>
      <c r="P22" s="190">
        <v>68</v>
      </c>
      <c r="Q22" s="190">
        <v>66.650000000000006</v>
      </c>
      <c r="R22" s="190">
        <v>65.05</v>
      </c>
      <c r="S22" s="193">
        <v>63.5</v>
      </c>
      <c r="T22" s="193">
        <v>63.4</v>
      </c>
      <c r="U22" s="189">
        <v>56.65</v>
      </c>
      <c r="V22" s="189">
        <v>35.450000000000003</v>
      </c>
      <c r="W22" s="189">
        <v>33.75</v>
      </c>
      <c r="X22" s="193">
        <v>56</v>
      </c>
      <c r="Y22" s="193">
        <v>67.5</v>
      </c>
      <c r="Z22" s="193">
        <v>69.5</v>
      </c>
      <c r="AA22" s="193">
        <v>70.349999999999994</v>
      </c>
      <c r="AB22" s="192">
        <v>65.014583333333334</v>
      </c>
      <c r="AC22" s="191">
        <v>70.433333333333337</v>
      </c>
      <c r="AD22" s="190">
        <v>66.566666666666663</v>
      </c>
      <c r="AE22" s="189">
        <v>41.95</v>
      </c>
    </row>
    <row r="23" spans="2:31" x14ac:dyDescent="0.25">
      <c r="B23" s="195">
        <v>82</v>
      </c>
      <c r="C23" s="194" t="s">
        <v>321</v>
      </c>
      <c r="D23" s="193">
        <v>74</v>
      </c>
      <c r="E23" s="193">
        <v>72.95</v>
      </c>
      <c r="F23" s="193">
        <v>63.6</v>
      </c>
      <c r="G23" s="193">
        <v>61.55</v>
      </c>
      <c r="H23" s="193">
        <v>67</v>
      </c>
      <c r="I23" s="193">
        <v>68.400000000000006</v>
      </c>
      <c r="J23" s="193">
        <v>72.150000000000006</v>
      </c>
      <c r="K23" s="191">
        <v>64.150000000000006</v>
      </c>
      <c r="L23" s="191">
        <v>48.4</v>
      </c>
      <c r="M23" s="191">
        <v>56.05</v>
      </c>
      <c r="N23" s="193">
        <v>65.45</v>
      </c>
      <c r="O23" s="193">
        <v>66.650000000000006</v>
      </c>
      <c r="P23" s="190">
        <v>67.3</v>
      </c>
      <c r="Q23" s="190">
        <v>68.150000000000006</v>
      </c>
      <c r="R23" s="190">
        <v>66.2</v>
      </c>
      <c r="S23" s="193">
        <v>67.099999999999994</v>
      </c>
      <c r="T23" s="193">
        <v>70.099999999999994</v>
      </c>
      <c r="U23" s="189">
        <v>68.650000000000006</v>
      </c>
      <c r="V23" s="189">
        <v>51.8</v>
      </c>
      <c r="W23" s="189">
        <v>45.35</v>
      </c>
      <c r="X23" s="193">
        <v>65.8</v>
      </c>
      <c r="Y23" s="193">
        <v>64.849999999999994</v>
      </c>
      <c r="Z23" s="193">
        <v>69.55</v>
      </c>
      <c r="AA23" s="193">
        <v>70.55</v>
      </c>
      <c r="AB23" s="192">
        <v>64.822916666666671</v>
      </c>
      <c r="AC23" s="191">
        <v>56.2</v>
      </c>
      <c r="AD23" s="190">
        <v>67.216666666666669</v>
      </c>
      <c r="AE23" s="189">
        <v>55.266666666666666</v>
      </c>
    </row>
    <row r="24" spans="2:31" x14ac:dyDescent="0.25">
      <c r="B24" s="195">
        <v>91</v>
      </c>
      <c r="C24" s="194" t="s">
        <v>320</v>
      </c>
      <c r="D24" s="193">
        <v>95.4</v>
      </c>
      <c r="E24" s="193">
        <v>97.15</v>
      </c>
      <c r="F24" s="193">
        <v>99.05</v>
      </c>
      <c r="G24" s="193">
        <v>102.7</v>
      </c>
      <c r="H24" s="193">
        <v>104</v>
      </c>
      <c r="I24" s="193">
        <v>101.15</v>
      </c>
      <c r="J24" s="193">
        <v>92.45</v>
      </c>
      <c r="K24" s="191">
        <v>57.95</v>
      </c>
      <c r="L24" s="191">
        <v>66.150000000000006</v>
      </c>
      <c r="M24" s="191">
        <v>84.25</v>
      </c>
      <c r="N24" s="193">
        <v>83.65</v>
      </c>
      <c r="O24" s="193">
        <v>83.35</v>
      </c>
      <c r="P24" s="190">
        <v>82.4</v>
      </c>
      <c r="Q24" s="190">
        <v>82.65</v>
      </c>
      <c r="R24" s="190">
        <v>78.5</v>
      </c>
      <c r="S24" s="193">
        <v>75.150000000000006</v>
      </c>
      <c r="T24" s="193">
        <v>72.75</v>
      </c>
      <c r="U24" s="189">
        <v>71.7</v>
      </c>
      <c r="V24" s="189">
        <v>67.75</v>
      </c>
      <c r="W24" s="189">
        <v>67.650000000000006</v>
      </c>
      <c r="X24" s="193">
        <v>79.95</v>
      </c>
      <c r="Y24" s="193">
        <v>88.65</v>
      </c>
      <c r="Z24" s="193">
        <v>88.9</v>
      </c>
      <c r="AA24" s="193">
        <v>87.2</v>
      </c>
      <c r="AB24" s="192">
        <v>83.770833333333329</v>
      </c>
      <c r="AC24" s="191">
        <v>69.45</v>
      </c>
      <c r="AD24" s="190">
        <v>81.183333333333337</v>
      </c>
      <c r="AE24" s="189">
        <v>69.033333333333331</v>
      </c>
    </row>
    <row r="25" spans="2:31" x14ac:dyDescent="0.25">
      <c r="B25" s="195">
        <v>92</v>
      </c>
      <c r="C25" s="194" t="s">
        <v>319</v>
      </c>
      <c r="D25" s="193">
        <v>99.35</v>
      </c>
      <c r="E25" s="193">
        <v>103.7</v>
      </c>
      <c r="F25" s="193">
        <v>103.55</v>
      </c>
      <c r="G25" s="193">
        <v>101.65</v>
      </c>
      <c r="H25" s="193">
        <v>87.2</v>
      </c>
      <c r="I25" s="193">
        <v>103.25</v>
      </c>
      <c r="J25" s="193">
        <v>103.6</v>
      </c>
      <c r="K25" s="191">
        <v>93.05</v>
      </c>
      <c r="L25" s="191">
        <v>74</v>
      </c>
      <c r="M25" s="191">
        <v>81.3</v>
      </c>
      <c r="N25" s="193">
        <v>90</v>
      </c>
      <c r="O25" s="193">
        <v>91.25</v>
      </c>
      <c r="P25" s="190">
        <v>92.9</v>
      </c>
      <c r="Q25" s="190">
        <v>92.4</v>
      </c>
      <c r="R25" s="190">
        <v>90.45</v>
      </c>
      <c r="S25" s="193">
        <v>85.7</v>
      </c>
      <c r="T25" s="193">
        <v>80.349999999999994</v>
      </c>
      <c r="U25" s="189">
        <v>63.55</v>
      </c>
      <c r="V25" s="189">
        <v>56.8</v>
      </c>
      <c r="W25" s="189">
        <v>62.05</v>
      </c>
      <c r="X25" s="193">
        <v>87.8</v>
      </c>
      <c r="Y25" s="193">
        <v>100.2</v>
      </c>
      <c r="Z25" s="193">
        <v>101.5</v>
      </c>
      <c r="AA25" s="193">
        <v>102.15</v>
      </c>
      <c r="AB25" s="192">
        <v>89.489583333333329</v>
      </c>
      <c r="AC25" s="191">
        <v>82.783333333333331</v>
      </c>
      <c r="AD25" s="190">
        <v>91.916666666666671</v>
      </c>
      <c r="AE25" s="189">
        <v>60.8</v>
      </c>
    </row>
    <row r="26" spans="2:31" x14ac:dyDescent="0.25">
      <c r="B26" s="195">
        <v>101</v>
      </c>
      <c r="C26" s="194" t="s">
        <v>318</v>
      </c>
      <c r="D26" s="193">
        <v>45.8</v>
      </c>
      <c r="E26" s="193">
        <v>57.6</v>
      </c>
      <c r="F26" s="193">
        <v>55.7</v>
      </c>
      <c r="G26" s="193">
        <v>62.4</v>
      </c>
      <c r="H26" s="193">
        <v>57</v>
      </c>
      <c r="I26" s="193">
        <v>62</v>
      </c>
      <c r="J26" s="193">
        <v>43.65</v>
      </c>
      <c r="K26" s="191">
        <v>49.55</v>
      </c>
      <c r="L26" s="191">
        <v>55.45</v>
      </c>
      <c r="M26" s="191">
        <v>59.2</v>
      </c>
      <c r="N26" s="193">
        <v>43.55</v>
      </c>
      <c r="O26" s="193">
        <v>34.35</v>
      </c>
      <c r="P26" s="190">
        <v>22.05</v>
      </c>
      <c r="Q26" s="190">
        <v>20.85</v>
      </c>
      <c r="R26" s="190">
        <v>29.5</v>
      </c>
      <c r="S26" s="193">
        <v>25.3</v>
      </c>
      <c r="T26" s="193">
        <v>21.15</v>
      </c>
      <c r="U26" s="189">
        <v>30.1</v>
      </c>
      <c r="V26" s="189">
        <v>25.75</v>
      </c>
      <c r="W26" s="189">
        <v>37.1</v>
      </c>
      <c r="X26" s="193">
        <v>27.45</v>
      </c>
      <c r="Y26" s="193">
        <v>33.5</v>
      </c>
      <c r="Z26" s="193">
        <v>43.85</v>
      </c>
      <c r="AA26" s="193">
        <v>34.6</v>
      </c>
      <c r="AB26" s="192">
        <v>40.727083333333333</v>
      </c>
      <c r="AC26" s="191">
        <v>54.733333333333334</v>
      </c>
      <c r="AD26" s="190">
        <v>24.133333333333333</v>
      </c>
      <c r="AE26" s="189">
        <v>30.983333333333334</v>
      </c>
    </row>
    <row r="27" spans="2:31" x14ac:dyDescent="0.25">
      <c r="B27" s="195">
        <v>102</v>
      </c>
      <c r="C27" s="194" t="s">
        <v>317</v>
      </c>
      <c r="D27" s="193">
        <v>78.55</v>
      </c>
      <c r="E27" s="193">
        <v>77.400000000000006</v>
      </c>
      <c r="F27" s="193">
        <v>75.150000000000006</v>
      </c>
      <c r="G27" s="193">
        <v>77.400000000000006</v>
      </c>
      <c r="H27" s="193">
        <v>69.95</v>
      </c>
      <c r="I27" s="193">
        <v>67.8</v>
      </c>
      <c r="J27" s="193">
        <v>73.150000000000006</v>
      </c>
      <c r="K27" s="191">
        <v>71.75</v>
      </c>
      <c r="L27" s="191">
        <v>68.849999999999994</v>
      </c>
      <c r="M27" s="191">
        <v>77.2</v>
      </c>
      <c r="N27" s="193">
        <v>80.5</v>
      </c>
      <c r="O27" s="193">
        <v>73.349999999999994</v>
      </c>
      <c r="P27" s="190">
        <v>70.400000000000006</v>
      </c>
      <c r="Q27" s="190">
        <v>78.5</v>
      </c>
      <c r="R27" s="190">
        <v>81.099999999999994</v>
      </c>
      <c r="S27" s="193">
        <v>80.849999999999994</v>
      </c>
      <c r="T27" s="193">
        <v>80.05</v>
      </c>
      <c r="U27" s="189">
        <v>77</v>
      </c>
      <c r="V27" s="189">
        <v>81</v>
      </c>
      <c r="W27" s="189">
        <v>84.45</v>
      </c>
      <c r="X27" s="193">
        <v>83.05</v>
      </c>
      <c r="Y27" s="193">
        <v>82.25</v>
      </c>
      <c r="Z27" s="193">
        <v>78.2</v>
      </c>
      <c r="AA27" s="193">
        <v>80.349999999999994</v>
      </c>
      <c r="AB27" s="192">
        <v>77.00208768267224</v>
      </c>
      <c r="AC27" s="191">
        <v>72.599999999999994</v>
      </c>
      <c r="AD27" s="190">
        <v>76.666666666666671</v>
      </c>
      <c r="AE27" s="189">
        <v>80.813559322033896</v>
      </c>
    </row>
    <row r="28" spans="2:31" x14ac:dyDescent="0.25">
      <c r="B28" s="195">
        <v>111</v>
      </c>
      <c r="C28" s="194" t="s">
        <v>316</v>
      </c>
      <c r="D28" s="193">
        <v>82.25</v>
      </c>
      <c r="E28" s="193">
        <v>80.95</v>
      </c>
      <c r="F28" s="193">
        <v>76.150000000000006</v>
      </c>
      <c r="G28" s="193">
        <v>72.5</v>
      </c>
      <c r="H28" s="193">
        <v>65.55</v>
      </c>
      <c r="I28" s="193">
        <v>72.099999999999994</v>
      </c>
      <c r="J28" s="193">
        <v>71.349999999999994</v>
      </c>
      <c r="K28" s="191">
        <v>74.599999999999994</v>
      </c>
      <c r="L28" s="191">
        <v>77.95</v>
      </c>
      <c r="M28" s="191">
        <v>78.349999999999994</v>
      </c>
      <c r="N28" s="193">
        <v>79.400000000000006</v>
      </c>
      <c r="O28" s="193">
        <v>77.400000000000006</v>
      </c>
      <c r="P28" s="190">
        <v>79.75</v>
      </c>
      <c r="Q28" s="190">
        <v>82.35</v>
      </c>
      <c r="R28" s="190">
        <v>85</v>
      </c>
      <c r="S28" s="193">
        <v>81.5</v>
      </c>
      <c r="T28" s="193">
        <v>82.7</v>
      </c>
      <c r="U28" s="189">
        <v>83.1</v>
      </c>
      <c r="V28" s="189">
        <v>84.6</v>
      </c>
      <c r="W28" s="189">
        <v>89.7</v>
      </c>
      <c r="X28" s="193">
        <v>85.4</v>
      </c>
      <c r="Y28" s="193">
        <v>80.5</v>
      </c>
      <c r="Z28" s="193">
        <v>80.400000000000006</v>
      </c>
      <c r="AA28" s="193">
        <v>82.3</v>
      </c>
      <c r="AB28" s="192">
        <v>79.410416666666663</v>
      </c>
      <c r="AC28" s="191">
        <v>76.966666666666669</v>
      </c>
      <c r="AD28" s="190">
        <v>82.36666666666666</v>
      </c>
      <c r="AE28" s="189">
        <v>85.8</v>
      </c>
    </row>
    <row r="29" spans="2:31" x14ac:dyDescent="0.25">
      <c r="B29" s="195">
        <v>112</v>
      </c>
      <c r="C29" s="194" t="s">
        <v>315</v>
      </c>
      <c r="D29" s="193">
        <v>81.95</v>
      </c>
      <c r="E29" s="193">
        <v>73.400000000000006</v>
      </c>
      <c r="F29" s="193">
        <v>75.25</v>
      </c>
      <c r="G29" s="193">
        <v>70.3</v>
      </c>
      <c r="H29" s="193">
        <v>73.8</v>
      </c>
      <c r="I29" s="193">
        <v>79.05</v>
      </c>
      <c r="J29" s="193">
        <v>84.9</v>
      </c>
      <c r="K29" s="191">
        <v>84.4</v>
      </c>
      <c r="L29" s="191">
        <v>90.4</v>
      </c>
      <c r="M29" s="191">
        <v>89.75</v>
      </c>
      <c r="N29" s="193">
        <v>79.599999999999994</v>
      </c>
      <c r="O29" s="193">
        <v>77.3</v>
      </c>
      <c r="P29" s="190">
        <v>82.25</v>
      </c>
      <c r="Q29" s="190">
        <v>78.400000000000006</v>
      </c>
      <c r="R29" s="190">
        <v>82.7</v>
      </c>
      <c r="S29" s="193">
        <v>78.95</v>
      </c>
      <c r="T29" s="193">
        <v>80.400000000000006</v>
      </c>
      <c r="U29" s="189">
        <v>88.55</v>
      </c>
      <c r="V29" s="189">
        <v>79.3</v>
      </c>
      <c r="W29" s="189">
        <v>80.95</v>
      </c>
      <c r="X29" s="193">
        <v>79.95</v>
      </c>
      <c r="Y29" s="193">
        <v>76.25</v>
      </c>
      <c r="Z29" s="193">
        <v>82.6</v>
      </c>
      <c r="AA29" s="193">
        <v>85.8</v>
      </c>
      <c r="AB29" s="192">
        <v>80.674999999999997</v>
      </c>
      <c r="AC29" s="191">
        <v>88.183333333333337</v>
      </c>
      <c r="AD29" s="190">
        <v>81.11666666666666</v>
      </c>
      <c r="AE29" s="189">
        <v>82.933333333333337</v>
      </c>
    </row>
    <row r="30" spans="2:31" x14ac:dyDescent="0.25">
      <c r="B30" s="195">
        <v>121</v>
      </c>
      <c r="C30" s="194" t="s">
        <v>314</v>
      </c>
      <c r="D30" s="193">
        <v>74.8</v>
      </c>
      <c r="E30" s="193">
        <v>76.5</v>
      </c>
      <c r="F30" s="193">
        <v>75.8</v>
      </c>
      <c r="G30" s="193">
        <v>75.3</v>
      </c>
      <c r="H30" s="193">
        <v>71.05</v>
      </c>
      <c r="I30" s="193">
        <v>74.8</v>
      </c>
      <c r="J30" s="193">
        <v>73.8</v>
      </c>
      <c r="K30" s="191">
        <v>69.8</v>
      </c>
      <c r="L30" s="191">
        <v>68.099999999999994</v>
      </c>
      <c r="M30" s="191">
        <v>67.8</v>
      </c>
      <c r="N30" s="193">
        <v>65.150000000000006</v>
      </c>
      <c r="O30" s="193">
        <v>64.2</v>
      </c>
      <c r="P30" s="190">
        <v>66.099999999999994</v>
      </c>
      <c r="Q30" s="190">
        <v>67.599999999999994</v>
      </c>
      <c r="R30" s="190">
        <v>66.650000000000006</v>
      </c>
      <c r="S30" s="193">
        <v>66.099999999999994</v>
      </c>
      <c r="T30" s="193">
        <v>67.3</v>
      </c>
      <c r="U30" s="189">
        <v>66.400000000000006</v>
      </c>
      <c r="V30" s="189">
        <v>64.8</v>
      </c>
      <c r="W30" s="189">
        <v>64.400000000000006</v>
      </c>
      <c r="X30" s="193">
        <v>68</v>
      </c>
      <c r="Y30" s="193">
        <v>69.25</v>
      </c>
      <c r="Z30" s="193">
        <v>70.650000000000006</v>
      </c>
      <c r="AA30" s="193">
        <v>71.400000000000006</v>
      </c>
      <c r="AB30" s="192">
        <v>69.40625</v>
      </c>
      <c r="AC30" s="191">
        <v>68.566666666666663</v>
      </c>
      <c r="AD30" s="190">
        <v>66.783333333333331</v>
      </c>
      <c r="AE30" s="189">
        <v>65.2</v>
      </c>
    </row>
    <row r="31" spans="2:31" x14ac:dyDescent="0.25">
      <c r="B31" s="195">
        <v>122</v>
      </c>
      <c r="C31" s="194" t="s">
        <v>313</v>
      </c>
      <c r="D31" s="193">
        <v>69.55</v>
      </c>
      <c r="E31" s="193">
        <v>72.650000000000006</v>
      </c>
      <c r="F31" s="193">
        <v>72</v>
      </c>
      <c r="G31" s="193">
        <v>73</v>
      </c>
      <c r="H31" s="193">
        <v>73.25</v>
      </c>
      <c r="I31" s="193">
        <v>76.95</v>
      </c>
      <c r="J31" s="193">
        <v>77.75</v>
      </c>
      <c r="K31" s="191">
        <v>73.25</v>
      </c>
      <c r="L31" s="191">
        <v>69.3</v>
      </c>
      <c r="M31" s="191">
        <v>67.849999999999994</v>
      </c>
      <c r="N31" s="193">
        <v>67.599999999999994</v>
      </c>
      <c r="O31" s="193">
        <v>66.599999999999994</v>
      </c>
      <c r="P31" s="190">
        <v>65.8</v>
      </c>
      <c r="Q31" s="190">
        <v>66.849999999999994</v>
      </c>
      <c r="R31" s="190">
        <v>65.599999999999994</v>
      </c>
      <c r="S31" s="193">
        <v>65.05</v>
      </c>
      <c r="T31" s="193">
        <v>64.45</v>
      </c>
      <c r="U31" s="189">
        <v>62.2</v>
      </c>
      <c r="V31" s="189">
        <v>63.25</v>
      </c>
      <c r="W31" s="189">
        <v>65</v>
      </c>
      <c r="X31" s="193">
        <v>67.2</v>
      </c>
      <c r="Y31" s="193">
        <v>67.25</v>
      </c>
      <c r="Z31" s="193">
        <v>67.25</v>
      </c>
      <c r="AA31" s="193">
        <v>69.099999999999994</v>
      </c>
      <c r="AB31" s="192">
        <v>68.697916666666671</v>
      </c>
      <c r="AC31" s="191">
        <v>70.13333333333334</v>
      </c>
      <c r="AD31" s="190">
        <v>66.083333333333329</v>
      </c>
      <c r="AE31" s="189">
        <v>63.483333333333334</v>
      </c>
    </row>
    <row r="32" spans="2:31" x14ac:dyDescent="0.25">
      <c r="B32" s="195">
        <v>131</v>
      </c>
      <c r="C32" s="194" t="s">
        <v>312</v>
      </c>
      <c r="D32" s="193">
        <v>60.55</v>
      </c>
      <c r="E32" s="193">
        <v>68</v>
      </c>
      <c r="F32" s="193">
        <v>71.2</v>
      </c>
      <c r="G32" s="193">
        <v>71.099999999999994</v>
      </c>
      <c r="H32" s="193">
        <v>73.05</v>
      </c>
      <c r="I32" s="193">
        <v>73</v>
      </c>
      <c r="J32" s="193">
        <v>70.3</v>
      </c>
      <c r="K32" s="191">
        <v>61.85</v>
      </c>
      <c r="L32" s="191">
        <v>46.95</v>
      </c>
      <c r="M32" s="191">
        <v>45.45</v>
      </c>
      <c r="N32" s="193">
        <v>49.6</v>
      </c>
      <c r="O32" s="193">
        <v>49.65</v>
      </c>
      <c r="P32" s="190">
        <v>48.95</v>
      </c>
      <c r="Q32" s="190">
        <v>49.35</v>
      </c>
      <c r="R32" s="190">
        <v>43.75</v>
      </c>
      <c r="S32" s="193">
        <v>40.5</v>
      </c>
      <c r="T32" s="193">
        <v>41.7</v>
      </c>
      <c r="U32" s="189">
        <v>34.65</v>
      </c>
      <c r="V32" s="189">
        <v>24.25</v>
      </c>
      <c r="W32" s="189">
        <v>31.85</v>
      </c>
      <c r="X32" s="193">
        <v>48.2</v>
      </c>
      <c r="Y32" s="193">
        <v>56.5</v>
      </c>
      <c r="Z32" s="193">
        <v>55.55</v>
      </c>
      <c r="AA32" s="193">
        <v>56.2</v>
      </c>
      <c r="AB32" s="192">
        <v>53.006250000000001</v>
      </c>
      <c r="AC32" s="191">
        <v>51.416666666666664</v>
      </c>
      <c r="AD32" s="190">
        <v>47.35</v>
      </c>
      <c r="AE32" s="189">
        <v>30.25</v>
      </c>
    </row>
    <row r="33" spans="2:31" x14ac:dyDescent="0.25">
      <c r="B33" s="195">
        <v>132</v>
      </c>
      <c r="C33" s="194" t="s">
        <v>311</v>
      </c>
      <c r="D33" s="193">
        <v>62.25</v>
      </c>
      <c r="E33" s="193">
        <v>65</v>
      </c>
      <c r="F33" s="193">
        <v>67.400000000000006</v>
      </c>
      <c r="G33" s="193">
        <v>69</v>
      </c>
      <c r="H33" s="193">
        <v>70.5</v>
      </c>
      <c r="I33" s="193">
        <v>72.25</v>
      </c>
      <c r="J33" s="193">
        <v>68.7</v>
      </c>
      <c r="K33" s="191">
        <v>53.95</v>
      </c>
      <c r="L33" s="191">
        <v>36.950000000000003</v>
      </c>
      <c r="M33" s="191">
        <v>38.35</v>
      </c>
      <c r="N33" s="193">
        <v>44.75</v>
      </c>
      <c r="O33" s="193">
        <v>46.15</v>
      </c>
      <c r="P33" s="190">
        <v>44.95</v>
      </c>
      <c r="Q33" s="190">
        <v>45.05</v>
      </c>
      <c r="R33" s="190">
        <v>43.7</v>
      </c>
      <c r="S33" s="193">
        <v>44.05</v>
      </c>
      <c r="T33" s="193">
        <v>38.4</v>
      </c>
      <c r="U33" s="189">
        <v>23.1</v>
      </c>
      <c r="V33" s="189">
        <v>19.55</v>
      </c>
      <c r="W33" s="189">
        <v>30</v>
      </c>
      <c r="X33" s="193">
        <v>52.95</v>
      </c>
      <c r="Y33" s="193">
        <v>56.3</v>
      </c>
      <c r="Z33" s="193">
        <v>56.6</v>
      </c>
      <c r="AA33" s="193">
        <v>58.4</v>
      </c>
      <c r="AB33" s="192">
        <v>50.345833333333331</v>
      </c>
      <c r="AC33" s="191">
        <v>43.083333333333336</v>
      </c>
      <c r="AD33" s="190">
        <v>44.56666666666667</v>
      </c>
      <c r="AE33" s="189">
        <v>24.216666666666665</v>
      </c>
    </row>
    <row r="34" spans="2:31" x14ac:dyDescent="0.25">
      <c r="B34" s="195">
        <v>161</v>
      </c>
      <c r="C34" s="194" t="s">
        <v>310</v>
      </c>
      <c r="D34" s="193">
        <v>72.45</v>
      </c>
      <c r="E34" s="193">
        <v>64.349999999999994</v>
      </c>
      <c r="F34" s="193">
        <v>67.631578947368425</v>
      </c>
      <c r="G34" s="193">
        <v>63.3</v>
      </c>
      <c r="H34" s="193">
        <v>61.85</v>
      </c>
      <c r="I34" s="193">
        <v>62.9</v>
      </c>
      <c r="J34" s="193">
        <v>68.7</v>
      </c>
      <c r="K34" s="191">
        <v>71.75</v>
      </c>
      <c r="L34" s="191">
        <v>72.8</v>
      </c>
      <c r="M34" s="191">
        <v>72.45</v>
      </c>
      <c r="N34" s="193">
        <v>73.25</v>
      </c>
      <c r="O34" s="193">
        <v>67.400000000000006</v>
      </c>
      <c r="P34" s="190">
        <v>67.55</v>
      </c>
      <c r="Q34" s="190">
        <v>73.45</v>
      </c>
      <c r="R34" s="190">
        <v>62.35</v>
      </c>
      <c r="S34" s="193">
        <v>64.900000000000006</v>
      </c>
      <c r="T34" s="193">
        <v>70.599999999999994</v>
      </c>
      <c r="U34" s="189">
        <v>69.900000000000006</v>
      </c>
      <c r="V34" s="189">
        <v>72.45</v>
      </c>
      <c r="W34" s="189">
        <v>70.75</v>
      </c>
      <c r="X34" s="193">
        <v>70.7</v>
      </c>
      <c r="Y34" s="193">
        <v>64.599999999999994</v>
      </c>
      <c r="Z34" s="193">
        <v>66.95</v>
      </c>
      <c r="AA34" s="193">
        <v>68</v>
      </c>
      <c r="AB34" s="192">
        <v>68.377870563674321</v>
      </c>
      <c r="AC34" s="191">
        <v>72.333333333333329</v>
      </c>
      <c r="AD34" s="190">
        <v>67.783333333333331</v>
      </c>
      <c r="AE34" s="189">
        <v>71.033333333333331</v>
      </c>
    </row>
    <row r="35" spans="2:31" x14ac:dyDescent="0.25">
      <c r="B35" s="195">
        <v>162</v>
      </c>
      <c r="C35" s="194" t="s">
        <v>309</v>
      </c>
      <c r="D35" s="193">
        <v>70.650000000000006</v>
      </c>
      <c r="E35" s="193">
        <v>66.95</v>
      </c>
      <c r="F35" s="193">
        <v>65.349999999999994</v>
      </c>
      <c r="G35" s="193">
        <v>63.842105263157897</v>
      </c>
      <c r="H35" s="193">
        <v>65.21052631578948</v>
      </c>
      <c r="I35" s="193">
        <v>63</v>
      </c>
      <c r="J35" s="193">
        <v>64.650000000000006</v>
      </c>
      <c r="K35" s="191">
        <v>68.849999999999994</v>
      </c>
      <c r="L35" s="191">
        <v>74.75</v>
      </c>
      <c r="M35" s="191">
        <v>67.849999999999994</v>
      </c>
      <c r="N35" s="193">
        <v>71.05</v>
      </c>
      <c r="O35" s="193">
        <v>69.55</v>
      </c>
      <c r="P35" s="190">
        <v>70.55</v>
      </c>
      <c r="Q35" s="190">
        <v>67.25</v>
      </c>
      <c r="R35" s="190">
        <v>68.7</v>
      </c>
      <c r="S35" s="193">
        <v>64</v>
      </c>
      <c r="T35" s="193">
        <v>76.849999999999994</v>
      </c>
      <c r="U35" s="189">
        <v>77.25</v>
      </c>
      <c r="V35" s="189">
        <v>70.2</v>
      </c>
      <c r="W35" s="189">
        <v>71.45</v>
      </c>
      <c r="X35" s="193">
        <v>73.8</v>
      </c>
      <c r="Y35" s="193">
        <v>65.849999999999994</v>
      </c>
      <c r="Z35" s="193">
        <v>66.150000000000006</v>
      </c>
      <c r="AA35" s="193">
        <v>65.8</v>
      </c>
      <c r="AB35" s="192">
        <v>68.7489539748954</v>
      </c>
      <c r="AC35" s="191">
        <v>70.483333333333334</v>
      </c>
      <c r="AD35" s="190">
        <v>68.833333333333329</v>
      </c>
      <c r="AE35" s="189">
        <v>72.966666666666669</v>
      </c>
    </row>
    <row r="36" spans="2:31" x14ac:dyDescent="0.25">
      <c r="B36" s="195">
        <v>171</v>
      </c>
      <c r="C36" s="194" t="s">
        <v>308</v>
      </c>
      <c r="D36" s="193">
        <v>52.95</v>
      </c>
      <c r="E36" s="193">
        <v>60.35</v>
      </c>
      <c r="F36" s="193">
        <v>68.45</v>
      </c>
      <c r="G36" s="193">
        <v>70.849999999999994</v>
      </c>
      <c r="H36" s="193">
        <v>70.25</v>
      </c>
      <c r="I36" s="193">
        <v>72.55</v>
      </c>
      <c r="J36" s="193">
        <v>71.95</v>
      </c>
      <c r="K36" s="191">
        <v>50.75</v>
      </c>
      <c r="L36" s="191">
        <v>44.5</v>
      </c>
      <c r="M36" s="191">
        <v>49.3</v>
      </c>
      <c r="N36" s="193">
        <v>45.05</v>
      </c>
      <c r="O36" s="193">
        <v>50.9</v>
      </c>
      <c r="P36" s="190">
        <v>51.2</v>
      </c>
      <c r="Q36" s="190">
        <v>51.45</v>
      </c>
      <c r="R36" s="190">
        <v>45.3</v>
      </c>
      <c r="S36" s="193">
        <v>33.549999999999997</v>
      </c>
      <c r="T36" s="193">
        <v>30.3</v>
      </c>
      <c r="U36" s="189">
        <v>28</v>
      </c>
      <c r="V36" s="189">
        <v>23.75</v>
      </c>
      <c r="W36" s="189">
        <v>22.95</v>
      </c>
      <c r="X36" s="193">
        <v>38</v>
      </c>
      <c r="Y36" s="193">
        <v>60.2</v>
      </c>
      <c r="Z36" s="193">
        <v>60.35</v>
      </c>
      <c r="AA36" s="193">
        <v>59.75</v>
      </c>
      <c r="AB36" s="192">
        <v>50.52708333333333</v>
      </c>
      <c r="AC36" s="191">
        <v>48.18333333333333</v>
      </c>
      <c r="AD36" s="190">
        <v>49.31666666666667</v>
      </c>
      <c r="AE36" s="189">
        <v>24.9</v>
      </c>
    </row>
    <row r="37" spans="2:31" x14ac:dyDescent="0.25">
      <c r="B37" s="195">
        <v>172</v>
      </c>
      <c r="C37" s="194" t="s">
        <v>307</v>
      </c>
      <c r="D37" s="193">
        <v>68.599999999999994</v>
      </c>
      <c r="E37" s="193">
        <v>72.3</v>
      </c>
      <c r="F37" s="193">
        <v>73.150000000000006</v>
      </c>
      <c r="G37" s="193">
        <v>76.2</v>
      </c>
      <c r="H37" s="193">
        <v>77.8</v>
      </c>
      <c r="I37" s="193">
        <v>80.05</v>
      </c>
      <c r="J37" s="193">
        <v>77.5</v>
      </c>
      <c r="K37" s="191">
        <v>59.1</v>
      </c>
      <c r="L37" s="191">
        <v>38.049999999999997</v>
      </c>
      <c r="M37" s="191">
        <v>33.6</v>
      </c>
      <c r="N37" s="193">
        <v>40.049999999999997</v>
      </c>
      <c r="O37" s="193">
        <v>41.1</v>
      </c>
      <c r="P37" s="190">
        <v>41.75</v>
      </c>
      <c r="Q37" s="190">
        <v>42.8</v>
      </c>
      <c r="R37" s="190">
        <v>42.55</v>
      </c>
      <c r="S37" s="193">
        <v>43.1</v>
      </c>
      <c r="T37" s="193">
        <v>48.5</v>
      </c>
      <c r="U37" s="189">
        <v>52.75</v>
      </c>
      <c r="V37" s="189">
        <v>56.6</v>
      </c>
      <c r="W37" s="189">
        <v>62.5</v>
      </c>
      <c r="X37" s="193">
        <v>66.349999999999994</v>
      </c>
      <c r="Y37" s="193">
        <v>63.5</v>
      </c>
      <c r="Z37" s="193">
        <v>64.25</v>
      </c>
      <c r="AA37" s="193">
        <v>66.349999999999994</v>
      </c>
      <c r="AB37" s="192">
        <v>57.854166666666664</v>
      </c>
      <c r="AC37" s="191">
        <v>43.583333333333336</v>
      </c>
      <c r="AD37" s="190">
        <v>42.366666666666667</v>
      </c>
      <c r="AE37" s="189">
        <v>57.283333333333331</v>
      </c>
    </row>
    <row r="38" spans="2:31" x14ac:dyDescent="0.25">
      <c r="B38" s="195">
        <v>181</v>
      </c>
      <c r="C38" s="194" t="s">
        <v>306</v>
      </c>
      <c r="D38" s="193">
        <v>51.15</v>
      </c>
      <c r="E38" s="193">
        <v>54.3</v>
      </c>
      <c r="F38" s="193">
        <v>57.2</v>
      </c>
      <c r="G38" s="193">
        <v>54.6</v>
      </c>
      <c r="H38" s="193">
        <v>55.9</v>
      </c>
      <c r="I38" s="193">
        <v>54.9</v>
      </c>
      <c r="J38" s="193">
        <v>60.05</v>
      </c>
      <c r="K38" s="191">
        <v>68</v>
      </c>
      <c r="L38" s="191">
        <v>64.95</v>
      </c>
      <c r="M38" s="191">
        <v>63.6</v>
      </c>
      <c r="N38" s="193">
        <v>59.95</v>
      </c>
      <c r="O38" s="193">
        <v>58.75</v>
      </c>
      <c r="P38" s="190">
        <v>54.2</v>
      </c>
      <c r="Q38" s="190">
        <v>54.1</v>
      </c>
      <c r="R38" s="190">
        <v>53.8</v>
      </c>
      <c r="S38" s="193">
        <v>52.7</v>
      </c>
      <c r="T38" s="193">
        <v>51.8</v>
      </c>
      <c r="U38" s="189">
        <v>53.45</v>
      </c>
      <c r="V38" s="189">
        <v>51.25</v>
      </c>
      <c r="W38" s="189">
        <v>52.75</v>
      </c>
      <c r="X38" s="193">
        <v>57.1</v>
      </c>
      <c r="Y38" s="193">
        <v>58.95</v>
      </c>
      <c r="Z38" s="193">
        <v>55.4</v>
      </c>
      <c r="AA38" s="193">
        <v>55.7</v>
      </c>
      <c r="AB38" s="192">
        <v>56.439583333333331</v>
      </c>
      <c r="AC38" s="191">
        <v>65.516666666666666</v>
      </c>
      <c r="AD38" s="190">
        <v>54.033333333333331</v>
      </c>
      <c r="AE38" s="189">
        <v>52.483333333333334</v>
      </c>
    </row>
    <row r="39" spans="2:31" x14ac:dyDescent="0.25">
      <c r="B39" s="195">
        <v>182</v>
      </c>
      <c r="C39" s="194" t="s">
        <v>305</v>
      </c>
      <c r="D39" s="193">
        <v>70.150000000000006</v>
      </c>
      <c r="E39" s="193">
        <v>71.95</v>
      </c>
      <c r="F39" s="193">
        <v>68.849999999999994</v>
      </c>
      <c r="G39" s="193">
        <v>68.95</v>
      </c>
      <c r="H39" s="193">
        <v>72.75</v>
      </c>
      <c r="I39" s="193">
        <v>66.8</v>
      </c>
      <c r="J39" s="193">
        <v>76.650000000000006</v>
      </c>
      <c r="K39" s="191">
        <v>64.25</v>
      </c>
      <c r="L39" s="191">
        <v>65.150000000000006</v>
      </c>
      <c r="M39" s="191">
        <v>65.849999999999994</v>
      </c>
      <c r="N39" s="193">
        <v>63.75</v>
      </c>
      <c r="O39" s="193">
        <v>61.75</v>
      </c>
      <c r="P39" s="190">
        <v>61.65</v>
      </c>
      <c r="Q39" s="190">
        <v>61.1</v>
      </c>
      <c r="R39" s="190">
        <v>61</v>
      </c>
      <c r="S39" s="193">
        <v>61.25</v>
      </c>
      <c r="T39" s="193">
        <v>62.35</v>
      </c>
      <c r="U39" s="189">
        <v>61.65</v>
      </c>
      <c r="V39" s="189">
        <v>59.05</v>
      </c>
      <c r="W39" s="189">
        <v>61.5</v>
      </c>
      <c r="X39" s="193">
        <v>66.3</v>
      </c>
      <c r="Y39" s="193">
        <v>67.45</v>
      </c>
      <c r="Z39" s="193">
        <v>66.75</v>
      </c>
      <c r="AA39" s="193">
        <v>69.55</v>
      </c>
      <c r="AB39" s="192">
        <v>65.685416666666669</v>
      </c>
      <c r="AC39" s="191">
        <v>65.083333333333329</v>
      </c>
      <c r="AD39" s="190">
        <v>61.25</v>
      </c>
      <c r="AE39" s="189">
        <v>60.733333333333334</v>
      </c>
    </row>
    <row r="40" spans="2:31" x14ac:dyDescent="0.25">
      <c r="B40" s="195">
        <v>191</v>
      </c>
      <c r="C40" s="194" t="s">
        <v>304</v>
      </c>
      <c r="D40" s="193">
        <v>58.8</v>
      </c>
      <c r="E40" s="193">
        <v>63</v>
      </c>
      <c r="F40" s="193">
        <v>64.849999999999994</v>
      </c>
      <c r="G40" s="193">
        <v>65.900000000000006</v>
      </c>
      <c r="H40" s="193">
        <v>67</v>
      </c>
      <c r="I40" s="193">
        <v>65.55</v>
      </c>
      <c r="J40" s="193">
        <v>60.45</v>
      </c>
      <c r="K40" s="191">
        <v>26.5</v>
      </c>
      <c r="L40" s="191">
        <v>23.4</v>
      </c>
      <c r="M40" s="191">
        <v>24.25</v>
      </c>
      <c r="N40" s="193">
        <v>20.45</v>
      </c>
      <c r="O40" s="193">
        <v>18.95</v>
      </c>
      <c r="P40" s="190">
        <v>18.2</v>
      </c>
      <c r="Q40" s="190">
        <v>19.95</v>
      </c>
      <c r="R40" s="190">
        <v>18.05</v>
      </c>
      <c r="S40" s="193">
        <v>18.2</v>
      </c>
      <c r="T40" s="193">
        <v>21.1</v>
      </c>
      <c r="U40" s="189">
        <v>23.15</v>
      </c>
      <c r="V40" s="189">
        <v>24.5</v>
      </c>
      <c r="W40" s="189">
        <v>36.200000000000003</v>
      </c>
      <c r="X40" s="193">
        <v>46.9</v>
      </c>
      <c r="Y40" s="193">
        <v>51.1</v>
      </c>
      <c r="Z40" s="193">
        <v>52.45</v>
      </c>
      <c r="AA40" s="193">
        <v>54.75</v>
      </c>
      <c r="AB40" s="192">
        <v>39.318750000000001</v>
      </c>
      <c r="AC40" s="191">
        <v>24.716666666666665</v>
      </c>
      <c r="AD40" s="190">
        <v>18.733333333333334</v>
      </c>
      <c r="AE40" s="189">
        <v>27.95</v>
      </c>
    </row>
    <row r="41" spans="2:31" x14ac:dyDescent="0.25">
      <c r="B41" s="195">
        <v>192</v>
      </c>
      <c r="C41" s="194" t="s">
        <v>303</v>
      </c>
      <c r="D41" s="193">
        <v>60.6</v>
      </c>
      <c r="E41" s="193">
        <v>65.2</v>
      </c>
      <c r="F41" s="193">
        <v>64.599999999999994</v>
      </c>
      <c r="G41" s="193">
        <v>64.400000000000006</v>
      </c>
      <c r="H41" s="193">
        <v>63.6</v>
      </c>
      <c r="I41" s="193">
        <v>62.3</v>
      </c>
      <c r="J41" s="193">
        <v>60.8</v>
      </c>
      <c r="K41" s="191">
        <v>52.45</v>
      </c>
      <c r="L41" s="191">
        <v>43.8</v>
      </c>
      <c r="M41" s="191">
        <v>43.4</v>
      </c>
      <c r="N41" s="193">
        <v>42.45</v>
      </c>
      <c r="O41" s="193">
        <v>39.85</v>
      </c>
      <c r="P41" s="190">
        <v>38.299999999999997</v>
      </c>
      <c r="Q41" s="190">
        <v>39.1</v>
      </c>
      <c r="R41" s="190">
        <v>36.5</v>
      </c>
      <c r="S41" s="193">
        <v>34.9</v>
      </c>
      <c r="T41" s="193">
        <v>37.4</v>
      </c>
      <c r="U41" s="189">
        <v>32.9</v>
      </c>
      <c r="V41" s="189">
        <v>25.95</v>
      </c>
      <c r="W41" s="189">
        <v>36.4</v>
      </c>
      <c r="X41" s="193">
        <v>47.8</v>
      </c>
      <c r="Y41" s="193">
        <v>52.85</v>
      </c>
      <c r="Z41" s="193">
        <v>55.45</v>
      </c>
      <c r="AA41" s="193">
        <v>58</v>
      </c>
      <c r="AB41" s="192">
        <v>48.291666666666664</v>
      </c>
      <c r="AC41" s="191">
        <v>46.55</v>
      </c>
      <c r="AD41" s="190">
        <v>37.966666666666669</v>
      </c>
      <c r="AE41" s="189">
        <v>31.75</v>
      </c>
    </row>
    <row r="42" spans="2:31" x14ac:dyDescent="0.25">
      <c r="B42" s="195">
        <v>201</v>
      </c>
      <c r="C42" s="194" t="s">
        <v>302</v>
      </c>
      <c r="D42" s="193">
        <v>85.6</v>
      </c>
      <c r="E42" s="193">
        <v>86.85</v>
      </c>
      <c r="F42" s="193">
        <v>86.05</v>
      </c>
      <c r="G42" s="193">
        <v>86.6</v>
      </c>
      <c r="H42" s="193">
        <v>84.1</v>
      </c>
      <c r="I42" s="193">
        <v>85.35</v>
      </c>
      <c r="J42" s="193">
        <v>86.6</v>
      </c>
      <c r="K42" s="191">
        <v>57.8</v>
      </c>
      <c r="L42" s="191">
        <v>64.95</v>
      </c>
      <c r="M42" s="191">
        <v>79.400000000000006</v>
      </c>
      <c r="N42" s="193">
        <v>78.900000000000006</v>
      </c>
      <c r="O42" s="193">
        <v>76.150000000000006</v>
      </c>
      <c r="P42" s="190">
        <v>75.7</v>
      </c>
      <c r="Q42" s="190">
        <v>79.8</v>
      </c>
      <c r="R42" s="190">
        <v>75.400000000000006</v>
      </c>
      <c r="S42" s="193">
        <v>75</v>
      </c>
      <c r="T42" s="193">
        <v>75.349999999999994</v>
      </c>
      <c r="U42" s="189">
        <v>72.75</v>
      </c>
      <c r="V42" s="189">
        <v>73.05</v>
      </c>
      <c r="W42" s="189">
        <v>75.400000000000006</v>
      </c>
      <c r="X42" s="193">
        <v>80.5</v>
      </c>
      <c r="Y42" s="193">
        <v>80.349999999999994</v>
      </c>
      <c r="Z42" s="193">
        <v>81.900000000000006</v>
      </c>
      <c r="AA42" s="193">
        <v>83.7</v>
      </c>
      <c r="AB42" s="192">
        <v>78.635416666666671</v>
      </c>
      <c r="AC42" s="191">
        <v>67.38333333333334</v>
      </c>
      <c r="AD42" s="190">
        <v>76.966666666666669</v>
      </c>
      <c r="AE42" s="189">
        <v>73.733333333333334</v>
      </c>
    </row>
    <row r="43" spans="2:31" x14ac:dyDescent="0.25">
      <c r="B43" s="195">
        <v>202</v>
      </c>
      <c r="C43" s="194" t="s">
        <v>301</v>
      </c>
      <c r="D43" s="193">
        <v>89.85</v>
      </c>
      <c r="E43" s="193">
        <v>91.55</v>
      </c>
      <c r="F43" s="193">
        <v>91.8</v>
      </c>
      <c r="G43" s="193">
        <v>91.65</v>
      </c>
      <c r="H43" s="193">
        <v>89.35</v>
      </c>
      <c r="I43" s="193">
        <v>89.6</v>
      </c>
      <c r="J43" s="193">
        <v>91.2</v>
      </c>
      <c r="K43" s="191">
        <v>86.4</v>
      </c>
      <c r="L43" s="191">
        <v>86.55</v>
      </c>
      <c r="M43" s="191">
        <v>86.2</v>
      </c>
      <c r="N43" s="193">
        <v>85.6</v>
      </c>
      <c r="O43" s="193">
        <v>83.7</v>
      </c>
      <c r="P43" s="190">
        <v>83.5</v>
      </c>
      <c r="Q43" s="190">
        <v>82.4</v>
      </c>
      <c r="R43" s="190">
        <v>80.7</v>
      </c>
      <c r="S43" s="193">
        <v>77.45</v>
      </c>
      <c r="T43" s="193">
        <v>75.25</v>
      </c>
      <c r="U43" s="189">
        <v>74.849999999999994</v>
      </c>
      <c r="V43" s="189">
        <v>67.349999999999994</v>
      </c>
      <c r="W43" s="189">
        <v>69.3</v>
      </c>
      <c r="X43" s="193">
        <v>81.25</v>
      </c>
      <c r="Y43" s="193">
        <v>81.75</v>
      </c>
      <c r="Z43" s="193">
        <v>84.7</v>
      </c>
      <c r="AA43" s="193">
        <v>87.8</v>
      </c>
      <c r="AB43" s="192">
        <v>83.739583333333329</v>
      </c>
      <c r="AC43" s="191">
        <v>86.38333333333334</v>
      </c>
      <c r="AD43" s="190">
        <v>82.2</v>
      </c>
      <c r="AE43" s="189">
        <v>70.5</v>
      </c>
    </row>
    <row r="44" spans="2:31" x14ac:dyDescent="0.25">
      <c r="B44" s="195">
        <v>211</v>
      </c>
      <c r="C44" s="194" t="s">
        <v>300</v>
      </c>
      <c r="D44" s="193">
        <v>70.45</v>
      </c>
      <c r="E44" s="193">
        <v>76.5</v>
      </c>
      <c r="F44" s="193">
        <v>77.05</v>
      </c>
      <c r="G44" s="193">
        <v>77.05</v>
      </c>
      <c r="H44" s="193">
        <v>76.849999999999994</v>
      </c>
      <c r="I44" s="193">
        <v>76.8</v>
      </c>
      <c r="J44" s="193">
        <v>66.25</v>
      </c>
      <c r="K44" s="191">
        <v>32.299999999999997</v>
      </c>
      <c r="L44" s="191">
        <v>27.3</v>
      </c>
      <c r="M44" s="191">
        <v>31.15</v>
      </c>
      <c r="N44" s="193">
        <v>33.200000000000003</v>
      </c>
      <c r="O44" s="193">
        <v>35.950000000000003</v>
      </c>
      <c r="P44" s="190">
        <v>38.049999999999997</v>
      </c>
      <c r="Q44" s="190">
        <v>41.1</v>
      </c>
      <c r="R44" s="190">
        <v>45.7</v>
      </c>
      <c r="S44" s="193">
        <v>51.2</v>
      </c>
      <c r="T44" s="193">
        <v>56.45</v>
      </c>
      <c r="U44" s="189">
        <v>52.95</v>
      </c>
      <c r="V44" s="189">
        <v>35.65</v>
      </c>
      <c r="W44" s="189">
        <v>36.9</v>
      </c>
      <c r="X44" s="193">
        <v>60.75</v>
      </c>
      <c r="Y44" s="193">
        <v>66.05</v>
      </c>
      <c r="Z44" s="193">
        <v>66.55</v>
      </c>
      <c r="AA44" s="193">
        <v>69.05</v>
      </c>
      <c r="AB44" s="192">
        <v>54.21875</v>
      </c>
      <c r="AC44" s="191">
        <v>30.25</v>
      </c>
      <c r="AD44" s="190">
        <v>41.616666666666667</v>
      </c>
      <c r="AE44" s="189">
        <v>41.833333333333336</v>
      </c>
    </row>
    <row r="45" spans="2:31" x14ac:dyDescent="0.25">
      <c r="B45" s="195">
        <v>212</v>
      </c>
      <c r="C45" s="194" t="s">
        <v>299</v>
      </c>
      <c r="D45" s="193">
        <v>65.099999999999994</v>
      </c>
      <c r="E45" s="193">
        <v>75.150000000000006</v>
      </c>
      <c r="F45" s="193">
        <v>75.849999999999994</v>
      </c>
      <c r="G45" s="193">
        <v>77.55</v>
      </c>
      <c r="H45" s="193">
        <v>76.650000000000006</v>
      </c>
      <c r="I45" s="193">
        <v>76</v>
      </c>
      <c r="J45" s="193">
        <v>72.5</v>
      </c>
      <c r="K45" s="191">
        <v>49.35</v>
      </c>
      <c r="L45" s="191">
        <v>41.35</v>
      </c>
      <c r="M45" s="191">
        <v>47.5</v>
      </c>
      <c r="N45" s="193">
        <v>47.65</v>
      </c>
      <c r="O45" s="193">
        <v>44.95</v>
      </c>
      <c r="P45" s="190">
        <v>40.15</v>
      </c>
      <c r="Q45" s="190">
        <v>39.049999999999997</v>
      </c>
      <c r="R45" s="190">
        <v>34.5</v>
      </c>
      <c r="S45" s="193">
        <v>28.4</v>
      </c>
      <c r="T45" s="193">
        <v>26.4</v>
      </c>
      <c r="U45" s="189">
        <v>26.2</v>
      </c>
      <c r="V45" s="189">
        <v>23.5</v>
      </c>
      <c r="W45" s="189">
        <v>22.5</v>
      </c>
      <c r="X45" s="193">
        <v>26.45</v>
      </c>
      <c r="Y45" s="193">
        <v>32.049999999999997</v>
      </c>
      <c r="Z45" s="193">
        <v>35.85</v>
      </c>
      <c r="AA45" s="193">
        <v>44.65</v>
      </c>
      <c r="AB45" s="192">
        <v>47.054166666666667</v>
      </c>
      <c r="AC45" s="191">
        <v>46.06666666666667</v>
      </c>
      <c r="AD45" s="190">
        <v>37.9</v>
      </c>
      <c r="AE45" s="189">
        <v>24.066666666666666</v>
      </c>
    </row>
    <row r="46" spans="2:31" x14ac:dyDescent="0.25">
      <c r="B46" s="195">
        <v>221</v>
      </c>
      <c r="C46" s="194" t="s">
        <v>298</v>
      </c>
      <c r="D46" s="193">
        <v>43.45</v>
      </c>
      <c r="E46" s="193">
        <v>49.5</v>
      </c>
      <c r="F46" s="193">
        <v>55</v>
      </c>
      <c r="G46" s="193">
        <v>62.7</v>
      </c>
      <c r="H46" s="193">
        <v>65.05</v>
      </c>
      <c r="I46" s="193">
        <v>60.1</v>
      </c>
      <c r="J46" s="193">
        <v>53.7</v>
      </c>
      <c r="K46" s="191">
        <v>34.85</v>
      </c>
      <c r="L46" s="191">
        <v>27.25</v>
      </c>
      <c r="M46" s="191">
        <v>28.1</v>
      </c>
      <c r="N46" s="193">
        <v>26.9</v>
      </c>
      <c r="O46" s="193">
        <v>23.4</v>
      </c>
      <c r="P46" s="190">
        <v>22.85</v>
      </c>
      <c r="Q46" s="190">
        <v>23.7</v>
      </c>
      <c r="R46" s="190">
        <v>21.9</v>
      </c>
      <c r="S46" s="193">
        <v>17.95</v>
      </c>
      <c r="T46" s="193">
        <v>19.7</v>
      </c>
      <c r="U46" s="189">
        <v>18.95</v>
      </c>
      <c r="V46" s="189">
        <v>17.350000000000001</v>
      </c>
      <c r="W46" s="189">
        <v>18.600000000000001</v>
      </c>
      <c r="X46" s="193">
        <v>23.3</v>
      </c>
      <c r="Y46" s="193">
        <v>29.75</v>
      </c>
      <c r="Z46" s="193">
        <v>34.9</v>
      </c>
      <c r="AA46" s="193">
        <v>40.4</v>
      </c>
      <c r="AB46" s="192">
        <v>34.139583333333334</v>
      </c>
      <c r="AC46" s="191">
        <v>30.066666666666666</v>
      </c>
      <c r="AD46" s="190">
        <v>22.816666666666666</v>
      </c>
      <c r="AE46" s="189">
        <v>18.3</v>
      </c>
    </row>
    <row r="47" spans="2:31" x14ac:dyDescent="0.25">
      <c r="B47" s="195">
        <v>222</v>
      </c>
      <c r="C47" s="194" t="s">
        <v>297</v>
      </c>
      <c r="D47" s="193">
        <v>74.849999999999994</v>
      </c>
      <c r="E47" s="193">
        <v>79</v>
      </c>
      <c r="F47" s="193">
        <v>81.400000000000006</v>
      </c>
      <c r="G47" s="193">
        <v>80.150000000000006</v>
      </c>
      <c r="H47" s="193">
        <v>80.95</v>
      </c>
      <c r="I47" s="193">
        <v>82</v>
      </c>
      <c r="J47" s="193">
        <v>73.95</v>
      </c>
      <c r="K47" s="191">
        <v>49.8</v>
      </c>
      <c r="L47" s="191">
        <v>41.6</v>
      </c>
      <c r="M47" s="191">
        <v>45.15</v>
      </c>
      <c r="N47" s="193">
        <v>47.65</v>
      </c>
      <c r="O47" s="193">
        <v>46.6</v>
      </c>
      <c r="P47" s="190">
        <v>47.25</v>
      </c>
      <c r="Q47" s="190">
        <v>50.9</v>
      </c>
      <c r="R47" s="190">
        <v>51.5</v>
      </c>
      <c r="S47" s="193">
        <v>51.85</v>
      </c>
      <c r="T47" s="193">
        <v>54.8</v>
      </c>
      <c r="U47" s="189">
        <v>52.8</v>
      </c>
      <c r="V47" s="189">
        <v>48.2</v>
      </c>
      <c r="W47" s="189">
        <v>48.95</v>
      </c>
      <c r="X47" s="193">
        <v>57.65</v>
      </c>
      <c r="Y47" s="193">
        <v>64.3</v>
      </c>
      <c r="Z47" s="193">
        <v>66.849999999999994</v>
      </c>
      <c r="AA47" s="193">
        <v>71.55</v>
      </c>
      <c r="AB47" s="192">
        <v>60.404166666666669</v>
      </c>
      <c r="AC47" s="191">
        <v>45.516666666666666</v>
      </c>
      <c r="AD47" s="190">
        <v>49.883333333333333</v>
      </c>
      <c r="AE47" s="189">
        <v>49.983333333333334</v>
      </c>
    </row>
    <row r="48" spans="2:31" x14ac:dyDescent="0.25">
      <c r="B48" s="195">
        <v>231</v>
      </c>
      <c r="C48" s="194" t="s">
        <v>296</v>
      </c>
      <c r="D48" s="193">
        <v>80.2</v>
      </c>
      <c r="E48" s="193">
        <v>83.1</v>
      </c>
      <c r="F48" s="193">
        <v>83.95</v>
      </c>
      <c r="G48" s="193">
        <v>83.55</v>
      </c>
      <c r="H48" s="193">
        <v>85.15</v>
      </c>
      <c r="I48" s="193">
        <v>87.25</v>
      </c>
      <c r="J48" s="193">
        <v>83.4</v>
      </c>
      <c r="K48" s="191">
        <v>71.7</v>
      </c>
      <c r="L48" s="191">
        <v>59.85</v>
      </c>
      <c r="M48" s="191">
        <v>61.65</v>
      </c>
      <c r="N48" s="193">
        <v>68.7</v>
      </c>
      <c r="O48" s="193">
        <v>69.25</v>
      </c>
      <c r="P48" s="190">
        <v>64.05</v>
      </c>
      <c r="Q48" s="190">
        <v>58.8</v>
      </c>
      <c r="R48" s="190">
        <v>55.2</v>
      </c>
      <c r="S48" s="193">
        <v>42.25</v>
      </c>
      <c r="T48" s="193">
        <v>25.45</v>
      </c>
      <c r="U48" s="189">
        <v>12.15</v>
      </c>
      <c r="V48" s="189">
        <v>10.65</v>
      </c>
      <c r="W48" s="189">
        <v>12.5</v>
      </c>
      <c r="X48" s="193">
        <v>23.7</v>
      </c>
      <c r="Y48" s="193">
        <v>49.9</v>
      </c>
      <c r="Z48" s="193">
        <v>62.3</v>
      </c>
      <c r="AA48" s="193">
        <v>74.05</v>
      </c>
      <c r="AB48" s="192">
        <v>58.697916666666664</v>
      </c>
      <c r="AC48" s="191">
        <v>64.400000000000006</v>
      </c>
      <c r="AD48" s="190">
        <v>59.35</v>
      </c>
      <c r="AE48" s="189">
        <v>11.766666666666667</v>
      </c>
    </row>
    <row r="49" spans="2:31" x14ac:dyDescent="0.25">
      <c r="B49" s="195">
        <v>232</v>
      </c>
      <c r="C49" s="194" t="s">
        <v>295</v>
      </c>
      <c r="D49" s="193">
        <v>64.25</v>
      </c>
      <c r="E49" s="193">
        <v>75.150000000000006</v>
      </c>
      <c r="F49" s="193">
        <v>77.55</v>
      </c>
      <c r="G49" s="193">
        <v>81</v>
      </c>
      <c r="H49" s="193">
        <v>68.650000000000006</v>
      </c>
      <c r="I49" s="193">
        <v>62.95</v>
      </c>
      <c r="J49" s="193">
        <v>62.15</v>
      </c>
      <c r="K49" s="191">
        <v>57.75</v>
      </c>
      <c r="L49" s="191">
        <v>46.9</v>
      </c>
      <c r="M49" s="191">
        <v>46.85</v>
      </c>
      <c r="N49" s="193">
        <v>49.8</v>
      </c>
      <c r="O49" s="193">
        <v>52.4</v>
      </c>
      <c r="P49" s="190">
        <v>51.35</v>
      </c>
      <c r="Q49" s="190">
        <v>54.25</v>
      </c>
      <c r="R49" s="190">
        <v>49.8</v>
      </c>
      <c r="S49" s="193">
        <v>48.75</v>
      </c>
      <c r="T49" s="193">
        <v>49.7</v>
      </c>
      <c r="U49" s="189">
        <v>42.55</v>
      </c>
      <c r="V49" s="189">
        <v>34.75</v>
      </c>
      <c r="W49" s="189">
        <v>43.35</v>
      </c>
      <c r="X49" s="193">
        <v>50.95</v>
      </c>
      <c r="Y49" s="193">
        <v>55.35</v>
      </c>
      <c r="Z49" s="193">
        <v>55.1</v>
      </c>
      <c r="AA49" s="193">
        <v>62.55</v>
      </c>
      <c r="AB49" s="192">
        <v>55.993749999999999</v>
      </c>
      <c r="AC49" s="191">
        <v>50.5</v>
      </c>
      <c r="AD49" s="190">
        <v>51.8</v>
      </c>
      <c r="AE49" s="189">
        <v>40.216666666666669</v>
      </c>
    </row>
    <row r="50" spans="2:31" x14ac:dyDescent="0.25">
      <c r="B50" s="195">
        <v>241</v>
      </c>
      <c r="C50" s="194" t="s">
        <v>294</v>
      </c>
      <c r="D50" s="193">
        <v>69</v>
      </c>
      <c r="E50" s="193">
        <v>71.3</v>
      </c>
      <c r="F50" s="193">
        <v>70.25</v>
      </c>
      <c r="G50" s="193">
        <v>67.400000000000006</v>
      </c>
      <c r="H50" s="193">
        <v>67.05</v>
      </c>
      <c r="I50" s="193">
        <v>64.3</v>
      </c>
      <c r="J50" s="193">
        <v>68.400000000000006</v>
      </c>
      <c r="K50" s="191">
        <v>71.2</v>
      </c>
      <c r="L50" s="191">
        <v>72.05</v>
      </c>
      <c r="M50" s="191">
        <v>70.099999999999994</v>
      </c>
      <c r="N50" s="193">
        <v>68.95</v>
      </c>
      <c r="O50" s="193">
        <v>67.7</v>
      </c>
      <c r="P50" s="190">
        <v>67.099999999999994</v>
      </c>
      <c r="Q50" s="190">
        <v>66.5</v>
      </c>
      <c r="R50" s="190">
        <v>62</v>
      </c>
      <c r="S50" s="193">
        <v>50.8</v>
      </c>
      <c r="T50" s="193">
        <v>39.15</v>
      </c>
      <c r="U50" s="189">
        <v>29.8</v>
      </c>
      <c r="V50" s="189">
        <v>23.5</v>
      </c>
      <c r="W50" s="189">
        <v>23.15</v>
      </c>
      <c r="X50" s="193">
        <v>34.700000000000003</v>
      </c>
      <c r="Y50" s="193">
        <v>59.35</v>
      </c>
      <c r="Z50" s="193">
        <v>64.650000000000006</v>
      </c>
      <c r="AA50" s="193">
        <v>65.95</v>
      </c>
      <c r="AB50" s="192">
        <v>58.931249999999999</v>
      </c>
      <c r="AC50" s="191">
        <v>71.11666666666666</v>
      </c>
      <c r="AD50" s="190">
        <v>65.2</v>
      </c>
      <c r="AE50" s="189">
        <v>25.483333333333334</v>
      </c>
    </row>
    <row r="51" spans="2:31" x14ac:dyDescent="0.25">
      <c r="B51" s="195">
        <v>242</v>
      </c>
      <c r="C51" s="194" t="s">
        <v>293</v>
      </c>
      <c r="D51" s="193">
        <v>63.1</v>
      </c>
      <c r="E51" s="193">
        <v>64.099999999999994</v>
      </c>
      <c r="F51" s="193">
        <v>61.95</v>
      </c>
      <c r="G51" s="193">
        <v>58.55</v>
      </c>
      <c r="H51" s="193">
        <v>56.7</v>
      </c>
      <c r="I51" s="193">
        <v>63.4</v>
      </c>
      <c r="J51" s="193">
        <v>70.45</v>
      </c>
      <c r="K51" s="191">
        <v>71.55</v>
      </c>
      <c r="L51" s="191">
        <v>61.35</v>
      </c>
      <c r="M51" s="191">
        <v>61.25</v>
      </c>
      <c r="N51" s="193">
        <v>62.9</v>
      </c>
      <c r="O51" s="193">
        <v>63.25</v>
      </c>
      <c r="P51" s="190">
        <v>62.45</v>
      </c>
      <c r="Q51" s="190">
        <v>63.55</v>
      </c>
      <c r="R51" s="190">
        <v>63.3</v>
      </c>
      <c r="S51" s="193">
        <v>62.6</v>
      </c>
      <c r="T51" s="193">
        <v>61.9</v>
      </c>
      <c r="U51" s="189">
        <v>61.7</v>
      </c>
      <c r="V51" s="189">
        <v>62.15</v>
      </c>
      <c r="W51" s="189">
        <v>63.65</v>
      </c>
      <c r="X51" s="193">
        <v>64.150000000000006</v>
      </c>
      <c r="Y51" s="193">
        <v>63</v>
      </c>
      <c r="Z51" s="193">
        <v>62.05</v>
      </c>
      <c r="AA51" s="193">
        <v>62.6</v>
      </c>
      <c r="AB51" s="192">
        <v>62.985416666666666</v>
      </c>
      <c r="AC51" s="191">
        <v>64.716666666666669</v>
      </c>
      <c r="AD51" s="190">
        <v>63.1</v>
      </c>
      <c r="AE51" s="189">
        <v>62.5</v>
      </c>
    </row>
    <row r="52" spans="2:31" x14ac:dyDescent="0.25">
      <c r="B52" s="195">
        <v>251</v>
      </c>
      <c r="C52" s="194" t="s">
        <v>292</v>
      </c>
      <c r="D52" s="193">
        <v>51</v>
      </c>
      <c r="E52" s="193">
        <v>50.05</v>
      </c>
      <c r="F52" s="193">
        <v>48.4</v>
      </c>
      <c r="G52" s="193">
        <v>49.8</v>
      </c>
      <c r="H52" s="193">
        <v>48.8</v>
      </c>
      <c r="I52" s="193">
        <v>50.25</v>
      </c>
      <c r="J52" s="193">
        <v>50.7</v>
      </c>
      <c r="K52" s="191">
        <v>53.65</v>
      </c>
      <c r="L52" s="191">
        <v>46.2</v>
      </c>
      <c r="M52" s="191">
        <v>39.25</v>
      </c>
      <c r="N52" s="193">
        <v>40.6</v>
      </c>
      <c r="O52" s="193">
        <v>38</v>
      </c>
      <c r="P52" s="190">
        <v>36.6</v>
      </c>
      <c r="Q52" s="190">
        <v>37.75</v>
      </c>
      <c r="R52" s="190">
        <v>37.9</v>
      </c>
      <c r="S52" s="193">
        <v>35</v>
      </c>
      <c r="T52" s="193">
        <v>31.45</v>
      </c>
      <c r="U52" s="189">
        <v>24.25</v>
      </c>
      <c r="V52" s="189">
        <v>22.85</v>
      </c>
      <c r="W52" s="189">
        <v>34.75</v>
      </c>
      <c r="X52" s="193">
        <v>44.5</v>
      </c>
      <c r="Y52" s="193">
        <v>42.7</v>
      </c>
      <c r="Z52" s="193">
        <v>44.05</v>
      </c>
      <c r="AA52" s="193">
        <v>46.3</v>
      </c>
      <c r="AB52" s="192">
        <v>41.866666666666667</v>
      </c>
      <c r="AC52" s="191">
        <v>46.366666666666667</v>
      </c>
      <c r="AD52" s="190">
        <v>37.416666666666664</v>
      </c>
      <c r="AE52" s="189">
        <v>27.283333333333335</v>
      </c>
    </row>
    <row r="53" spans="2:31" x14ac:dyDescent="0.25">
      <c r="B53" s="195">
        <v>252</v>
      </c>
      <c r="C53" s="194" t="s">
        <v>291</v>
      </c>
      <c r="D53" s="193">
        <v>53.2</v>
      </c>
      <c r="E53" s="193">
        <v>58.6</v>
      </c>
      <c r="F53" s="193">
        <v>58.1</v>
      </c>
      <c r="G53" s="193">
        <v>55.55</v>
      </c>
      <c r="H53" s="193">
        <v>57.4</v>
      </c>
      <c r="I53" s="193">
        <v>59.15</v>
      </c>
      <c r="J53" s="193">
        <v>62</v>
      </c>
      <c r="K53" s="191">
        <v>58.1</v>
      </c>
      <c r="L53" s="191">
        <v>51.1</v>
      </c>
      <c r="M53" s="191">
        <v>47.95</v>
      </c>
      <c r="N53" s="193">
        <v>44.35</v>
      </c>
      <c r="O53" s="193">
        <v>40.65</v>
      </c>
      <c r="P53" s="190">
        <v>36.799999999999997</v>
      </c>
      <c r="Q53" s="190">
        <v>33.85</v>
      </c>
      <c r="R53" s="190">
        <v>31</v>
      </c>
      <c r="S53" s="193">
        <v>30.4</v>
      </c>
      <c r="T53" s="193">
        <v>33.6</v>
      </c>
      <c r="U53" s="189">
        <v>37.450000000000003</v>
      </c>
      <c r="V53" s="189">
        <v>40.700000000000003</v>
      </c>
      <c r="W53" s="189">
        <v>40.65</v>
      </c>
      <c r="X53" s="193">
        <v>48.85</v>
      </c>
      <c r="Y53" s="193">
        <v>48.1</v>
      </c>
      <c r="Z53" s="193">
        <v>48.85</v>
      </c>
      <c r="AA53" s="193">
        <v>48.95</v>
      </c>
      <c r="AB53" s="192">
        <v>46.889583333333334</v>
      </c>
      <c r="AC53" s="191">
        <v>52.383333333333333</v>
      </c>
      <c r="AD53" s="190">
        <v>33.883333333333333</v>
      </c>
      <c r="AE53" s="189">
        <v>39.6</v>
      </c>
    </row>
    <row r="54" spans="2:31" x14ac:dyDescent="0.25">
      <c r="B54" s="195">
        <v>261</v>
      </c>
      <c r="C54" s="194" t="s">
        <v>290</v>
      </c>
      <c r="D54" s="193">
        <v>92.65</v>
      </c>
      <c r="E54" s="193">
        <v>96.05</v>
      </c>
      <c r="F54" s="193">
        <v>94.95</v>
      </c>
      <c r="G54" s="193">
        <v>93.75</v>
      </c>
      <c r="H54" s="193">
        <v>93.3</v>
      </c>
      <c r="I54" s="193">
        <v>93.05</v>
      </c>
      <c r="J54" s="193">
        <v>93.8</v>
      </c>
      <c r="K54" s="191">
        <v>87.6</v>
      </c>
      <c r="L54" s="191">
        <v>69.2</v>
      </c>
      <c r="M54" s="191">
        <v>62.95</v>
      </c>
      <c r="N54" s="193">
        <v>62.15</v>
      </c>
      <c r="O54" s="193">
        <v>65.349999999999994</v>
      </c>
      <c r="P54" s="190">
        <v>65.75</v>
      </c>
      <c r="Q54" s="190">
        <v>66.099999999999994</v>
      </c>
      <c r="R54" s="190">
        <v>62.95</v>
      </c>
      <c r="S54" s="193">
        <v>65.650000000000006</v>
      </c>
      <c r="T54" s="193">
        <v>73.05</v>
      </c>
      <c r="U54" s="189">
        <v>71.7</v>
      </c>
      <c r="V54" s="189">
        <v>69.8</v>
      </c>
      <c r="W54" s="189">
        <v>71.849999999999994</v>
      </c>
      <c r="X54" s="193">
        <v>85.9</v>
      </c>
      <c r="Y54" s="193">
        <v>89.95</v>
      </c>
      <c r="Z54" s="193">
        <v>91.3</v>
      </c>
      <c r="AA54" s="193">
        <v>92.8</v>
      </c>
      <c r="AB54" s="192">
        <v>79.650000000000006</v>
      </c>
      <c r="AC54" s="191">
        <v>73.25</v>
      </c>
      <c r="AD54" s="190">
        <v>64.933333333333337</v>
      </c>
      <c r="AE54" s="189">
        <v>71.11666666666666</v>
      </c>
    </row>
    <row r="55" spans="2:31" x14ac:dyDescent="0.25">
      <c r="B55" s="195">
        <v>262</v>
      </c>
      <c r="C55" s="194" t="s">
        <v>289</v>
      </c>
      <c r="D55" s="193">
        <v>88.5</v>
      </c>
      <c r="E55" s="193">
        <v>92.5</v>
      </c>
      <c r="F55" s="193">
        <v>93.15</v>
      </c>
      <c r="G55" s="193">
        <v>91.45</v>
      </c>
      <c r="H55" s="193">
        <v>91.15</v>
      </c>
      <c r="I55" s="193">
        <v>91.95</v>
      </c>
      <c r="J55" s="193">
        <v>92.15</v>
      </c>
      <c r="K55" s="191">
        <v>55.65</v>
      </c>
      <c r="L55" s="191">
        <v>32.799999999999997</v>
      </c>
      <c r="M55" s="191">
        <v>51.25</v>
      </c>
      <c r="N55" s="193">
        <v>57.55</v>
      </c>
      <c r="O55" s="193">
        <v>54.7</v>
      </c>
      <c r="P55" s="190">
        <v>50.9</v>
      </c>
      <c r="Q55" s="190">
        <v>54.35</v>
      </c>
      <c r="R55" s="190">
        <v>44.6</v>
      </c>
      <c r="S55" s="193">
        <v>27.4</v>
      </c>
      <c r="T55" s="193">
        <v>21.45</v>
      </c>
      <c r="U55" s="189">
        <v>19</v>
      </c>
      <c r="V55" s="189">
        <v>17.5</v>
      </c>
      <c r="W55" s="189">
        <v>19.600000000000001</v>
      </c>
      <c r="X55" s="193">
        <v>33.700000000000003</v>
      </c>
      <c r="Y55" s="193">
        <v>69.349999999999994</v>
      </c>
      <c r="Z55" s="193">
        <v>80.05</v>
      </c>
      <c r="AA55" s="193">
        <v>85.45</v>
      </c>
      <c r="AB55" s="192">
        <v>59.006250000000001</v>
      </c>
      <c r="AC55" s="191">
        <v>46.56666666666667</v>
      </c>
      <c r="AD55" s="190">
        <v>49.95</v>
      </c>
      <c r="AE55" s="189">
        <v>18.7</v>
      </c>
    </row>
    <row r="56" spans="2:31" x14ac:dyDescent="0.25">
      <c r="B56" s="195">
        <v>271</v>
      </c>
      <c r="C56" s="194" t="s">
        <v>288</v>
      </c>
      <c r="D56" s="193">
        <v>79.25</v>
      </c>
      <c r="E56" s="193">
        <v>81.400000000000006</v>
      </c>
      <c r="F56" s="193">
        <v>81.599999999999994</v>
      </c>
      <c r="G56" s="193">
        <v>79.7</v>
      </c>
      <c r="H56" s="193">
        <v>77.75</v>
      </c>
      <c r="I56" s="193">
        <v>80.599999999999994</v>
      </c>
      <c r="J56" s="193">
        <v>81.05</v>
      </c>
      <c r="K56" s="191">
        <v>78.599999999999994</v>
      </c>
      <c r="L56" s="191">
        <v>74.95</v>
      </c>
      <c r="M56" s="191">
        <v>75.7</v>
      </c>
      <c r="N56" s="193">
        <v>75.8</v>
      </c>
      <c r="O56" s="193">
        <v>74.75</v>
      </c>
      <c r="P56" s="190">
        <v>73.900000000000006</v>
      </c>
      <c r="Q56" s="190">
        <v>73.849999999999994</v>
      </c>
      <c r="R56" s="190">
        <v>71.849999999999994</v>
      </c>
      <c r="S56" s="193">
        <v>72</v>
      </c>
      <c r="T56" s="193">
        <v>72</v>
      </c>
      <c r="U56" s="189">
        <v>70</v>
      </c>
      <c r="V56" s="189">
        <v>66.3</v>
      </c>
      <c r="W56" s="189">
        <v>71.099999999999994</v>
      </c>
      <c r="X56" s="193">
        <v>74.8</v>
      </c>
      <c r="Y56" s="193">
        <v>74.150000000000006</v>
      </c>
      <c r="Z56" s="193">
        <v>74.55</v>
      </c>
      <c r="AA56" s="193">
        <v>76.150000000000006</v>
      </c>
      <c r="AB56" s="192">
        <v>75.49166666666666</v>
      </c>
      <c r="AC56" s="191">
        <v>76.416666666666671</v>
      </c>
      <c r="AD56" s="190">
        <v>73.2</v>
      </c>
      <c r="AE56" s="189">
        <v>69.13333333333334</v>
      </c>
    </row>
    <row r="57" spans="2:31" x14ac:dyDescent="0.25">
      <c r="B57" s="195">
        <v>272</v>
      </c>
      <c r="C57" s="194" t="s">
        <v>287</v>
      </c>
      <c r="D57" s="193">
        <v>58.1</v>
      </c>
      <c r="E57" s="193">
        <v>68.849999999999994</v>
      </c>
      <c r="F57" s="193">
        <v>73.05</v>
      </c>
      <c r="G57" s="193">
        <v>73.95</v>
      </c>
      <c r="H57" s="193">
        <v>73.150000000000006</v>
      </c>
      <c r="I57" s="193">
        <v>74.05</v>
      </c>
      <c r="J57" s="193">
        <v>69.400000000000006</v>
      </c>
      <c r="K57" s="191">
        <v>21.9</v>
      </c>
      <c r="L57" s="191">
        <v>15.05</v>
      </c>
      <c r="M57" s="191">
        <v>22.65</v>
      </c>
      <c r="N57" s="193">
        <v>27.3</v>
      </c>
      <c r="O57" s="193">
        <v>34</v>
      </c>
      <c r="P57" s="190">
        <v>42.95</v>
      </c>
      <c r="Q57" s="190">
        <v>46.4</v>
      </c>
      <c r="R57" s="190">
        <v>59.3</v>
      </c>
      <c r="S57" s="193">
        <v>61.25</v>
      </c>
      <c r="T57" s="193">
        <v>60.45</v>
      </c>
      <c r="U57" s="189">
        <v>40.299999999999997</v>
      </c>
      <c r="V57" s="189">
        <v>35.4</v>
      </c>
      <c r="W57" s="189">
        <v>51.75</v>
      </c>
      <c r="X57" s="193">
        <v>66.45</v>
      </c>
      <c r="Y57" s="193">
        <v>66.5</v>
      </c>
      <c r="Z57" s="193">
        <v>68.2</v>
      </c>
      <c r="AA57" s="193">
        <v>66.7</v>
      </c>
      <c r="AB57" s="192">
        <v>53.212499999999999</v>
      </c>
      <c r="AC57" s="191">
        <v>19.866666666666667</v>
      </c>
      <c r="AD57" s="190">
        <v>49.55</v>
      </c>
      <c r="AE57" s="189">
        <v>42.483333333333334</v>
      </c>
    </row>
    <row r="58" spans="2:31" x14ac:dyDescent="0.25">
      <c r="B58" s="195">
        <v>281</v>
      </c>
      <c r="C58" s="194" t="s">
        <v>286</v>
      </c>
      <c r="D58" s="193">
        <v>84.4</v>
      </c>
      <c r="E58" s="193">
        <v>87.15</v>
      </c>
      <c r="F58" s="193">
        <v>85.85</v>
      </c>
      <c r="G58" s="193">
        <v>84.65</v>
      </c>
      <c r="H58" s="193">
        <v>78.400000000000006</v>
      </c>
      <c r="I58" s="193">
        <v>86.4</v>
      </c>
      <c r="J58" s="193">
        <v>85.94736842105263</v>
      </c>
      <c r="K58" s="191">
        <v>80.25</v>
      </c>
      <c r="L58" s="191">
        <v>71.45</v>
      </c>
      <c r="M58" s="191">
        <v>73.599999999999994</v>
      </c>
      <c r="N58" s="193">
        <v>76.349999999999994</v>
      </c>
      <c r="O58" s="193">
        <v>77.25</v>
      </c>
      <c r="P58" s="190">
        <v>78.099999999999994</v>
      </c>
      <c r="Q58" s="190">
        <v>78.849999999999994</v>
      </c>
      <c r="R58" s="190">
        <v>79.05</v>
      </c>
      <c r="S58" s="193">
        <v>78.599999999999994</v>
      </c>
      <c r="T58" s="193">
        <v>79.150000000000006</v>
      </c>
      <c r="U58" s="189">
        <v>76.2</v>
      </c>
      <c r="V58" s="189">
        <v>71.2</v>
      </c>
      <c r="W58" s="189">
        <v>73.400000000000006</v>
      </c>
      <c r="X58" s="193">
        <v>80.75</v>
      </c>
      <c r="Y58" s="193">
        <v>82.8</v>
      </c>
      <c r="Z58" s="193">
        <v>83.9</v>
      </c>
      <c r="AA58" s="193">
        <v>86.55</v>
      </c>
      <c r="AB58" s="192">
        <v>79.99791231732776</v>
      </c>
      <c r="AC58" s="191">
        <v>75.099999999999994</v>
      </c>
      <c r="AD58" s="190">
        <v>78.666666666666671</v>
      </c>
      <c r="AE58" s="189">
        <v>73.599999999999994</v>
      </c>
    </row>
    <row r="59" spans="2:31" x14ac:dyDescent="0.25">
      <c r="B59" s="195">
        <v>282</v>
      </c>
      <c r="C59" s="194" t="s">
        <v>285</v>
      </c>
      <c r="D59" s="193">
        <v>73.599999999999994</v>
      </c>
      <c r="E59" s="193">
        <v>73.5</v>
      </c>
      <c r="F59" s="193">
        <v>76.5</v>
      </c>
      <c r="G59" s="193">
        <v>75.650000000000006</v>
      </c>
      <c r="H59" s="193">
        <v>75.8</v>
      </c>
      <c r="I59" s="193">
        <v>80.95</v>
      </c>
      <c r="J59" s="193">
        <v>82.315789473684205</v>
      </c>
      <c r="K59" s="191">
        <v>74.75</v>
      </c>
      <c r="L59" s="191">
        <v>64.55</v>
      </c>
      <c r="M59" s="191">
        <v>65.95</v>
      </c>
      <c r="N59" s="193">
        <v>70.900000000000006</v>
      </c>
      <c r="O59" s="193">
        <v>71.8</v>
      </c>
      <c r="P59" s="190">
        <v>71.75</v>
      </c>
      <c r="Q59" s="190">
        <v>71.3</v>
      </c>
      <c r="R59" s="190">
        <v>66.05</v>
      </c>
      <c r="S59" s="193">
        <v>59.65</v>
      </c>
      <c r="T59" s="193">
        <v>55.4</v>
      </c>
      <c r="U59" s="189">
        <v>42.35</v>
      </c>
      <c r="V59" s="189">
        <v>23.3</v>
      </c>
      <c r="W59" s="189">
        <v>24.7</v>
      </c>
      <c r="X59" s="193">
        <v>50.2</v>
      </c>
      <c r="Y59" s="193">
        <v>67.150000000000006</v>
      </c>
      <c r="Z59" s="193">
        <v>74.45</v>
      </c>
      <c r="AA59" s="193">
        <v>74.55</v>
      </c>
      <c r="AB59" s="192">
        <v>65.260960334029221</v>
      </c>
      <c r="AC59" s="191">
        <v>68.416666666666671</v>
      </c>
      <c r="AD59" s="190">
        <v>69.7</v>
      </c>
      <c r="AE59" s="189">
        <v>30.116666666666667</v>
      </c>
    </row>
    <row r="60" spans="2:31" x14ac:dyDescent="0.25">
      <c r="B60" s="195">
        <v>291</v>
      </c>
      <c r="C60" s="194" t="s">
        <v>284</v>
      </c>
      <c r="D60" s="193">
        <v>83.45</v>
      </c>
      <c r="E60" s="193">
        <v>86.15</v>
      </c>
      <c r="F60" s="193">
        <v>86.8</v>
      </c>
      <c r="G60" s="193">
        <v>83.1</v>
      </c>
      <c r="H60" s="193">
        <v>84.8</v>
      </c>
      <c r="I60" s="193">
        <v>84.7</v>
      </c>
      <c r="J60" s="193">
        <v>81.3</v>
      </c>
      <c r="K60" s="191">
        <v>52.4</v>
      </c>
      <c r="L60" s="191">
        <v>32.85</v>
      </c>
      <c r="M60" s="191">
        <v>38.549999999999997</v>
      </c>
      <c r="N60" s="193">
        <v>43.85</v>
      </c>
      <c r="O60" s="193">
        <v>46.85</v>
      </c>
      <c r="P60" s="190">
        <v>46.35</v>
      </c>
      <c r="Q60" s="190">
        <v>48.25</v>
      </c>
      <c r="R60" s="190">
        <v>50.3</v>
      </c>
      <c r="S60" s="193">
        <v>49.3</v>
      </c>
      <c r="T60" s="193">
        <v>50.65</v>
      </c>
      <c r="U60" s="189">
        <v>45</v>
      </c>
      <c r="V60" s="189">
        <v>38.9</v>
      </c>
      <c r="W60" s="189">
        <v>46.85</v>
      </c>
      <c r="X60" s="193">
        <v>63</v>
      </c>
      <c r="Y60" s="193">
        <v>73.55</v>
      </c>
      <c r="Z60" s="193">
        <v>76.5</v>
      </c>
      <c r="AA60" s="193">
        <v>80.7</v>
      </c>
      <c r="AB60" s="192">
        <v>61.422916666666666</v>
      </c>
      <c r="AC60" s="191">
        <v>41.266666666666666</v>
      </c>
      <c r="AD60" s="190">
        <v>48.3</v>
      </c>
      <c r="AE60" s="189">
        <v>43.583333333333336</v>
      </c>
    </row>
    <row r="61" spans="2:31" x14ac:dyDescent="0.25">
      <c r="B61" s="195">
        <v>292</v>
      </c>
      <c r="C61" s="194" t="s">
        <v>283</v>
      </c>
      <c r="D61" s="193">
        <v>82.8</v>
      </c>
      <c r="E61" s="193">
        <v>87.95</v>
      </c>
      <c r="F61" s="193">
        <v>87.85</v>
      </c>
      <c r="G61" s="193">
        <v>85.65</v>
      </c>
      <c r="H61" s="193">
        <v>85.1</v>
      </c>
      <c r="I61" s="193">
        <v>87</v>
      </c>
      <c r="J61" s="193">
        <v>82.95</v>
      </c>
      <c r="K61" s="191">
        <v>72.7</v>
      </c>
      <c r="L61" s="191">
        <v>56.3</v>
      </c>
      <c r="M61" s="191">
        <v>56.45</v>
      </c>
      <c r="N61" s="193">
        <v>59.85</v>
      </c>
      <c r="O61" s="193">
        <v>58.65</v>
      </c>
      <c r="P61" s="190">
        <v>58.05</v>
      </c>
      <c r="Q61" s="190">
        <v>55.6</v>
      </c>
      <c r="R61" s="190">
        <v>47.6</v>
      </c>
      <c r="S61" s="193">
        <v>41.8</v>
      </c>
      <c r="T61" s="193">
        <v>39.4</v>
      </c>
      <c r="U61" s="189">
        <v>32.450000000000003</v>
      </c>
      <c r="V61" s="189">
        <v>23.25</v>
      </c>
      <c r="W61" s="189">
        <v>26.15</v>
      </c>
      <c r="X61" s="193">
        <v>44</v>
      </c>
      <c r="Y61" s="193">
        <v>60.95</v>
      </c>
      <c r="Z61" s="193">
        <v>68.5</v>
      </c>
      <c r="AA61" s="193">
        <v>74.3</v>
      </c>
      <c r="AB61" s="192">
        <v>61.470833333333331</v>
      </c>
      <c r="AC61" s="191">
        <v>61.81666666666667</v>
      </c>
      <c r="AD61" s="190">
        <v>53.75</v>
      </c>
      <c r="AE61" s="189">
        <v>27.283333333333335</v>
      </c>
    </row>
    <row r="62" spans="2:31" x14ac:dyDescent="0.25">
      <c r="B62" s="195">
        <v>301</v>
      </c>
      <c r="C62" s="194" t="s">
        <v>282</v>
      </c>
      <c r="D62" s="193">
        <v>80.349999999999994</v>
      </c>
      <c r="E62" s="193">
        <v>90.95</v>
      </c>
      <c r="F62" s="193">
        <v>91.4</v>
      </c>
      <c r="G62" s="193">
        <v>91.9</v>
      </c>
      <c r="H62" s="193">
        <v>90.75</v>
      </c>
      <c r="I62" s="193">
        <v>90.3</v>
      </c>
      <c r="J62" s="193">
        <v>71</v>
      </c>
      <c r="K62" s="191">
        <v>54.55</v>
      </c>
      <c r="L62" s="191">
        <v>45.55</v>
      </c>
      <c r="M62" s="191">
        <v>53.75</v>
      </c>
      <c r="N62" s="193">
        <v>53.4</v>
      </c>
      <c r="O62" s="193">
        <v>53.25</v>
      </c>
      <c r="P62" s="190">
        <v>53.55</v>
      </c>
      <c r="Q62" s="190">
        <v>54.9</v>
      </c>
      <c r="R62" s="190">
        <v>49.9</v>
      </c>
      <c r="S62" s="193">
        <v>46.9</v>
      </c>
      <c r="T62" s="193">
        <v>40.85</v>
      </c>
      <c r="U62" s="189">
        <v>34.1</v>
      </c>
      <c r="V62" s="189">
        <v>25.9</v>
      </c>
      <c r="W62" s="189">
        <v>31.25</v>
      </c>
      <c r="X62" s="193">
        <v>56.35</v>
      </c>
      <c r="Y62" s="193">
        <v>71.5</v>
      </c>
      <c r="Z62" s="193">
        <v>77.849999999999994</v>
      </c>
      <c r="AA62" s="193">
        <v>83.1</v>
      </c>
      <c r="AB62" s="192">
        <v>62.220833333333331</v>
      </c>
      <c r="AC62" s="191">
        <v>51.283333333333331</v>
      </c>
      <c r="AD62" s="190">
        <v>52.783333333333331</v>
      </c>
      <c r="AE62" s="189">
        <v>30.416666666666668</v>
      </c>
    </row>
    <row r="63" spans="2:31" x14ac:dyDescent="0.25">
      <c r="B63" s="195">
        <v>302</v>
      </c>
      <c r="C63" s="194" t="s">
        <v>281</v>
      </c>
      <c r="D63" s="193">
        <v>86.6</v>
      </c>
      <c r="E63" s="193">
        <v>89.85</v>
      </c>
      <c r="F63" s="193">
        <v>91.8</v>
      </c>
      <c r="G63" s="193">
        <v>91.4</v>
      </c>
      <c r="H63" s="193">
        <v>92.35</v>
      </c>
      <c r="I63" s="193">
        <v>93.85</v>
      </c>
      <c r="J63" s="193">
        <v>73.349999999999994</v>
      </c>
      <c r="K63" s="191">
        <v>29.85</v>
      </c>
      <c r="L63" s="191">
        <v>31.15</v>
      </c>
      <c r="M63" s="191">
        <v>54.25</v>
      </c>
      <c r="N63" s="193">
        <v>58.75</v>
      </c>
      <c r="O63" s="193">
        <v>57.45</v>
      </c>
      <c r="P63" s="190">
        <v>55.3</v>
      </c>
      <c r="Q63" s="190">
        <v>62.6</v>
      </c>
      <c r="R63" s="190">
        <v>53.6</v>
      </c>
      <c r="S63" s="193">
        <v>43.75</v>
      </c>
      <c r="T63" s="193">
        <v>47</v>
      </c>
      <c r="U63" s="189">
        <v>41.7</v>
      </c>
      <c r="V63" s="189">
        <v>29.3</v>
      </c>
      <c r="W63" s="189">
        <v>32</v>
      </c>
      <c r="X63" s="193">
        <v>56.9</v>
      </c>
      <c r="Y63" s="193">
        <v>66.900000000000006</v>
      </c>
      <c r="Z63" s="193">
        <v>69.599999999999994</v>
      </c>
      <c r="AA63" s="193">
        <v>72.2</v>
      </c>
      <c r="AB63" s="192">
        <v>61.729166666666664</v>
      </c>
      <c r="AC63" s="191">
        <v>38.416666666666664</v>
      </c>
      <c r="AD63" s="190">
        <v>57.166666666666664</v>
      </c>
      <c r="AE63" s="189">
        <v>34.333333333333336</v>
      </c>
    </row>
    <row r="64" spans="2:31" x14ac:dyDescent="0.25">
      <c r="B64" s="195">
        <v>312</v>
      </c>
      <c r="C64" s="194" t="s">
        <v>280</v>
      </c>
      <c r="D64" s="193">
        <v>20.55</v>
      </c>
      <c r="E64" s="193">
        <v>20.8</v>
      </c>
      <c r="F64" s="193">
        <v>19.899999999999999</v>
      </c>
      <c r="G64" s="193">
        <v>16.45</v>
      </c>
      <c r="H64" s="193">
        <v>17.100000000000001</v>
      </c>
      <c r="I64" s="193">
        <v>22.9</v>
      </c>
      <c r="J64" s="193">
        <v>29.9</v>
      </c>
      <c r="K64" s="191">
        <v>28.55</v>
      </c>
      <c r="L64" s="191">
        <v>19.8</v>
      </c>
      <c r="M64" s="191">
        <v>18.100000000000001</v>
      </c>
      <c r="N64" s="193">
        <v>16.399999999999999</v>
      </c>
      <c r="O64" s="193">
        <v>14.35</v>
      </c>
      <c r="P64" s="190">
        <v>14.85</v>
      </c>
      <c r="Q64" s="190">
        <v>13.05</v>
      </c>
      <c r="R64" s="190">
        <v>13.85</v>
      </c>
      <c r="S64" s="193">
        <v>14.6</v>
      </c>
      <c r="T64" s="193">
        <v>13.2</v>
      </c>
      <c r="U64" s="189">
        <v>13.2</v>
      </c>
      <c r="V64" s="189">
        <v>13.85</v>
      </c>
      <c r="W64" s="189">
        <v>15.25</v>
      </c>
      <c r="X64" s="193">
        <v>14.7</v>
      </c>
      <c r="Y64" s="193">
        <v>13.85</v>
      </c>
      <c r="Z64" s="193">
        <v>14.45</v>
      </c>
      <c r="AA64" s="193">
        <v>17.45</v>
      </c>
      <c r="AB64" s="192">
        <v>17.379166666666666</v>
      </c>
      <c r="AC64" s="191">
        <v>22.15</v>
      </c>
      <c r="AD64" s="190">
        <v>13.916666666666666</v>
      </c>
      <c r="AE64" s="189">
        <v>14.1</v>
      </c>
    </row>
    <row r="65" spans="2:31" x14ac:dyDescent="0.25">
      <c r="B65" s="195">
        <v>321</v>
      </c>
      <c r="C65" s="194" t="s">
        <v>279</v>
      </c>
      <c r="D65" s="193">
        <v>49.85</v>
      </c>
      <c r="E65" s="193">
        <v>52.35</v>
      </c>
      <c r="F65" s="193">
        <v>51.4</v>
      </c>
      <c r="G65" s="193">
        <v>52.45</v>
      </c>
      <c r="H65" s="193">
        <v>48.4</v>
      </c>
      <c r="I65" s="193">
        <v>47.65</v>
      </c>
      <c r="J65" s="193">
        <v>57.9</v>
      </c>
      <c r="K65" s="191">
        <v>59.3</v>
      </c>
      <c r="L65" s="191">
        <v>51.1</v>
      </c>
      <c r="M65" s="191">
        <v>54.95</v>
      </c>
      <c r="N65" s="193">
        <v>55.9</v>
      </c>
      <c r="O65" s="193">
        <v>55.25</v>
      </c>
      <c r="P65" s="190">
        <v>54</v>
      </c>
      <c r="Q65" s="190">
        <v>53.5</v>
      </c>
      <c r="R65" s="190">
        <v>52.15</v>
      </c>
      <c r="S65" s="193">
        <v>50.15</v>
      </c>
      <c r="T65" s="193">
        <v>51.55</v>
      </c>
      <c r="U65" s="189">
        <v>45.7</v>
      </c>
      <c r="V65" s="189">
        <v>37.1</v>
      </c>
      <c r="W65" s="189">
        <v>37.15</v>
      </c>
      <c r="X65" s="193">
        <v>42.95</v>
      </c>
      <c r="Y65" s="193">
        <v>41.7</v>
      </c>
      <c r="Z65" s="193">
        <v>42.55</v>
      </c>
      <c r="AA65" s="193">
        <v>46.05</v>
      </c>
      <c r="AB65" s="192">
        <v>49.627083333333331</v>
      </c>
      <c r="AC65" s="191">
        <v>55.116666666666667</v>
      </c>
      <c r="AD65" s="190">
        <v>53.216666666666669</v>
      </c>
      <c r="AE65" s="189">
        <v>39.983333333333334</v>
      </c>
    </row>
    <row r="66" spans="2:31" x14ac:dyDescent="0.25">
      <c r="B66" s="195">
        <v>322</v>
      </c>
      <c r="C66" s="194" t="s">
        <v>278</v>
      </c>
      <c r="D66" s="193">
        <v>54.75</v>
      </c>
      <c r="E66" s="193">
        <v>57.65</v>
      </c>
      <c r="F66" s="193">
        <v>59.7</v>
      </c>
      <c r="G66" s="193">
        <v>59.85</v>
      </c>
      <c r="H66" s="193">
        <v>59.35</v>
      </c>
      <c r="I66" s="193">
        <v>63.8</v>
      </c>
      <c r="J66" s="193">
        <v>68.3</v>
      </c>
      <c r="K66" s="191">
        <v>64.25</v>
      </c>
      <c r="L66" s="191">
        <v>59.35</v>
      </c>
      <c r="M66" s="191">
        <v>60.8</v>
      </c>
      <c r="N66" s="193">
        <v>59.9</v>
      </c>
      <c r="O66" s="193">
        <v>59.2</v>
      </c>
      <c r="P66" s="190">
        <v>58.65</v>
      </c>
      <c r="Q66" s="190">
        <v>57.35</v>
      </c>
      <c r="R66" s="190">
        <v>55.6</v>
      </c>
      <c r="S66" s="193">
        <v>53.65</v>
      </c>
      <c r="T66" s="193">
        <v>54.5</v>
      </c>
      <c r="U66" s="189">
        <v>52.45</v>
      </c>
      <c r="V66" s="189">
        <v>48.2</v>
      </c>
      <c r="W66" s="189">
        <v>47.55</v>
      </c>
      <c r="X66" s="193">
        <v>49.35</v>
      </c>
      <c r="Y66" s="193">
        <v>46.85</v>
      </c>
      <c r="Z66" s="193">
        <v>46.85</v>
      </c>
      <c r="AA66" s="193">
        <v>49.95</v>
      </c>
      <c r="AB66" s="192">
        <v>56.16041666666667</v>
      </c>
      <c r="AC66" s="191">
        <v>61.466666666666669</v>
      </c>
      <c r="AD66" s="190">
        <v>57.2</v>
      </c>
      <c r="AE66" s="189">
        <v>49.4</v>
      </c>
    </row>
    <row r="67" spans="2:31" x14ac:dyDescent="0.25">
      <c r="B67" s="195">
        <v>331</v>
      </c>
      <c r="C67" s="194" t="s">
        <v>277</v>
      </c>
      <c r="D67" s="193">
        <v>86.65</v>
      </c>
      <c r="E67" s="193">
        <v>86.2</v>
      </c>
      <c r="F67" s="193">
        <v>85.3</v>
      </c>
      <c r="G67" s="193">
        <v>78.650000000000006</v>
      </c>
      <c r="H67" s="193">
        <v>81.599999999999994</v>
      </c>
      <c r="I67" s="193">
        <v>85.85</v>
      </c>
      <c r="J67" s="193">
        <v>89.85</v>
      </c>
      <c r="K67" s="191">
        <v>70.650000000000006</v>
      </c>
      <c r="L67" s="191">
        <v>56.85</v>
      </c>
      <c r="M67" s="191">
        <v>78.599999999999994</v>
      </c>
      <c r="N67" s="193">
        <v>81.25</v>
      </c>
      <c r="O67" s="193">
        <v>80.95</v>
      </c>
      <c r="P67" s="190">
        <v>80.3</v>
      </c>
      <c r="Q67" s="190">
        <v>82.1</v>
      </c>
      <c r="R67" s="190">
        <v>81.150000000000006</v>
      </c>
      <c r="S67" s="193">
        <v>79.45</v>
      </c>
      <c r="T67" s="193">
        <v>77.349999999999994</v>
      </c>
      <c r="U67" s="189">
        <v>76.5</v>
      </c>
      <c r="V67" s="189">
        <v>76.95</v>
      </c>
      <c r="W67" s="189">
        <v>80.8</v>
      </c>
      <c r="X67" s="193">
        <v>85.35</v>
      </c>
      <c r="Y67" s="193">
        <v>85.45</v>
      </c>
      <c r="Z67" s="193">
        <v>84.55</v>
      </c>
      <c r="AA67" s="193">
        <v>83.9</v>
      </c>
      <c r="AB67" s="192">
        <v>80.677083333333329</v>
      </c>
      <c r="AC67" s="191">
        <v>68.7</v>
      </c>
      <c r="AD67" s="190">
        <v>81.183333333333337</v>
      </c>
      <c r="AE67" s="189">
        <v>78.083333333333329</v>
      </c>
    </row>
    <row r="68" spans="2:31" x14ac:dyDescent="0.25">
      <c r="B68" s="195">
        <v>332</v>
      </c>
      <c r="C68" s="194" t="s">
        <v>276</v>
      </c>
      <c r="D68" s="193">
        <v>80.8</v>
      </c>
      <c r="E68" s="193">
        <v>82.25</v>
      </c>
      <c r="F68" s="193">
        <v>82.15</v>
      </c>
      <c r="G68" s="193">
        <v>80.55</v>
      </c>
      <c r="H68" s="193">
        <v>77.3</v>
      </c>
      <c r="I68" s="193">
        <v>82.6</v>
      </c>
      <c r="J68" s="193">
        <v>81.5</v>
      </c>
      <c r="K68" s="191">
        <v>77.2</v>
      </c>
      <c r="L68" s="191">
        <v>73.45</v>
      </c>
      <c r="M68" s="191">
        <v>74.2</v>
      </c>
      <c r="N68" s="193">
        <v>74.599999999999994</v>
      </c>
      <c r="O68" s="193">
        <v>76.45</v>
      </c>
      <c r="P68" s="190">
        <v>76.3</v>
      </c>
      <c r="Q68" s="190">
        <v>76.75</v>
      </c>
      <c r="R68" s="190">
        <v>74.150000000000006</v>
      </c>
      <c r="S68" s="193">
        <v>74.3</v>
      </c>
      <c r="T68" s="193">
        <v>74.95</v>
      </c>
      <c r="U68" s="189">
        <v>68.05</v>
      </c>
      <c r="V68" s="189">
        <v>51</v>
      </c>
      <c r="W68" s="189">
        <v>57.25</v>
      </c>
      <c r="X68" s="193">
        <v>76.650000000000006</v>
      </c>
      <c r="Y68" s="193">
        <v>77.2</v>
      </c>
      <c r="Z68" s="193">
        <v>78.150000000000006</v>
      </c>
      <c r="AA68" s="193">
        <v>79.55</v>
      </c>
      <c r="AB68" s="192">
        <v>75.306250000000006</v>
      </c>
      <c r="AC68" s="191">
        <v>74.95</v>
      </c>
      <c r="AD68" s="190">
        <v>75.733333333333334</v>
      </c>
      <c r="AE68" s="189">
        <v>58.766666666666666</v>
      </c>
    </row>
    <row r="69" spans="2:31" x14ac:dyDescent="0.25">
      <c r="B69" s="195">
        <v>341</v>
      </c>
      <c r="C69" s="194" t="s">
        <v>275</v>
      </c>
      <c r="D69" s="193">
        <v>55.25</v>
      </c>
      <c r="E69" s="193">
        <v>58.7</v>
      </c>
      <c r="F69" s="193">
        <v>64.05</v>
      </c>
      <c r="G69" s="193">
        <v>61.6</v>
      </c>
      <c r="H69" s="193">
        <v>63.5</v>
      </c>
      <c r="I69" s="193">
        <v>59.4</v>
      </c>
      <c r="J69" s="193">
        <v>58.9</v>
      </c>
      <c r="K69" s="191">
        <v>56.65</v>
      </c>
      <c r="L69" s="191">
        <v>54.45</v>
      </c>
      <c r="M69" s="191">
        <v>56.3</v>
      </c>
      <c r="N69" s="193">
        <v>56.15</v>
      </c>
      <c r="O69" s="193">
        <v>56.25</v>
      </c>
      <c r="P69" s="190">
        <v>53.9</v>
      </c>
      <c r="Q69" s="190">
        <v>54.1</v>
      </c>
      <c r="R69" s="190">
        <v>55.95</v>
      </c>
      <c r="S69" s="193">
        <v>57.7</v>
      </c>
      <c r="T69" s="193">
        <v>57.15</v>
      </c>
      <c r="U69" s="189">
        <v>56.95</v>
      </c>
      <c r="V69" s="189">
        <v>57.3</v>
      </c>
      <c r="W69" s="189">
        <v>57.15</v>
      </c>
      <c r="X69" s="193">
        <v>58.65</v>
      </c>
      <c r="Y69" s="193">
        <v>57.4</v>
      </c>
      <c r="Z69" s="193">
        <v>57.15</v>
      </c>
      <c r="AA69" s="193">
        <v>56.8</v>
      </c>
      <c r="AB69" s="192">
        <v>57.55833333333333</v>
      </c>
      <c r="AC69" s="191">
        <v>55.8</v>
      </c>
      <c r="AD69" s="190">
        <v>54.65</v>
      </c>
      <c r="AE69" s="189">
        <v>57.133333333333333</v>
      </c>
    </row>
    <row r="70" spans="2:31" x14ac:dyDescent="0.25">
      <c r="B70" s="195">
        <v>342</v>
      </c>
      <c r="C70" s="194" t="s">
        <v>274</v>
      </c>
      <c r="D70" s="193">
        <v>84.3</v>
      </c>
      <c r="E70" s="193">
        <v>85.2</v>
      </c>
      <c r="F70" s="193">
        <v>81.5</v>
      </c>
      <c r="G70" s="193">
        <v>80.684210526315795</v>
      </c>
      <c r="H70" s="193">
        <v>71.150000000000006</v>
      </c>
      <c r="I70" s="193">
        <v>62.1</v>
      </c>
      <c r="J70" s="193">
        <v>77</v>
      </c>
      <c r="K70" s="191">
        <v>84.35</v>
      </c>
      <c r="L70" s="191">
        <v>83.75</v>
      </c>
      <c r="M70" s="191">
        <v>84.5</v>
      </c>
      <c r="N70" s="193">
        <v>84.75</v>
      </c>
      <c r="O70" s="193">
        <v>84.4</v>
      </c>
      <c r="P70" s="190">
        <v>82.25</v>
      </c>
      <c r="Q70" s="190">
        <v>81.400000000000006</v>
      </c>
      <c r="R70" s="190">
        <v>84.7</v>
      </c>
      <c r="S70" s="193">
        <v>84.15</v>
      </c>
      <c r="T70" s="193">
        <v>83.2</v>
      </c>
      <c r="U70" s="189">
        <v>81.150000000000006</v>
      </c>
      <c r="V70" s="189">
        <v>71.7</v>
      </c>
      <c r="W70" s="189">
        <v>78.8</v>
      </c>
      <c r="X70" s="193">
        <v>85.05</v>
      </c>
      <c r="Y70" s="193">
        <v>83.45</v>
      </c>
      <c r="Z70" s="193">
        <v>83.25</v>
      </c>
      <c r="AA70" s="193">
        <v>83.5</v>
      </c>
      <c r="AB70" s="192">
        <v>81.096033402922757</v>
      </c>
      <c r="AC70" s="191">
        <v>84.2</v>
      </c>
      <c r="AD70" s="190">
        <v>82.783333333333331</v>
      </c>
      <c r="AE70" s="189">
        <v>77.216666666666669</v>
      </c>
    </row>
    <row r="71" spans="2:31" x14ac:dyDescent="0.25">
      <c r="B71" s="195">
        <v>351</v>
      </c>
      <c r="C71" s="194" t="s">
        <v>273</v>
      </c>
      <c r="D71" s="193">
        <v>19.100000000000001</v>
      </c>
      <c r="E71" s="193">
        <v>26.2</v>
      </c>
      <c r="F71" s="193">
        <v>31.65</v>
      </c>
      <c r="G71" s="193">
        <v>30.15</v>
      </c>
      <c r="H71" s="193">
        <v>30.15</v>
      </c>
      <c r="I71" s="193">
        <v>32.75</v>
      </c>
      <c r="J71" s="193">
        <v>37.049999999999997</v>
      </c>
      <c r="K71" s="191">
        <v>31.85</v>
      </c>
      <c r="L71" s="191">
        <v>25</v>
      </c>
      <c r="M71" s="191">
        <v>22.35</v>
      </c>
      <c r="N71" s="193">
        <v>22.3</v>
      </c>
      <c r="O71" s="193">
        <v>20.05</v>
      </c>
      <c r="P71" s="190">
        <v>18.399999999999999</v>
      </c>
      <c r="Q71" s="190">
        <v>17.95</v>
      </c>
      <c r="R71" s="190">
        <v>17.899999999999999</v>
      </c>
      <c r="S71" s="193">
        <v>16.649999999999999</v>
      </c>
      <c r="T71" s="193">
        <v>18.05</v>
      </c>
      <c r="U71" s="189">
        <v>19.25</v>
      </c>
      <c r="V71" s="189">
        <v>20.5</v>
      </c>
      <c r="W71" s="189">
        <v>21.8</v>
      </c>
      <c r="X71" s="193">
        <v>23.7</v>
      </c>
      <c r="Y71" s="193">
        <v>22.55</v>
      </c>
      <c r="Z71" s="193">
        <v>19.95</v>
      </c>
      <c r="AA71" s="193">
        <v>17.899999999999999</v>
      </c>
      <c r="AB71" s="192">
        <v>23.466666666666665</v>
      </c>
      <c r="AC71" s="191">
        <v>26.4</v>
      </c>
      <c r="AD71" s="190">
        <v>18.083333333333332</v>
      </c>
      <c r="AE71" s="189">
        <v>20.516666666666666</v>
      </c>
    </row>
    <row r="72" spans="2:31" x14ac:dyDescent="0.25">
      <c r="B72" s="195">
        <v>352</v>
      </c>
      <c r="C72" s="194" t="s">
        <v>272</v>
      </c>
      <c r="D72" s="193">
        <v>24.75</v>
      </c>
      <c r="E72" s="193">
        <v>28.75</v>
      </c>
      <c r="F72" s="193">
        <v>28.25</v>
      </c>
      <c r="G72" s="193">
        <v>32.049999999999997</v>
      </c>
      <c r="H72" s="193">
        <v>29.4</v>
      </c>
      <c r="I72" s="193">
        <v>34.15</v>
      </c>
      <c r="J72" s="193">
        <v>34.200000000000003</v>
      </c>
      <c r="K72" s="191">
        <v>33.450000000000003</v>
      </c>
      <c r="L72" s="191">
        <v>33.65</v>
      </c>
      <c r="M72" s="191">
        <v>31.8</v>
      </c>
      <c r="N72" s="193">
        <v>31.15</v>
      </c>
      <c r="O72" s="193">
        <v>29.85</v>
      </c>
      <c r="P72" s="190">
        <v>29.05</v>
      </c>
      <c r="Q72" s="190">
        <v>27.65</v>
      </c>
      <c r="R72" s="190">
        <v>26.45</v>
      </c>
      <c r="S72" s="193">
        <v>26.25</v>
      </c>
      <c r="T72" s="193">
        <v>22.4</v>
      </c>
      <c r="U72" s="189">
        <v>17.95</v>
      </c>
      <c r="V72" s="189">
        <v>16.8</v>
      </c>
      <c r="W72" s="189">
        <v>20.25</v>
      </c>
      <c r="X72" s="193">
        <v>25.15</v>
      </c>
      <c r="Y72" s="193">
        <v>24.45</v>
      </c>
      <c r="Z72" s="193">
        <v>18.95</v>
      </c>
      <c r="AA72" s="193">
        <v>19.45</v>
      </c>
      <c r="AB72" s="192">
        <v>26.927083333333332</v>
      </c>
      <c r="AC72" s="191">
        <v>32.966666666666669</v>
      </c>
      <c r="AD72" s="190">
        <v>27.716666666666665</v>
      </c>
      <c r="AE72" s="189">
        <v>18.333333333333332</v>
      </c>
    </row>
    <row r="73" spans="2:31" x14ac:dyDescent="0.25">
      <c r="B73" s="195">
        <v>361</v>
      </c>
      <c r="C73" s="194" t="s">
        <v>271</v>
      </c>
      <c r="D73" s="193">
        <v>28.2</v>
      </c>
      <c r="E73" s="193">
        <v>30.7</v>
      </c>
      <c r="F73" s="193">
        <v>29.4</v>
      </c>
      <c r="G73" s="193">
        <v>29.05</v>
      </c>
      <c r="H73" s="193">
        <v>28.05</v>
      </c>
      <c r="I73" s="193">
        <v>27.65</v>
      </c>
      <c r="J73" s="193">
        <v>29.5</v>
      </c>
      <c r="K73" s="191">
        <v>32.85</v>
      </c>
      <c r="L73" s="191">
        <v>32</v>
      </c>
      <c r="M73" s="191">
        <v>33.049999999999997</v>
      </c>
      <c r="N73" s="193">
        <v>32.5</v>
      </c>
      <c r="O73" s="193">
        <v>31.4</v>
      </c>
      <c r="P73" s="190">
        <v>31.35</v>
      </c>
      <c r="Q73" s="190">
        <v>31.15</v>
      </c>
      <c r="R73" s="190">
        <v>27.65</v>
      </c>
      <c r="S73" s="193">
        <v>27.15</v>
      </c>
      <c r="T73" s="193">
        <v>27.75</v>
      </c>
      <c r="U73" s="189">
        <v>29.2</v>
      </c>
      <c r="V73" s="189">
        <v>28</v>
      </c>
      <c r="W73" s="189">
        <v>25.45</v>
      </c>
      <c r="X73" s="193">
        <v>24.35</v>
      </c>
      <c r="Y73" s="193">
        <v>21.9</v>
      </c>
      <c r="Z73" s="193">
        <v>20.6</v>
      </c>
      <c r="AA73" s="193">
        <v>23.85</v>
      </c>
      <c r="AB73" s="192">
        <v>28.447916666666668</v>
      </c>
      <c r="AC73" s="191">
        <v>32.633333333333333</v>
      </c>
      <c r="AD73" s="190">
        <v>30.05</v>
      </c>
      <c r="AE73" s="189">
        <v>27.55</v>
      </c>
    </row>
    <row r="74" spans="2:31" x14ac:dyDescent="0.25">
      <c r="B74" s="195">
        <v>362</v>
      </c>
      <c r="C74" s="194" t="s">
        <v>270</v>
      </c>
      <c r="D74" s="193">
        <v>26.4</v>
      </c>
      <c r="E74" s="193">
        <v>32.700000000000003</v>
      </c>
      <c r="F74" s="193">
        <v>32.85</v>
      </c>
      <c r="G74" s="193">
        <v>31.75</v>
      </c>
      <c r="H74" s="193">
        <v>25.6</v>
      </c>
      <c r="I74" s="193">
        <v>28.45</v>
      </c>
      <c r="J74" s="193">
        <v>28.75</v>
      </c>
      <c r="K74" s="191">
        <v>34.049999999999997</v>
      </c>
      <c r="L74" s="191">
        <v>34.700000000000003</v>
      </c>
      <c r="M74" s="191">
        <v>31.8</v>
      </c>
      <c r="N74" s="193">
        <v>31.15</v>
      </c>
      <c r="O74" s="193">
        <v>29.7</v>
      </c>
      <c r="P74" s="190">
        <v>28.45</v>
      </c>
      <c r="Q74" s="190">
        <v>28.8</v>
      </c>
      <c r="R74" s="190">
        <v>26.25</v>
      </c>
      <c r="S74" s="193">
        <v>24.1</v>
      </c>
      <c r="T74" s="193">
        <v>23.7</v>
      </c>
      <c r="U74" s="189">
        <v>25.05</v>
      </c>
      <c r="V74" s="189">
        <v>25.25</v>
      </c>
      <c r="W74" s="189">
        <v>24.65</v>
      </c>
      <c r="X74" s="193">
        <v>23.95</v>
      </c>
      <c r="Y74" s="193">
        <v>20.9</v>
      </c>
      <c r="Z74" s="193">
        <v>18.7</v>
      </c>
      <c r="AA74" s="193">
        <v>20.45</v>
      </c>
      <c r="AB74" s="192">
        <v>27.422916666666666</v>
      </c>
      <c r="AC74" s="191">
        <v>33.516666666666666</v>
      </c>
      <c r="AD74" s="190">
        <v>27.833333333333332</v>
      </c>
      <c r="AE74" s="189">
        <v>24.983333333333334</v>
      </c>
    </row>
    <row r="75" spans="2:31" x14ac:dyDescent="0.25">
      <c r="B75" s="195">
        <v>371</v>
      </c>
      <c r="C75" s="194" t="s">
        <v>269</v>
      </c>
      <c r="D75" s="193">
        <v>13.1</v>
      </c>
      <c r="E75" s="193">
        <v>17.75</v>
      </c>
      <c r="F75" s="193">
        <v>23.6</v>
      </c>
      <c r="G75" s="193">
        <v>26.25</v>
      </c>
      <c r="H75" s="193">
        <v>30.55</v>
      </c>
      <c r="I75" s="193">
        <v>30.6</v>
      </c>
      <c r="J75" s="193">
        <v>33.5</v>
      </c>
      <c r="K75" s="191">
        <v>31.55</v>
      </c>
      <c r="L75" s="191">
        <v>17.2</v>
      </c>
      <c r="M75" s="191">
        <v>17.350000000000001</v>
      </c>
      <c r="N75" s="193">
        <v>14.9</v>
      </c>
      <c r="O75" s="193">
        <v>16.25</v>
      </c>
      <c r="P75" s="190">
        <v>16.850000000000001</v>
      </c>
      <c r="Q75" s="190">
        <v>19</v>
      </c>
      <c r="R75" s="190">
        <v>13.35</v>
      </c>
      <c r="S75" s="193">
        <v>13.25</v>
      </c>
      <c r="T75" s="193">
        <v>12.2</v>
      </c>
      <c r="U75" s="189">
        <v>13.75</v>
      </c>
      <c r="V75" s="189">
        <v>14.95</v>
      </c>
      <c r="W75" s="189">
        <v>15.75</v>
      </c>
      <c r="X75" s="193">
        <v>12.55</v>
      </c>
      <c r="Y75" s="193">
        <v>12.6</v>
      </c>
      <c r="Z75" s="193">
        <v>10.85</v>
      </c>
      <c r="AA75" s="193">
        <v>10.8</v>
      </c>
      <c r="AB75" s="192">
        <v>18.270833333333332</v>
      </c>
      <c r="AC75" s="191">
        <v>22.033333333333335</v>
      </c>
      <c r="AD75" s="190">
        <v>16.399999999999999</v>
      </c>
      <c r="AE75" s="189">
        <v>14.816666666666666</v>
      </c>
    </row>
    <row r="76" spans="2:31" x14ac:dyDescent="0.25">
      <c r="B76" s="195">
        <v>372</v>
      </c>
      <c r="C76" s="194" t="s">
        <v>268</v>
      </c>
      <c r="D76" s="193">
        <v>26.85</v>
      </c>
      <c r="E76" s="193">
        <v>32.950000000000003</v>
      </c>
      <c r="F76" s="193">
        <v>34.85</v>
      </c>
      <c r="G76" s="193">
        <v>36.85</v>
      </c>
      <c r="H76" s="193">
        <v>35.549999999999997</v>
      </c>
      <c r="I76" s="193">
        <v>39.15</v>
      </c>
      <c r="J76" s="193">
        <v>43.8</v>
      </c>
      <c r="K76" s="191">
        <v>45</v>
      </c>
      <c r="L76" s="191">
        <v>42.45</v>
      </c>
      <c r="M76" s="191">
        <v>40.950000000000003</v>
      </c>
      <c r="N76" s="193">
        <v>38.200000000000003</v>
      </c>
      <c r="O76" s="193">
        <v>35.299999999999997</v>
      </c>
      <c r="P76" s="190">
        <v>34.85</v>
      </c>
      <c r="Q76" s="190">
        <v>34.950000000000003</v>
      </c>
      <c r="R76" s="190">
        <v>34.25</v>
      </c>
      <c r="S76" s="193">
        <v>33.200000000000003</v>
      </c>
      <c r="T76" s="193">
        <v>32.950000000000003</v>
      </c>
      <c r="U76" s="189">
        <v>32.299999999999997</v>
      </c>
      <c r="V76" s="189">
        <v>31.85</v>
      </c>
      <c r="W76" s="189">
        <v>29.9</v>
      </c>
      <c r="X76" s="193">
        <v>27.1</v>
      </c>
      <c r="Y76" s="193">
        <v>22.5</v>
      </c>
      <c r="Z76" s="193">
        <v>20.45</v>
      </c>
      <c r="AA76" s="193">
        <v>22.65</v>
      </c>
      <c r="AB76" s="192">
        <v>33.702083333333334</v>
      </c>
      <c r="AC76" s="191">
        <v>42.8</v>
      </c>
      <c r="AD76" s="190">
        <v>34.68333333333333</v>
      </c>
      <c r="AE76" s="189">
        <v>31.35</v>
      </c>
    </row>
    <row r="77" spans="2:31" x14ac:dyDescent="0.25">
      <c r="B77" s="195">
        <v>381</v>
      </c>
      <c r="C77" s="194" t="s">
        <v>267</v>
      </c>
      <c r="D77" s="193">
        <v>37.75</v>
      </c>
      <c r="E77" s="193">
        <v>40.450000000000003</v>
      </c>
      <c r="F77" s="193">
        <v>42.05</v>
      </c>
      <c r="G77" s="193">
        <v>40.450000000000003</v>
      </c>
      <c r="H77" s="193">
        <v>33.75</v>
      </c>
      <c r="I77" s="193">
        <v>37.35</v>
      </c>
      <c r="J77" s="193">
        <v>40.799999999999997</v>
      </c>
      <c r="K77" s="191">
        <v>40.700000000000003</v>
      </c>
      <c r="L77" s="191">
        <v>39.75</v>
      </c>
      <c r="M77" s="191">
        <v>38.1</v>
      </c>
      <c r="N77" s="193">
        <v>37.549999999999997</v>
      </c>
      <c r="O77" s="193">
        <v>37.15</v>
      </c>
      <c r="P77" s="190">
        <v>36.450000000000003</v>
      </c>
      <c r="Q77" s="190">
        <v>36.75</v>
      </c>
      <c r="R77" s="190">
        <v>35.15</v>
      </c>
      <c r="S77" s="193">
        <v>34.5</v>
      </c>
      <c r="T77" s="193">
        <v>34.200000000000003</v>
      </c>
      <c r="U77" s="189">
        <v>33.6</v>
      </c>
      <c r="V77" s="189">
        <v>30.2</v>
      </c>
      <c r="W77" s="189">
        <v>27.25</v>
      </c>
      <c r="X77" s="193">
        <v>31.2</v>
      </c>
      <c r="Y77" s="193">
        <v>30.45</v>
      </c>
      <c r="Z77" s="193">
        <v>32.25</v>
      </c>
      <c r="AA77" s="193">
        <v>35.799999999999997</v>
      </c>
      <c r="AB77" s="192">
        <v>35.985416666666666</v>
      </c>
      <c r="AC77" s="191">
        <v>39.516666666666666</v>
      </c>
      <c r="AD77" s="190">
        <v>36.116666666666667</v>
      </c>
      <c r="AE77" s="189">
        <v>30.35</v>
      </c>
    </row>
    <row r="78" spans="2:31" x14ac:dyDescent="0.25">
      <c r="B78" s="195">
        <v>382</v>
      </c>
      <c r="C78" s="194" t="s">
        <v>266</v>
      </c>
      <c r="D78" s="193">
        <v>31.35</v>
      </c>
      <c r="E78" s="193">
        <v>34.9</v>
      </c>
      <c r="F78" s="193">
        <v>33.9</v>
      </c>
      <c r="G78" s="193">
        <v>36.700000000000003</v>
      </c>
      <c r="H78" s="193">
        <v>35.75</v>
      </c>
      <c r="I78" s="193">
        <v>33.65</v>
      </c>
      <c r="J78" s="193">
        <v>33.4</v>
      </c>
      <c r="K78" s="191">
        <v>33.25</v>
      </c>
      <c r="L78" s="191">
        <v>32.6</v>
      </c>
      <c r="M78" s="191">
        <v>31.7</v>
      </c>
      <c r="N78" s="193">
        <v>33.25</v>
      </c>
      <c r="O78" s="193">
        <v>32.049999999999997</v>
      </c>
      <c r="P78" s="190">
        <v>31.45</v>
      </c>
      <c r="Q78" s="190">
        <v>31</v>
      </c>
      <c r="R78" s="190">
        <v>30.7</v>
      </c>
      <c r="S78" s="193">
        <v>30.9</v>
      </c>
      <c r="T78" s="193">
        <v>30.05</v>
      </c>
      <c r="U78" s="189">
        <v>29.45</v>
      </c>
      <c r="V78" s="189">
        <v>28.3</v>
      </c>
      <c r="W78" s="189">
        <v>26.65</v>
      </c>
      <c r="X78" s="193">
        <v>28.35</v>
      </c>
      <c r="Y78" s="193">
        <v>28.2</v>
      </c>
      <c r="Z78" s="193">
        <v>29.15</v>
      </c>
      <c r="AA78" s="193">
        <v>30.55</v>
      </c>
      <c r="AB78" s="192">
        <v>31.552083333333332</v>
      </c>
      <c r="AC78" s="191">
        <v>32.516666666666666</v>
      </c>
      <c r="AD78" s="190">
        <v>31.05</v>
      </c>
      <c r="AE78" s="189">
        <v>28.133333333333333</v>
      </c>
    </row>
    <row r="79" spans="2:31" x14ac:dyDescent="0.25">
      <c r="B79" s="195">
        <v>391</v>
      </c>
      <c r="C79" s="194" t="s">
        <v>265</v>
      </c>
      <c r="D79" s="193">
        <v>27.15</v>
      </c>
      <c r="E79" s="193">
        <v>27.55</v>
      </c>
      <c r="F79" s="193">
        <v>37.200000000000003</v>
      </c>
      <c r="G79" s="193">
        <v>40.200000000000003</v>
      </c>
      <c r="H79" s="193">
        <v>50.95</v>
      </c>
      <c r="I79" s="193">
        <v>47.4</v>
      </c>
      <c r="J79" s="193">
        <v>49.3</v>
      </c>
      <c r="K79" s="191">
        <v>41.75</v>
      </c>
      <c r="L79" s="191">
        <v>27.05</v>
      </c>
      <c r="M79" s="191">
        <v>24.7</v>
      </c>
      <c r="N79" s="193">
        <v>23.9</v>
      </c>
      <c r="O79" s="193">
        <v>23.45</v>
      </c>
      <c r="P79" s="190">
        <v>21</v>
      </c>
      <c r="Q79" s="190">
        <v>21.6</v>
      </c>
      <c r="R79" s="190">
        <v>21.1</v>
      </c>
      <c r="S79" s="193">
        <v>19.25</v>
      </c>
      <c r="T79" s="193">
        <v>19.7</v>
      </c>
      <c r="U79" s="189">
        <v>18.75</v>
      </c>
      <c r="V79" s="189">
        <v>15.35</v>
      </c>
      <c r="W79" s="189">
        <v>17.2</v>
      </c>
      <c r="X79" s="193">
        <v>21.6</v>
      </c>
      <c r="Y79" s="193">
        <v>23.75</v>
      </c>
      <c r="Z79" s="193">
        <v>24.05</v>
      </c>
      <c r="AA79" s="193">
        <v>29.25</v>
      </c>
      <c r="AB79" s="192">
        <v>28.05</v>
      </c>
      <c r="AC79" s="191">
        <v>31.166666666666668</v>
      </c>
      <c r="AD79" s="190">
        <v>21.233333333333334</v>
      </c>
      <c r="AE79" s="189">
        <v>17.100000000000001</v>
      </c>
    </row>
    <row r="80" spans="2:31" x14ac:dyDescent="0.25">
      <c r="B80" s="195">
        <v>392</v>
      </c>
      <c r="C80" s="194" t="s">
        <v>264</v>
      </c>
      <c r="D80" s="193">
        <v>26.65</v>
      </c>
      <c r="E80" s="193">
        <v>31.9</v>
      </c>
      <c r="F80" s="193">
        <v>26.5</v>
      </c>
      <c r="G80" s="193">
        <v>30</v>
      </c>
      <c r="H80" s="193">
        <v>32.15</v>
      </c>
      <c r="I80" s="193">
        <v>33.75</v>
      </c>
      <c r="J80" s="193">
        <v>33.549999999999997</v>
      </c>
      <c r="K80" s="191">
        <v>29.6</v>
      </c>
      <c r="L80" s="191">
        <v>22.1</v>
      </c>
      <c r="M80" s="191">
        <v>22.1</v>
      </c>
      <c r="N80" s="193">
        <v>19.399999999999999</v>
      </c>
      <c r="O80" s="193">
        <v>22.45</v>
      </c>
      <c r="P80" s="190">
        <v>22.7</v>
      </c>
      <c r="Q80" s="190">
        <v>20.55</v>
      </c>
      <c r="R80" s="190">
        <v>22</v>
      </c>
      <c r="S80" s="193">
        <v>20.5</v>
      </c>
      <c r="T80" s="193">
        <v>18.8</v>
      </c>
      <c r="U80" s="189">
        <v>21.05</v>
      </c>
      <c r="V80" s="189">
        <v>18.05</v>
      </c>
      <c r="W80" s="189">
        <v>18.95</v>
      </c>
      <c r="X80" s="193">
        <v>22.7</v>
      </c>
      <c r="Y80" s="193">
        <v>19.899999999999999</v>
      </c>
      <c r="Z80" s="193">
        <v>20.3</v>
      </c>
      <c r="AA80" s="193">
        <v>22.45</v>
      </c>
      <c r="AB80" s="192">
        <v>24.087499999999999</v>
      </c>
      <c r="AC80" s="191">
        <v>24.6</v>
      </c>
      <c r="AD80" s="190">
        <v>21.75</v>
      </c>
      <c r="AE80" s="189">
        <v>19.350000000000001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2"/>
  <sheetViews>
    <sheetView workbookViewId="0"/>
  </sheetViews>
  <sheetFormatPr defaultRowHeight="15" x14ac:dyDescent="0.25"/>
  <cols>
    <col min="1" max="1" width="9.140625" style="323"/>
    <col min="2" max="2" width="4" bestFit="1" customWidth="1"/>
    <col min="3" max="3" width="36.42578125" bestFit="1" customWidth="1"/>
    <col min="4" max="24" width="11.28515625" customWidth="1"/>
    <col min="25" max="25" width="12" customWidth="1"/>
    <col min="26" max="26" width="11.140625" customWidth="1"/>
    <col min="27" max="27" width="10.7109375" customWidth="1"/>
  </cols>
  <sheetData>
    <row r="1" spans="1:28" s="6" customFormat="1" x14ac:dyDescent="0.25">
      <c r="A1" s="8" t="s">
        <v>463</v>
      </c>
      <c r="AA1" s="222"/>
    </row>
    <row r="2" spans="1:28" s="6" customFormat="1" ht="14.25" x14ac:dyDescent="0.2">
      <c r="A2" s="7"/>
    </row>
    <row r="3" spans="1:28" s="6" customFormat="1" ht="14.25" x14ac:dyDescent="0.2"/>
    <row r="4" spans="1:28" s="6" customFormat="1" ht="14.25" x14ac:dyDescent="0.2"/>
    <row r="5" spans="1:28" s="324" customFormat="1" x14ac:dyDescent="0.25"/>
    <row r="6" spans="1:28" x14ac:dyDescent="0.25">
      <c r="B6" s="328" t="s">
        <v>342</v>
      </c>
      <c r="C6" s="328" t="s">
        <v>341</v>
      </c>
      <c r="D6" s="325" t="s">
        <v>14</v>
      </c>
      <c r="E6" s="326"/>
      <c r="F6" s="326"/>
      <c r="G6" s="326"/>
      <c r="H6" s="326"/>
      <c r="I6" s="326"/>
      <c r="J6" s="326"/>
      <c r="K6" s="327"/>
      <c r="L6" s="325" t="s">
        <v>18</v>
      </c>
      <c r="M6" s="326"/>
      <c r="N6" s="326"/>
      <c r="O6" s="326"/>
      <c r="P6" s="325" t="s">
        <v>20</v>
      </c>
      <c r="Q6" s="326"/>
      <c r="R6" s="326"/>
      <c r="S6" s="326"/>
      <c r="T6" s="325" t="s">
        <v>21</v>
      </c>
      <c r="U6" s="326"/>
      <c r="V6" s="326"/>
      <c r="W6" s="326"/>
      <c r="X6" s="325" t="s">
        <v>188</v>
      </c>
      <c r="Y6" s="326"/>
      <c r="Z6" s="326"/>
      <c r="AA6" s="326"/>
      <c r="AB6" s="263"/>
    </row>
    <row r="7" spans="1:28" x14ac:dyDescent="0.25">
      <c r="B7" s="329"/>
      <c r="C7" s="329"/>
      <c r="D7" s="325" t="s">
        <v>461</v>
      </c>
      <c r="E7" s="326"/>
      <c r="F7" s="326"/>
      <c r="G7" s="326"/>
      <c r="H7" s="325" t="s">
        <v>462</v>
      </c>
      <c r="I7" s="326"/>
      <c r="J7" s="326"/>
      <c r="K7" s="327"/>
      <c r="L7" s="325" t="s">
        <v>462</v>
      </c>
      <c r="M7" s="326"/>
      <c r="N7" s="326"/>
      <c r="O7" s="326"/>
      <c r="P7" s="325" t="s">
        <v>462</v>
      </c>
      <c r="Q7" s="326"/>
      <c r="R7" s="326"/>
      <c r="S7" s="326"/>
      <c r="T7" s="325" t="s">
        <v>462</v>
      </c>
      <c r="U7" s="326"/>
      <c r="V7" s="326"/>
      <c r="W7" s="326"/>
      <c r="X7" s="325" t="s">
        <v>462</v>
      </c>
      <c r="Y7" s="326"/>
      <c r="Z7" s="326"/>
      <c r="AA7" s="326"/>
      <c r="AB7" s="263"/>
    </row>
    <row r="8" spans="1:28" ht="38.25" x14ac:dyDescent="0.25">
      <c r="B8" s="330"/>
      <c r="C8" s="330"/>
      <c r="D8" s="264" t="s">
        <v>340</v>
      </c>
      <c r="E8" s="12" t="s">
        <v>339</v>
      </c>
      <c r="F8" s="12" t="s">
        <v>338</v>
      </c>
      <c r="G8" s="12" t="s">
        <v>337</v>
      </c>
      <c r="H8" s="264" t="s">
        <v>340</v>
      </c>
      <c r="I8" s="12" t="s">
        <v>339</v>
      </c>
      <c r="J8" s="12" t="s">
        <v>338</v>
      </c>
      <c r="K8" s="265" t="s">
        <v>337</v>
      </c>
      <c r="L8" s="264" t="s">
        <v>340</v>
      </c>
      <c r="M8" s="12" t="s">
        <v>339</v>
      </c>
      <c r="N8" s="12" t="s">
        <v>338</v>
      </c>
      <c r="O8" s="12" t="s">
        <v>337</v>
      </c>
      <c r="P8" s="264" t="s">
        <v>340</v>
      </c>
      <c r="Q8" s="12" t="s">
        <v>339</v>
      </c>
      <c r="R8" s="12" t="s">
        <v>338</v>
      </c>
      <c r="S8" s="12" t="s">
        <v>337</v>
      </c>
      <c r="T8" s="264" t="s">
        <v>340</v>
      </c>
      <c r="U8" s="12" t="s">
        <v>339</v>
      </c>
      <c r="V8" s="12" t="s">
        <v>338</v>
      </c>
      <c r="W8" s="12" t="s">
        <v>337</v>
      </c>
      <c r="X8" s="264" t="s">
        <v>340</v>
      </c>
      <c r="Y8" s="12" t="s">
        <v>339</v>
      </c>
      <c r="Z8" s="12" t="s">
        <v>338</v>
      </c>
      <c r="AA8" s="12" t="s">
        <v>337</v>
      </c>
      <c r="AB8" s="263"/>
    </row>
    <row r="9" spans="1:28" x14ac:dyDescent="0.25">
      <c r="B9" s="266">
        <v>11</v>
      </c>
      <c r="C9" s="267" t="s">
        <v>336</v>
      </c>
      <c r="D9" s="268">
        <v>27.887499999999999</v>
      </c>
      <c r="E9" s="269">
        <v>24.666666666666668</v>
      </c>
      <c r="F9" s="269">
        <v>27.066666666666666</v>
      </c>
      <c r="G9" s="269">
        <v>30.933333333333337</v>
      </c>
      <c r="H9" s="268">
        <v>30.438848920863311</v>
      </c>
      <c r="I9" s="269">
        <v>28.5</v>
      </c>
      <c r="J9" s="269">
        <v>33.148989898989896</v>
      </c>
      <c r="K9" s="270">
        <v>34.545454545454554</v>
      </c>
      <c r="L9" s="268">
        <v>28.016666666666666</v>
      </c>
      <c r="M9" s="11">
        <v>25.016666666666666</v>
      </c>
      <c r="N9" s="11">
        <v>29.566666666666666</v>
      </c>
      <c r="O9" s="11">
        <v>26.816666666666666</v>
      </c>
      <c r="P9" s="268">
        <v>25.456919060052218</v>
      </c>
      <c r="Q9" s="11">
        <v>23.145833333333332</v>
      </c>
      <c r="R9" s="11">
        <v>30.125</v>
      </c>
      <c r="S9" s="11">
        <v>25.416666666666668</v>
      </c>
      <c r="T9" s="268">
        <v>23.780303030303031</v>
      </c>
      <c r="U9" s="11">
        <v>20.075757575757574</v>
      </c>
      <c r="V9" s="11">
        <v>27.666666666666668</v>
      </c>
      <c r="W9" s="11">
        <v>26.484848484848484</v>
      </c>
      <c r="X9" s="268">
        <v>22.78125</v>
      </c>
      <c r="Y9" s="11">
        <v>20.333333333333332</v>
      </c>
      <c r="Z9" s="11">
        <v>23</v>
      </c>
      <c r="AA9" s="11">
        <v>24.95</v>
      </c>
    </row>
    <row r="10" spans="1:28" x14ac:dyDescent="0.25">
      <c r="B10" s="266">
        <v>12</v>
      </c>
      <c r="C10" s="267" t="s">
        <v>335</v>
      </c>
      <c r="D10" s="268">
        <v>23.15</v>
      </c>
      <c r="E10" s="11">
        <v>22.266666666666666</v>
      </c>
      <c r="F10" s="11">
        <v>22.933333333333334</v>
      </c>
      <c r="G10" s="11">
        <v>23.166666666666668</v>
      </c>
      <c r="H10" s="268">
        <v>22.755395683453237</v>
      </c>
      <c r="I10" s="11">
        <v>22.138888888888889</v>
      </c>
      <c r="J10" s="11">
        <v>22.358585858585858</v>
      </c>
      <c r="K10" s="11">
        <v>22.545454545454547</v>
      </c>
      <c r="L10" s="268">
        <v>23.612500000000001</v>
      </c>
      <c r="M10" s="11">
        <v>22.149999999999995</v>
      </c>
      <c r="N10" s="11">
        <v>23.216666666666669</v>
      </c>
      <c r="O10" s="11">
        <v>22.766666666666666</v>
      </c>
      <c r="P10" s="268">
        <v>18.832898172323759</v>
      </c>
      <c r="Q10" s="11">
        <v>17.979166666666668</v>
      </c>
      <c r="R10" s="11">
        <v>18.729166666666668</v>
      </c>
      <c r="S10" s="11">
        <v>18.479166666666668</v>
      </c>
      <c r="T10" s="268">
        <v>17.032196969696969</v>
      </c>
      <c r="U10" s="11">
        <v>18.5</v>
      </c>
      <c r="V10" s="11">
        <v>17.242424242424242</v>
      </c>
      <c r="W10" s="11">
        <v>16.757575757575758</v>
      </c>
      <c r="X10" s="268">
        <v>17.331250000000001</v>
      </c>
      <c r="Y10" s="11">
        <v>16.916666666666668</v>
      </c>
      <c r="Z10" s="11">
        <v>17.7</v>
      </c>
      <c r="AA10" s="11">
        <v>17.583333333333332</v>
      </c>
    </row>
    <row r="11" spans="1:28" x14ac:dyDescent="0.25">
      <c r="B11" s="266">
        <v>21</v>
      </c>
      <c r="C11" s="267" t="s">
        <v>334</v>
      </c>
      <c r="D11" s="268">
        <v>11.341666666666667</v>
      </c>
      <c r="E11" s="11">
        <v>11.4</v>
      </c>
      <c r="F11" s="11">
        <v>11.533333333333333</v>
      </c>
      <c r="G11" s="11">
        <v>14.066666666666668</v>
      </c>
      <c r="H11" s="268">
        <v>9.7741935483870961</v>
      </c>
      <c r="I11" s="11">
        <v>9.6111111111111125</v>
      </c>
      <c r="J11" s="11">
        <v>10.083333333333334</v>
      </c>
      <c r="K11" s="11">
        <v>10.515151515151516</v>
      </c>
      <c r="L11" s="268">
        <v>10.622916666666667</v>
      </c>
      <c r="M11" s="11">
        <v>9.6166666666666671</v>
      </c>
      <c r="N11" s="11">
        <v>12.916666666666666</v>
      </c>
      <c r="O11" s="11">
        <v>11.25</v>
      </c>
      <c r="P11" s="268">
        <v>10.825065274151436</v>
      </c>
      <c r="Q11" s="11">
        <v>9.5208333333333339</v>
      </c>
      <c r="R11" s="11">
        <v>12.270833333333334</v>
      </c>
      <c r="S11" s="11">
        <v>13.666666666666666</v>
      </c>
      <c r="T11" s="268">
        <v>11.295454545454545</v>
      </c>
      <c r="U11" s="11">
        <v>12.015151515151516</v>
      </c>
      <c r="V11" s="11">
        <v>12.803030303030303</v>
      </c>
      <c r="W11" s="11">
        <v>12.378787878787879</v>
      </c>
      <c r="X11" s="268">
        <v>16.977083333333333</v>
      </c>
      <c r="Y11" s="11">
        <v>14.983333333333333</v>
      </c>
      <c r="Z11" s="11">
        <v>15.916666666666666</v>
      </c>
      <c r="AA11" s="11">
        <v>15.1</v>
      </c>
    </row>
    <row r="12" spans="1:28" x14ac:dyDescent="0.25">
      <c r="B12" s="266">
        <v>22</v>
      </c>
      <c r="C12" s="267" t="s">
        <v>333</v>
      </c>
      <c r="D12" s="268">
        <v>16.270833333333332</v>
      </c>
      <c r="E12" s="11">
        <v>23</v>
      </c>
      <c r="F12" s="11">
        <v>19.333333333333332</v>
      </c>
      <c r="G12" s="11">
        <v>24.099999999999998</v>
      </c>
      <c r="H12" s="268">
        <v>10.243727598566307</v>
      </c>
      <c r="I12" s="11">
        <v>11.972222222222223</v>
      </c>
      <c r="J12" s="11">
        <v>10.694444444444445</v>
      </c>
      <c r="K12" s="11">
        <v>11.181818181818182</v>
      </c>
      <c r="L12" s="268">
        <v>9.4229166666666675</v>
      </c>
      <c r="M12" s="11">
        <v>9.1</v>
      </c>
      <c r="N12" s="11">
        <v>9.3333333333333339</v>
      </c>
      <c r="O12" s="11">
        <v>10.466666666666667</v>
      </c>
      <c r="P12" s="268">
        <v>12.394255874673629</v>
      </c>
      <c r="Q12" s="11">
        <v>12.5625</v>
      </c>
      <c r="R12" s="11">
        <v>15.666666666666666</v>
      </c>
      <c r="S12" s="11">
        <v>17.125</v>
      </c>
      <c r="T12" s="268">
        <v>16.994318181818183</v>
      </c>
      <c r="U12" s="11">
        <v>22.924242424242426</v>
      </c>
      <c r="V12" s="11">
        <v>25.59090909090909</v>
      </c>
      <c r="W12" s="11">
        <v>21.893939393939394</v>
      </c>
      <c r="X12" s="268">
        <v>17.108333333333334</v>
      </c>
      <c r="Y12" s="11">
        <v>26.1</v>
      </c>
      <c r="Z12" s="11">
        <v>21.683333333333334</v>
      </c>
      <c r="AA12" s="11">
        <v>23.066666666666666</v>
      </c>
    </row>
    <row r="13" spans="1:28" x14ac:dyDescent="0.25">
      <c r="B13" s="266">
        <v>31</v>
      </c>
      <c r="C13" s="267" t="s">
        <v>332</v>
      </c>
      <c r="D13" s="268">
        <v>1.6208333333333333</v>
      </c>
      <c r="E13" s="11">
        <v>1.5999999999999999</v>
      </c>
      <c r="F13" s="11">
        <v>3.3333333333333335</v>
      </c>
      <c r="G13" s="11">
        <v>1</v>
      </c>
      <c r="H13" s="268">
        <v>1.0573476702508962</v>
      </c>
      <c r="I13" s="11">
        <v>1.0277777777777777</v>
      </c>
      <c r="J13" s="11">
        <v>1.0555555555555556</v>
      </c>
      <c r="K13" s="11">
        <v>1.2121212121212122</v>
      </c>
      <c r="L13" s="268">
        <v>1.05</v>
      </c>
      <c r="M13" s="11">
        <v>1</v>
      </c>
      <c r="N13" s="11">
        <v>1.05</v>
      </c>
      <c r="O13" s="11">
        <v>1.2666666666666666</v>
      </c>
      <c r="P13" s="268">
        <v>1.206266318537859</v>
      </c>
      <c r="Q13" s="11">
        <v>1</v>
      </c>
      <c r="R13" s="11">
        <v>1.4166666666666667</v>
      </c>
      <c r="S13" s="11">
        <v>1.8541666666666667</v>
      </c>
      <c r="T13" s="268">
        <v>1.4791666666666667</v>
      </c>
      <c r="U13" s="11">
        <v>1.2727272727272727</v>
      </c>
      <c r="V13" s="11">
        <v>2.1666666666666665</v>
      </c>
      <c r="W13" s="11">
        <v>1.9696969696969697</v>
      </c>
      <c r="X13" s="268">
        <v>1.4604166666666667</v>
      </c>
      <c r="Y13" s="11">
        <v>1.3166666666666667</v>
      </c>
      <c r="Z13" s="11">
        <v>2.1166666666666667</v>
      </c>
      <c r="AA13" s="11">
        <v>2.0333333333333332</v>
      </c>
    </row>
    <row r="14" spans="1:28" x14ac:dyDescent="0.25">
      <c r="B14" s="266">
        <v>32</v>
      </c>
      <c r="C14" s="267" t="s">
        <v>331</v>
      </c>
      <c r="D14" s="268">
        <v>4.1875</v>
      </c>
      <c r="E14" s="11">
        <v>1.5</v>
      </c>
      <c r="F14" s="11">
        <v>1.6666666666666667</v>
      </c>
      <c r="G14" s="11">
        <v>14.233333333333334</v>
      </c>
      <c r="H14" s="268">
        <v>1.7275985663082438</v>
      </c>
      <c r="I14" s="11">
        <v>1.0555555555555556</v>
      </c>
      <c r="J14" s="11">
        <v>1</v>
      </c>
      <c r="K14" s="11">
        <v>5.4242424242424248</v>
      </c>
      <c r="L14" s="268">
        <v>1.3333333333333333</v>
      </c>
      <c r="M14" s="11">
        <v>1</v>
      </c>
      <c r="N14" s="11">
        <v>1</v>
      </c>
      <c r="O14" s="11">
        <v>3.2333333333333329</v>
      </c>
      <c r="P14" s="268">
        <v>2.2663185378590081</v>
      </c>
      <c r="Q14" s="11">
        <v>1.0208333333333333</v>
      </c>
      <c r="R14" s="11">
        <v>1.5</v>
      </c>
      <c r="S14" s="11">
        <v>7.291666666666667</v>
      </c>
      <c r="T14" s="268">
        <v>3.0871212121212119</v>
      </c>
      <c r="U14" s="11">
        <v>1.5909090909090908</v>
      </c>
      <c r="V14" s="11">
        <v>3.2575757575757578</v>
      </c>
      <c r="W14" s="11">
        <v>7</v>
      </c>
      <c r="X14" s="268">
        <v>3.5395833333333333</v>
      </c>
      <c r="Y14" s="11">
        <v>2.3166666666666669</v>
      </c>
      <c r="Z14" s="11">
        <v>4.3</v>
      </c>
      <c r="AA14" s="11">
        <v>6.7333333333333334</v>
      </c>
    </row>
    <row r="15" spans="1:28" x14ac:dyDescent="0.25">
      <c r="B15" s="266">
        <v>41</v>
      </c>
      <c r="C15" s="267" t="s">
        <v>330</v>
      </c>
      <c r="D15" s="268">
        <v>7.3458333333333332</v>
      </c>
      <c r="E15" s="11">
        <v>6.833333333333333</v>
      </c>
      <c r="F15" s="11">
        <v>7.1000000000000005</v>
      </c>
      <c r="G15" s="11">
        <v>14.033333333333333</v>
      </c>
      <c r="H15" s="268">
        <v>5.5483870967741939</v>
      </c>
      <c r="I15" s="11">
        <v>5.2222222222222223</v>
      </c>
      <c r="J15" s="11">
        <v>5.4722222222222223</v>
      </c>
      <c r="K15" s="11">
        <v>7.2727272727272734</v>
      </c>
      <c r="L15" s="268">
        <v>5.3624999999999998</v>
      </c>
      <c r="M15" s="11">
        <v>5.3</v>
      </c>
      <c r="N15" s="11">
        <v>5.3500000000000005</v>
      </c>
      <c r="O15" s="11">
        <v>5.7666666666666666</v>
      </c>
      <c r="P15" s="268">
        <v>6.2558746736292425</v>
      </c>
      <c r="Q15" s="11">
        <v>5.708333333333333</v>
      </c>
      <c r="R15" s="11">
        <v>6.166666666666667</v>
      </c>
      <c r="S15" s="11">
        <v>9.4375</v>
      </c>
      <c r="T15" s="268">
        <v>7.3598484848484844</v>
      </c>
      <c r="U15" s="11">
        <v>7.9696969696969697</v>
      </c>
      <c r="V15" s="11">
        <v>7.8181818181818183</v>
      </c>
      <c r="W15" s="11">
        <v>10.939393939393939</v>
      </c>
      <c r="X15" s="268">
        <v>7.7437500000000004</v>
      </c>
      <c r="Y15" s="11">
        <v>8.8333333333333339</v>
      </c>
      <c r="Z15" s="11">
        <v>7.9</v>
      </c>
      <c r="AA15" s="11">
        <v>12.016666666666667</v>
      </c>
    </row>
    <row r="16" spans="1:28" x14ac:dyDescent="0.25">
      <c r="B16" s="266">
        <v>42</v>
      </c>
      <c r="C16" s="267" t="s">
        <v>329</v>
      </c>
      <c r="D16" s="268">
        <v>7.3458333333333332</v>
      </c>
      <c r="E16" s="11">
        <v>6.833333333333333</v>
      </c>
      <c r="F16" s="11">
        <v>7.1000000000000005</v>
      </c>
      <c r="G16" s="11">
        <v>14.033333333333333</v>
      </c>
      <c r="H16" s="268">
        <v>5.5483870967741939</v>
      </c>
      <c r="I16" s="11">
        <v>5.2222222222222223</v>
      </c>
      <c r="J16" s="11">
        <v>5.4722222222222223</v>
      </c>
      <c r="K16" s="11">
        <v>7.2727272727272734</v>
      </c>
      <c r="L16" s="268">
        <v>5.3</v>
      </c>
      <c r="M16" s="11">
        <v>5.1333333333333337</v>
      </c>
      <c r="N16" s="11">
        <v>5.3666666666666671</v>
      </c>
      <c r="O16" s="11">
        <v>6</v>
      </c>
      <c r="P16" s="268">
        <v>6.415143603133159</v>
      </c>
      <c r="Q16" s="11">
        <v>5.604166666666667</v>
      </c>
      <c r="R16" s="11">
        <v>6.020833333333333</v>
      </c>
      <c r="S16" s="11">
        <v>10.479166666666666</v>
      </c>
      <c r="T16" s="268">
        <v>6.5511363636363633</v>
      </c>
      <c r="U16" s="11">
        <v>5.9090909090909092</v>
      </c>
      <c r="V16" s="11">
        <v>6.6969696969696972</v>
      </c>
      <c r="W16" s="11">
        <v>10.742424242424242</v>
      </c>
      <c r="X16" s="268">
        <v>6.2979166666666666</v>
      </c>
      <c r="Y16" s="11">
        <v>6.1</v>
      </c>
      <c r="Z16" s="11">
        <v>6.5166666666666666</v>
      </c>
      <c r="AA16" s="11">
        <v>9.1333333333333329</v>
      </c>
    </row>
    <row r="17" spans="2:27" x14ac:dyDescent="0.25">
      <c r="B17" s="266">
        <v>51</v>
      </c>
      <c r="C17" s="267" t="s">
        <v>328</v>
      </c>
      <c r="D17" s="268">
        <v>3.2041666666666666</v>
      </c>
      <c r="E17" s="11">
        <v>3</v>
      </c>
      <c r="F17" s="11">
        <v>3</v>
      </c>
      <c r="G17" s="11">
        <v>4.6000000000000005</v>
      </c>
      <c r="H17" s="268">
        <v>3</v>
      </c>
      <c r="I17" s="11">
        <v>3</v>
      </c>
      <c r="J17" s="11">
        <v>3</v>
      </c>
      <c r="K17" s="11">
        <v>3</v>
      </c>
      <c r="L17" s="268">
        <v>3</v>
      </c>
      <c r="M17" s="11">
        <v>3</v>
      </c>
      <c r="N17" s="11">
        <v>3</v>
      </c>
      <c r="O17" s="11">
        <v>3</v>
      </c>
      <c r="P17" s="268">
        <v>3.0104438642297651</v>
      </c>
      <c r="Q17" s="11">
        <v>3</v>
      </c>
      <c r="R17" s="11">
        <v>3</v>
      </c>
      <c r="S17" s="11">
        <v>3.0625</v>
      </c>
      <c r="T17" s="268">
        <v>3.0492424242424243</v>
      </c>
      <c r="U17" s="11">
        <v>3</v>
      </c>
      <c r="V17" s="11">
        <v>3.106060606060606</v>
      </c>
      <c r="W17" s="11">
        <v>3.0909090909090908</v>
      </c>
      <c r="X17" s="268">
        <v>3.0125000000000002</v>
      </c>
      <c r="Y17" s="11">
        <v>3</v>
      </c>
      <c r="Z17" s="11">
        <v>3.1</v>
      </c>
      <c r="AA17" s="11">
        <v>3</v>
      </c>
    </row>
    <row r="18" spans="2:27" x14ac:dyDescent="0.25">
      <c r="B18" s="266">
        <v>52</v>
      </c>
      <c r="C18" s="267" t="s">
        <v>327</v>
      </c>
      <c r="D18" s="268">
        <v>7.4208333333333334</v>
      </c>
      <c r="E18" s="11">
        <v>3.7333333333333338</v>
      </c>
      <c r="F18" s="11">
        <v>3.0666666666666664</v>
      </c>
      <c r="G18" s="11">
        <v>29.066666666666666</v>
      </c>
      <c r="H18" s="268">
        <v>3.4946236559139785</v>
      </c>
      <c r="I18" s="11">
        <v>3</v>
      </c>
      <c r="J18" s="11">
        <v>3</v>
      </c>
      <c r="K18" s="11">
        <v>6.8484848484848486</v>
      </c>
      <c r="L18" s="268">
        <v>3.0895833333333331</v>
      </c>
      <c r="M18" s="11">
        <v>3</v>
      </c>
      <c r="N18" s="11">
        <v>3</v>
      </c>
      <c r="O18" s="11">
        <v>3.7166666666666668</v>
      </c>
      <c r="P18" s="268">
        <v>4.7075718015665799</v>
      </c>
      <c r="Q18" s="11">
        <v>3</v>
      </c>
      <c r="R18" s="11">
        <v>3</v>
      </c>
      <c r="S18" s="11">
        <v>13.895833333333334</v>
      </c>
      <c r="T18" s="268">
        <v>6.6875</v>
      </c>
      <c r="U18" s="11">
        <v>3.0151515151515151</v>
      </c>
      <c r="V18" s="11">
        <v>3.7121212121212119</v>
      </c>
      <c r="W18" s="11">
        <v>23.015151515151516</v>
      </c>
      <c r="X18" s="268">
        <v>6.989583333333333</v>
      </c>
      <c r="Y18" s="11">
        <v>3</v>
      </c>
      <c r="Z18" s="11">
        <v>4.1500000000000004</v>
      </c>
      <c r="AA18" s="11">
        <v>24</v>
      </c>
    </row>
    <row r="19" spans="2:27" x14ac:dyDescent="0.25">
      <c r="B19" s="266">
        <v>61</v>
      </c>
      <c r="C19" s="267" t="s">
        <v>326</v>
      </c>
      <c r="D19" s="268">
        <v>12.145833333333334</v>
      </c>
      <c r="E19" s="11">
        <v>11.833333333333334</v>
      </c>
      <c r="F19" s="11">
        <v>9.9666666666666668</v>
      </c>
      <c r="G19" s="11">
        <v>28.5</v>
      </c>
      <c r="H19" s="268">
        <v>8.2831541218637987</v>
      </c>
      <c r="I19" s="11">
        <v>8.1111111111111125</v>
      </c>
      <c r="J19" s="11">
        <v>8.1666666666666661</v>
      </c>
      <c r="K19" s="11">
        <v>10.272727272727273</v>
      </c>
      <c r="L19" s="268">
        <v>7.9729166666666664</v>
      </c>
      <c r="M19" s="11">
        <v>7.8499999999999988</v>
      </c>
      <c r="N19" s="11">
        <v>8.0666666666666664</v>
      </c>
      <c r="O19" s="11">
        <v>8.5</v>
      </c>
      <c r="P19" s="268">
        <v>7.9451697127937333</v>
      </c>
      <c r="Q19" s="11">
        <v>7.4375</v>
      </c>
      <c r="R19" s="11">
        <v>8.2916666666666661</v>
      </c>
      <c r="S19" s="11">
        <v>9.7916666666666661</v>
      </c>
      <c r="T19" s="268">
        <v>9.6780303030303028</v>
      </c>
      <c r="U19" s="11">
        <v>8.6818181818181817</v>
      </c>
      <c r="V19" s="11">
        <v>10.424242424242424</v>
      </c>
      <c r="W19" s="11">
        <v>14.545454545454545</v>
      </c>
      <c r="X19" s="268">
        <v>9.9104166666666664</v>
      </c>
      <c r="Y19" s="11">
        <v>9.6999999999999993</v>
      </c>
      <c r="Z19" s="11">
        <v>10.816666666666666</v>
      </c>
      <c r="AA19" s="11">
        <v>14.866666666666667</v>
      </c>
    </row>
    <row r="20" spans="2:27" x14ac:dyDescent="0.25">
      <c r="B20" s="266">
        <v>62</v>
      </c>
      <c r="C20" s="267" t="s">
        <v>325</v>
      </c>
      <c r="D20" s="268">
        <v>15.733333333333333</v>
      </c>
      <c r="E20" s="11">
        <v>41.56666666666667</v>
      </c>
      <c r="F20" s="11">
        <v>15.399999999999999</v>
      </c>
      <c r="G20" s="11">
        <v>11</v>
      </c>
      <c r="H20" s="268">
        <v>8.6236559139784941</v>
      </c>
      <c r="I20" s="11">
        <v>11.111111111111112</v>
      </c>
      <c r="J20" s="11">
        <v>8.3333333333333339</v>
      </c>
      <c r="K20" s="11">
        <v>8.4242424242424239</v>
      </c>
      <c r="L20" s="268">
        <v>8.0770833333333325</v>
      </c>
      <c r="M20" s="11">
        <v>8</v>
      </c>
      <c r="N20" s="11">
        <v>8.2333333333333343</v>
      </c>
      <c r="O20" s="11">
        <v>8.15</v>
      </c>
      <c r="P20" s="268">
        <v>8.6579634464751951</v>
      </c>
      <c r="Q20" s="11">
        <v>8.8333333333333339</v>
      </c>
      <c r="R20" s="11">
        <v>9.9166666666666661</v>
      </c>
      <c r="S20" s="11">
        <v>10.3125</v>
      </c>
      <c r="T20" s="268">
        <v>11.907196969696969</v>
      </c>
      <c r="U20" s="11">
        <v>20.363636363636363</v>
      </c>
      <c r="V20" s="11">
        <v>13.848484848484848</v>
      </c>
      <c r="W20" s="11">
        <v>10.924242424242424</v>
      </c>
      <c r="X20" s="268">
        <v>12.504166666666666</v>
      </c>
      <c r="Y20" s="11">
        <v>22.433333333333334</v>
      </c>
      <c r="Z20" s="11">
        <v>11.783333333333333</v>
      </c>
      <c r="AA20" s="11">
        <v>11.233333333333333</v>
      </c>
    </row>
    <row r="21" spans="2:27" x14ac:dyDescent="0.25">
      <c r="B21" s="266">
        <v>71</v>
      </c>
      <c r="C21" s="267" t="s">
        <v>324</v>
      </c>
      <c r="D21" s="268">
        <v>6.2184873949579833</v>
      </c>
      <c r="E21" s="11">
        <v>7.833333333333333</v>
      </c>
      <c r="F21" s="11">
        <v>7.5333333333333323</v>
      </c>
      <c r="G21" s="11">
        <v>7.5999999999999988</v>
      </c>
      <c r="H21" s="268">
        <v>5.5378787878787881</v>
      </c>
      <c r="I21" s="11">
        <v>6.358585858585859</v>
      </c>
      <c r="J21" s="11">
        <v>6.7222222222222223</v>
      </c>
      <c r="K21" s="11">
        <v>6.0303030303030303</v>
      </c>
      <c r="L21" s="268">
        <v>5.5405405405405403</v>
      </c>
      <c r="M21" s="11">
        <v>4.7777777777777777</v>
      </c>
      <c r="N21" s="11">
        <v>5.9535947712418293</v>
      </c>
      <c r="O21" s="11">
        <v>6.6274509803921573</v>
      </c>
      <c r="P21" s="268">
        <v>5.7325227963525833</v>
      </c>
      <c r="Q21" s="11">
        <v>5.3636363636363633</v>
      </c>
      <c r="R21" s="11">
        <v>5.770833333333333</v>
      </c>
      <c r="S21" s="11">
        <v>6.375</v>
      </c>
      <c r="T21" s="268">
        <v>5.333333333333333</v>
      </c>
      <c r="U21" s="11">
        <v>5.3770491803278686</v>
      </c>
      <c r="V21" s="11">
        <v>5.8939393939393936</v>
      </c>
      <c r="W21" s="11">
        <v>5.7301587301587302</v>
      </c>
      <c r="X21" s="268">
        <v>5.9683972911963883</v>
      </c>
      <c r="Y21" s="11">
        <v>6.1166666666666663</v>
      </c>
      <c r="Z21" s="11">
        <v>6.3928571428571432</v>
      </c>
      <c r="AA21" s="11">
        <v>6.4333333333333336</v>
      </c>
    </row>
    <row r="22" spans="2:27" x14ac:dyDescent="0.25">
      <c r="B22" s="266">
        <v>72</v>
      </c>
      <c r="C22" s="267" t="s">
        <v>323</v>
      </c>
      <c r="D22" s="268">
        <v>6.493617021276596</v>
      </c>
      <c r="E22" s="11">
        <v>7.7</v>
      </c>
      <c r="F22" s="11">
        <v>6.3666666666666671</v>
      </c>
      <c r="G22" s="11">
        <v>6.9333333333333336</v>
      </c>
      <c r="H22" s="268">
        <v>5.4792452830188676</v>
      </c>
      <c r="I22" s="11">
        <v>5.75</v>
      </c>
      <c r="J22" s="11">
        <v>7</v>
      </c>
      <c r="K22" s="11">
        <v>6.3030303030303036</v>
      </c>
      <c r="L22" s="268">
        <v>5.6769230769230772</v>
      </c>
      <c r="M22" s="11">
        <v>4.9972222222222227</v>
      </c>
      <c r="N22" s="11">
        <v>6.7622549019607847</v>
      </c>
      <c r="O22" s="11">
        <v>6.4117647058823524</v>
      </c>
      <c r="P22" s="268">
        <v>5.6863905325443787</v>
      </c>
      <c r="Q22" s="11">
        <v>5.9333333333333336</v>
      </c>
      <c r="R22" s="11">
        <v>6.666666666666667</v>
      </c>
      <c r="S22" s="11">
        <v>7</v>
      </c>
      <c r="T22" s="268">
        <v>5.5238095238095237</v>
      </c>
      <c r="U22" s="11">
        <v>5.7118644067796609</v>
      </c>
      <c r="V22" s="11">
        <v>5.7230769230769232</v>
      </c>
      <c r="W22" s="11">
        <v>7.1904761904761907</v>
      </c>
      <c r="X22" s="268">
        <v>5.6181015452538627</v>
      </c>
      <c r="Y22" s="11">
        <v>6.25</v>
      </c>
      <c r="Z22" s="11">
        <v>7.3793103448275863</v>
      </c>
      <c r="AA22" s="11">
        <v>5.6166666666666663</v>
      </c>
    </row>
    <row r="23" spans="2:27" x14ac:dyDescent="0.25">
      <c r="B23" s="266">
        <v>81</v>
      </c>
      <c r="C23" s="267" t="s">
        <v>322</v>
      </c>
      <c r="D23" s="268">
        <v>11.933333333333334</v>
      </c>
      <c r="E23" s="11">
        <v>10.9</v>
      </c>
      <c r="F23" s="11">
        <v>9.6666666666666661</v>
      </c>
      <c r="G23" s="11">
        <v>21.533333333333331</v>
      </c>
      <c r="H23" s="268">
        <v>9.9928315412186386</v>
      </c>
      <c r="I23" s="11">
        <v>9.1111111111111125</v>
      </c>
      <c r="J23" s="11">
        <v>9.1666666666666661</v>
      </c>
      <c r="K23" s="11">
        <v>11.15151515151515</v>
      </c>
      <c r="L23" s="268">
        <v>9.5374999999999996</v>
      </c>
      <c r="M23" s="11">
        <v>9.0499999999999989</v>
      </c>
      <c r="N23" s="11">
        <v>9.2500000000000018</v>
      </c>
      <c r="O23" s="11">
        <v>10.783333333333331</v>
      </c>
      <c r="P23" s="268">
        <v>10.060052219321149</v>
      </c>
      <c r="Q23" s="11">
        <v>9.0625</v>
      </c>
      <c r="R23" s="11">
        <v>9.3333333333333339</v>
      </c>
      <c r="S23" s="11">
        <v>13.645833333333334</v>
      </c>
      <c r="T23" s="268">
        <v>10.479166666666666</v>
      </c>
      <c r="U23" s="11">
        <v>9.0757575757575761</v>
      </c>
      <c r="V23" s="11">
        <v>10.166666666666666</v>
      </c>
      <c r="W23" s="11">
        <v>15.151515151515152</v>
      </c>
      <c r="X23" s="268">
        <v>10.647916666666667</v>
      </c>
      <c r="Y23" s="11">
        <v>9.1833333333333336</v>
      </c>
      <c r="Z23" s="11">
        <v>9.9333333333333336</v>
      </c>
      <c r="AA23" s="11">
        <v>17.316666666666666</v>
      </c>
    </row>
    <row r="24" spans="2:27" x14ac:dyDescent="0.25">
      <c r="B24" s="266">
        <v>82</v>
      </c>
      <c r="C24" s="267" t="s">
        <v>321</v>
      </c>
      <c r="D24" s="268">
        <v>11.670833333333333</v>
      </c>
      <c r="E24" s="11">
        <v>13.9</v>
      </c>
      <c r="F24" s="11">
        <v>9.7333333333333325</v>
      </c>
      <c r="G24" s="11">
        <v>15.266666666666666</v>
      </c>
      <c r="H24" s="268">
        <v>10.261648745519713</v>
      </c>
      <c r="I24" s="11">
        <v>9.25</v>
      </c>
      <c r="J24" s="11">
        <v>9.75</v>
      </c>
      <c r="K24" s="11">
        <v>9.6666666666666661</v>
      </c>
      <c r="L24" s="268">
        <v>9.8312500000000007</v>
      </c>
      <c r="M24" s="11">
        <v>9.3833333333333329</v>
      </c>
      <c r="N24" s="11">
        <v>9.1833333333333336</v>
      </c>
      <c r="O24" s="11">
        <v>9.4333333333333336</v>
      </c>
      <c r="P24" s="268">
        <v>10.255874673629243</v>
      </c>
      <c r="Q24" s="11">
        <v>9.7708333333333339</v>
      </c>
      <c r="R24" s="11">
        <v>10</v>
      </c>
      <c r="S24" s="11">
        <v>10.604166666666666</v>
      </c>
      <c r="T24" s="268">
        <v>11.350378787878787</v>
      </c>
      <c r="U24" s="11">
        <v>13.151515151515152</v>
      </c>
      <c r="V24" s="11">
        <v>10</v>
      </c>
      <c r="W24" s="11">
        <v>13.818181818181818</v>
      </c>
      <c r="X24" s="268">
        <v>10.620833333333334</v>
      </c>
      <c r="Y24" s="11">
        <v>12.566666666666666</v>
      </c>
      <c r="Z24" s="11">
        <v>9.8166666666666664</v>
      </c>
      <c r="AA24" s="11">
        <v>12.866666666666667</v>
      </c>
    </row>
    <row r="25" spans="2:27" x14ac:dyDescent="0.25">
      <c r="B25" s="266">
        <v>91</v>
      </c>
      <c r="C25" s="267" t="s">
        <v>320</v>
      </c>
      <c r="D25" s="268">
        <v>18.237500000000001</v>
      </c>
      <c r="E25" s="11">
        <v>27.433333333333334</v>
      </c>
      <c r="F25" s="11">
        <v>17.433333333333334</v>
      </c>
      <c r="G25" s="11">
        <v>19.033333333333335</v>
      </c>
      <c r="H25" s="268">
        <v>22</v>
      </c>
      <c r="I25" s="11">
        <v>22.666666666666668</v>
      </c>
      <c r="J25" s="11">
        <v>27</v>
      </c>
      <c r="K25" s="11">
        <v>23.90909090909091</v>
      </c>
      <c r="L25" s="268">
        <v>23.458333333333332</v>
      </c>
      <c r="M25" s="11">
        <v>27.05</v>
      </c>
      <c r="N25" s="11">
        <v>27.083333333333332</v>
      </c>
      <c r="O25" s="11">
        <v>23.016666666666669</v>
      </c>
      <c r="P25" s="268">
        <v>25.389033942558747</v>
      </c>
      <c r="Q25" s="11">
        <v>28.583333333333332</v>
      </c>
      <c r="R25" s="11">
        <v>28.5625</v>
      </c>
      <c r="S25" s="11">
        <v>23.25</v>
      </c>
      <c r="T25" s="268">
        <v>17.628787878787879</v>
      </c>
      <c r="U25" s="11">
        <v>17.287878787878789</v>
      </c>
      <c r="V25" s="11">
        <v>19.984848484848484</v>
      </c>
      <c r="W25" s="11">
        <v>19.954545454545453</v>
      </c>
      <c r="X25" s="268">
        <v>19.210416666666667</v>
      </c>
      <c r="Y25" s="11">
        <v>22.933333333333334</v>
      </c>
      <c r="Z25" s="11">
        <v>19.216666666666665</v>
      </c>
      <c r="AA25" s="11">
        <v>22.866666666666667</v>
      </c>
    </row>
    <row r="26" spans="2:27" x14ac:dyDescent="0.25">
      <c r="B26" s="266">
        <v>92</v>
      </c>
      <c r="C26" s="267" t="s">
        <v>319</v>
      </c>
      <c r="D26" s="268">
        <v>19.779166666666665</v>
      </c>
      <c r="E26" s="11">
        <v>22.5</v>
      </c>
      <c r="F26" s="11">
        <v>16.7</v>
      </c>
      <c r="G26" s="11">
        <v>34.233333333333327</v>
      </c>
      <c r="H26" s="268">
        <v>18.663082437275985</v>
      </c>
      <c r="I26" s="11">
        <v>16.944444444444443</v>
      </c>
      <c r="J26" s="11">
        <v>20.611111111111114</v>
      </c>
      <c r="K26" s="11">
        <v>19.757575757575758</v>
      </c>
      <c r="L26" s="268">
        <v>19.443750000000001</v>
      </c>
      <c r="M26" s="11">
        <v>18.75</v>
      </c>
      <c r="N26" s="11">
        <v>18.933333333333334</v>
      </c>
      <c r="O26" s="11">
        <v>24.5</v>
      </c>
      <c r="P26" s="268">
        <v>21.488250652741513</v>
      </c>
      <c r="Q26" s="11">
        <v>20.208333333333332</v>
      </c>
      <c r="R26" s="11">
        <v>23.083333333333332</v>
      </c>
      <c r="S26" s="11">
        <v>25.5</v>
      </c>
      <c r="T26" s="268">
        <v>16.803030303030305</v>
      </c>
      <c r="U26" s="11">
        <v>17.621212121212121</v>
      </c>
      <c r="V26" s="11">
        <v>16.348484848484848</v>
      </c>
      <c r="W26" s="11">
        <v>23.878787878787879</v>
      </c>
      <c r="X26" s="268">
        <v>18.089583333333334</v>
      </c>
      <c r="Y26" s="11">
        <v>19.899999999999999</v>
      </c>
      <c r="Z26" s="11">
        <v>16.816666666666666</v>
      </c>
      <c r="AA26" s="11">
        <v>25.75</v>
      </c>
    </row>
    <row r="27" spans="2:27" x14ac:dyDescent="0.25">
      <c r="B27" s="266">
        <v>101</v>
      </c>
      <c r="C27" s="267" t="s">
        <v>318</v>
      </c>
      <c r="D27" s="268">
        <v>13.3125</v>
      </c>
      <c r="E27" s="11">
        <v>13.466666666666667</v>
      </c>
      <c r="F27" s="11">
        <v>14.666666666666666</v>
      </c>
      <c r="G27" s="11">
        <v>13.4</v>
      </c>
      <c r="H27" s="268">
        <v>13.143369175627241</v>
      </c>
      <c r="I27" s="11">
        <v>11.916666666666666</v>
      </c>
      <c r="J27" s="11">
        <v>15.638888888888891</v>
      </c>
      <c r="K27" s="11">
        <v>13.606060606060607</v>
      </c>
      <c r="L27" s="268">
        <v>60.139240506329116</v>
      </c>
      <c r="M27" s="11">
        <v>38.520833333333336</v>
      </c>
      <c r="N27" s="11">
        <v>99.410539215686256</v>
      </c>
      <c r="O27" s="11">
        <v>67.725490196078439</v>
      </c>
      <c r="P27" s="268">
        <v>79.140992167101828</v>
      </c>
      <c r="Q27" s="11">
        <v>59.416666666666664</v>
      </c>
      <c r="R27" s="11">
        <v>145.4375</v>
      </c>
      <c r="S27" s="11">
        <v>90.979166666666671</v>
      </c>
      <c r="T27" s="268">
        <v>101.37548638132296</v>
      </c>
      <c r="U27" s="11">
        <v>64.145161290322577</v>
      </c>
      <c r="V27" s="11">
        <v>123.15151515151516</v>
      </c>
      <c r="W27" s="11">
        <v>135.28571428571428</v>
      </c>
      <c r="X27" s="268">
        <v>101.52500000000001</v>
      </c>
      <c r="Y27" s="11">
        <v>70.349999999999994</v>
      </c>
      <c r="Z27" s="11">
        <v>143.05000000000001</v>
      </c>
      <c r="AA27" s="11">
        <v>130.85</v>
      </c>
    </row>
    <row r="28" spans="2:27" x14ac:dyDescent="0.25">
      <c r="B28" s="266">
        <v>102</v>
      </c>
      <c r="C28" s="267" t="s">
        <v>317</v>
      </c>
      <c r="D28" s="268">
        <v>3.2041666666666666</v>
      </c>
      <c r="E28" s="11">
        <v>3</v>
      </c>
      <c r="F28" s="11">
        <v>3</v>
      </c>
      <c r="G28" s="11">
        <v>4.6000000000000005</v>
      </c>
      <c r="H28" s="268">
        <v>3</v>
      </c>
      <c r="I28" s="11">
        <v>3</v>
      </c>
      <c r="J28" s="11">
        <v>3</v>
      </c>
      <c r="K28" s="11">
        <v>3</v>
      </c>
      <c r="L28" s="268">
        <v>12.49367088607595</v>
      </c>
      <c r="M28" s="11">
        <v>11.020833333333334</v>
      </c>
      <c r="N28" s="11">
        <v>14.810049019607844</v>
      </c>
      <c r="O28" s="11">
        <v>13.098039215686276</v>
      </c>
      <c r="P28" s="268">
        <v>12.096605744125327</v>
      </c>
      <c r="Q28" s="11">
        <v>10.708333333333334</v>
      </c>
      <c r="R28" s="11">
        <v>14.479166666666666</v>
      </c>
      <c r="S28" s="11">
        <v>12.958333333333334</v>
      </c>
      <c r="T28" s="268">
        <v>13.019493177387915</v>
      </c>
      <c r="U28" s="11">
        <v>11.838709677419354</v>
      </c>
      <c r="V28" s="11">
        <v>15.181818181818182</v>
      </c>
      <c r="W28" s="11">
        <v>14.53968253968254</v>
      </c>
      <c r="X28" s="268">
        <v>14.225469728601253</v>
      </c>
      <c r="Y28" s="11">
        <v>15.1</v>
      </c>
      <c r="Z28" s="11">
        <v>15.633333333333333</v>
      </c>
      <c r="AA28" s="11">
        <v>15.118644067796611</v>
      </c>
    </row>
    <row r="29" spans="2:27" x14ac:dyDescent="0.25">
      <c r="B29" s="266">
        <v>111</v>
      </c>
      <c r="C29" s="267" t="s">
        <v>316</v>
      </c>
      <c r="D29" s="268">
        <v>14.645833333333334</v>
      </c>
      <c r="E29" s="11">
        <v>14.066666666666668</v>
      </c>
      <c r="F29" s="11">
        <v>14.699999999999998</v>
      </c>
      <c r="G29" s="11">
        <v>14.433333333333332</v>
      </c>
      <c r="H29" s="268">
        <v>14.336917562724015</v>
      </c>
      <c r="I29" s="11">
        <v>13.111111111111112</v>
      </c>
      <c r="J29" s="11">
        <v>15.194444444444443</v>
      </c>
      <c r="K29" s="11">
        <v>15.090909090909088</v>
      </c>
      <c r="L29" s="268">
        <v>14.458333333333334</v>
      </c>
      <c r="M29" s="11">
        <v>13.566666666666665</v>
      </c>
      <c r="N29" s="11">
        <v>15.416666666666666</v>
      </c>
      <c r="O29" s="11">
        <v>15.049999999999999</v>
      </c>
      <c r="P29" s="268">
        <v>13.527415143603132</v>
      </c>
      <c r="Q29" s="11">
        <v>11.770833333333334</v>
      </c>
      <c r="R29" s="11">
        <v>14.520833333333334</v>
      </c>
      <c r="S29" s="11">
        <v>12.395833333333334</v>
      </c>
      <c r="T29" s="268">
        <v>10.205769230769231</v>
      </c>
      <c r="U29" s="11">
        <v>9.8030303030303028</v>
      </c>
      <c r="V29" s="11">
        <v>9.8787878787878789</v>
      </c>
      <c r="W29" s="11">
        <v>9.825396825396826</v>
      </c>
      <c r="X29" s="268">
        <v>10.768750000000001</v>
      </c>
      <c r="Y29" s="11">
        <v>11.45</v>
      </c>
      <c r="Z29" s="11">
        <v>10.383333333333333</v>
      </c>
      <c r="AA29" s="11">
        <v>10.15</v>
      </c>
    </row>
    <row r="30" spans="2:27" x14ac:dyDescent="0.25">
      <c r="B30" s="266">
        <v>112</v>
      </c>
      <c r="C30" s="267" t="s">
        <v>315</v>
      </c>
      <c r="D30" s="268">
        <v>15.029166666666667</v>
      </c>
      <c r="E30" s="11">
        <v>13.866666666666667</v>
      </c>
      <c r="F30" s="11">
        <v>15.799999999999999</v>
      </c>
      <c r="G30" s="11">
        <v>14.333333333333334</v>
      </c>
      <c r="H30" s="268">
        <v>13.899641577060931</v>
      </c>
      <c r="I30" s="11">
        <v>12.833333333333334</v>
      </c>
      <c r="J30" s="11">
        <v>14.694444444444445</v>
      </c>
      <c r="K30" s="11">
        <v>14.393939393939396</v>
      </c>
      <c r="L30" s="268">
        <v>12.983333333333333</v>
      </c>
      <c r="M30" s="11">
        <v>12.516666666666666</v>
      </c>
      <c r="N30" s="11">
        <v>13.533333333333331</v>
      </c>
      <c r="O30" s="11">
        <v>14.033333333333333</v>
      </c>
      <c r="P30" s="268">
        <v>12.007832898172325</v>
      </c>
      <c r="Q30" s="11">
        <v>12.375</v>
      </c>
      <c r="R30" s="11">
        <v>12.875</v>
      </c>
      <c r="S30" s="11">
        <v>12.4375</v>
      </c>
      <c r="T30" s="268">
        <v>9.9250000000000007</v>
      </c>
      <c r="U30" s="11">
        <v>11.045454545454545</v>
      </c>
      <c r="V30" s="11">
        <v>9.8181818181818183</v>
      </c>
      <c r="W30" s="11">
        <v>9.7460317460317452</v>
      </c>
      <c r="X30" s="268">
        <v>10.858333333333333</v>
      </c>
      <c r="Y30" s="11">
        <v>9.7166666666666668</v>
      </c>
      <c r="Z30" s="11">
        <v>11.15</v>
      </c>
      <c r="AA30" s="11">
        <v>10.666666666666666</v>
      </c>
    </row>
    <row r="31" spans="2:27" x14ac:dyDescent="0.25">
      <c r="B31" s="266">
        <v>121</v>
      </c>
      <c r="C31" s="267" t="s">
        <v>314</v>
      </c>
      <c r="D31" s="268">
        <v>5.4874999999999998</v>
      </c>
      <c r="E31" s="11">
        <v>5.8666666666666671</v>
      </c>
      <c r="F31" s="11">
        <v>5.3999999999999995</v>
      </c>
      <c r="G31" s="11">
        <v>5.5666666666666673</v>
      </c>
      <c r="H31" s="268">
        <v>5.3620071684587813</v>
      </c>
      <c r="I31" s="11">
        <v>5.166666666666667</v>
      </c>
      <c r="J31" s="11">
        <v>5.583333333333333</v>
      </c>
      <c r="K31" s="11">
        <v>5.0303030303030303</v>
      </c>
      <c r="L31" s="268">
        <v>5.0374999999999996</v>
      </c>
      <c r="M31" s="11">
        <v>5.4666666666666659</v>
      </c>
      <c r="N31" s="11">
        <v>5.416666666666667</v>
      </c>
      <c r="O31" s="11">
        <v>5.166666666666667</v>
      </c>
      <c r="P31" s="268">
        <v>3.85378590078329</v>
      </c>
      <c r="Q31" s="11">
        <v>3.8958333333333335</v>
      </c>
      <c r="R31" s="11">
        <v>3.7083333333333335</v>
      </c>
      <c r="S31" s="11">
        <v>3.9166666666666665</v>
      </c>
      <c r="T31" s="268">
        <v>3.0303030303030303</v>
      </c>
      <c r="U31" s="11">
        <v>3</v>
      </c>
      <c r="V31" s="11">
        <v>3.0909090909090908</v>
      </c>
      <c r="W31" s="11">
        <v>3.0909090909090908</v>
      </c>
      <c r="X31" s="268">
        <v>3.0750000000000002</v>
      </c>
      <c r="Y31" s="11">
        <v>2.95</v>
      </c>
      <c r="Z31" s="11">
        <v>3</v>
      </c>
      <c r="AA31" s="11">
        <v>3.25</v>
      </c>
    </row>
    <row r="32" spans="2:27" x14ac:dyDescent="0.25">
      <c r="B32" s="266">
        <v>122</v>
      </c>
      <c r="C32" s="267" t="s">
        <v>313</v>
      </c>
      <c r="D32" s="268">
        <v>5.8916666666666666</v>
      </c>
      <c r="E32" s="11">
        <v>8.1666666666666661</v>
      </c>
      <c r="F32" s="11">
        <v>5.5333333333333341</v>
      </c>
      <c r="G32" s="11">
        <v>5.7</v>
      </c>
      <c r="H32" s="268">
        <v>5.3369175627240146</v>
      </c>
      <c r="I32" s="11">
        <v>5.4444444444444438</v>
      </c>
      <c r="J32" s="11">
        <v>5.333333333333333</v>
      </c>
      <c r="K32" s="11">
        <v>5.5757575757575752</v>
      </c>
      <c r="L32" s="268">
        <v>5.2125000000000004</v>
      </c>
      <c r="M32" s="11">
        <v>5.6000000000000005</v>
      </c>
      <c r="N32" s="11">
        <v>5.2666666666666666</v>
      </c>
      <c r="O32" s="11">
        <v>5.2833333333333332</v>
      </c>
      <c r="P32" s="268">
        <v>3.6919060052219321</v>
      </c>
      <c r="Q32" s="11">
        <v>3.625</v>
      </c>
      <c r="R32" s="11">
        <v>3.8125</v>
      </c>
      <c r="S32" s="11">
        <v>3.7916666666666665</v>
      </c>
      <c r="T32" s="268">
        <v>3.0227272727272729</v>
      </c>
      <c r="U32" s="11">
        <v>3</v>
      </c>
      <c r="V32" s="11">
        <v>3.0454545454545454</v>
      </c>
      <c r="W32" s="11">
        <v>3.0303030303030303</v>
      </c>
      <c r="X32" s="268">
        <v>3.0187499999999998</v>
      </c>
      <c r="Y32" s="11">
        <v>2.9666666666666668</v>
      </c>
      <c r="Z32" s="11">
        <v>3</v>
      </c>
      <c r="AA32" s="11">
        <v>3.2333333333333334</v>
      </c>
    </row>
    <row r="33" spans="2:27" x14ac:dyDescent="0.25">
      <c r="B33" s="266">
        <v>131</v>
      </c>
      <c r="C33" s="267" t="s">
        <v>312</v>
      </c>
      <c r="D33" s="268">
        <v>17.504166666666666</v>
      </c>
      <c r="E33" s="11">
        <v>20.433333333333334</v>
      </c>
      <c r="F33" s="11">
        <v>17.433333333333334</v>
      </c>
      <c r="G33" s="11">
        <v>32.199999999999996</v>
      </c>
      <c r="H33" s="268">
        <v>10.874551971326165</v>
      </c>
      <c r="I33" s="11">
        <v>10.972222222222221</v>
      </c>
      <c r="J33" s="11">
        <v>11.111111111111109</v>
      </c>
      <c r="K33" s="11">
        <v>13.545454545454547</v>
      </c>
      <c r="L33" s="268">
        <v>10.35</v>
      </c>
      <c r="M33" s="11">
        <v>10.033333333333333</v>
      </c>
      <c r="N33" s="11">
        <v>10.583333333333334</v>
      </c>
      <c r="O33" s="11">
        <v>11.799999999999999</v>
      </c>
      <c r="P33" s="268">
        <v>11.501305483028721</v>
      </c>
      <c r="Q33" s="11">
        <v>11.666666666666666</v>
      </c>
      <c r="R33" s="11">
        <v>13.25</v>
      </c>
      <c r="S33" s="11">
        <v>14.0625</v>
      </c>
      <c r="T33" s="268">
        <v>12.604166666666666</v>
      </c>
      <c r="U33" s="11">
        <v>11.727272727272727</v>
      </c>
      <c r="V33" s="11">
        <v>13.848484848484848</v>
      </c>
      <c r="W33" s="11">
        <v>20.636363636363637</v>
      </c>
      <c r="X33" s="268">
        <v>13.070833333333333</v>
      </c>
      <c r="Y33" s="11">
        <v>12.716666666666667</v>
      </c>
      <c r="Z33" s="11">
        <v>13.566666666666666</v>
      </c>
      <c r="AA33" s="11">
        <v>22.166666666666668</v>
      </c>
    </row>
    <row r="34" spans="2:27" x14ac:dyDescent="0.25">
      <c r="B34" s="266">
        <v>132</v>
      </c>
      <c r="C34" s="267" t="s">
        <v>311</v>
      </c>
      <c r="D34" s="268">
        <v>22.233333333333334</v>
      </c>
      <c r="E34" s="11">
        <v>26.099999999999998</v>
      </c>
      <c r="F34" s="11">
        <v>21.8</v>
      </c>
      <c r="G34" s="11">
        <v>57.766666666666673</v>
      </c>
      <c r="H34" s="268">
        <v>10.810035842293907</v>
      </c>
      <c r="I34" s="11">
        <v>11.388888888888891</v>
      </c>
      <c r="J34" s="11">
        <v>10.916666666666666</v>
      </c>
      <c r="K34" s="11">
        <v>14.606060606060604</v>
      </c>
      <c r="L34" s="268">
        <v>10.058333333333334</v>
      </c>
      <c r="M34" s="11">
        <v>9.6333333333333329</v>
      </c>
      <c r="N34" s="11">
        <v>10.35</v>
      </c>
      <c r="O34" s="11">
        <v>10.766666666666666</v>
      </c>
      <c r="P34" s="268">
        <v>11.50523560209424</v>
      </c>
      <c r="Q34" s="11">
        <v>12.395833333333334</v>
      </c>
      <c r="R34" s="11">
        <v>13.770833333333334</v>
      </c>
      <c r="S34" s="11">
        <v>12.395833333333334</v>
      </c>
      <c r="T34" s="268">
        <v>13.907196969696969</v>
      </c>
      <c r="U34" s="11">
        <v>15.060606060606061</v>
      </c>
      <c r="V34" s="11">
        <v>14.348484848484848</v>
      </c>
      <c r="W34" s="11">
        <v>26.469696969696969</v>
      </c>
      <c r="X34" s="268">
        <v>14.252083333333333</v>
      </c>
      <c r="Y34" s="11">
        <v>15.316666666666666</v>
      </c>
      <c r="Z34" s="11">
        <v>14.383333333333333</v>
      </c>
      <c r="AA34" s="11">
        <v>27.633333333333333</v>
      </c>
    </row>
    <row r="35" spans="2:27" x14ac:dyDescent="0.25">
      <c r="B35" s="266">
        <v>161</v>
      </c>
      <c r="C35" s="267" t="s">
        <v>310</v>
      </c>
      <c r="D35" s="268">
        <v>12.541666666666666</v>
      </c>
      <c r="E35" s="11">
        <v>12.799999999999999</v>
      </c>
      <c r="F35" s="11">
        <v>12.4</v>
      </c>
      <c r="G35" s="11">
        <v>11.4</v>
      </c>
      <c r="H35" s="268">
        <v>13.49290780141844</v>
      </c>
      <c r="I35" s="11">
        <v>13.361111111111112</v>
      </c>
      <c r="J35" s="11">
        <v>13.722222222222221</v>
      </c>
      <c r="K35" s="11">
        <v>13.815656565656568</v>
      </c>
      <c r="L35" s="268">
        <v>11.031380753138075</v>
      </c>
      <c r="M35" s="11">
        <v>10.933333333333332</v>
      </c>
      <c r="N35" s="11">
        <v>13.283333333333331</v>
      </c>
      <c r="O35" s="11">
        <v>13.833333333333334</v>
      </c>
      <c r="P35" s="268">
        <v>10.428198433420366</v>
      </c>
      <c r="Q35" s="11">
        <v>10.729166666666666</v>
      </c>
      <c r="R35" s="11">
        <v>12.541666666666666</v>
      </c>
      <c r="S35" s="11">
        <v>10.229166666666666</v>
      </c>
      <c r="T35" s="268">
        <v>11.265895953757225</v>
      </c>
      <c r="U35" s="11">
        <v>12.636363636363637</v>
      </c>
      <c r="V35" s="11">
        <v>13.318181818181818</v>
      </c>
      <c r="W35" s="11">
        <v>12.206349206349206</v>
      </c>
      <c r="X35" s="268">
        <v>12.734864300626304</v>
      </c>
      <c r="Y35" s="11">
        <v>12.466666666666667</v>
      </c>
      <c r="Z35" s="11">
        <v>13.666666666666666</v>
      </c>
      <c r="AA35" s="11">
        <v>13.283333333333333</v>
      </c>
    </row>
    <row r="36" spans="2:27" x14ac:dyDescent="0.25">
      <c r="B36" s="266">
        <v>162</v>
      </c>
      <c r="C36" s="267" t="s">
        <v>309</v>
      </c>
      <c r="D36" s="268">
        <v>12.541666666666666</v>
      </c>
      <c r="E36" s="11">
        <v>12.799999999999999</v>
      </c>
      <c r="F36" s="11">
        <v>12.4</v>
      </c>
      <c r="G36" s="11">
        <v>11.4</v>
      </c>
      <c r="H36" s="268">
        <v>13.49290780141844</v>
      </c>
      <c r="I36" s="11">
        <v>13.361111111111112</v>
      </c>
      <c r="J36" s="11">
        <v>13.722222222222221</v>
      </c>
      <c r="K36" s="11">
        <v>13.815656565656568</v>
      </c>
      <c r="L36" s="268">
        <v>12.30625</v>
      </c>
      <c r="M36" s="11">
        <v>13.449999999999998</v>
      </c>
      <c r="N36" s="11">
        <v>14.083333333333334</v>
      </c>
      <c r="O36" s="11">
        <v>12.766666666666666</v>
      </c>
      <c r="P36" s="268">
        <v>13.117493472584856</v>
      </c>
      <c r="Q36" s="11">
        <v>9.8333333333333339</v>
      </c>
      <c r="R36" s="11">
        <v>11.645833333333334</v>
      </c>
      <c r="S36" s="11">
        <v>29.5</v>
      </c>
      <c r="T36" s="268">
        <v>9.4219653179190743</v>
      </c>
      <c r="U36" s="11">
        <v>9.1666666666666661</v>
      </c>
      <c r="V36" s="11">
        <v>10.075757575757576</v>
      </c>
      <c r="W36" s="11">
        <v>9.1111111111111107</v>
      </c>
      <c r="X36" s="268">
        <v>9.6882845188284517</v>
      </c>
      <c r="Y36" s="11">
        <v>9.7333333333333325</v>
      </c>
      <c r="Z36" s="11">
        <v>9.5500000000000007</v>
      </c>
      <c r="AA36" s="11">
        <v>9.6999999999999993</v>
      </c>
    </row>
    <row r="37" spans="2:27" x14ac:dyDescent="0.25">
      <c r="B37" s="266">
        <v>171</v>
      </c>
      <c r="C37" s="267" t="s">
        <v>308</v>
      </c>
      <c r="D37" s="268">
        <v>15.379166666666666</v>
      </c>
      <c r="E37" s="11">
        <v>13.366666666666667</v>
      </c>
      <c r="F37" s="11">
        <v>13.266666666666667</v>
      </c>
      <c r="G37" s="11">
        <v>31.900000000000002</v>
      </c>
      <c r="H37" s="268">
        <v>10.319298245614036</v>
      </c>
      <c r="I37" s="11">
        <v>10.722222222222221</v>
      </c>
      <c r="J37" s="11">
        <v>10.222222222222221</v>
      </c>
      <c r="K37" s="11">
        <v>13.25</v>
      </c>
      <c r="L37" s="268">
        <v>9.4895833333333339</v>
      </c>
      <c r="M37" s="11">
        <v>9.7166666666666668</v>
      </c>
      <c r="N37" s="11">
        <v>9.1333333333333329</v>
      </c>
      <c r="O37" s="11">
        <v>11.883333333333335</v>
      </c>
      <c r="P37" s="268">
        <v>9.9399477806788514</v>
      </c>
      <c r="Q37" s="11">
        <v>10.229166666666666</v>
      </c>
      <c r="R37" s="11">
        <v>12.354166666666666</v>
      </c>
      <c r="S37" s="11">
        <v>10.166666666666666</v>
      </c>
      <c r="T37" s="268">
        <v>15.837121212121213</v>
      </c>
      <c r="U37" s="11">
        <v>13.590909090909092</v>
      </c>
      <c r="V37" s="11">
        <v>13.818181818181818</v>
      </c>
      <c r="W37" s="11">
        <v>34.742424242424242</v>
      </c>
      <c r="X37" s="268">
        <v>14.883333333333333</v>
      </c>
      <c r="Y37" s="11">
        <v>13.8</v>
      </c>
      <c r="Z37" s="11">
        <v>13.55</v>
      </c>
      <c r="AA37" s="11">
        <v>28.266666666666666</v>
      </c>
    </row>
    <row r="38" spans="2:27" x14ac:dyDescent="0.25">
      <c r="B38" s="266">
        <v>172</v>
      </c>
      <c r="C38" s="267" t="s">
        <v>307</v>
      </c>
      <c r="D38" s="268">
        <v>15.304166666666667</v>
      </c>
      <c r="E38" s="11">
        <v>26.900000000000002</v>
      </c>
      <c r="F38" s="11">
        <v>21.333333333333332</v>
      </c>
      <c r="G38" s="11">
        <v>14.233333333333334</v>
      </c>
      <c r="H38" s="268">
        <v>9.4385964912280702</v>
      </c>
      <c r="I38" s="11">
        <v>10.805555555555555</v>
      </c>
      <c r="J38" s="11">
        <v>10.694444444444443</v>
      </c>
      <c r="K38" s="11">
        <v>9.8333333333333339</v>
      </c>
      <c r="L38" s="268">
        <v>8.9437499999999996</v>
      </c>
      <c r="M38" s="11">
        <v>9.3166666666666647</v>
      </c>
      <c r="N38" s="11">
        <v>10.333333333333334</v>
      </c>
      <c r="O38" s="11">
        <v>9.0666666666666664</v>
      </c>
      <c r="P38" s="268">
        <v>34.195822454308093</v>
      </c>
      <c r="Q38" s="11">
        <v>28.854166666666668</v>
      </c>
      <c r="R38" s="11">
        <v>35.6875</v>
      </c>
      <c r="S38" s="11">
        <v>35.041666666666664</v>
      </c>
      <c r="T38" s="268">
        <v>11.407196969696969</v>
      </c>
      <c r="U38" s="11">
        <v>15.969696969696969</v>
      </c>
      <c r="V38" s="11">
        <v>14.606060606060606</v>
      </c>
      <c r="W38" s="11">
        <v>10.363636363636363</v>
      </c>
      <c r="X38" s="268">
        <v>12.643750000000001</v>
      </c>
      <c r="Y38" s="11">
        <v>16.850000000000001</v>
      </c>
      <c r="Z38" s="11">
        <v>16.033333333333335</v>
      </c>
      <c r="AA38" s="11">
        <v>12.2</v>
      </c>
    </row>
    <row r="39" spans="2:27" x14ac:dyDescent="0.25">
      <c r="B39" s="266">
        <v>181</v>
      </c>
      <c r="C39" s="267" t="s">
        <v>306</v>
      </c>
      <c r="D39" s="268">
        <v>37.533333333333331</v>
      </c>
      <c r="E39" s="11">
        <v>34.266666666666673</v>
      </c>
      <c r="F39" s="11">
        <v>37.166666666666664</v>
      </c>
      <c r="G39" s="11">
        <v>37.9</v>
      </c>
      <c r="H39" s="268">
        <v>33.712280701754388</v>
      </c>
      <c r="I39" s="11">
        <v>29.333333333333332</v>
      </c>
      <c r="J39" s="11">
        <v>34.361111111111107</v>
      </c>
      <c r="K39" s="11">
        <v>34.5</v>
      </c>
      <c r="L39" s="268">
        <v>34.916666666666664</v>
      </c>
      <c r="M39" s="11">
        <v>30.3</v>
      </c>
      <c r="N39" s="11">
        <v>36.716666666666669</v>
      </c>
      <c r="O39" s="11">
        <v>34.983333333333327</v>
      </c>
      <c r="P39" s="268">
        <v>29.386422976501304</v>
      </c>
      <c r="Q39" s="11">
        <v>28.083333333333332</v>
      </c>
      <c r="R39" s="11">
        <v>31.3125</v>
      </c>
      <c r="S39" s="11">
        <v>31.145833333333332</v>
      </c>
      <c r="T39" s="268">
        <v>37.821969696969695</v>
      </c>
      <c r="U39" s="11">
        <v>30.303030303030305</v>
      </c>
      <c r="V39" s="11">
        <v>39.954545454545453</v>
      </c>
      <c r="W39" s="11">
        <v>39.136363636363633</v>
      </c>
      <c r="X39" s="268">
        <v>37.954166666666666</v>
      </c>
      <c r="Y39" s="11">
        <v>31.85</v>
      </c>
      <c r="Z39" s="11">
        <v>38.68333333333333</v>
      </c>
      <c r="AA39" s="11">
        <v>39.6</v>
      </c>
    </row>
    <row r="40" spans="2:27" x14ac:dyDescent="0.25">
      <c r="B40" s="266">
        <v>182</v>
      </c>
      <c r="C40" s="267" t="s">
        <v>305</v>
      </c>
      <c r="D40" s="268">
        <v>34.445833333333333</v>
      </c>
      <c r="E40" s="11">
        <v>36.666666666666664</v>
      </c>
      <c r="F40" s="11">
        <v>35.666666666666671</v>
      </c>
      <c r="G40" s="11">
        <v>35.1</v>
      </c>
      <c r="H40" s="268">
        <v>28.610526315789475</v>
      </c>
      <c r="I40" s="11">
        <v>27.777777777777775</v>
      </c>
      <c r="J40" s="11">
        <v>29.333333333333332</v>
      </c>
      <c r="K40" s="11">
        <v>28.861111111111111</v>
      </c>
      <c r="L40" s="268">
        <v>29.987500000000001</v>
      </c>
      <c r="M40" s="11">
        <v>28.333333333333332</v>
      </c>
      <c r="N40" s="11">
        <v>32.699999999999996</v>
      </c>
      <c r="O40" s="11">
        <v>30.066666666666666</v>
      </c>
      <c r="P40" s="268">
        <v>8.0078328981723246</v>
      </c>
      <c r="Q40" s="11">
        <v>10.166666666666666</v>
      </c>
      <c r="R40" s="11">
        <v>10.666666666666666</v>
      </c>
      <c r="S40" s="11">
        <v>9.2291666666666661</v>
      </c>
      <c r="T40" s="268">
        <v>30.339015151515152</v>
      </c>
      <c r="U40" s="11">
        <v>30.287878787878789</v>
      </c>
      <c r="V40" s="11">
        <v>32.954545454545453</v>
      </c>
      <c r="W40" s="11">
        <v>32.909090909090907</v>
      </c>
      <c r="X40" s="268">
        <v>32.18333333333333</v>
      </c>
      <c r="Y40" s="11">
        <v>32.65</v>
      </c>
      <c r="Z40" s="11">
        <v>34.549999999999997</v>
      </c>
      <c r="AA40" s="11">
        <v>35</v>
      </c>
    </row>
    <row r="41" spans="2:27" x14ac:dyDescent="0.25">
      <c r="B41" s="266">
        <v>191</v>
      </c>
      <c r="C41" s="267" t="s">
        <v>304</v>
      </c>
      <c r="D41" s="268">
        <v>9.5625</v>
      </c>
      <c r="E41" s="11">
        <v>15.4</v>
      </c>
      <c r="F41" s="11">
        <v>11.700000000000001</v>
      </c>
      <c r="G41" s="11">
        <v>10.9</v>
      </c>
      <c r="H41" s="268">
        <v>7.0631578947368423</v>
      </c>
      <c r="I41" s="11">
        <v>9.5833333333333339</v>
      </c>
      <c r="J41" s="11">
        <v>8.5</v>
      </c>
      <c r="K41" s="11">
        <v>7.666666666666667</v>
      </c>
      <c r="L41" s="268">
        <v>6.8833333333333337</v>
      </c>
      <c r="M41" s="11">
        <v>9.1666666666666661</v>
      </c>
      <c r="N41" s="11">
        <v>8.5499999999999989</v>
      </c>
      <c r="O41" s="11">
        <v>7.5666666666666664</v>
      </c>
      <c r="P41" s="268">
        <v>7.3838120104438643</v>
      </c>
      <c r="Q41" s="11">
        <v>6.666666666666667</v>
      </c>
      <c r="R41" s="11">
        <v>8.8125</v>
      </c>
      <c r="S41" s="11">
        <v>12.395833333333334</v>
      </c>
      <c r="T41" s="268">
        <v>9.3011363636363633</v>
      </c>
      <c r="U41" s="11">
        <v>14.106060606060606</v>
      </c>
      <c r="V41" s="11">
        <v>12.621212121212121</v>
      </c>
      <c r="W41" s="11">
        <v>9.7878787878787872</v>
      </c>
      <c r="X41" s="268">
        <v>11.252083333333333</v>
      </c>
      <c r="Y41" s="11">
        <v>14.033333333333333</v>
      </c>
      <c r="Z41" s="11">
        <v>18.883333333333333</v>
      </c>
      <c r="AA41" s="11">
        <v>12.766666666666667</v>
      </c>
    </row>
    <row r="42" spans="2:27" x14ac:dyDescent="0.25">
      <c r="B42" s="266">
        <v>192</v>
      </c>
      <c r="C42" s="267" t="s">
        <v>303</v>
      </c>
      <c r="D42" s="268">
        <v>8.1083333333333325</v>
      </c>
      <c r="E42" s="11">
        <v>8.6333333333333346</v>
      </c>
      <c r="F42" s="11">
        <v>9.5333333333333332</v>
      </c>
      <c r="G42" s="11">
        <v>12.800000000000002</v>
      </c>
      <c r="H42" s="268">
        <v>6.6561403508771928</v>
      </c>
      <c r="I42" s="11">
        <v>6.7222222222222214</v>
      </c>
      <c r="J42" s="11">
        <v>7.833333333333333</v>
      </c>
      <c r="K42" s="11">
        <v>8.9444444444444446</v>
      </c>
      <c r="L42" s="268">
        <v>6.5</v>
      </c>
      <c r="M42" s="11">
        <v>6.1166666666666671</v>
      </c>
      <c r="N42" s="11">
        <v>7.8166666666666664</v>
      </c>
      <c r="O42" s="11">
        <v>9</v>
      </c>
      <c r="P42" s="268">
        <v>2.1984334203655354</v>
      </c>
      <c r="Q42" s="11">
        <v>2.0416666666666665</v>
      </c>
      <c r="R42" s="11">
        <v>2.2083333333333335</v>
      </c>
      <c r="S42" s="11">
        <v>2.75</v>
      </c>
      <c r="T42" s="268">
        <v>7.3181818181818183</v>
      </c>
      <c r="U42" s="11">
        <v>7.0151515151515156</v>
      </c>
      <c r="V42" s="11">
        <v>8.9242424242424239</v>
      </c>
      <c r="W42" s="11">
        <v>10.924242424242424</v>
      </c>
      <c r="X42" s="268">
        <v>7.3812499999999996</v>
      </c>
      <c r="Y42" s="11">
        <v>7.05</v>
      </c>
      <c r="Z42" s="11">
        <v>8.8333333333333339</v>
      </c>
      <c r="AA42" s="11">
        <v>11.233333333333333</v>
      </c>
    </row>
    <row r="43" spans="2:27" x14ac:dyDescent="0.25">
      <c r="B43" s="266">
        <v>201</v>
      </c>
      <c r="C43" s="267" t="s">
        <v>302</v>
      </c>
      <c r="D43" s="268">
        <v>2.5583333333333331</v>
      </c>
      <c r="E43" s="11">
        <v>4.6333333333333329</v>
      </c>
      <c r="F43" s="11">
        <v>2.166666666666667</v>
      </c>
      <c r="G43" s="11">
        <v>2.8000000000000003</v>
      </c>
      <c r="H43" s="268">
        <v>2.0842105263157893</v>
      </c>
      <c r="I43" s="11">
        <v>2.1388888888888888</v>
      </c>
      <c r="J43" s="11">
        <v>2.0277777777777781</v>
      </c>
      <c r="K43" s="11">
        <v>2.25</v>
      </c>
      <c r="L43" s="268">
        <v>2.0687500000000001</v>
      </c>
      <c r="M43" s="11">
        <v>2.0166666666666666</v>
      </c>
      <c r="N43" s="11">
        <v>2.0500000000000003</v>
      </c>
      <c r="O43" s="11">
        <v>2.0666666666666669</v>
      </c>
      <c r="P43" s="268">
        <v>2.1305483028720626</v>
      </c>
      <c r="Q43" s="11">
        <v>2</v>
      </c>
      <c r="R43" s="11">
        <v>2.0208333333333335</v>
      </c>
      <c r="S43" s="11">
        <v>2.75</v>
      </c>
      <c r="T43" s="268">
        <v>2.2708333333333335</v>
      </c>
      <c r="U43" s="11">
        <v>3.1363636363636362</v>
      </c>
      <c r="V43" s="11">
        <v>2.2272727272727271</v>
      </c>
      <c r="W43" s="11">
        <v>2.4242424242424243</v>
      </c>
      <c r="X43" s="268">
        <v>2.3729166666666668</v>
      </c>
      <c r="Y43" s="11">
        <v>3.0166666666666666</v>
      </c>
      <c r="Z43" s="11">
        <v>2.4833333333333334</v>
      </c>
      <c r="AA43" s="11">
        <v>2.75</v>
      </c>
    </row>
    <row r="44" spans="2:27" x14ac:dyDescent="0.25">
      <c r="B44" s="266">
        <v>202</v>
      </c>
      <c r="C44" s="267" t="s">
        <v>301</v>
      </c>
      <c r="D44" s="268">
        <v>2.3125</v>
      </c>
      <c r="E44" s="11">
        <v>2.2333333333333334</v>
      </c>
      <c r="F44" s="11">
        <v>2.166666666666667</v>
      </c>
      <c r="G44" s="11">
        <v>3.2666666666666662</v>
      </c>
      <c r="H44" s="268">
        <v>2.0701754385964914</v>
      </c>
      <c r="I44" s="11">
        <v>2</v>
      </c>
      <c r="J44" s="11">
        <v>2.1111111111111112</v>
      </c>
      <c r="K44" s="11">
        <v>2.3333333333333335</v>
      </c>
      <c r="L44" s="268">
        <v>2.0583333333333331</v>
      </c>
      <c r="M44" s="11">
        <v>2.0333333333333332</v>
      </c>
      <c r="N44" s="11">
        <v>2</v>
      </c>
      <c r="O44" s="11">
        <v>2.0833333333333335</v>
      </c>
      <c r="P44" s="268">
        <v>17.93733681462141</v>
      </c>
      <c r="Q44" s="11">
        <v>19.875</v>
      </c>
      <c r="R44" s="11">
        <v>22.020833333333332</v>
      </c>
      <c r="S44" s="11">
        <v>20.9375</v>
      </c>
      <c r="T44" s="268">
        <v>2.2727272727272729</v>
      </c>
      <c r="U44" s="11">
        <v>2.0151515151515151</v>
      </c>
      <c r="V44" s="11">
        <v>2.1969696969696968</v>
      </c>
      <c r="W44" s="11">
        <v>3.5303030303030303</v>
      </c>
      <c r="X44" s="268">
        <v>2.1645833333333333</v>
      </c>
      <c r="Y44" s="11">
        <v>2</v>
      </c>
      <c r="Z44" s="11">
        <v>2.0499999999999998</v>
      </c>
      <c r="AA44" s="11">
        <v>3</v>
      </c>
    </row>
    <row r="45" spans="2:27" x14ac:dyDescent="0.25">
      <c r="B45" s="266">
        <v>211</v>
      </c>
      <c r="C45" s="267" t="s">
        <v>300</v>
      </c>
      <c r="D45" s="268">
        <v>23.579166666666666</v>
      </c>
      <c r="E45" s="11">
        <v>43.5</v>
      </c>
      <c r="F45" s="11">
        <v>25.5</v>
      </c>
      <c r="G45" s="11">
        <v>25.866666666666664</v>
      </c>
      <c r="H45" s="268">
        <v>15.533333333333333</v>
      </c>
      <c r="I45" s="11">
        <v>19.722222222222218</v>
      </c>
      <c r="J45" s="11">
        <v>15.444444444444443</v>
      </c>
      <c r="K45" s="11">
        <v>16.583333333333332</v>
      </c>
      <c r="L45" s="268">
        <v>14.610416666666667</v>
      </c>
      <c r="M45" s="11">
        <v>15.133333333333335</v>
      </c>
      <c r="N45" s="11">
        <v>14.933333333333332</v>
      </c>
      <c r="O45" s="11">
        <v>16.416666666666668</v>
      </c>
      <c r="P45" s="268">
        <v>21.109660574412533</v>
      </c>
      <c r="Q45" s="11">
        <v>15.770833333333334</v>
      </c>
      <c r="R45" s="11">
        <v>21.291666666666668</v>
      </c>
      <c r="S45" s="11">
        <v>39.8125</v>
      </c>
      <c r="T45" s="268">
        <v>22.039772727272727</v>
      </c>
      <c r="U45" s="11">
        <v>35.196969696969695</v>
      </c>
      <c r="V45" s="11">
        <v>28.606060606060606</v>
      </c>
      <c r="W45" s="11">
        <v>24.121212121212121</v>
      </c>
      <c r="X45" s="268">
        <v>22.15</v>
      </c>
      <c r="Y45" s="11">
        <v>35.6</v>
      </c>
      <c r="Z45" s="11">
        <v>26.983333333333334</v>
      </c>
      <c r="AA45" s="11">
        <v>26.516666666666666</v>
      </c>
    </row>
    <row r="46" spans="2:27" x14ac:dyDescent="0.25">
      <c r="B46" s="266">
        <v>212</v>
      </c>
      <c r="C46" s="267" t="s">
        <v>299</v>
      </c>
      <c r="D46" s="268">
        <v>24.116666666666667</v>
      </c>
      <c r="E46" s="11">
        <v>22.133333333333336</v>
      </c>
      <c r="F46" s="11">
        <v>21.266666666666666</v>
      </c>
      <c r="G46" s="11">
        <v>44.699999999999996</v>
      </c>
      <c r="H46" s="268">
        <v>16.92982456140351</v>
      </c>
      <c r="I46" s="11">
        <v>15.888888888888891</v>
      </c>
      <c r="J46" s="11">
        <v>16</v>
      </c>
      <c r="K46" s="11">
        <v>25.333333333333332</v>
      </c>
      <c r="L46" s="268">
        <v>16.114583333333332</v>
      </c>
      <c r="M46" s="11">
        <v>14.733333333333334</v>
      </c>
      <c r="N46" s="11">
        <v>15.633333333333335</v>
      </c>
      <c r="O46" s="11">
        <v>23.983333333333334</v>
      </c>
      <c r="P46" s="268">
        <v>13.720626631853786</v>
      </c>
      <c r="Q46" s="11">
        <v>8.3958333333333339</v>
      </c>
      <c r="R46" s="11">
        <v>14.458333333333334</v>
      </c>
      <c r="S46" s="11">
        <v>29.604166666666668</v>
      </c>
      <c r="T46" s="268">
        <v>24.865530303030305</v>
      </c>
      <c r="U46" s="11">
        <v>20.651515151515152</v>
      </c>
      <c r="V46" s="11">
        <v>25.712121212121211</v>
      </c>
      <c r="W46" s="11">
        <v>44.469696969696969</v>
      </c>
      <c r="X46" s="268">
        <v>26.447916666666668</v>
      </c>
      <c r="Y46" s="11">
        <v>23.116666666666667</v>
      </c>
      <c r="Z46" s="11">
        <v>28.166666666666668</v>
      </c>
      <c r="AA46" s="11">
        <v>43.8</v>
      </c>
    </row>
    <row r="47" spans="2:27" x14ac:dyDescent="0.25">
      <c r="B47" s="266">
        <v>221</v>
      </c>
      <c r="C47" s="267" t="s">
        <v>298</v>
      </c>
      <c r="D47" s="268">
        <v>16.445833333333333</v>
      </c>
      <c r="E47" s="11">
        <v>13.466666666666667</v>
      </c>
      <c r="F47" s="11">
        <v>18.033333333333335</v>
      </c>
      <c r="G47" s="11">
        <v>32.1</v>
      </c>
      <c r="H47" s="268">
        <v>11.12280701754386</v>
      </c>
      <c r="I47" s="11">
        <v>9.5</v>
      </c>
      <c r="J47" s="11">
        <v>11.583333333333334</v>
      </c>
      <c r="K47" s="11">
        <v>15.222222222222223</v>
      </c>
      <c r="L47" s="268">
        <v>10.504166666666666</v>
      </c>
      <c r="M47" s="11">
        <v>8.7166666666666668</v>
      </c>
      <c r="N47" s="11">
        <v>9.9</v>
      </c>
      <c r="O47" s="11">
        <v>14.233333333333334</v>
      </c>
      <c r="P47" s="268">
        <v>7.6605744125326369</v>
      </c>
      <c r="Q47" s="11">
        <v>7.479166666666667</v>
      </c>
      <c r="R47" s="11">
        <v>7.833333333333333</v>
      </c>
      <c r="S47" s="11">
        <v>10.375</v>
      </c>
      <c r="T47" s="268">
        <v>13.009469696969697</v>
      </c>
      <c r="U47" s="11">
        <v>11.863636363636363</v>
      </c>
      <c r="V47" s="11">
        <v>15.848484848484848</v>
      </c>
      <c r="W47" s="11">
        <v>20.272727272727273</v>
      </c>
      <c r="X47" s="268">
        <v>12.995833333333334</v>
      </c>
      <c r="Y47" s="11">
        <v>12.35</v>
      </c>
      <c r="Z47" s="11">
        <v>15.85</v>
      </c>
      <c r="AA47" s="11">
        <v>19.416666666666668</v>
      </c>
    </row>
    <row r="48" spans="2:27" x14ac:dyDescent="0.25">
      <c r="B48" s="266">
        <v>222</v>
      </c>
      <c r="C48" s="267" t="s">
        <v>297</v>
      </c>
      <c r="D48" s="268">
        <v>13.920833333333333</v>
      </c>
      <c r="E48" s="11">
        <v>23.433333333333334</v>
      </c>
      <c r="F48" s="11">
        <v>15.666666666666666</v>
      </c>
      <c r="G48" s="11">
        <v>13.833333333333334</v>
      </c>
      <c r="H48" s="268">
        <v>10.196491228070176</v>
      </c>
      <c r="I48" s="11">
        <v>11.083333333333334</v>
      </c>
      <c r="J48" s="11">
        <v>10.277777777777779</v>
      </c>
      <c r="K48" s="11">
        <v>9.8611111111111089</v>
      </c>
      <c r="L48" s="268">
        <v>9.3916666666666675</v>
      </c>
      <c r="M48" s="11">
        <v>9.2666666666666657</v>
      </c>
      <c r="N48" s="11">
        <v>9</v>
      </c>
      <c r="O48" s="11">
        <v>9.2000000000000011</v>
      </c>
      <c r="P48" s="268">
        <v>10.532637075718016</v>
      </c>
      <c r="Q48" s="11">
        <v>6.083333333333333</v>
      </c>
      <c r="R48" s="11">
        <v>6.291666666666667</v>
      </c>
      <c r="S48" s="11">
        <v>34.041666666666664</v>
      </c>
      <c r="T48" s="268">
        <v>4.3825757575757578</v>
      </c>
      <c r="U48" s="11">
        <v>5.9696969696969697</v>
      </c>
      <c r="V48" s="11">
        <v>5.4393939393939394</v>
      </c>
      <c r="W48" s="11">
        <v>4.7424242424242422</v>
      </c>
      <c r="X48" s="268">
        <v>4.2020833333333334</v>
      </c>
      <c r="Y48" s="11">
        <v>5.3166666666666664</v>
      </c>
      <c r="Z48" s="11">
        <v>4.95</v>
      </c>
      <c r="AA48" s="11">
        <v>4.833333333333333</v>
      </c>
    </row>
    <row r="49" spans="2:27" x14ac:dyDescent="0.25">
      <c r="B49" s="266">
        <v>231</v>
      </c>
      <c r="C49" s="267" t="s">
        <v>296</v>
      </c>
      <c r="D49" s="268">
        <v>16.058333333333334</v>
      </c>
      <c r="E49" s="11">
        <v>11.133333333333335</v>
      </c>
      <c r="F49" s="11">
        <v>9.5</v>
      </c>
      <c r="G49" s="11">
        <v>43.93333333333333</v>
      </c>
      <c r="H49" s="268">
        <v>9.2175438596491226</v>
      </c>
      <c r="I49" s="11">
        <v>7.0555555555555545</v>
      </c>
      <c r="J49" s="11">
        <v>6.7777777777777777</v>
      </c>
      <c r="K49" s="11">
        <v>20.861111111111111</v>
      </c>
      <c r="L49" s="268">
        <v>8.21875</v>
      </c>
      <c r="M49" s="11">
        <v>7.4333333333333336</v>
      </c>
      <c r="N49" s="11">
        <v>6.9666666666666659</v>
      </c>
      <c r="O49" s="11">
        <v>15.783333333333331</v>
      </c>
      <c r="P49" s="268">
        <v>7.0208877284595301</v>
      </c>
      <c r="Q49" s="11">
        <v>6.520833333333333</v>
      </c>
      <c r="R49" s="11">
        <v>7.104166666666667</v>
      </c>
      <c r="S49" s="11">
        <v>10.5</v>
      </c>
      <c r="T49" s="268">
        <v>11.094696969696969</v>
      </c>
      <c r="U49" s="11">
        <v>6.0909090909090908</v>
      </c>
      <c r="V49" s="11">
        <v>6.5303030303030303</v>
      </c>
      <c r="W49" s="11">
        <v>35.348484848484851</v>
      </c>
      <c r="X49" s="268">
        <v>10.045833333333333</v>
      </c>
      <c r="Y49" s="11">
        <v>5.5</v>
      </c>
      <c r="Z49" s="11">
        <v>6.5333333333333332</v>
      </c>
      <c r="AA49" s="11">
        <v>31.266666666666666</v>
      </c>
    </row>
    <row r="50" spans="2:27" x14ac:dyDescent="0.25">
      <c r="B50" s="266">
        <v>232</v>
      </c>
      <c r="C50" s="267" t="s">
        <v>295</v>
      </c>
      <c r="D50" s="268">
        <v>10.0875</v>
      </c>
      <c r="E50" s="11">
        <v>10.966666666666667</v>
      </c>
      <c r="F50" s="11">
        <v>10.9</v>
      </c>
      <c r="G50" s="11">
        <v>16.166666666666668</v>
      </c>
      <c r="H50" s="268">
        <v>6.8736842105263154</v>
      </c>
      <c r="I50" s="11">
        <v>6.8888888888888893</v>
      </c>
      <c r="J50" s="11">
        <v>7.0277777777777777</v>
      </c>
      <c r="K50" s="11">
        <v>9.1666666666666661</v>
      </c>
      <c r="L50" s="268">
        <v>6.5187499999999998</v>
      </c>
      <c r="M50" s="11">
        <v>6.4499999999999993</v>
      </c>
      <c r="N50" s="11">
        <v>7.1333333333333329</v>
      </c>
      <c r="O50" s="11">
        <v>6.9666666666666659</v>
      </c>
      <c r="P50" s="268">
        <v>14.417754569190601</v>
      </c>
      <c r="Q50" s="11">
        <v>11.375</v>
      </c>
      <c r="R50" s="11">
        <v>12.1875</v>
      </c>
      <c r="S50" s="11">
        <v>27.604166666666668</v>
      </c>
      <c r="T50" s="268">
        <v>7.7348484848484844</v>
      </c>
      <c r="U50" s="11">
        <v>7.7272727272727275</v>
      </c>
      <c r="V50" s="11">
        <v>9.6212121212121211</v>
      </c>
      <c r="W50" s="11">
        <v>11.106060606060606</v>
      </c>
      <c r="X50" s="268">
        <v>7.4625000000000004</v>
      </c>
      <c r="Y50" s="11">
        <v>7.8</v>
      </c>
      <c r="Z50" s="11">
        <v>7.9333333333333336</v>
      </c>
      <c r="AA50" s="11">
        <v>9.9333333333333336</v>
      </c>
    </row>
    <row r="51" spans="2:27" x14ac:dyDescent="0.25">
      <c r="B51" s="266">
        <v>241</v>
      </c>
      <c r="C51" s="267" t="s">
        <v>294</v>
      </c>
      <c r="D51" s="268">
        <v>14.5625</v>
      </c>
      <c r="E51" s="11">
        <v>11.366666666666667</v>
      </c>
      <c r="F51" s="11">
        <v>12.666666666666666</v>
      </c>
      <c r="G51" s="11">
        <v>28.7</v>
      </c>
      <c r="H51" s="268">
        <v>11.550877192982457</v>
      </c>
      <c r="I51" s="11">
        <v>11.055555555555557</v>
      </c>
      <c r="J51" s="11">
        <v>11.027777777777779</v>
      </c>
      <c r="K51" s="11">
        <v>12.277777777777779</v>
      </c>
      <c r="L51" s="268">
        <v>12.372916666666667</v>
      </c>
      <c r="M51" s="11">
        <v>11.683333333333332</v>
      </c>
      <c r="N51" s="11">
        <v>11.616666666666665</v>
      </c>
      <c r="O51" s="11">
        <v>13.516666666666666</v>
      </c>
      <c r="P51" s="268">
        <v>12.511749347258485</v>
      </c>
      <c r="Q51" s="11">
        <v>11.416666666666666</v>
      </c>
      <c r="R51" s="11">
        <v>12.229166666666666</v>
      </c>
      <c r="S51" s="11">
        <v>12.041666666666666</v>
      </c>
      <c r="T51" s="268">
        <v>15.630681818181818</v>
      </c>
      <c r="U51" s="11">
        <v>11.378787878787879</v>
      </c>
      <c r="V51" s="11">
        <v>12.318181818181818</v>
      </c>
      <c r="W51" s="11">
        <v>31.469696969696969</v>
      </c>
      <c r="X51" s="268">
        <v>16.064583333333335</v>
      </c>
      <c r="Y51" s="11">
        <v>11.4</v>
      </c>
      <c r="Z51" s="11">
        <v>12.5</v>
      </c>
      <c r="AA51" s="11">
        <v>34.4</v>
      </c>
    </row>
    <row r="52" spans="2:27" x14ac:dyDescent="0.25">
      <c r="B52" s="266">
        <v>242</v>
      </c>
      <c r="C52" s="267" t="s">
        <v>293</v>
      </c>
      <c r="D52" s="268">
        <v>14.225</v>
      </c>
      <c r="E52" s="11">
        <v>21.466666666666669</v>
      </c>
      <c r="F52" s="11">
        <v>12.833333333333334</v>
      </c>
      <c r="G52" s="11">
        <v>13.066666666666668</v>
      </c>
      <c r="H52" s="268">
        <v>13.094736842105263</v>
      </c>
      <c r="I52" s="11">
        <v>11.611111111111112</v>
      </c>
      <c r="J52" s="11">
        <v>12.5</v>
      </c>
      <c r="K52" s="11">
        <v>12.777777777777779</v>
      </c>
      <c r="L52" s="268">
        <v>13.029166666666667</v>
      </c>
      <c r="M52" s="11">
        <v>11.15</v>
      </c>
      <c r="N52" s="11">
        <v>11.65</v>
      </c>
      <c r="O52" s="11">
        <v>12.049999999999999</v>
      </c>
      <c r="P52" s="268">
        <v>12.822454308093995</v>
      </c>
      <c r="Q52" s="11">
        <v>11.479166666666666</v>
      </c>
      <c r="R52" s="11">
        <v>14.1875</v>
      </c>
      <c r="S52" s="11">
        <v>11.9375</v>
      </c>
      <c r="T52" s="268">
        <v>13.405303030303031</v>
      </c>
      <c r="U52" s="11">
        <v>12.606060606060606</v>
      </c>
      <c r="V52" s="11">
        <v>12.893939393939394</v>
      </c>
      <c r="W52" s="11">
        <v>12.969696969696969</v>
      </c>
      <c r="X52" s="268">
        <v>13.197916666666666</v>
      </c>
      <c r="Y52" s="11">
        <v>12.866666666666667</v>
      </c>
      <c r="Z52" s="11">
        <v>13.066666666666666</v>
      </c>
      <c r="AA52" s="11">
        <v>13.216666666666667</v>
      </c>
    </row>
    <row r="53" spans="2:27" x14ac:dyDescent="0.25">
      <c r="B53" s="266">
        <v>251</v>
      </c>
      <c r="C53" s="267" t="s">
        <v>292</v>
      </c>
      <c r="D53" s="268">
        <v>20.445833333333333</v>
      </c>
      <c r="E53" s="11">
        <v>20.433333333333334</v>
      </c>
      <c r="F53" s="11">
        <v>19.3</v>
      </c>
      <c r="G53" s="11">
        <v>30.733333333333334</v>
      </c>
      <c r="H53" s="268">
        <v>18.298245614035089</v>
      </c>
      <c r="I53" s="11">
        <v>16.611111111111111</v>
      </c>
      <c r="J53" s="11">
        <v>16.666666666666668</v>
      </c>
      <c r="K53" s="11">
        <v>16.916666666666668</v>
      </c>
      <c r="L53" s="268">
        <v>18.235416666666666</v>
      </c>
      <c r="M53" s="11">
        <v>16.516666666666666</v>
      </c>
      <c r="N53" s="11">
        <v>15.833333333333334</v>
      </c>
      <c r="O53" s="11">
        <v>16.650000000000002</v>
      </c>
      <c r="P53" s="268">
        <v>15.637075718015666</v>
      </c>
      <c r="Q53" s="11">
        <v>12.9375</v>
      </c>
      <c r="R53" s="11">
        <v>16.770833333333332</v>
      </c>
      <c r="S53" s="11">
        <v>14.9375</v>
      </c>
      <c r="T53" s="268">
        <v>9.1098484848484844</v>
      </c>
      <c r="U53" s="11">
        <v>7.333333333333333</v>
      </c>
      <c r="V53" s="11">
        <v>9.9090909090909083</v>
      </c>
      <c r="W53" s="11">
        <v>11.757575757575758</v>
      </c>
      <c r="X53" s="268">
        <v>7.4333333333333336</v>
      </c>
      <c r="Y53" s="11">
        <v>6.7833333333333332</v>
      </c>
      <c r="Z53" s="11">
        <v>7.5333333333333332</v>
      </c>
      <c r="AA53" s="11">
        <v>11.616666666666667</v>
      </c>
    </row>
    <row r="54" spans="2:27" x14ac:dyDescent="0.25">
      <c r="B54" s="266">
        <v>252</v>
      </c>
      <c r="C54" s="267" t="s">
        <v>291</v>
      </c>
      <c r="D54" s="268">
        <v>23.683333333333334</v>
      </c>
      <c r="E54" s="11">
        <v>21.1</v>
      </c>
      <c r="F54" s="11">
        <v>23.3</v>
      </c>
      <c r="G54" s="11">
        <v>26.633333333333336</v>
      </c>
      <c r="H54" s="268">
        <v>22.024561403508773</v>
      </c>
      <c r="I54" s="11">
        <v>20.555555555555554</v>
      </c>
      <c r="J54" s="11">
        <v>19.611111111111111</v>
      </c>
      <c r="K54" s="11">
        <v>20.722222222222221</v>
      </c>
      <c r="L54" s="268">
        <v>21.431249999999999</v>
      </c>
      <c r="M54" s="11">
        <v>19.483333333333334</v>
      </c>
      <c r="N54" s="11">
        <v>19.916666666666668</v>
      </c>
      <c r="O54" s="11">
        <v>19.566666666666666</v>
      </c>
      <c r="P54" s="268">
        <v>5.9921671018276763</v>
      </c>
      <c r="Q54" s="11">
        <v>5.458333333333333</v>
      </c>
      <c r="R54" s="11">
        <v>6.8125</v>
      </c>
      <c r="S54" s="11">
        <v>5.6875</v>
      </c>
      <c r="T54" s="268">
        <v>9.6571969696969688</v>
      </c>
      <c r="U54" s="11">
        <v>7.5</v>
      </c>
      <c r="V54" s="11">
        <v>11</v>
      </c>
      <c r="W54" s="11">
        <v>11.893939393939394</v>
      </c>
      <c r="X54" s="268">
        <v>6.9541666666666666</v>
      </c>
      <c r="Y54" s="11">
        <v>6.4833333333333334</v>
      </c>
      <c r="Z54" s="11">
        <v>8.9333333333333336</v>
      </c>
      <c r="AA54" s="11">
        <v>7.35</v>
      </c>
    </row>
    <row r="55" spans="2:27" x14ac:dyDescent="0.25">
      <c r="B55" s="266">
        <v>261</v>
      </c>
      <c r="C55" s="267" t="s">
        <v>290</v>
      </c>
      <c r="D55" s="268">
        <v>6.6166666666666663</v>
      </c>
      <c r="E55" s="11">
        <v>10.133333333333333</v>
      </c>
      <c r="F55" s="11">
        <v>8.1333333333333346</v>
      </c>
      <c r="G55" s="11">
        <v>7.9333333333333327</v>
      </c>
      <c r="H55" s="268">
        <v>4.5543859649122806</v>
      </c>
      <c r="I55" s="11">
        <v>4.6388888888888893</v>
      </c>
      <c r="J55" s="11">
        <v>4.833333333333333</v>
      </c>
      <c r="K55" s="11">
        <v>5</v>
      </c>
      <c r="L55" s="268">
        <v>4.260416666666667</v>
      </c>
      <c r="M55" s="11">
        <v>3.9833333333333329</v>
      </c>
      <c r="N55" s="11">
        <v>3.6833333333333336</v>
      </c>
      <c r="O55" s="11">
        <v>5.2333333333333334</v>
      </c>
      <c r="P55" s="268">
        <v>6.4751958224543085</v>
      </c>
      <c r="Q55" s="11">
        <v>7.583333333333333</v>
      </c>
      <c r="R55" s="11">
        <v>5.166666666666667</v>
      </c>
      <c r="S55" s="11">
        <v>13.416666666666666</v>
      </c>
      <c r="T55" s="268">
        <v>4.9204545454545459</v>
      </c>
      <c r="U55" s="11">
        <v>5.166666666666667</v>
      </c>
      <c r="V55" s="11">
        <v>6.0303030303030303</v>
      </c>
      <c r="W55" s="11">
        <v>5.5757575757575761</v>
      </c>
      <c r="X55" s="268">
        <v>5.0458333333333334</v>
      </c>
      <c r="Y55" s="11">
        <v>5.4833333333333334</v>
      </c>
      <c r="Z55" s="11">
        <v>6.2166666666666668</v>
      </c>
      <c r="AA55" s="11">
        <v>5.7</v>
      </c>
    </row>
    <row r="56" spans="2:27" x14ac:dyDescent="0.25">
      <c r="B56" s="266">
        <v>262</v>
      </c>
      <c r="C56" s="267" t="s">
        <v>289</v>
      </c>
      <c r="D56" s="268">
        <v>9.5749999999999993</v>
      </c>
      <c r="E56" s="11">
        <v>11.566666666666668</v>
      </c>
      <c r="F56" s="11">
        <v>8.2666666666666657</v>
      </c>
      <c r="G56" s="11">
        <v>25.099999999999998</v>
      </c>
      <c r="H56" s="268">
        <v>4.9894736842105267</v>
      </c>
      <c r="I56" s="11">
        <v>5.6388888888888893</v>
      </c>
      <c r="J56" s="11">
        <v>4.7222222222222223</v>
      </c>
      <c r="K56" s="11">
        <v>7.2777777777777777</v>
      </c>
      <c r="L56" s="268">
        <v>4.3312499999999998</v>
      </c>
      <c r="M56" s="11">
        <v>4.25</v>
      </c>
      <c r="N56" s="11">
        <v>4.0333333333333332</v>
      </c>
      <c r="O56" s="11">
        <v>4.1333333333333329</v>
      </c>
      <c r="P56" s="268">
        <v>5.3080939947780683</v>
      </c>
      <c r="Q56" s="11">
        <v>5.0625</v>
      </c>
      <c r="R56" s="11">
        <v>5.125</v>
      </c>
      <c r="S56" s="11">
        <v>5.3125</v>
      </c>
      <c r="T56" s="268">
        <v>10.397727272727273</v>
      </c>
      <c r="U56" s="11">
        <v>8.7575757575757578</v>
      </c>
      <c r="V56" s="11">
        <v>8.5757575757575761</v>
      </c>
      <c r="W56" s="11">
        <v>21.59090909090909</v>
      </c>
      <c r="X56" s="268">
        <v>9.1624999999999996</v>
      </c>
      <c r="Y56" s="11">
        <v>8.9333333333333336</v>
      </c>
      <c r="Z56" s="11">
        <v>8.1</v>
      </c>
      <c r="AA56" s="11">
        <v>21.166666666666668</v>
      </c>
    </row>
    <row r="57" spans="2:27" x14ac:dyDescent="0.25">
      <c r="B57" s="266">
        <v>271</v>
      </c>
      <c r="C57" s="267" t="s">
        <v>288</v>
      </c>
      <c r="D57" s="268">
        <v>14.391666666666667</v>
      </c>
      <c r="E57" s="11">
        <v>11.133333333333333</v>
      </c>
      <c r="F57" s="11">
        <v>13.4</v>
      </c>
      <c r="G57" s="11">
        <v>18.433333333333334</v>
      </c>
      <c r="H57" s="268">
        <v>5.6210526315789471</v>
      </c>
      <c r="I57" s="11">
        <v>5.7777777777777777</v>
      </c>
      <c r="J57" s="11">
        <v>5.25</v>
      </c>
      <c r="K57" s="11">
        <v>6.9444444444444438</v>
      </c>
      <c r="L57" s="268">
        <v>6.2479166666666668</v>
      </c>
      <c r="M57" s="11">
        <v>5.416666666666667</v>
      </c>
      <c r="N57" s="11">
        <v>5.4333333333333327</v>
      </c>
      <c r="O57" s="11">
        <v>6.416666666666667</v>
      </c>
      <c r="P57" s="268">
        <v>8.5900783289817237</v>
      </c>
      <c r="Q57" s="11">
        <v>12.791666666666666</v>
      </c>
      <c r="R57" s="11">
        <v>9.3333333333333339</v>
      </c>
      <c r="S57" s="11">
        <v>8.75</v>
      </c>
      <c r="T57" s="268">
        <v>4.1117424242424239</v>
      </c>
      <c r="U57" s="11">
        <v>4</v>
      </c>
      <c r="V57" s="11">
        <v>4.166666666666667</v>
      </c>
      <c r="W57" s="11">
        <v>4.4242424242424239</v>
      </c>
      <c r="X57" s="268">
        <v>4.0354166666666664</v>
      </c>
      <c r="Y57" s="11">
        <v>4</v>
      </c>
      <c r="Z57" s="11">
        <v>4.0333333333333332</v>
      </c>
      <c r="AA57" s="11">
        <v>4.3166666666666664</v>
      </c>
    </row>
    <row r="58" spans="2:27" x14ac:dyDescent="0.25">
      <c r="B58" s="266">
        <v>272</v>
      </c>
      <c r="C58" s="267" t="s">
        <v>287</v>
      </c>
      <c r="D58" s="268">
        <v>14.204166666666667</v>
      </c>
      <c r="E58" s="11">
        <v>29.033333333333331</v>
      </c>
      <c r="F58" s="11">
        <v>18.366666666666667</v>
      </c>
      <c r="G58" s="11">
        <v>16.233333333333334</v>
      </c>
      <c r="H58" s="268">
        <v>6.7543859649122808</v>
      </c>
      <c r="I58" s="11">
        <v>11.5</v>
      </c>
      <c r="J58" s="11">
        <v>5.833333333333333</v>
      </c>
      <c r="K58" s="11">
        <v>5.9722222222222223</v>
      </c>
      <c r="L58" s="268">
        <v>6.1791666666666663</v>
      </c>
      <c r="M58" s="11">
        <v>6.1833333333333336</v>
      </c>
      <c r="N58" s="11">
        <v>5.666666666666667</v>
      </c>
      <c r="O58" s="11">
        <v>6.4333333333333336</v>
      </c>
      <c r="P58" s="268">
        <v>2.7885117493472587</v>
      </c>
      <c r="Q58" s="11">
        <v>2.7083333333333335</v>
      </c>
      <c r="R58" s="11">
        <v>2.8125</v>
      </c>
      <c r="S58" s="11">
        <v>2.8541666666666665</v>
      </c>
      <c r="T58" s="268">
        <v>8.1647727272727266</v>
      </c>
      <c r="U58" s="11">
        <v>16.666666666666668</v>
      </c>
      <c r="V58" s="11">
        <v>9.8181818181818183</v>
      </c>
      <c r="W58" s="11">
        <v>7.9696969696969697</v>
      </c>
      <c r="X58" s="268">
        <v>7.5812499999999998</v>
      </c>
      <c r="Y58" s="11">
        <v>17.55</v>
      </c>
      <c r="Z58" s="11">
        <v>7.6166666666666663</v>
      </c>
      <c r="AA58" s="11">
        <v>7.55</v>
      </c>
    </row>
    <row r="59" spans="2:27" x14ac:dyDescent="0.25">
      <c r="B59" s="266">
        <v>281</v>
      </c>
      <c r="C59" s="267" t="s">
        <v>286</v>
      </c>
      <c r="D59" s="268">
        <v>2.7250000000000001</v>
      </c>
      <c r="E59" s="11">
        <v>4.0333333333333332</v>
      </c>
      <c r="F59" s="11">
        <v>2.5333333333333332</v>
      </c>
      <c r="G59" s="11">
        <v>2.8666666666666667</v>
      </c>
      <c r="H59" s="268">
        <v>2.2711267605633805</v>
      </c>
      <c r="I59" s="11">
        <v>2.3333333333333335</v>
      </c>
      <c r="J59" s="11">
        <v>2.0833333333333335</v>
      </c>
      <c r="K59" s="11">
        <v>2.3333333333333335</v>
      </c>
      <c r="L59" s="268">
        <v>2.3912133891213387</v>
      </c>
      <c r="M59" s="11">
        <v>2.2666666666666671</v>
      </c>
      <c r="N59" s="11">
        <v>2.1166666666666667</v>
      </c>
      <c r="O59" s="11">
        <v>2.2499999999999996</v>
      </c>
      <c r="P59" s="268">
        <v>3.4099216710182767</v>
      </c>
      <c r="Q59" s="11">
        <v>3</v>
      </c>
      <c r="R59" s="11">
        <v>3</v>
      </c>
      <c r="S59" s="11">
        <v>4.041666666666667</v>
      </c>
      <c r="T59" s="268">
        <v>2.9125475285171101</v>
      </c>
      <c r="U59" s="11">
        <v>3.0909090909090908</v>
      </c>
      <c r="V59" s="11">
        <v>3.0909090909090908</v>
      </c>
      <c r="W59" s="11">
        <v>3.0615384615384613</v>
      </c>
      <c r="X59" s="268">
        <v>2.9707724425887263</v>
      </c>
      <c r="Y59" s="11">
        <v>3.2833333333333332</v>
      </c>
      <c r="Z59" s="11">
        <v>3.05</v>
      </c>
      <c r="AA59" s="11">
        <v>3.05</v>
      </c>
    </row>
    <row r="60" spans="2:27" x14ac:dyDescent="0.25">
      <c r="B60" s="266">
        <v>282</v>
      </c>
      <c r="C60" s="267" t="s">
        <v>285</v>
      </c>
      <c r="D60" s="268">
        <v>4.416666666666667</v>
      </c>
      <c r="E60" s="11">
        <v>5.166666666666667</v>
      </c>
      <c r="F60" s="11">
        <v>3.1333333333333333</v>
      </c>
      <c r="G60" s="11">
        <v>9.5333333333333332</v>
      </c>
      <c r="H60" s="268">
        <v>3.0280701754385966</v>
      </c>
      <c r="I60" s="11">
        <v>2.9166666666666665</v>
      </c>
      <c r="J60" s="11">
        <v>2.9444444444444442</v>
      </c>
      <c r="K60" s="11">
        <v>3.5</v>
      </c>
      <c r="L60" s="268">
        <v>3.1294363256784967</v>
      </c>
      <c r="M60" s="11">
        <v>3.4666666666666668</v>
      </c>
      <c r="N60" s="11">
        <v>2.9833333333333338</v>
      </c>
      <c r="O60" s="11">
        <v>3.0833333333333335</v>
      </c>
      <c r="P60" s="268">
        <v>17.263707571801568</v>
      </c>
      <c r="Q60" s="11">
        <v>19.9375</v>
      </c>
      <c r="R60" s="11">
        <v>20.479166666666668</v>
      </c>
      <c r="S60" s="11">
        <v>19.354166666666668</v>
      </c>
      <c r="T60" s="268">
        <v>4.0969581749049429</v>
      </c>
      <c r="U60" s="11">
        <v>3.1212121212121211</v>
      </c>
      <c r="V60" s="11">
        <v>3.1818181818181817</v>
      </c>
      <c r="W60" s="11">
        <v>8.6923076923076916</v>
      </c>
      <c r="X60" s="268">
        <v>4.0647181628392488</v>
      </c>
      <c r="Y60" s="11">
        <v>3.2166666666666668</v>
      </c>
      <c r="Z60" s="11">
        <v>3.1166666666666667</v>
      </c>
      <c r="AA60" s="11">
        <v>8.8166666666666664</v>
      </c>
    </row>
    <row r="61" spans="2:27" x14ac:dyDescent="0.25">
      <c r="B61" s="266">
        <v>291</v>
      </c>
      <c r="C61" s="267" t="s">
        <v>284</v>
      </c>
      <c r="D61" s="268">
        <v>25.191666666666666</v>
      </c>
      <c r="E61" s="11">
        <v>42.56666666666667</v>
      </c>
      <c r="F61" s="11">
        <v>26</v>
      </c>
      <c r="G61" s="11">
        <v>38.1</v>
      </c>
      <c r="H61" s="268">
        <v>15.39298245614035</v>
      </c>
      <c r="I61" s="11">
        <v>17.888888888888889</v>
      </c>
      <c r="J61" s="11">
        <v>15.111111111111109</v>
      </c>
      <c r="K61" s="11">
        <v>16.722222222222221</v>
      </c>
      <c r="L61" s="268">
        <v>14.845833333333333</v>
      </c>
      <c r="M61" s="11">
        <v>14.966666666666667</v>
      </c>
      <c r="N61" s="11">
        <v>14.683333333333332</v>
      </c>
      <c r="O61" s="11">
        <v>14.916666666666666</v>
      </c>
      <c r="P61" s="268">
        <v>17.31592689295039</v>
      </c>
      <c r="Q61" s="11">
        <v>15</v>
      </c>
      <c r="R61" s="11">
        <v>16.75</v>
      </c>
      <c r="S61" s="11">
        <v>30.25</v>
      </c>
      <c r="T61" s="268">
        <v>20.857954545454547</v>
      </c>
      <c r="U61" s="11">
        <v>29.045454545454547</v>
      </c>
      <c r="V61" s="11">
        <v>25.136363636363637</v>
      </c>
      <c r="W61" s="11">
        <v>27.106060606060606</v>
      </c>
      <c r="X61" s="268">
        <v>20.427083333333332</v>
      </c>
      <c r="Y61" s="11">
        <v>28.683333333333334</v>
      </c>
      <c r="Z61" s="11">
        <v>23.683333333333334</v>
      </c>
      <c r="AA61" s="11">
        <v>26.433333333333334</v>
      </c>
    </row>
    <row r="62" spans="2:27" x14ac:dyDescent="0.25">
      <c r="B62" s="266">
        <v>292</v>
      </c>
      <c r="C62" s="267" t="s">
        <v>283</v>
      </c>
      <c r="D62" s="268">
        <v>22.770833333333332</v>
      </c>
      <c r="E62" s="11">
        <v>25.333333333333332</v>
      </c>
      <c r="F62" s="11">
        <v>19.900000000000002</v>
      </c>
      <c r="G62" s="11">
        <v>44.633333333333333</v>
      </c>
      <c r="H62" s="268">
        <v>16.354385964912282</v>
      </c>
      <c r="I62" s="11">
        <v>16.25</v>
      </c>
      <c r="J62" s="11">
        <v>15.222222222222221</v>
      </c>
      <c r="K62" s="11">
        <v>22.75</v>
      </c>
      <c r="L62" s="268">
        <v>15.152083333333334</v>
      </c>
      <c r="M62" s="11">
        <v>14.716666666666669</v>
      </c>
      <c r="N62" s="11">
        <v>14.616666666666667</v>
      </c>
      <c r="O62" s="11">
        <v>18.25</v>
      </c>
      <c r="P62" s="268">
        <v>13.715404699738903</v>
      </c>
      <c r="Q62" s="11">
        <v>17.1875</v>
      </c>
      <c r="R62" s="11">
        <v>13.875</v>
      </c>
      <c r="S62" s="11">
        <v>23.3125</v>
      </c>
      <c r="T62" s="268">
        <v>21.992424242424242</v>
      </c>
      <c r="U62" s="11">
        <v>19.454545454545453</v>
      </c>
      <c r="V62" s="11">
        <v>22.348484848484848</v>
      </c>
      <c r="W62" s="11">
        <v>44.575757575757578</v>
      </c>
      <c r="X62" s="268">
        <v>21.527083333333334</v>
      </c>
      <c r="Y62" s="11">
        <v>18.733333333333334</v>
      </c>
      <c r="Z62" s="11">
        <v>21.45</v>
      </c>
      <c r="AA62" s="11">
        <v>42.983333333333334</v>
      </c>
    </row>
    <row r="63" spans="2:27" x14ac:dyDescent="0.25">
      <c r="B63" s="266">
        <v>301</v>
      </c>
      <c r="C63" s="267" t="s">
        <v>282</v>
      </c>
      <c r="D63" s="268">
        <v>12.991666666666667</v>
      </c>
      <c r="E63" s="11">
        <v>14.433333333333332</v>
      </c>
      <c r="F63" s="11">
        <v>12.633333333333335</v>
      </c>
      <c r="G63" s="11">
        <v>25.133333333333329</v>
      </c>
      <c r="H63" s="268">
        <v>11.252631578947369</v>
      </c>
      <c r="I63" s="11">
        <v>11.444444444444443</v>
      </c>
      <c r="J63" s="11">
        <v>11.333333333333334</v>
      </c>
      <c r="K63" s="11">
        <v>18.861111111111114</v>
      </c>
      <c r="L63" s="268">
        <v>12.191666666666666</v>
      </c>
      <c r="M63" s="11">
        <v>14.966666666666669</v>
      </c>
      <c r="N63" s="11">
        <v>11.916666666666666</v>
      </c>
      <c r="O63" s="11">
        <v>18.716666666666669</v>
      </c>
      <c r="P63" s="268">
        <v>23.87728459530026</v>
      </c>
      <c r="Q63" s="11">
        <v>30.645833333333332</v>
      </c>
      <c r="R63" s="11">
        <v>31.166666666666668</v>
      </c>
      <c r="S63" s="11">
        <v>29.541666666666668</v>
      </c>
      <c r="T63" s="268">
        <v>12.543560606060606</v>
      </c>
      <c r="U63" s="11">
        <v>13.333333333333334</v>
      </c>
      <c r="V63" s="11">
        <v>12.515151515151516</v>
      </c>
      <c r="W63" s="11">
        <v>24</v>
      </c>
      <c r="X63" s="268">
        <v>10.21875</v>
      </c>
      <c r="Y63" s="11">
        <v>10.266666666666667</v>
      </c>
      <c r="Z63" s="11">
        <v>9.9</v>
      </c>
      <c r="AA63" s="11">
        <v>17</v>
      </c>
    </row>
    <row r="64" spans="2:27" x14ac:dyDescent="0.25">
      <c r="B64" s="266">
        <v>302</v>
      </c>
      <c r="C64" s="267" t="s">
        <v>281</v>
      </c>
      <c r="D64" s="268">
        <v>12.104166666666666</v>
      </c>
      <c r="E64" s="11">
        <v>20.8</v>
      </c>
      <c r="F64" s="11">
        <v>11.966666666666667</v>
      </c>
      <c r="G64" s="11">
        <v>13.466666666666667</v>
      </c>
      <c r="H64" s="268">
        <v>11.614035087719298</v>
      </c>
      <c r="I64" s="11">
        <v>16.305555555555557</v>
      </c>
      <c r="J64" s="11">
        <v>11.416666666666666</v>
      </c>
      <c r="K64" s="11">
        <v>13.805555555555555</v>
      </c>
      <c r="L64" s="268">
        <v>18.472916666666666</v>
      </c>
      <c r="M64" s="11">
        <v>22.783333333333331</v>
      </c>
      <c r="N64" s="11">
        <v>24</v>
      </c>
      <c r="O64" s="11">
        <v>26.916666666666668</v>
      </c>
      <c r="P64" s="268">
        <v>40.783289817232379</v>
      </c>
      <c r="Q64" s="11">
        <v>27.854166666666668</v>
      </c>
      <c r="R64" s="11">
        <v>55.583333333333336</v>
      </c>
      <c r="S64" s="11">
        <v>44.291666666666664</v>
      </c>
      <c r="T64" s="268">
        <v>11.587121212121213</v>
      </c>
      <c r="U64" s="11">
        <v>14.606060606060606</v>
      </c>
      <c r="V64" s="11">
        <v>12.757575757575758</v>
      </c>
      <c r="W64" s="11">
        <v>14.378787878787879</v>
      </c>
      <c r="X64" s="268">
        <v>10.339583333333334</v>
      </c>
      <c r="Y64" s="11">
        <v>14.316666666666666</v>
      </c>
      <c r="Z64" s="11">
        <v>9.0333333333333332</v>
      </c>
      <c r="AA64" s="11">
        <v>15.916666666666666</v>
      </c>
    </row>
    <row r="65" spans="2:27" x14ac:dyDescent="0.25">
      <c r="B65" s="266">
        <v>312</v>
      </c>
      <c r="C65" s="267" t="s">
        <v>280</v>
      </c>
      <c r="D65" s="268">
        <v>48.908333333333331</v>
      </c>
      <c r="E65" s="11">
        <v>41.699999999999996</v>
      </c>
      <c r="F65" s="11">
        <v>47.5</v>
      </c>
      <c r="G65" s="11">
        <v>56.033333333333339</v>
      </c>
      <c r="H65" s="268">
        <v>37.463157894736845</v>
      </c>
      <c r="I65" s="11">
        <v>34.972222222222221</v>
      </c>
      <c r="J65" s="11">
        <v>40.083333333333336</v>
      </c>
      <c r="K65" s="11">
        <v>37.833333333333336</v>
      </c>
      <c r="L65" s="268">
        <v>35.889583333333334</v>
      </c>
      <c r="M65" s="11">
        <v>27.316666666666666</v>
      </c>
      <c r="N65" s="11">
        <v>44.800000000000004</v>
      </c>
      <c r="O65" s="11">
        <v>41.55</v>
      </c>
      <c r="P65" s="268">
        <v>17.420365535248042</v>
      </c>
      <c r="Q65" s="11">
        <v>14.979166666666666</v>
      </c>
      <c r="R65" s="11">
        <v>18.020833333333332</v>
      </c>
      <c r="S65" s="11">
        <v>18.1875</v>
      </c>
      <c r="T65" s="268">
        <v>40.613636363636367</v>
      </c>
      <c r="U65" s="11">
        <v>26.257575757575758</v>
      </c>
      <c r="V65" s="11">
        <v>49.969696969696969</v>
      </c>
      <c r="W65" s="11">
        <v>53.409090909090907</v>
      </c>
      <c r="X65" s="268">
        <v>43.893749999999997</v>
      </c>
      <c r="Y65" s="11">
        <v>33.733333333333334</v>
      </c>
      <c r="Z65" s="11">
        <v>49.733333333333334</v>
      </c>
      <c r="AA65" s="11">
        <v>48.883333333333333</v>
      </c>
    </row>
    <row r="66" spans="2:27" x14ac:dyDescent="0.25">
      <c r="B66" s="266">
        <v>321</v>
      </c>
      <c r="C66" s="267" t="s">
        <v>279</v>
      </c>
      <c r="D66" s="268">
        <v>20.345833333333335</v>
      </c>
      <c r="E66" s="11">
        <v>19.100000000000001</v>
      </c>
      <c r="F66" s="11">
        <v>19.2</v>
      </c>
      <c r="G66" s="11">
        <v>30.366666666666664</v>
      </c>
      <c r="H66" s="268">
        <v>17.364912280701756</v>
      </c>
      <c r="I66" s="11">
        <v>14.583333333333334</v>
      </c>
      <c r="J66" s="11">
        <v>16.333333333333332</v>
      </c>
      <c r="K66" s="11">
        <v>17.555555555555557</v>
      </c>
      <c r="L66" s="268">
        <v>16.868749999999999</v>
      </c>
      <c r="M66" s="11">
        <v>14.6</v>
      </c>
      <c r="N66" s="11">
        <v>16.066666666666666</v>
      </c>
      <c r="O66" s="11">
        <v>16.333333333333332</v>
      </c>
      <c r="P66" s="268">
        <v>16.044386422976501</v>
      </c>
      <c r="Q66" s="11">
        <v>13.375</v>
      </c>
      <c r="R66" s="11">
        <v>16.875</v>
      </c>
      <c r="S66" s="11">
        <v>16.5</v>
      </c>
      <c r="T66" s="268">
        <v>19.344696969696969</v>
      </c>
      <c r="U66" s="11">
        <v>17.015151515151516</v>
      </c>
      <c r="V66" s="11">
        <v>17.878787878787879</v>
      </c>
      <c r="W66" s="11">
        <v>25.818181818181817</v>
      </c>
      <c r="X66" s="268">
        <v>19.733333333333334</v>
      </c>
      <c r="Y66" s="11">
        <v>17.433333333333334</v>
      </c>
      <c r="Z66" s="11">
        <v>18.016666666666666</v>
      </c>
      <c r="AA66" s="11">
        <v>24.433333333333334</v>
      </c>
    </row>
    <row r="67" spans="2:27" x14ac:dyDescent="0.25">
      <c r="B67" s="266">
        <v>322</v>
      </c>
      <c r="C67" s="267" t="s">
        <v>278</v>
      </c>
      <c r="D67" s="268">
        <v>17.891666666666666</v>
      </c>
      <c r="E67" s="11">
        <v>19.566666666666666</v>
      </c>
      <c r="F67" s="11">
        <v>17.333333333333332</v>
      </c>
      <c r="G67" s="11">
        <v>19.866666666666667</v>
      </c>
      <c r="H67" s="268">
        <v>17.09122807017544</v>
      </c>
      <c r="I67" s="11">
        <v>13.5</v>
      </c>
      <c r="J67" s="11">
        <v>15.611111111111109</v>
      </c>
      <c r="K67" s="11">
        <v>16.055555555555557</v>
      </c>
      <c r="L67" s="268">
        <v>15.858333333333333</v>
      </c>
      <c r="M67" s="11">
        <v>12.983333333333334</v>
      </c>
      <c r="N67" s="11">
        <v>15.4</v>
      </c>
      <c r="O67" s="11">
        <v>15.65</v>
      </c>
      <c r="P67" s="268">
        <v>5.2539267015706805</v>
      </c>
      <c r="Q67" s="11">
        <v>5.145833333333333</v>
      </c>
      <c r="R67" s="11">
        <v>5.020833333333333</v>
      </c>
      <c r="S67" s="11">
        <v>5.0625</v>
      </c>
      <c r="T67" s="268">
        <v>17.125</v>
      </c>
      <c r="U67" s="11">
        <v>15.166666666666666</v>
      </c>
      <c r="V67" s="11">
        <v>16.606060606060606</v>
      </c>
      <c r="W67" s="11">
        <v>20.196969696969695</v>
      </c>
      <c r="X67" s="268">
        <v>17.25</v>
      </c>
      <c r="Y67" s="11">
        <v>15.616666666666667</v>
      </c>
      <c r="Z67" s="11">
        <v>16.75</v>
      </c>
      <c r="AA67" s="11">
        <v>19.45</v>
      </c>
    </row>
    <row r="68" spans="2:27" x14ac:dyDescent="0.25">
      <c r="B68" s="266">
        <v>331</v>
      </c>
      <c r="C68" s="267" t="s">
        <v>277</v>
      </c>
      <c r="D68" s="268">
        <v>5.3833333333333337</v>
      </c>
      <c r="E68" s="11">
        <v>6.9666666666666659</v>
      </c>
      <c r="F68" s="11">
        <v>5.0333333333333332</v>
      </c>
      <c r="G68" s="11">
        <v>5.166666666666667</v>
      </c>
      <c r="H68" s="268">
        <v>5.683098591549296</v>
      </c>
      <c r="I68" s="11">
        <v>5.1944444444444455</v>
      </c>
      <c r="J68" s="11">
        <v>5</v>
      </c>
      <c r="K68" s="11">
        <v>5.083333333333333</v>
      </c>
      <c r="L68" s="268">
        <v>5.5220125786163523</v>
      </c>
      <c r="M68" s="11">
        <v>5.0333333333333332</v>
      </c>
      <c r="N68" s="11">
        <v>5.3999999999999995</v>
      </c>
      <c r="O68" s="11">
        <v>4.95</v>
      </c>
      <c r="P68" s="268">
        <v>5.6266318537859004</v>
      </c>
      <c r="Q68" s="11">
        <v>5.5</v>
      </c>
      <c r="R68" s="11">
        <v>5.604166666666667</v>
      </c>
      <c r="S68" s="11">
        <v>6.104166666666667</v>
      </c>
      <c r="T68" s="268">
        <v>5.3655303030303028</v>
      </c>
      <c r="U68" s="11">
        <v>6.1212121212121211</v>
      </c>
      <c r="V68" s="11">
        <v>5.1363636363636367</v>
      </c>
      <c r="W68" s="11">
        <v>5.1818181818181817</v>
      </c>
      <c r="X68" s="268">
        <v>5.3812499999999996</v>
      </c>
      <c r="Y68" s="11">
        <v>6.55</v>
      </c>
      <c r="Z68" s="11">
        <v>5.0666666666666664</v>
      </c>
      <c r="AA68" s="11">
        <v>5.5333333333333332</v>
      </c>
    </row>
    <row r="69" spans="2:27" x14ac:dyDescent="0.25">
      <c r="B69" s="266">
        <v>332</v>
      </c>
      <c r="C69" s="267" t="s">
        <v>276</v>
      </c>
      <c r="D69" s="268">
        <v>5.7</v>
      </c>
      <c r="E69" s="11">
        <v>5.7333333333333334</v>
      </c>
      <c r="F69" s="11">
        <v>5.166666666666667</v>
      </c>
      <c r="G69" s="11">
        <v>7.9666666666666659</v>
      </c>
      <c r="H69" s="268">
        <v>5.382456140350877</v>
      </c>
      <c r="I69" s="11">
        <v>5.0555555555555562</v>
      </c>
      <c r="J69" s="11">
        <v>5</v>
      </c>
      <c r="K69" s="11">
        <v>5.4444444444444438</v>
      </c>
      <c r="L69" s="268">
        <v>5.2147368421052631</v>
      </c>
      <c r="M69" s="11">
        <v>5.05</v>
      </c>
      <c r="N69" s="11">
        <v>5</v>
      </c>
      <c r="O69" s="11">
        <v>5</v>
      </c>
      <c r="P69" s="268">
        <v>6.1592689295039165</v>
      </c>
      <c r="Q69" s="11">
        <v>6.020833333333333</v>
      </c>
      <c r="R69" s="11">
        <v>6.104166666666667</v>
      </c>
      <c r="S69" s="11">
        <v>6</v>
      </c>
      <c r="T69" s="268">
        <v>6.083333333333333</v>
      </c>
      <c r="U69" s="11">
        <v>5.8939393939393936</v>
      </c>
      <c r="V69" s="11">
        <v>5.9545454545454541</v>
      </c>
      <c r="W69" s="11">
        <v>7.6818181818181817</v>
      </c>
      <c r="X69" s="268">
        <v>5.8604166666666666</v>
      </c>
      <c r="Y69" s="11">
        <v>5.916666666666667</v>
      </c>
      <c r="Z69" s="11">
        <v>5.833333333333333</v>
      </c>
      <c r="AA69" s="11">
        <v>7.6333333333333337</v>
      </c>
    </row>
    <row r="70" spans="2:27" x14ac:dyDescent="0.25">
      <c r="B70" s="266">
        <v>341</v>
      </c>
      <c r="C70" s="267" t="s">
        <v>275</v>
      </c>
      <c r="D70" s="268">
        <v>6.2333333333333334</v>
      </c>
      <c r="E70" s="11">
        <v>6.2666666666666657</v>
      </c>
      <c r="F70" s="11">
        <v>6.1333333333333329</v>
      </c>
      <c r="G70" s="11">
        <v>6.2666666666666666</v>
      </c>
      <c r="H70" s="268">
        <v>6.2842105263157899</v>
      </c>
      <c r="I70" s="11">
        <v>6</v>
      </c>
      <c r="J70" s="11">
        <v>6</v>
      </c>
      <c r="K70" s="11">
        <v>6.083333333333333</v>
      </c>
      <c r="L70" s="268">
        <v>6.2354166666666666</v>
      </c>
      <c r="M70" s="11">
        <v>6</v>
      </c>
      <c r="N70" s="11">
        <v>6.0166666666666666</v>
      </c>
      <c r="O70" s="11">
        <v>6.083333333333333</v>
      </c>
      <c r="P70" s="268">
        <v>6.0652741514360313</v>
      </c>
      <c r="Q70" s="11">
        <v>6.020833333333333</v>
      </c>
      <c r="R70" s="11">
        <v>6</v>
      </c>
      <c r="S70" s="11">
        <v>6</v>
      </c>
      <c r="T70" s="268">
        <v>6.1515151515151514</v>
      </c>
      <c r="U70" s="11">
        <v>5.8636363636363633</v>
      </c>
      <c r="V70" s="11">
        <v>6.0303030303030303</v>
      </c>
      <c r="W70" s="11">
        <v>6.0303030303030303</v>
      </c>
      <c r="X70" s="268">
        <v>19.441666666666666</v>
      </c>
      <c r="Y70" s="11">
        <v>20.7</v>
      </c>
      <c r="Z70" s="11">
        <v>21.166666666666668</v>
      </c>
      <c r="AA70" s="11">
        <v>22.316666666666666</v>
      </c>
    </row>
    <row r="71" spans="2:27" x14ac:dyDescent="0.25">
      <c r="B71" s="266">
        <v>342</v>
      </c>
      <c r="C71" s="267" t="s">
        <v>274</v>
      </c>
      <c r="D71" s="268">
        <v>6.9083333333333332</v>
      </c>
      <c r="E71" s="11">
        <v>7.0999999999999988</v>
      </c>
      <c r="F71" s="11">
        <v>6.0999999999999988</v>
      </c>
      <c r="G71" s="11">
        <v>8.0666666666666682</v>
      </c>
      <c r="H71" s="268">
        <v>6.4456140350877194</v>
      </c>
      <c r="I71" s="11">
        <v>6</v>
      </c>
      <c r="J71" s="11">
        <v>6</v>
      </c>
      <c r="K71" s="11">
        <v>6.083333333333333</v>
      </c>
      <c r="L71" s="268">
        <v>6.0479166666666666</v>
      </c>
      <c r="M71" s="11">
        <v>6</v>
      </c>
      <c r="N71" s="11">
        <v>6</v>
      </c>
      <c r="O71" s="11">
        <v>6.0166666666666666</v>
      </c>
      <c r="P71" s="268">
        <v>21.908616187989555</v>
      </c>
      <c r="Q71" s="11">
        <v>16.666666666666668</v>
      </c>
      <c r="R71" s="11">
        <v>27.4375</v>
      </c>
      <c r="S71" s="11">
        <v>24.6875</v>
      </c>
      <c r="T71" s="268">
        <v>6.3200757575757578</v>
      </c>
      <c r="U71" s="11">
        <v>5.8484848484848486</v>
      </c>
      <c r="V71" s="11">
        <v>6.0757575757575761</v>
      </c>
      <c r="W71" s="11">
        <v>6.5303030303030303</v>
      </c>
      <c r="X71" s="268">
        <v>6.4968684759916489</v>
      </c>
      <c r="Y71" s="11">
        <v>6.1333333333333337</v>
      </c>
      <c r="Z71" s="11">
        <v>6.6333333333333337</v>
      </c>
      <c r="AA71" s="11">
        <v>6.8</v>
      </c>
    </row>
    <row r="72" spans="2:27" x14ac:dyDescent="0.25">
      <c r="B72" s="266">
        <v>351</v>
      </c>
      <c r="C72" s="267" t="s">
        <v>273</v>
      </c>
      <c r="D72" s="268">
        <v>38.416666666666664</v>
      </c>
      <c r="E72" s="11">
        <v>29.900000000000002</v>
      </c>
      <c r="F72" s="11">
        <v>42.633333333333333</v>
      </c>
      <c r="G72" s="11">
        <v>51.866666666666667</v>
      </c>
      <c r="H72" s="268">
        <v>26.08421052631579</v>
      </c>
      <c r="I72" s="11">
        <v>25.083333333333332</v>
      </c>
      <c r="J72" s="11">
        <v>25.861111111111114</v>
      </c>
      <c r="K72" s="11">
        <v>25.583333333333332</v>
      </c>
      <c r="L72" s="268">
        <v>25.166666666666668</v>
      </c>
      <c r="M72" s="11">
        <v>19.149999999999999</v>
      </c>
      <c r="N72" s="11">
        <v>27.25</v>
      </c>
      <c r="O72" s="11">
        <v>24.883333333333329</v>
      </c>
      <c r="P72" s="268">
        <v>21.785900783289819</v>
      </c>
      <c r="Q72" s="11">
        <v>18.708333333333332</v>
      </c>
      <c r="R72" s="11">
        <v>25.041666666666668</v>
      </c>
      <c r="S72" s="11">
        <v>28.791666666666668</v>
      </c>
      <c r="T72" s="268">
        <v>20.6875</v>
      </c>
      <c r="U72" s="11">
        <v>18.848484848484848</v>
      </c>
      <c r="V72" s="11">
        <v>27.212121212121211</v>
      </c>
      <c r="W72" s="11">
        <v>22.030303030303031</v>
      </c>
      <c r="X72" s="268">
        <v>21.329166666666666</v>
      </c>
      <c r="Y72" s="11">
        <v>17.883333333333333</v>
      </c>
      <c r="Z72" s="11">
        <v>25.783333333333335</v>
      </c>
      <c r="AA72" s="11">
        <v>23.5</v>
      </c>
    </row>
    <row r="73" spans="2:27" x14ac:dyDescent="0.25">
      <c r="B73" s="266">
        <v>352</v>
      </c>
      <c r="C73" s="267" t="s">
        <v>272</v>
      </c>
      <c r="D73" s="268">
        <v>42.87083333333333</v>
      </c>
      <c r="E73" s="11">
        <v>30.099999999999998</v>
      </c>
      <c r="F73" s="11">
        <v>40.533333333333339</v>
      </c>
      <c r="G73" s="11">
        <v>64.466666666666654</v>
      </c>
      <c r="H73" s="268">
        <v>29.11578947368421</v>
      </c>
      <c r="I73" s="11">
        <v>24.805555555555557</v>
      </c>
      <c r="J73" s="11">
        <v>25.805555555555557</v>
      </c>
      <c r="K73" s="11">
        <v>30.166666666666668</v>
      </c>
      <c r="L73" s="268">
        <v>26.918749999999999</v>
      </c>
      <c r="M73" s="11">
        <v>23.083333333333332</v>
      </c>
      <c r="N73" s="11">
        <v>28.866666666666664</v>
      </c>
      <c r="O73" s="11">
        <v>29.316666666666666</v>
      </c>
      <c r="P73" s="268">
        <v>21.79373368146214</v>
      </c>
      <c r="Q73" s="11">
        <v>18.333333333333332</v>
      </c>
      <c r="R73" s="11">
        <v>24.520833333333332</v>
      </c>
      <c r="S73" s="11">
        <v>22.3125</v>
      </c>
      <c r="T73" s="268">
        <v>19.342803030303031</v>
      </c>
      <c r="U73" s="11">
        <v>14.409090909090908</v>
      </c>
      <c r="V73" s="11">
        <v>19.075757575757574</v>
      </c>
      <c r="W73" s="11">
        <v>27.545454545454547</v>
      </c>
      <c r="X73" s="268">
        <v>18.560416666666665</v>
      </c>
      <c r="Y73" s="11">
        <v>14.266666666666667</v>
      </c>
      <c r="Z73" s="11">
        <v>16.649999999999999</v>
      </c>
      <c r="AA73" s="11">
        <v>25.85</v>
      </c>
    </row>
    <row r="74" spans="2:27" x14ac:dyDescent="0.25">
      <c r="B74" s="266">
        <v>361</v>
      </c>
      <c r="C74" s="267" t="s">
        <v>271</v>
      </c>
      <c r="D74" s="268">
        <v>22.304166666666667</v>
      </c>
      <c r="E74" s="11">
        <v>18.733333333333331</v>
      </c>
      <c r="F74" s="11">
        <v>23.2</v>
      </c>
      <c r="G74" s="11">
        <v>26.866666666666671</v>
      </c>
      <c r="H74" s="268">
        <v>20.628070175438598</v>
      </c>
      <c r="I74" s="11">
        <v>18.666666666666668</v>
      </c>
      <c r="J74" s="11">
        <v>19.833333333333332</v>
      </c>
      <c r="K74" s="11">
        <v>20.583333333333332</v>
      </c>
      <c r="L74" s="268">
        <v>20.772916666666667</v>
      </c>
      <c r="M74" s="11">
        <v>18.349999999999998</v>
      </c>
      <c r="N74" s="11">
        <v>19.566666666666666</v>
      </c>
      <c r="O74" s="11">
        <v>19.95</v>
      </c>
      <c r="P74" s="268">
        <v>22.845549738219894</v>
      </c>
      <c r="Q74" s="11">
        <v>17.854166666666668</v>
      </c>
      <c r="R74" s="11">
        <v>25.729166666666668</v>
      </c>
      <c r="S74" s="11">
        <v>25.645833333333332</v>
      </c>
      <c r="T74" s="268">
        <v>23.064393939393938</v>
      </c>
      <c r="U74" s="11">
        <v>19.106060606060606</v>
      </c>
      <c r="V74" s="11">
        <v>21.196969696969695</v>
      </c>
      <c r="W74" s="11">
        <v>23.515151515151516</v>
      </c>
      <c r="X74" s="268">
        <v>23.502083333333335</v>
      </c>
      <c r="Y74" s="11">
        <v>19.816666666666666</v>
      </c>
      <c r="Z74" s="11">
        <v>21.566666666666666</v>
      </c>
      <c r="AA74" s="11">
        <v>23.333333333333332</v>
      </c>
    </row>
    <row r="75" spans="2:27" x14ac:dyDescent="0.25">
      <c r="B75" s="266">
        <v>362</v>
      </c>
      <c r="C75" s="267" t="s">
        <v>270</v>
      </c>
      <c r="D75" s="268">
        <v>25.133333333333333</v>
      </c>
      <c r="E75" s="11">
        <v>24.833333333333332</v>
      </c>
      <c r="F75" s="11">
        <v>27.266666666666666</v>
      </c>
      <c r="G75" s="11">
        <v>29.566666666666666</v>
      </c>
      <c r="H75" s="268">
        <v>21.92280701754386</v>
      </c>
      <c r="I75" s="11">
        <v>17.083333333333332</v>
      </c>
      <c r="J75" s="11">
        <v>21.916666666666668</v>
      </c>
      <c r="K75" s="11">
        <v>21.777777777777782</v>
      </c>
      <c r="L75" s="268">
        <v>21.681249999999999</v>
      </c>
      <c r="M75" s="11">
        <v>16.983333333333334</v>
      </c>
      <c r="N75" s="11">
        <v>21.45</v>
      </c>
      <c r="O75" s="11">
        <v>21.966666666666669</v>
      </c>
      <c r="P75" s="268">
        <v>15.825065274151436</v>
      </c>
      <c r="Q75" s="11">
        <v>9.9791666666666661</v>
      </c>
      <c r="R75" s="11">
        <v>23</v>
      </c>
      <c r="S75" s="11">
        <v>16.104166666666668</v>
      </c>
      <c r="T75" s="268">
        <v>24.339015151515152</v>
      </c>
      <c r="U75" s="11">
        <v>18.651515151515152</v>
      </c>
      <c r="V75" s="11">
        <v>23.651515151515152</v>
      </c>
      <c r="W75" s="11">
        <v>27.106060606060606</v>
      </c>
      <c r="X75" s="268">
        <v>24.758333333333333</v>
      </c>
      <c r="Y75" s="11">
        <v>19.266666666666666</v>
      </c>
      <c r="Z75" s="11">
        <v>23.266666666666666</v>
      </c>
      <c r="AA75" s="11">
        <v>25.966666666666665</v>
      </c>
    </row>
    <row r="76" spans="2:27" x14ac:dyDescent="0.25">
      <c r="B76" s="266">
        <v>371</v>
      </c>
      <c r="C76" s="267" t="s">
        <v>269</v>
      </c>
      <c r="D76" s="268">
        <v>25.583333333333332</v>
      </c>
      <c r="E76" s="11">
        <v>24.233333333333331</v>
      </c>
      <c r="F76" s="11">
        <v>25.7</v>
      </c>
      <c r="G76" s="11">
        <v>28.733333333333334</v>
      </c>
      <c r="H76" s="268">
        <v>25.105263157894736</v>
      </c>
      <c r="I76" s="11">
        <v>17.111111111111111</v>
      </c>
      <c r="J76" s="11">
        <v>23.416666666666668</v>
      </c>
      <c r="K76" s="11">
        <v>28.25</v>
      </c>
      <c r="L76" s="268">
        <v>23.862500000000001</v>
      </c>
      <c r="M76" s="11">
        <v>22.516666666666666</v>
      </c>
      <c r="N76" s="11">
        <v>22.216666666666665</v>
      </c>
      <c r="O76" s="11">
        <v>22.05</v>
      </c>
      <c r="P76" s="268">
        <v>8.9973890339425591</v>
      </c>
      <c r="Q76" s="11">
        <v>8.0625</v>
      </c>
      <c r="R76" s="11">
        <v>8.8541666666666661</v>
      </c>
      <c r="S76" s="11">
        <v>9.1458333333333339</v>
      </c>
      <c r="T76" s="268">
        <v>15.049242424242424</v>
      </c>
      <c r="U76" s="11">
        <v>13.515151515151516</v>
      </c>
      <c r="V76" s="11">
        <v>16.393939393939394</v>
      </c>
      <c r="W76" s="11">
        <v>18.59090909090909</v>
      </c>
      <c r="X76" s="268">
        <v>16.527083333333334</v>
      </c>
      <c r="Y76" s="11">
        <v>13.25</v>
      </c>
      <c r="Z76" s="11">
        <v>16.95</v>
      </c>
      <c r="AA76" s="11">
        <v>18.483333333333334</v>
      </c>
    </row>
    <row r="77" spans="2:27" x14ac:dyDescent="0.25">
      <c r="B77" s="266">
        <v>372</v>
      </c>
      <c r="C77" s="267" t="s">
        <v>268</v>
      </c>
      <c r="D77" s="268">
        <v>25.783333333333335</v>
      </c>
      <c r="E77" s="11">
        <v>27.266666666666666</v>
      </c>
      <c r="F77" s="11">
        <v>24.133333333333329</v>
      </c>
      <c r="G77" s="11">
        <v>29.333333333333332</v>
      </c>
      <c r="H77" s="268">
        <v>21.280701754385966</v>
      </c>
      <c r="I77" s="11">
        <v>19.861111111111114</v>
      </c>
      <c r="J77" s="11">
        <v>20.333333333333332</v>
      </c>
      <c r="K77" s="11">
        <v>22.638888888888889</v>
      </c>
      <c r="L77" s="268">
        <v>21.443750000000001</v>
      </c>
      <c r="M77" s="11">
        <v>21.666666666666668</v>
      </c>
      <c r="N77" s="11">
        <v>22.05</v>
      </c>
      <c r="O77" s="11">
        <v>18.399999999999999</v>
      </c>
      <c r="P77" s="268">
        <v>7.7597911227154048</v>
      </c>
      <c r="Q77" s="11">
        <v>6.5</v>
      </c>
      <c r="R77" s="11">
        <v>8.4375</v>
      </c>
      <c r="S77" s="11">
        <v>7.916666666666667</v>
      </c>
      <c r="T77" s="268">
        <v>4.375</v>
      </c>
      <c r="U77" s="11">
        <v>3.0757575757575757</v>
      </c>
      <c r="V77" s="11">
        <v>4.1060606060606064</v>
      </c>
      <c r="W77" s="11">
        <v>4.4090909090909092</v>
      </c>
      <c r="X77" s="268">
        <v>4.4395833333333332</v>
      </c>
      <c r="Y77" s="11">
        <v>3.2</v>
      </c>
      <c r="Z77" s="11">
        <v>4.0333333333333332</v>
      </c>
      <c r="AA77" s="11">
        <v>4.5666666666666664</v>
      </c>
    </row>
    <row r="78" spans="2:27" x14ac:dyDescent="0.25">
      <c r="B78" s="266">
        <v>381</v>
      </c>
      <c r="C78" s="267" t="s">
        <v>267</v>
      </c>
      <c r="D78" s="268">
        <v>13.029166666666667</v>
      </c>
      <c r="E78" s="11">
        <v>10.700000000000001</v>
      </c>
      <c r="F78" s="11">
        <v>12.299999999999999</v>
      </c>
      <c r="G78" s="11">
        <v>17.833333333333332</v>
      </c>
      <c r="H78" s="268">
        <v>12.4</v>
      </c>
      <c r="I78" s="11">
        <v>9.8611111111111107</v>
      </c>
      <c r="J78" s="11">
        <v>12.361111111111112</v>
      </c>
      <c r="K78" s="11">
        <v>14.166666666666666</v>
      </c>
      <c r="L78" s="268">
        <v>11.44375</v>
      </c>
      <c r="M78" s="11">
        <v>9.4499999999999993</v>
      </c>
      <c r="N78" s="11">
        <v>12.116666666666667</v>
      </c>
      <c r="O78" s="11">
        <v>11.583333333333334</v>
      </c>
      <c r="P78" s="268">
        <v>9.0835509138381205</v>
      </c>
      <c r="Q78" s="11">
        <v>7.833333333333333</v>
      </c>
      <c r="R78" s="11">
        <v>10.0625</v>
      </c>
      <c r="S78" s="11">
        <v>11</v>
      </c>
      <c r="T78" s="268">
        <v>6.2840909090909092</v>
      </c>
      <c r="U78" s="11">
        <v>5.6515151515151514</v>
      </c>
      <c r="V78" s="11">
        <v>6.5454545454545459</v>
      </c>
      <c r="W78" s="11">
        <v>7.6363636363636367</v>
      </c>
      <c r="X78" s="268">
        <v>6.2374999999999998</v>
      </c>
      <c r="Y78" s="11">
        <v>5.666666666666667</v>
      </c>
      <c r="Z78" s="11">
        <v>6.0666666666666664</v>
      </c>
      <c r="AA78" s="11">
        <v>7.4</v>
      </c>
    </row>
    <row r="79" spans="2:27" x14ac:dyDescent="0.25">
      <c r="B79" s="266">
        <v>382</v>
      </c>
      <c r="C79" s="267" t="s">
        <v>266</v>
      </c>
      <c r="D79" s="268">
        <v>12.645833333333334</v>
      </c>
      <c r="E79" s="11">
        <v>14.733333333333334</v>
      </c>
      <c r="F79" s="11">
        <v>13.133333333333333</v>
      </c>
      <c r="G79" s="11">
        <v>14.333333333333334</v>
      </c>
      <c r="H79" s="268">
        <v>12.571929824561403</v>
      </c>
      <c r="I79" s="11">
        <v>11.944444444444445</v>
      </c>
      <c r="J79" s="11">
        <v>13.027777777777777</v>
      </c>
      <c r="K79" s="11">
        <v>12.555555555555555</v>
      </c>
      <c r="L79" s="268">
        <v>12.081250000000001</v>
      </c>
      <c r="M79" s="11">
        <v>10.833333333333334</v>
      </c>
      <c r="N79" s="11">
        <v>13.299999999999999</v>
      </c>
      <c r="O79" s="11">
        <v>12.433333333333332</v>
      </c>
      <c r="P79" s="268">
        <v>17.232375979112273</v>
      </c>
      <c r="Q79" s="11">
        <v>13.020833333333334</v>
      </c>
      <c r="R79" s="11">
        <v>19.520833333333332</v>
      </c>
      <c r="S79" s="11">
        <v>24.083333333333332</v>
      </c>
      <c r="T79" s="268">
        <v>7.4053030303030303</v>
      </c>
      <c r="U79" s="11">
        <v>6.7272727272727275</v>
      </c>
      <c r="V79" s="11">
        <v>7.4090909090909092</v>
      </c>
      <c r="W79" s="11">
        <v>8.045454545454545</v>
      </c>
      <c r="X79" s="268">
        <v>7.1854166666666668</v>
      </c>
      <c r="Y79" s="11">
        <v>6.9333333333333336</v>
      </c>
      <c r="Z79" s="11">
        <v>7.1</v>
      </c>
      <c r="AA79" s="11">
        <v>7.9666666666666668</v>
      </c>
    </row>
    <row r="80" spans="2:27" x14ac:dyDescent="0.25">
      <c r="B80" s="266">
        <v>391</v>
      </c>
      <c r="C80" s="267" t="s">
        <v>265</v>
      </c>
      <c r="D80" s="268">
        <v>25.170833333333334</v>
      </c>
      <c r="E80" s="11">
        <v>25.566666666666663</v>
      </c>
      <c r="F80" s="11">
        <v>26.599999999999998</v>
      </c>
      <c r="G80" s="11">
        <v>36.033333333333339</v>
      </c>
      <c r="H80" s="268">
        <v>18.817543859649124</v>
      </c>
      <c r="I80" s="11">
        <v>19.111111111111111</v>
      </c>
      <c r="J80" s="11">
        <v>20.277777777777782</v>
      </c>
      <c r="K80" s="11">
        <v>21.611111111111114</v>
      </c>
      <c r="L80" s="268">
        <v>19.522916666666667</v>
      </c>
      <c r="M80" s="11">
        <v>17.183333333333334</v>
      </c>
      <c r="N80" s="11">
        <v>20.583333333333332</v>
      </c>
      <c r="O80" s="11">
        <v>21.666666666666668</v>
      </c>
      <c r="P80" s="268">
        <v>15.74934725848564</v>
      </c>
      <c r="Q80" s="11">
        <v>13.1875</v>
      </c>
      <c r="R80" s="11">
        <v>18.375</v>
      </c>
      <c r="S80" s="11">
        <v>17.770833333333332</v>
      </c>
      <c r="T80" s="268">
        <v>18.581439393939394</v>
      </c>
      <c r="U80" s="11">
        <v>15.924242424242424</v>
      </c>
      <c r="V80" s="11">
        <v>19.696969696969695</v>
      </c>
      <c r="W80" s="11">
        <v>27.257575757575758</v>
      </c>
      <c r="X80" s="268">
        <v>17.787500000000001</v>
      </c>
      <c r="Y80" s="11">
        <v>14.166666666666666</v>
      </c>
      <c r="Z80" s="11">
        <v>20.133333333333333</v>
      </c>
      <c r="AA80" s="11">
        <v>24.583333333333332</v>
      </c>
    </row>
    <row r="81" spans="2:27" x14ac:dyDescent="0.25">
      <c r="B81" s="266">
        <v>392</v>
      </c>
      <c r="C81" s="267" t="s">
        <v>264</v>
      </c>
      <c r="D81" s="268">
        <v>20.491666666666667</v>
      </c>
      <c r="E81" s="11">
        <v>27.566666666666663</v>
      </c>
      <c r="F81" s="11">
        <v>20.833333333333332</v>
      </c>
      <c r="G81" s="11">
        <v>23.533333333333331</v>
      </c>
      <c r="H81" s="268">
        <v>16.143859649122806</v>
      </c>
      <c r="I81" s="11">
        <v>15.027777777777777</v>
      </c>
      <c r="J81" s="11">
        <v>16.916666666666668</v>
      </c>
      <c r="K81" s="11">
        <v>18</v>
      </c>
      <c r="L81" s="268">
        <v>17.164583333333333</v>
      </c>
      <c r="M81" s="11">
        <v>14.016666666666666</v>
      </c>
      <c r="N81" s="11">
        <v>17.683333333333334</v>
      </c>
      <c r="O81" s="11">
        <v>17.250000000000004</v>
      </c>
      <c r="P81" s="268">
        <v>17.164583333333333</v>
      </c>
      <c r="Q81" s="11">
        <v>14.016666666666666</v>
      </c>
      <c r="R81" s="11">
        <v>17.683333333333334</v>
      </c>
      <c r="S81" s="11">
        <v>17.250000000000004</v>
      </c>
      <c r="T81" s="268">
        <v>16.054924242424242</v>
      </c>
      <c r="U81" s="11">
        <v>16.833333333333332</v>
      </c>
      <c r="V81" s="11">
        <v>16.303030303030305</v>
      </c>
      <c r="W81" s="11">
        <v>18.575757575757574</v>
      </c>
      <c r="X81" s="268">
        <v>16.489583333333332</v>
      </c>
      <c r="Y81" s="11">
        <v>14.8</v>
      </c>
      <c r="Z81" s="11">
        <v>16.033333333333335</v>
      </c>
      <c r="AA81" s="11">
        <v>19.016666666666666</v>
      </c>
    </row>
    <row r="82" spans="2:27" x14ac:dyDescent="0.25"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271"/>
    </row>
  </sheetData>
  <mergeCells count="15">
    <mergeCell ref="A6:A1048576"/>
    <mergeCell ref="A5:XFD5"/>
    <mergeCell ref="D7:G7"/>
    <mergeCell ref="H7:K7"/>
    <mergeCell ref="L7:O7"/>
    <mergeCell ref="P7:S7"/>
    <mergeCell ref="T7:W7"/>
    <mergeCell ref="X7:AA7"/>
    <mergeCell ref="B6:B8"/>
    <mergeCell ref="C6:C8"/>
    <mergeCell ref="D6:K6"/>
    <mergeCell ref="L6:O6"/>
    <mergeCell ref="P6:S6"/>
    <mergeCell ref="T6:W6"/>
    <mergeCell ref="X6:AA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25.85546875" bestFit="1" customWidth="1"/>
    <col min="3" max="4" width="19.42578125" customWidth="1"/>
    <col min="5" max="5" width="19.5703125" customWidth="1"/>
    <col min="6" max="6" width="19.7109375" bestFit="1" customWidth="1"/>
    <col min="7" max="7" width="18.85546875" customWidth="1"/>
    <col min="8" max="8" width="19.85546875" bestFit="1" customWidth="1"/>
  </cols>
  <sheetData>
    <row r="1" spans="1:8" s="186" customFormat="1" x14ac:dyDescent="0.25">
      <c r="A1" s="188" t="s">
        <v>362</v>
      </c>
    </row>
    <row r="2" spans="1:8" s="186" customFormat="1" ht="14.25" x14ac:dyDescent="0.2">
      <c r="A2" s="187"/>
    </row>
    <row r="3" spans="1:8" s="186" customFormat="1" ht="14.25" x14ac:dyDescent="0.2"/>
    <row r="4" spans="1:8" s="186" customFormat="1" ht="14.25" x14ac:dyDescent="0.2"/>
    <row r="6" spans="1:8" ht="14.45" customHeight="1" x14ac:dyDescent="0.25">
      <c r="B6" s="331"/>
      <c r="C6" s="331"/>
      <c r="D6" s="331"/>
      <c r="E6" s="331"/>
    </row>
    <row r="7" spans="1:8" x14ac:dyDescent="0.25">
      <c r="B7" s="181" t="s">
        <v>361</v>
      </c>
      <c r="C7" s="207" t="s">
        <v>261</v>
      </c>
      <c r="D7" s="207" t="s">
        <v>260</v>
      </c>
      <c r="E7" s="206" t="s">
        <v>259</v>
      </c>
      <c r="F7" s="206" t="s">
        <v>360</v>
      </c>
      <c r="G7" s="206" t="s">
        <v>2</v>
      </c>
    </row>
    <row r="8" spans="1:8" x14ac:dyDescent="0.25">
      <c r="B8" s="200" t="s">
        <v>359</v>
      </c>
      <c r="C8" s="203">
        <v>58.391171993911719</v>
      </c>
      <c r="D8" s="205">
        <v>56.338931297709927</v>
      </c>
      <c r="E8" s="205">
        <v>47.687975646879757</v>
      </c>
      <c r="F8" s="205">
        <v>65.278438548337903</v>
      </c>
      <c r="G8" s="205">
        <v>61.09832317073171</v>
      </c>
      <c r="H8" s="240" t="s">
        <v>358</v>
      </c>
    </row>
    <row r="9" spans="1:8" x14ac:dyDescent="0.25">
      <c r="B9" s="200" t="s">
        <v>357</v>
      </c>
      <c r="C9" s="203">
        <v>57.031050228310505</v>
      </c>
      <c r="D9" s="203">
        <v>56.621004566210047</v>
      </c>
      <c r="E9" s="203">
        <v>47.329067641681903</v>
      </c>
      <c r="F9" s="203">
        <v>64.038123167155419</v>
      </c>
      <c r="G9" s="203">
        <v>60.139473684210529</v>
      </c>
      <c r="H9" s="240" t="s">
        <v>356</v>
      </c>
    </row>
    <row r="10" spans="1:8" x14ac:dyDescent="0.25">
      <c r="B10" s="200" t="s">
        <v>355</v>
      </c>
      <c r="C10" s="203">
        <v>60.44200913242009</v>
      </c>
      <c r="D10" s="203">
        <v>57.819178082191783</v>
      </c>
      <c r="E10" s="203">
        <v>50.488584474885847</v>
      </c>
      <c r="F10" s="203">
        <v>65.260344196265109</v>
      </c>
      <c r="G10" s="203">
        <v>61.876414770778553</v>
      </c>
      <c r="H10" s="240" t="s">
        <v>354</v>
      </c>
    </row>
    <row r="11" spans="1:8" x14ac:dyDescent="0.25">
      <c r="B11" s="200" t="s">
        <v>353</v>
      </c>
      <c r="C11" s="203">
        <v>58.443835616438356</v>
      </c>
      <c r="D11" s="203">
        <v>56.37077625570776</v>
      </c>
      <c r="E11" s="203">
        <v>48.237442922374427</v>
      </c>
      <c r="F11" s="203">
        <v>64.664590584356105</v>
      </c>
      <c r="G11" s="203">
        <v>60.789798719121684</v>
      </c>
      <c r="H11" s="240" t="s">
        <v>352</v>
      </c>
    </row>
    <row r="12" spans="1:8" x14ac:dyDescent="0.25">
      <c r="B12" s="200" t="s">
        <v>351</v>
      </c>
      <c r="C12" s="203">
        <v>62.089802130898022</v>
      </c>
      <c r="D12" s="203">
        <v>56.667687595712096</v>
      </c>
      <c r="E12" s="203">
        <v>51.088280060882802</v>
      </c>
      <c r="F12" s="203">
        <v>65.830327117089581</v>
      </c>
      <c r="G12" s="203">
        <v>62.369797632684232</v>
      </c>
      <c r="H12" s="240" t="s">
        <v>350</v>
      </c>
    </row>
    <row r="13" spans="1:8" x14ac:dyDescent="0.25">
      <c r="B13" s="200" t="s">
        <v>349</v>
      </c>
      <c r="C13" s="203">
        <v>71.607305936073061</v>
      </c>
      <c r="D13" s="203">
        <v>60.036697247706421</v>
      </c>
      <c r="E13" s="203">
        <v>65.296803652968038</v>
      </c>
      <c r="F13" s="203">
        <v>68.992667277726852</v>
      </c>
      <c r="G13" s="203">
        <v>67.739553520320555</v>
      </c>
      <c r="H13" s="241" t="s">
        <v>348</v>
      </c>
    </row>
    <row r="14" spans="1:8" x14ac:dyDescent="0.25">
      <c r="B14" s="200" t="s">
        <v>347</v>
      </c>
      <c r="C14" s="203">
        <v>72.444444444444443</v>
      </c>
      <c r="D14" s="203">
        <v>70.678899082568805</v>
      </c>
      <c r="E14" s="203">
        <v>68.775229357798167</v>
      </c>
      <c r="F14" s="203">
        <v>69.992626728110594</v>
      </c>
      <c r="G14" s="203">
        <v>70.230857800805992</v>
      </c>
      <c r="H14" s="241" t="s">
        <v>346</v>
      </c>
    </row>
    <row r="15" spans="1:8" x14ac:dyDescent="0.25">
      <c r="B15" s="204" t="s">
        <v>345</v>
      </c>
      <c r="C15" s="203">
        <v>70.045662100456624</v>
      </c>
      <c r="D15" s="203">
        <v>64.027397260273972</v>
      </c>
      <c r="E15" s="203">
        <v>62.05936073059361</v>
      </c>
      <c r="F15" s="203">
        <v>67.690192483959663</v>
      </c>
      <c r="G15" s="203">
        <v>66.82093821510297</v>
      </c>
      <c r="H15" s="241" t="s">
        <v>344</v>
      </c>
    </row>
    <row r="16" spans="1:8" x14ac:dyDescent="0.25">
      <c r="B16" s="202" t="s">
        <v>2</v>
      </c>
      <c r="C16" s="201">
        <v>60.213547874453717</v>
      </c>
      <c r="D16" s="201">
        <v>57.554185722807716</v>
      </c>
      <c r="E16" s="201">
        <v>50.461171797418075</v>
      </c>
      <c r="F16" s="201">
        <v>65.308528861092299</v>
      </c>
      <c r="G16" s="201">
        <v>61.840924355115547</v>
      </c>
    </row>
    <row r="24" spans="2:2" x14ac:dyDescent="0.25">
      <c r="B24" s="200"/>
    </row>
    <row r="25" spans="2:2" x14ac:dyDescent="0.25">
      <c r="B25" s="200"/>
    </row>
    <row r="26" spans="2:2" x14ac:dyDescent="0.25">
      <c r="B26" s="200"/>
    </row>
    <row r="27" spans="2:2" x14ac:dyDescent="0.25">
      <c r="B27" s="200"/>
    </row>
    <row r="28" spans="2:2" x14ac:dyDescent="0.25">
      <c r="B28" s="200"/>
    </row>
    <row r="29" spans="2:2" x14ac:dyDescent="0.25">
      <c r="B29" s="200"/>
    </row>
    <row r="30" spans="2:2" x14ac:dyDescent="0.25">
      <c r="B30" s="200"/>
    </row>
  </sheetData>
  <mergeCells count="1">
    <mergeCell ref="B6:E6"/>
  </mergeCells>
  <pageMargins left="0.7" right="0.7" top="0.75" bottom="0.75" header="0.3" footer="0.3"/>
  <pageSetup paperSize="9" orientation="portrait" verticalDpi="0" r:id="rId1"/>
  <ignoredErrors>
    <ignoredError sqref="H8 H9:H12" twoDigitTextYear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2" max="2" width="15.7109375" customWidth="1"/>
    <col min="3" max="5" width="19.42578125" customWidth="1"/>
    <col min="6" max="6" width="19.5703125" customWidth="1"/>
    <col min="7" max="7" width="19.7109375" bestFit="1" customWidth="1"/>
    <col min="8" max="8" width="18.85546875" customWidth="1"/>
  </cols>
  <sheetData>
    <row r="1" spans="1:8" s="186" customFormat="1" x14ac:dyDescent="0.25">
      <c r="A1" s="188" t="s">
        <v>391</v>
      </c>
    </row>
    <row r="2" spans="1:8" s="186" customFormat="1" ht="14.25" x14ac:dyDescent="0.2">
      <c r="A2" s="187"/>
    </row>
    <row r="3" spans="1:8" s="186" customFormat="1" ht="14.25" x14ac:dyDescent="0.2"/>
    <row r="4" spans="1:8" s="186" customFormat="1" ht="14.25" x14ac:dyDescent="0.2"/>
    <row r="6" spans="1:8" ht="14.45" customHeight="1" x14ac:dyDescent="0.25">
      <c r="B6" s="331" t="s">
        <v>390</v>
      </c>
      <c r="C6" s="331"/>
      <c r="D6" s="331"/>
      <c r="E6" s="331"/>
      <c r="F6" s="331"/>
    </row>
    <row r="7" spans="1:8" x14ac:dyDescent="0.25">
      <c r="B7" s="181"/>
      <c r="C7" s="332" t="s">
        <v>14</v>
      </c>
      <c r="D7" s="333"/>
      <c r="E7" s="207" t="s">
        <v>18</v>
      </c>
      <c r="F7" s="207" t="s">
        <v>20</v>
      </c>
      <c r="G7" s="207" t="s">
        <v>21</v>
      </c>
      <c r="H7" s="207" t="s">
        <v>188</v>
      </c>
    </row>
    <row r="8" spans="1:8" ht="30" x14ac:dyDescent="0.25">
      <c r="B8" s="181" t="s">
        <v>23</v>
      </c>
      <c r="C8" s="207" t="s">
        <v>389</v>
      </c>
      <c r="D8" s="210" t="s">
        <v>388</v>
      </c>
      <c r="E8" s="207" t="s">
        <v>388</v>
      </c>
      <c r="F8" s="206" t="s">
        <v>388</v>
      </c>
      <c r="G8" s="206" t="s">
        <v>388</v>
      </c>
      <c r="H8" s="206" t="s">
        <v>388</v>
      </c>
    </row>
    <row r="9" spans="1:8" x14ac:dyDescent="0.25">
      <c r="B9" s="200" t="s">
        <v>387</v>
      </c>
      <c r="C9" s="203">
        <v>75.833086982990338</v>
      </c>
      <c r="D9" s="209">
        <v>74.387694773334545</v>
      </c>
      <c r="E9" s="205">
        <v>70.196078431372555</v>
      </c>
      <c r="F9" s="205">
        <v>69.628014842300558</v>
      </c>
      <c r="G9" s="205">
        <v>70.458749999999995</v>
      </c>
      <c r="H9" s="205">
        <v>67.672378341329676</v>
      </c>
    </row>
    <row r="10" spans="1:8" x14ac:dyDescent="0.25">
      <c r="B10" s="200" t="s">
        <v>386</v>
      </c>
      <c r="C10" s="203">
        <v>75.909321716865904</v>
      </c>
      <c r="D10" s="209">
        <v>74.470791316083449</v>
      </c>
      <c r="E10" s="203">
        <v>69.986683576410911</v>
      </c>
      <c r="F10" s="203">
        <v>70.888013998250216</v>
      </c>
      <c r="G10" s="203">
        <v>72.317042606516296</v>
      </c>
      <c r="H10" s="203">
        <v>71.085910652920958</v>
      </c>
    </row>
    <row r="11" spans="1:8" x14ac:dyDescent="0.25">
      <c r="B11" s="200" t="s">
        <v>385</v>
      </c>
      <c r="C11" s="203">
        <v>75.500835893886958</v>
      </c>
      <c r="D11" s="209">
        <v>73.214090486707121</v>
      </c>
      <c r="E11" s="203">
        <v>69.144040790312303</v>
      </c>
      <c r="F11" s="203">
        <v>71.531578947368416</v>
      </c>
      <c r="G11" s="203">
        <v>72.67674858223063</v>
      </c>
      <c r="H11" s="203">
        <v>72.103376981392145</v>
      </c>
    </row>
    <row r="12" spans="1:8" x14ac:dyDescent="0.25">
      <c r="B12" s="200" t="s">
        <v>384</v>
      </c>
      <c r="C12" s="203">
        <v>74.01931597879171</v>
      </c>
      <c r="D12" s="209">
        <v>71.720638801111633</v>
      </c>
      <c r="E12" s="203">
        <v>68.551125401929255</v>
      </c>
      <c r="F12" s="203">
        <v>71.528684907325683</v>
      </c>
      <c r="G12" s="203">
        <v>72.072463768115938</v>
      </c>
      <c r="H12" s="203">
        <v>72.67936288088643</v>
      </c>
    </row>
    <row r="13" spans="1:8" x14ac:dyDescent="0.25">
      <c r="B13" s="200" t="s">
        <v>383</v>
      </c>
      <c r="C13" s="203">
        <v>73.080049851645626</v>
      </c>
      <c r="D13" s="209">
        <v>71.79849963193206</v>
      </c>
      <c r="E13" s="203">
        <v>67.08344030808729</v>
      </c>
      <c r="F13" s="203">
        <v>70.42026431718061</v>
      </c>
      <c r="G13" s="203">
        <v>71.877756773787013</v>
      </c>
      <c r="H13" s="203">
        <v>71.892265193370164</v>
      </c>
    </row>
    <row r="14" spans="1:8" x14ac:dyDescent="0.25">
      <c r="B14" s="200" t="s">
        <v>382</v>
      </c>
      <c r="C14" s="203">
        <v>75.201522157417429</v>
      </c>
      <c r="D14" s="209">
        <v>72.207487007868025</v>
      </c>
      <c r="E14" s="203">
        <v>67.796023091725459</v>
      </c>
      <c r="F14" s="203">
        <v>70.01674008810572</v>
      </c>
      <c r="G14" s="203">
        <v>73.61243718592965</v>
      </c>
      <c r="H14" s="203">
        <v>72.873103448275856</v>
      </c>
    </row>
    <row r="15" spans="1:8" x14ac:dyDescent="0.25">
      <c r="B15" s="200" t="s">
        <v>381</v>
      </c>
      <c r="C15" s="203">
        <v>74.944101872838985</v>
      </c>
      <c r="D15" s="209">
        <v>74.259741928124313</v>
      </c>
      <c r="E15" s="203">
        <v>70.17893401015229</v>
      </c>
      <c r="F15" s="203">
        <v>71.335083114610669</v>
      </c>
      <c r="G15" s="203">
        <v>74.376485303314567</v>
      </c>
      <c r="H15" s="203">
        <v>72.36769759450172</v>
      </c>
    </row>
    <row r="16" spans="1:8" x14ac:dyDescent="0.25">
      <c r="B16" s="200" t="s">
        <v>380</v>
      </c>
      <c r="C16" s="203">
        <v>64.676843396260452</v>
      </c>
      <c r="D16" s="209">
        <v>72.178150880508326</v>
      </c>
      <c r="E16" s="203">
        <v>70.534971644612483</v>
      </c>
      <c r="F16" s="203">
        <v>69.987815491731936</v>
      </c>
      <c r="G16" s="203">
        <v>65.44090056285178</v>
      </c>
      <c r="H16" s="203">
        <v>61.894520547945206</v>
      </c>
    </row>
    <row r="17" spans="2:8" x14ac:dyDescent="0.25">
      <c r="B17" s="200" t="s">
        <v>379</v>
      </c>
      <c r="C17" s="203">
        <v>58.217095031513651</v>
      </c>
      <c r="D17" s="209">
        <v>73.088750811065069</v>
      </c>
      <c r="E17" s="203">
        <v>70.938955317809942</v>
      </c>
      <c r="F17" s="203">
        <v>66.412173913043475</v>
      </c>
      <c r="G17" s="203">
        <v>58.395115842204135</v>
      </c>
      <c r="H17" s="203">
        <v>56.106849315068494</v>
      </c>
    </row>
    <row r="18" spans="2:8" x14ac:dyDescent="0.25">
      <c r="B18" s="200" t="s">
        <v>378</v>
      </c>
      <c r="C18" s="203">
        <v>60.256200793880794</v>
      </c>
      <c r="D18" s="209">
        <v>74.500209028820407</v>
      </c>
      <c r="E18" s="203">
        <v>70.728589420654913</v>
      </c>
      <c r="F18" s="203">
        <v>65.201739130434788</v>
      </c>
      <c r="G18" s="203">
        <v>58.832084893882644</v>
      </c>
      <c r="H18" s="203">
        <v>57.645890410958906</v>
      </c>
    </row>
    <row r="19" spans="2:8" x14ac:dyDescent="0.25">
      <c r="B19" s="200" t="s">
        <v>377</v>
      </c>
      <c r="C19" s="203">
        <v>63.615882399639929</v>
      </c>
      <c r="D19" s="209">
        <v>74.101171695650208</v>
      </c>
      <c r="E19" s="203">
        <v>70.056080655324507</v>
      </c>
      <c r="F19" s="203">
        <v>64.657391304347826</v>
      </c>
      <c r="G19" s="203">
        <v>58.872659176029963</v>
      </c>
      <c r="H19" s="203">
        <v>57.957534246575342</v>
      </c>
    </row>
    <row r="20" spans="2:8" x14ac:dyDescent="0.25">
      <c r="B20" s="200" t="s">
        <v>376</v>
      </c>
      <c r="C20" s="203">
        <v>64.141263673604868</v>
      </c>
      <c r="D20" s="209">
        <v>72.952886643436585</v>
      </c>
      <c r="E20" s="203">
        <v>68.869017632241807</v>
      </c>
      <c r="F20" s="203">
        <v>63.864465682015641</v>
      </c>
      <c r="G20" s="203">
        <v>57.785046728971963</v>
      </c>
      <c r="H20" s="203">
        <v>57.380658436213992</v>
      </c>
    </row>
    <row r="21" spans="2:8" x14ac:dyDescent="0.25">
      <c r="B21" s="200" t="s">
        <v>375</v>
      </c>
      <c r="C21" s="203">
        <v>64.301728523796029</v>
      </c>
      <c r="D21" s="209">
        <v>72.373535695547559</v>
      </c>
      <c r="E21" s="203">
        <v>68.293450881612088</v>
      </c>
      <c r="F21" s="203">
        <v>62.231770833333336</v>
      </c>
      <c r="G21" s="203">
        <v>57.374221668742216</v>
      </c>
      <c r="H21" s="203">
        <v>56.389307745030841</v>
      </c>
    </row>
    <row r="22" spans="2:8" x14ac:dyDescent="0.25">
      <c r="B22" s="200" t="s">
        <v>374</v>
      </c>
      <c r="C22" s="203">
        <v>65.586132934162293</v>
      </c>
      <c r="D22" s="209">
        <v>72.430281009257428</v>
      </c>
      <c r="E22" s="203">
        <v>67.882463859208045</v>
      </c>
      <c r="F22" s="203">
        <v>61.033854166666664</v>
      </c>
      <c r="G22" s="203">
        <v>57.26899128268991</v>
      </c>
      <c r="H22" s="203">
        <v>57.035003431708994</v>
      </c>
    </row>
    <row r="23" spans="2:8" x14ac:dyDescent="0.25">
      <c r="B23" s="200" t="s">
        <v>373</v>
      </c>
      <c r="C23" s="203">
        <v>64.595813254187945</v>
      </c>
      <c r="D23" s="209">
        <v>71.401514358406985</v>
      </c>
      <c r="E23" s="203">
        <v>66.686557788944725</v>
      </c>
      <c r="F23" s="203">
        <v>59.373263888888886</v>
      </c>
      <c r="G23" s="203">
        <v>55.680373831775704</v>
      </c>
      <c r="H23" s="203">
        <v>55.932784636488343</v>
      </c>
    </row>
    <row r="24" spans="2:8" x14ac:dyDescent="0.25">
      <c r="B24" s="200" t="s">
        <v>372</v>
      </c>
      <c r="C24" s="203">
        <v>60.965699716938985</v>
      </c>
      <c r="D24" s="209">
        <v>70.428407407421929</v>
      </c>
      <c r="E24" s="203">
        <v>66.224733207784055</v>
      </c>
      <c r="F24" s="203">
        <v>57.098958333333336</v>
      </c>
      <c r="G24" s="203">
        <v>54.488139825218475</v>
      </c>
      <c r="H24" s="203">
        <v>53.715068493150682</v>
      </c>
    </row>
    <row r="25" spans="2:8" x14ac:dyDescent="0.25">
      <c r="B25" s="200" t="s">
        <v>371</v>
      </c>
      <c r="C25" s="203">
        <v>58.425784235242958</v>
      </c>
      <c r="D25" s="209">
        <v>70.476758752157167</v>
      </c>
      <c r="E25" s="203">
        <v>66.220615964802008</v>
      </c>
      <c r="F25" s="203">
        <v>55.9140625</v>
      </c>
      <c r="G25" s="203">
        <v>53.742481203007522</v>
      </c>
      <c r="H25" s="203">
        <v>52.696367374914324</v>
      </c>
    </row>
    <row r="26" spans="2:8" x14ac:dyDescent="0.25">
      <c r="B26" s="200" t="s">
        <v>370</v>
      </c>
      <c r="C26" s="203">
        <v>55.121387704115108</v>
      </c>
      <c r="D26" s="209">
        <v>68.820833222073404</v>
      </c>
      <c r="E26" s="203">
        <v>64.493408662900194</v>
      </c>
      <c r="F26" s="203">
        <v>54.061631944444443</v>
      </c>
      <c r="G26" s="203">
        <v>51.063909774436091</v>
      </c>
      <c r="H26" s="203">
        <v>49.820547945205476</v>
      </c>
    </row>
    <row r="27" spans="2:8" x14ac:dyDescent="0.25">
      <c r="B27" s="200" t="s">
        <v>369</v>
      </c>
      <c r="C27" s="203">
        <v>51.895838308110022</v>
      </c>
      <c r="D27" s="209">
        <v>66.414803793927803</v>
      </c>
      <c r="E27" s="203">
        <v>63.900125628140707</v>
      </c>
      <c r="F27" s="203">
        <v>52.552951388888886</v>
      </c>
      <c r="G27" s="203">
        <v>46.620775969962452</v>
      </c>
      <c r="H27" s="203">
        <v>45.814941740918435</v>
      </c>
    </row>
    <row r="28" spans="2:8" x14ac:dyDescent="0.25">
      <c r="B28" s="200" t="s">
        <v>368</v>
      </c>
      <c r="C28" s="203">
        <v>55.234554396374314</v>
      </c>
      <c r="D28" s="209">
        <v>69.280080473395159</v>
      </c>
      <c r="E28" s="203">
        <v>68.015084852294152</v>
      </c>
      <c r="F28" s="203">
        <v>58.255208333333336</v>
      </c>
      <c r="G28" s="203">
        <v>50.550062578222779</v>
      </c>
      <c r="H28" s="203">
        <v>49.045205479452058</v>
      </c>
    </row>
    <row r="29" spans="2:8" x14ac:dyDescent="0.25">
      <c r="B29" s="200" t="s">
        <v>367</v>
      </c>
      <c r="C29" s="203">
        <v>64.042669562067246</v>
      </c>
      <c r="D29" s="209">
        <v>73.2184084903962</v>
      </c>
      <c r="E29" s="203">
        <v>70.209068010075569</v>
      </c>
      <c r="F29" s="203">
        <v>68.137152777777771</v>
      </c>
      <c r="G29" s="203">
        <v>59.605131414267838</v>
      </c>
      <c r="H29" s="203">
        <v>57.786986301369865</v>
      </c>
    </row>
    <row r="30" spans="2:8" x14ac:dyDescent="0.25">
      <c r="B30" s="200" t="s">
        <v>366</v>
      </c>
      <c r="C30" s="203">
        <v>70.80555080438981</v>
      </c>
      <c r="D30" s="209">
        <v>75.702948277061125</v>
      </c>
      <c r="E30" s="203">
        <v>69.695214105793454</v>
      </c>
      <c r="F30" s="203">
        <v>68.399652476107732</v>
      </c>
      <c r="G30" s="203">
        <v>63.511904761904759</v>
      </c>
      <c r="H30" s="203">
        <v>62.047292666209735</v>
      </c>
    </row>
    <row r="31" spans="2:8" x14ac:dyDescent="0.25">
      <c r="B31" s="200" t="s">
        <v>365</v>
      </c>
      <c r="C31" s="203">
        <v>72.277124780906163</v>
      </c>
      <c r="D31" s="209">
        <v>76.112514781691644</v>
      </c>
      <c r="E31" s="203">
        <v>70.047229219143574</v>
      </c>
      <c r="F31" s="203">
        <v>67.727351916376307</v>
      </c>
      <c r="G31" s="203">
        <v>65.676691729323309</v>
      </c>
      <c r="H31" s="203">
        <v>63.636737491432491</v>
      </c>
    </row>
    <row r="32" spans="2:8" x14ac:dyDescent="0.25">
      <c r="B32" s="200" t="s">
        <v>364</v>
      </c>
      <c r="C32" s="203">
        <v>73.98935477261351</v>
      </c>
      <c r="D32" s="209">
        <v>72.624924293588165</v>
      </c>
      <c r="E32" s="203">
        <v>70.062697910069659</v>
      </c>
      <c r="F32" s="203">
        <v>67.923478260869558</v>
      </c>
      <c r="G32" s="203">
        <v>67.788714733542321</v>
      </c>
      <c r="H32" s="203">
        <v>65.971213159698422</v>
      </c>
    </row>
    <row r="33" spans="2:8" x14ac:dyDescent="0.25">
      <c r="B33" s="202" t="s">
        <v>363</v>
      </c>
      <c r="C33" s="201">
        <v>66.356990336495244</v>
      </c>
      <c r="D33" s="208">
        <v>72.423842116889659</v>
      </c>
      <c r="E33" s="201">
        <v>68.572865115299564</v>
      </c>
      <c r="F33" s="201">
        <v>65</v>
      </c>
      <c r="G33" s="201">
        <v>62.071821619507105</v>
      </c>
      <c r="H33" s="201">
        <v>60.880551345477421</v>
      </c>
    </row>
  </sheetData>
  <mergeCells count="2">
    <mergeCell ref="C7:D7"/>
    <mergeCell ref="B6:F6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showGridLines="0" workbookViewId="0"/>
  </sheetViews>
  <sheetFormatPr defaultRowHeight="15" x14ac:dyDescent="0.25"/>
  <cols>
    <col min="1" max="1" width="9.5703125" style="211" customWidth="1"/>
    <col min="2" max="2" width="13.42578125" style="211" customWidth="1"/>
    <col min="3" max="3" width="20.7109375" style="211" bestFit="1" customWidth="1"/>
    <col min="4" max="5" width="22.140625" style="211" bestFit="1" customWidth="1"/>
    <col min="6" max="7" width="18.5703125" style="211" customWidth="1"/>
    <col min="8" max="8" width="17.42578125" style="211" customWidth="1"/>
    <col min="9" max="9" width="16.140625" style="211" customWidth="1"/>
    <col min="10" max="16384" width="9.140625" style="211"/>
  </cols>
  <sheetData>
    <row r="1" spans="1:24" s="186" customFormat="1" x14ac:dyDescent="0.25">
      <c r="A1" s="188" t="s">
        <v>401</v>
      </c>
    </row>
    <row r="2" spans="1:24" s="186" customFormat="1" ht="14.25" x14ac:dyDescent="0.2">
      <c r="A2" s="187"/>
    </row>
    <row r="3" spans="1:24" s="186" customFormat="1" ht="14.25" x14ac:dyDescent="0.2"/>
    <row r="4" spans="1:24" s="186" customFormat="1" ht="14.25" x14ac:dyDescent="0.2"/>
    <row r="5" spans="1:24" x14ac:dyDescent="0.25">
      <c r="C5" s="242" t="s">
        <v>23</v>
      </c>
      <c r="D5" s="243" t="s">
        <v>395</v>
      </c>
      <c r="E5" s="244" t="s">
        <v>394</v>
      </c>
      <c r="F5" s="244" t="s">
        <v>18</v>
      </c>
      <c r="G5" s="244" t="s">
        <v>20</v>
      </c>
      <c r="H5" s="244" t="s">
        <v>393</v>
      </c>
      <c r="I5" s="244" t="s">
        <v>188</v>
      </c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</row>
    <row r="6" spans="1:24" x14ac:dyDescent="0.25">
      <c r="C6" s="245" t="s">
        <v>387</v>
      </c>
      <c r="D6" s="246">
        <v>75.833086982990338</v>
      </c>
      <c r="E6" s="247">
        <v>74.387694773334545</v>
      </c>
      <c r="F6" s="247">
        <v>70.196078431372555</v>
      </c>
      <c r="G6" s="247">
        <v>69.628014842300558</v>
      </c>
      <c r="H6" s="247">
        <v>69.547794117647058</v>
      </c>
      <c r="I6" s="247">
        <v>67.233524988942946</v>
      </c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</row>
    <row r="7" spans="1:24" x14ac:dyDescent="0.25">
      <c r="C7" s="248" t="s">
        <v>386</v>
      </c>
      <c r="D7" s="249">
        <v>75.909321716865904</v>
      </c>
      <c r="E7" s="250">
        <v>74.470791316083449</v>
      </c>
      <c r="F7" s="250">
        <v>69.986683576410911</v>
      </c>
      <c r="G7" s="250">
        <v>70.888013998250216</v>
      </c>
      <c r="H7" s="250">
        <v>72.174654377880188</v>
      </c>
      <c r="I7" s="250">
        <v>70.718085106382972</v>
      </c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</row>
    <row r="8" spans="1:24" x14ac:dyDescent="0.25">
      <c r="C8" s="248" t="s">
        <v>385</v>
      </c>
      <c r="D8" s="249">
        <v>75.500835893886958</v>
      </c>
      <c r="E8" s="250">
        <v>73.214090486707121</v>
      </c>
      <c r="F8" s="250">
        <v>69.144040790312303</v>
      </c>
      <c r="G8" s="250">
        <v>71.531578947368416</v>
      </c>
      <c r="H8" s="250">
        <v>72.727651690597497</v>
      </c>
      <c r="I8" s="250">
        <v>72.148065807025347</v>
      </c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</row>
    <row r="9" spans="1:24" x14ac:dyDescent="0.25">
      <c r="C9" s="248" t="s">
        <v>384</v>
      </c>
      <c r="D9" s="249">
        <v>74.01931597879171</v>
      </c>
      <c r="E9" s="250">
        <v>71.720638801111633</v>
      </c>
      <c r="F9" s="250">
        <v>68.551125401929255</v>
      </c>
      <c r="G9" s="250">
        <v>71.528684907325683</v>
      </c>
      <c r="H9" s="250">
        <v>72.336890951276104</v>
      </c>
      <c r="I9" s="250">
        <v>72.621043245653141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</row>
    <row r="10" spans="1:24" x14ac:dyDescent="0.25">
      <c r="C10" s="248" t="s">
        <v>383</v>
      </c>
      <c r="D10" s="249">
        <v>73.080049851645626</v>
      </c>
      <c r="E10" s="250">
        <v>71.79849963193206</v>
      </c>
      <c r="F10" s="250">
        <v>67.08344030808729</v>
      </c>
      <c r="G10" s="250">
        <v>70.42026431718061</v>
      </c>
      <c r="H10" s="250">
        <v>72.087743732590525</v>
      </c>
      <c r="I10" s="250">
        <v>72.30834448906738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</row>
    <row r="11" spans="1:24" x14ac:dyDescent="0.25">
      <c r="C11" s="248" t="s">
        <v>382</v>
      </c>
      <c r="D11" s="249">
        <v>75.201522157417429</v>
      </c>
      <c r="E11" s="250">
        <v>72.207487007868025</v>
      </c>
      <c r="F11" s="250">
        <v>67.796023091725459</v>
      </c>
      <c r="G11" s="250">
        <v>70.01674008810572</v>
      </c>
      <c r="H11" s="250">
        <v>73.716666666666669</v>
      </c>
      <c r="I11" s="250">
        <v>73.265597147950089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</row>
    <row r="12" spans="1:24" x14ac:dyDescent="0.25">
      <c r="C12" s="248" t="s">
        <v>381</v>
      </c>
      <c r="D12" s="249">
        <v>74.944101872838985</v>
      </c>
      <c r="E12" s="250">
        <v>74.259741928124313</v>
      </c>
      <c r="F12" s="250">
        <v>70.17893401015229</v>
      </c>
      <c r="G12" s="250">
        <v>71.335083114610669</v>
      </c>
      <c r="H12" s="250">
        <v>74.438134810710991</v>
      </c>
      <c r="I12" s="250">
        <v>73.040852575488458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</row>
    <row r="13" spans="1:24" x14ac:dyDescent="0.25">
      <c r="B13" s="334" t="s">
        <v>400</v>
      </c>
      <c r="C13" s="251" t="s">
        <v>380</v>
      </c>
      <c r="D13" s="252">
        <v>64.676843396260452</v>
      </c>
      <c r="E13" s="253">
        <v>72.178150880508326</v>
      </c>
      <c r="F13" s="253">
        <v>70.534971644612483</v>
      </c>
      <c r="G13" s="253">
        <v>69.987815491731936</v>
      </c>
      <c r="H13" s="253">
        <v>67.711653615845236</v>
      </c>
      <c r="I13" s="253">
        <v>65.68362831858407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</row>
    <row r="14" spans="1:24" x14ac:dyDescent="0.25">
      <c r="B14" s="334"/>
      <c r="C14" s="251" t="s">
        <v>379</v>
      </c>
      <c r="D14" s="252">
        <v>58.217095031513651</v>
      </c>
      <c r="E14" s="253">
        <v>73.088750811065069</v>
      </c>
      <c r="F14" s="253">
        <v>70.938955317809942</v>
      </c>
      <c r="G14" s="253">
        <v>66.412173913043475</v>
      </c>
      <c r="H14" s="253">
        <v>62.576692768309535</v>
      </c>
      <c r="I14" s="253">
        <v>61.629531388152081</v>
      </c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</row>
    <row r="15" spans="1:24" x14ac:dyDescent="0.25">
      <c r="B15" s="334"/>
      <c r="C15" s="251" t="s">
        <v>378</v>
      </c>
      <c r="D15" s="252">
        <v>60.256200793880794</v>
      </c>
      <c r="E15" s="253">
        <v>74.500209028820407</v>
      </c>
      <c r="F15" s="253">
        <v>70.728589420654913</v>
      </c>
      <c r="G15" s="253">
        <v>65.201739130434788</v>
      </c>
      <c r="H15" s="253">
        <v>62.580882352941174</v>
      </c>
      <c r="I15" s="253">
        <v>62.059787422497784</v>
      </c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</row>
    <row r="16" spans="1:24" x14ac:dyDescent="0.25">
      <c r="B16" s="255"/>
      <c r="C16" s="248" t="s">
        <v>377</v>
      </c>
      <c r="D16" s="249">
        <v>63.615882399639929</v>
      </c>
      <c r="E16" s="250">
        <v>74.101171695650208</v>
      </c>
      <c r="F16" s="250">
        <v>70.056080655324507</v>
      </c>
      <c r="G16" s="250">
        <v>64.657391304347826</v>
      </c>
      <c r="H16" s="250">
        <v>62.054203031694996</v>
      </c>
      <c r="I16" s="250">
        <v>61.647787610619467</v>
      </c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</row>
    <row r="17" spans="2:24" x14ac:dyDescent="0.25">
      <c r="B17" s="255"/>
      <c r="C17" s="248" t="s">
        <v>376</v>
      </c>
      <c r="D17" s="249">
        <v>64.141263673604868</v>
      </c>
      <c r="E17" s="250">
        <v>72.952886643436585</v>
      </c>
      <c r="F17" s="250">
        <v>68.869017632241807</v>
      </c>
      <c r="G17" s="250">
        <v>63.864465682015641</v>
      </c>
      <c r="H17" s="250">
        <v>60.956979405034325</v>
      </c>
      <c r="I17" s="250">
        <v>60.67936226749336</v>
      </c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</row>
    <row r="18" spans="2:24" x14ac:dyDescent="0.25">
      <c r="B18" s="334" t="s">
        <v>399</v>
      </c>
      <c r="C18" s="251" t="s">
        <v>375</v>
      </c>
      <c r="D18" s="252">
        <v>64.301728523796029</v>
      </c>
      <c r="E18" s="253">
        <v>72.373535695547559</v>
      </c>
      <c r="F18" s="253">
        <v>68.293450881612088</v>
      </c>
      <c r="G18" s="253">
        <v>62.231770833333336</v>
      </c>
      <c r="H18" s="253">
        <v>60.719250114311841</v>
      </c>
      <c r="I18" s="253">
        <v>59.40424590888987</v>
      </c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</row>
    <row r="19" spans="2:24" x14ac:dyDescent="0.25">
      <c r="B19" s="334"/>
      <c r="C19" s="251" t="s">
        <v>374</v>
      </c>
      <c r="D19" s="252">
        <v>65.586132934162293</v>
      </c>
      <c r="E19" s="253">
        <v>72.430281009257428</v>
      </c>
      <c r="F19" s="253">
        <v>67.882463859208045</v>
      </c>
      <c r="G19" s="253">
        <v>61.033854166666664</v>
      </c>
      <c r="H19" s="253">
        <v>60.059872029250457</v>
      </c>
      <c r="I19" s="253">
        <v>59.182824258521471</v>
      </c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</row>
    <row r="20" spans="2:24" x14ac:dyDescent="0.25">
      <c r="B20" s="334"/>
      <c r="C20" s="251" t="s">
        <v>373</v>
      </c>
      <c r="D20" s="252">
        <v>64.595813254187945</v>
      </c>
      <c r="E20" s="253">
        <v>71.401514358406985</v>
      </c>
      <c r="F20" s="253">
        <v>66.686557788944725</v>
      </c>
      <c r="G20" s="253">
        <v>59.373263888888886</v>
      </c>
      <c r="H20" s="253">
        <v>58.687071722247602</v>
      </c>
      <c r="I20" s="253">
        <v>57.617699115044246</v>
      </c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</row>
    <row r="21" spans="2:24" x14ac:dyDescent="0.25">
      <c r="B21" s="255"/>
      <c r="C21" s="248" t="s">
        <v>372</v>
      </c>
      <c r="D21" s="249">
        <v>60.965699716938985</v>
      </c>
      <c r="E21" s="250">
        <v>70.428407407421929</v>
      </c>
      <c r="F21" s="250">
        <v>66.224733207784055</v>
      </c>
      <c r="G21" s="250">
        <v>57.098958333333336</v>
      </c>
      <c r="H21" s="250">
        <v>56.554233409610987</v>
      </c>
      <c r="I21" s="250">
        <v>55.84091913389306</v>
      </c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</row>
    <row r="22" spans="2:24" x14ac:dyDescent="0.25">
      <c r="B22" s="255"/>
      <c r="C22" s="248" t="s">
        <v>371</v>
      </c>
      <c r="D22" s="249">
        <v>58.425784235242958</v>
      </c>
      <c r="E22" s="250">
        <v>70.476758752157167</v>
      </c>
      <c r="F22" s="250">
        <v>66.220615964802008</v>
      </c>
      <c r="G22" s="250">
        <v>55.9140625</v>
      </c>
      <c r="H22" s="250">
        <v>55.756086357372531</v>
      </c>
      <c r="I22" s="250">
        <v>55.377099911582668</v>
      </c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</row>
    <row r="23" spans="2:24" x14ac:dyDescent="0.25">
      <c r="B23" s="334" t="s">
        <v>398</v>
      </c>
      <c r="C23" s="254" t="s">
        <v>370</v>
      </c>
      <c r="D23" s="252">
        <v>55.121387704115108</v>
      </c>
      <c r="E23" s="253">
        <v>68.820833222073404</v>
      </c>
      <c r="F23" s="253">
        <v>64.493408662900194</v>
      </c>
      <c r="G23" s="253">
        <v>54.061631944444443</v>
      </c>
      <c r="H23" s="253">
        <v>54.521579430670343</v>
      </c>
      <c r="I23" s="253">
        <v>53.871851524524963</v>
      </c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</row>
    <row r="24" spans="2:24" x14ac:dyDescent="0.25">
      <c r="B24" s="334"/>
      <c r="C24" s="254" t="s">
        <v>369</v>
      </c>
      <c r="D24" s="252">
        <v>51.895838308110022</v>
      </c>
      <c r="E24" s="253">
        <v>66.414803793927803</v>
      </c>
      <c r="F24" s="253">
        <v>63.900125628140707</v>
      </c>
      <c r="G24" s="253">
        <v>52.552951388888886</v>
      </c>
      <c r="H24" s="253">
        <v>51.430797433547205</v>
      </c>
      <c r="I24" s="253">
        <v>51.337903582485623</v>
      </c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</row>
    <row r="25" spans="2:24" x14ac:dyDescent="0.25">
      <c r="B25" s="334"/>
      <c r="C25" s="254" t="s">
        <v>368</v>
      </c>
      <c r="D25" s="252">
        <v>55.234554396374314</v>
      </c>
      <c r="E25" s="253">
        <v>69.280080473395159</v>
      </c>
      <c r="F25" s="253">
        <v>68.015084852294152</v>
      </c>
      <c r="G25" s="253">
        <v>58.255208333333336</v>
      </c>
      <c r="H25" s="253">
        <v>54.470669110907423</v>
      </c>
      <c r="I25" s="253">
        <v>53.560760053026954</v>
      </c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</row>
    <row r="26" spans="2:24" x14ac:dyDescent="0.25">
      <c r="C26" s="248" t="s">
        <v>367</v>
      </c>
      <c r="D26" s="249">
        <v>64.042669562067246</v>
      </c>
      <c r="E26" s="250">
        <v>73.2184084903962</v>
      </c>
      <c r="F26" s="250">
        <v>70.209068010075569</v>
      </c>
      <c r="G26" s="250">
        <v>68.137152777777771</v>
      </c>
      <c r="H26" s="250">
        <v>61.351512373968838</v>
      </c>
      <c r="I26" s="250">
        <v>59.779496243923994</v>
      </c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</row>
    <row r="27" spans="2:24" x14ac:dyDescent="0.25">
      <c r="C27" s="248" t="s">
        <v>366</v>
      </c>
      <c r="D27" s="249">
        <v>70.80555080438981</v>
      </c>
      <c r="E27" s="250">
        <v>75.702948277061125</v>
      </c>
      <c r="F27" s="250">
        <v>69.695214105793454</v>
      </c>
      <c r="G27" s="250">
        <v>68.399652476107732</v>
      </c>
      <c r="H27" s="250">
        <v>63.827064220183487</v>
      </c>
      <c r="I27" s="250">
        <v>62.5749668288368</v>
      </c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</row>
    <row r="28" spans="2:24" x14ac:dyDescent="0.25">
      <c r="C28" s="248" t="s">
        <v>365</v>
      </c>
      <c r="D28" s="249">
        <v>72.277124780906163</v>
      </c>
      <c r="E28" s="250">
        <v>76.112514781691644</v>
      </c>
      <c r="F28" s="250">
        <v>70.047229219143574</v>
      </c>
      <c r="G28" s="250">
        <v>67.727351916376307</v>
      </c>
      <c r="H28" s="250">
        <v>65.42614678899082</v>
      </c>
      <c r="I28" s="250">
        <v>63.227333038478548</v>
      </c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</row>
    <row r="29" spans="2:24" x14ac:dyDescent="0.25">
      <c r="C29" s="248" t="s">
        <v>364</v>
      </c>
      <c r="D29" s="249">
        <v>73.98935477261351</v>
      </c>
      <c r="E29" s="250">
        <v>72.624924293588165</v>
      </c>
      <c r="F29" s="250">
        <v>70.062697910069659</v>
      </c>
      <c r="G29" s="250">
        <v>67.923478260869558</v>
      </c>
      <c r="H29" s="250">
        <v>67.203397612488516</v>
      </c>
      <c r="I29" s="250">
        <v>65.001326846528087</v>
      </c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</row>
    <row r="30" spans="2:24" x14ac:dyDescent="0.25"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</row>
    <row r="31" spans="2:24" x14ac:dyDescent="0.25"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</row>
    <row r="32" spans="2:24" x14ac:dyDescent="0.25"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</row>
    <row r="33" spans="1:23" x14ac:dyDescent="0.25"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</row>
    <row r="34" spans="1:23" x14ac:dyDescent="0.25"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</row>
    <row r="35" spans="1:23" x14ac:dyDescent="0.25"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</row>
    <row r="36" spans="1:23" x14ac:dyDescent="0.25"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</row>
    <row r="37" spans="1:23" x14ac:dyDescent="0.25">
      <c r="A37" s="188" t="s">
        <v>397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</row>
    <row r="38" spans="1:23" x14ac:dyDescent="0.25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</row>
    <row r="39" spans="1:23" x14ac:dyDescent="0.25">
      <c r="B39" s="242" t="s">
        <v>396</v>
      </c>
      <c r="C39" s="243" t="s">
        <v>395</v>
      </c>
      <c r="D39" s="244" t="s">
        <v>394</v>
      </c>
      <c r="E39" s="244" t="s">
        <v>18</v>
      </c>
      <c r="F39" s="244" t="s">
        <v>20</v>
      </c>
      <c r="G39" s="244" t="s">
        <v>393</v>
      </c>
      <c r="H39" s="244" t="s">
        <v>188</v>
      </c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</row>
    <row r="40" spans="1:23" x14ac:dyDescent="0.25">
      <c r="B40" s="259" t="s">
        <v>261</v>
      </c>
      <c r="C40" s="250">
        <v>54.105936073059361</v>
      </c>
      <c r="D40" s="250">
        <v>69.483060525314045</v>
      </c>
      <c r="E40" s="250">
        <v>70.734256926952142</v>
      </c>
      <c r="F40" s="250">
        <v>67.199768048709771</v>
      </c>
      <c r="G40" s="250">
        <v>60.889120466861193</v>
      </c>
      <c r="H40" s="250">
        <v>58.549086757990871</v>
      </c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</row>
    <row r="41" spans="1:23" x14ac:dyDescent="0.25">
      <c r="B41" s="260" t="s">
        <v>260</v>
      </c>
      <c r="C41" s="250">
        <v>58.433789954337897</v>
      </c>
      <c r="D41" s="250">
        <v>68.794364051789799</v>
      </c>
      <c r="E41" s="250">
        <v>67.620205407671349</v>
      </c>
      <c r="F41" s="250">
        <v>60.879629629629626</v>
      </c>
      <c r="G41" s="250">
        <v>56.774756072244138</v>
      </c>
      <c r="H41" s="250">
        <v>56.452217649748512</v>
      </c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</row>
    <row r="42" spans="1:23" x14ac:dyDescent="0.25">
      <c r="B42" s="260" t="s">
        <v>259</v>
      </c>
      <c r="C42" s="250">
        <v>46.412785388127851</v>
      </c>
      <c r="D42" s="250">
        <v>63.556559308719557</v>
      </c>
      <c r="E42" s="250">
        <v>65.46880234505862</v>
      </c>
      <c r="F42" s="250">
        <v>54.956597222222221</v>
      </c>
      <c r="G42" s="250">
        <v>49.410893155258762</v>
      </c>
      <c r="H42" s="250">
        <v>48.22744918931263</v>
      </c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</row>
    <row r="43" spans="1:23" x14ac:dyDescent="0.25">
      <c r="B43" s="260" t="s">
        <v>360</v>
      </c>
      <c r="C43" s="250">
        <v>65.354381796582288</v>
      </c>
      <c r="D43" s="250">
        <v>69.999843884162047</v>
      </c>
      <c r="E43" s="250">
        <v>68.956075516323864</v>
      </c>
      <c r="F43" s="250">
        <v>67.243849704902701</v>
      </c>
      <c r="G43" s="250">
        <v>65.909307377391599</v>
      </c>
      <c r="H43" s="250">
        <v>64.772714782927281</v>
      </c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</row>
    <row r="44" spans="1:23" x14ac:dyDescent="0.25">
      <c r="B44" s="261" t="s">
        <v>392</v>
      </c>
      <c r="C44" s="262">
        <v>60.713698395477643</v>
      </c>
      <c r="D44" s="262">
        <v>68.984425036390107</v>
      </c>
      <c r="E44" s="262">
        <v>68.572865115299564</v>
      </c>
      <c r="F44" s="262">
        <v>64.892116182572607</v>
      </c>
      <c r="G44" s="262">
        <v>62.071821619507105</v>
      </c>
      <c r="H44" s="262">
        <v>60.880551345477421</v>
      </c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</row>
    <row r="45" spans="1:23" x14ac:dyDescent="0.25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</row>
    <row r="46" spans="1:23" x14ac:dyDescent="0.25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</row>
    <row r="47" spans="1:23" x14ac:dyDescent="0.25">
      <c r="A47" s="213"/>
      <c r="B47" s="213"/>
      <c r="C47" s="213"/>
      <c r="D47" s="213"/>
      <c r="E47" s="213"/>
      <c r="F47" s="213"/>
      <c r="G47" s="214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</row>
    <row r="48" spans="1:23" ht="15.75" customHeight="1" x14ac:dyDescent="0.25">
      <c r="A48" s="213"/>
      <c r="B48" s="213"/>
      <c r="C48" s="213"/>
      <c r="D48" s="213"/>
      <c r="E48" s="213"/>
      <c r="F48" s="213"/>
      <c r="G48" s="214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</row>
    <row r="49" spans="1:22" x14ac:dyDescent="0.25">
      <c r="A49" s="213"/>
      <c r="B49" s="213"/>
      <c r="C49" s="213"/>
      <c r="D49" s="213"/>
      <c r="E49" s="213"/>
      <c r="F49" s="213"/>
      <c r="G49" s="214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</row>
    <row r="50" spans="1:22" x14ac:dyDescent="0.25">
      <c r="A50" s="213"/>
      <c r="B50" s="213"/>
      <c r="C50" s="213"/>
      <c r="D50" s="213"/>
      <c r="E50" s="213"/>
      <c r="F50" s="213"/>
      <c r="G50" s="214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</row>
    <row r="51" spans="1:22" x14ac:dyDescent="0.25">
      <c r="A51" s="213"/>
      <c r="B51" s="213"/>
      <c r="C51" s="213"/>
      <c r="D51" s="213"/>
      <c r="E51" s="213"/>
      <c r="F51" s="213"/>
      <c r="G51" s="214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</row>
    <row r="52" spans="1:22" x14ac:dyDescent="0.25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</row>
    <row r="53" spans="1:22" x14ac:dyDescent="0.25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</row>
    <row r="54" spans="1:22" x14ac:dyDescent="0.25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</row>
    <row r="55" spans="1:22" x14ac:dyDescent="0.25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</row>
    <row r="56" spans="1:22" x14ac:dyDescent="0.25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</row>
    <row r="57" spans="1:22" x14ac:dyDescent="0.25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</row>
    <row r="58" spans="1:22" x14ac:dyDescent="0.25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</row>
    <row r="59" spans="1:22" x14ac:dyDescent="0.25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</row>
    <row r="60" spans="1:22" x14ac:dyDescent="0.25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</row>
    <row r="61" spans="1:22" x14ac:dyDescent="0.25">
      <c r="A61" s="213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</row>
    <row r="62" spans="1:22" x14ac:dyDescent="0.25">
      <c r="A62" s="213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</row>
    <row r="63" spans="1:22" x14ac:dyDescent="0.25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</row>
    <row r="64" spans="1:22" x14ac:dyDescent="0.25">
      <c r="A64" s="213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</row>
    <row r="65" spans="1:22" x14ac:dyDescent="0.25">
      <c r="A65" s="213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</row>
    <row r="66" spans="1:22" x14ac:dyDescent="0.25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</row>
    <row r="67" spans="1:22" x14ac:dyDescent="0.25">
      <c r="A67" s="212"/>
      <c r="B67" s="212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</row>
  </sheetData>
  <mergeCells count="3">
    <mergeCell ref="B13:B15"/>
    <mergeCell ref="B18:B20"/>
    <mergeCell ref="B23:B2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0"/>
  <sheetViews>
    <sheetView showGridLines="0" zoomScaleNormal="100" workbookViewId="0">
      <pane ySplit="4" topLeftCell="A5" activePane="bottomLeft" state="frozenSplit"/>
      <selection activeCell="C28" sqref="C28"/>
      <selection pane="bottomLeft"/>
    </sheetView>
  </sheetViews>
  <sheetFormatPr defaultRowHeight="15" x14ac:dyDescent="0.25"/>
  <cols>
    <col min="1" max="1" width="3.140625" customWidth="1"/>
    <col min="2" max="2" width="7.140625" bestFit="1" customWidth="1"/>
    <col min="3" max="3" width="34" bestFit="1" customWidth="1"/>
    <col min="4" max="27" width="6" bestFit="1" customWidth="1"/>
    <col min="28" max="28" width="11.42578125" bestFit="1" customWidth="1"/>
    <col min="29" max="29" width="14" bestFit="1" customWidth="1"/>
    <col min="30" max="30" width="13" bestFit="1" customWidth="1"/>
    <col min="31" max="31" width="14" bestFit="1" customWidth="1"/>
  </cols>
  <sheetData>
    <row r="1" spans="1:31" s="186" customFormat="1" x14ac:dyDescent="0.25">
      <c r="A1" s="188" t="s">
        <v>459</v>
      </c>
      <c r="AA1" s="199"/>
    </row>
    <row r="2" spans="1:31" s="186" customFormat="1" ht="14.25" x14ac:dyDescent="0.2">
      <c r="A2" s="187"/>
    </row>
    <row r="3" spans="1:31" s="186" customFormat="1" ht="14.25" x14ac:dyDescent="0.2"/>
    <row r="4" spans="1:31" s="186" customFormat="1" ht="14.25" x14ac:dyDescent="0.2"/>
    <row r="6" spans="1:31" x14ac:dyDescent="0.25">
      <c r="B6" s="185" t="s">
        <v>188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</row>
    <row r="7" spans="1:31" s="196" customFormat="1" ht="25.5" x14ac:dyDescent="0.2">
      <c r="B7" s="197" t="s">
        <v>342</v>
      </c>
      <c r="C7" s="197" t="s">
        <v>341</v>
      </c>
      <c r="D7" s="198">
        <v>0</v>
      </c>
      <c r="E7" s="198">
        <v>4.1666666666666664E-2</v>
      </c>
      <c r="F7" s="198">
        <v>8.3333333333333329E-2</v>
      </c>
      <c r="G7" s="198">
        <v>0.125</v>
      </c>
      <c r="H7" s="198">
        <v>0.16666666666666666</v>
      </c>
      <c r="I7" s="198">
        <v>0.20833333333333334</v>
      </c>
      <c r="J7" s="198">
        <v>0.25</v>
      </c>
      <c r="K7" s="198">
        <v>0.29166666666666669</v>
      </c>
      <c r="L7" s="198">
        <v>0.33333333333333331</v>
      </c>
      <c r="M7" s="198">
        <v>0.375</v>
      </c>
      <c r="N7" s="198">
        <v>0.41666666666666669</v>
      </c>
      <c r="O7" s="198">
        <v>0.45833333333333331</v>
      </c>
      <c r="P7" s="198">
        <v>0.5</v>
      </c>
      <c r="Q7" s="198">
        <v>0.54166666666666663</v>
      </c>
      <c r="R7" s="198">
        <v>0.58333333333333337</v>
      </c>
      <c r="S7" s="198">
        <v>0.625</v>
      </c>
      <c r="T7" s="198">
        <v>0.66666666666666663</v>
      </c>
      <c r="U7" s="198">
        <v>0.70833333333333337</v>
      </c>
      <c r="V7" s="198">
        <v>0.75</v>
      </c>
      <c r="W7" s="198">
        <v>0.79166666666666663</v>
      </c>
      <c r="X7" s="198">
        <v>0.83333333333333337</v>
      </c>
      <c r="Y7" s="198">
        <v>0.875</v>
      </c>
      <c r="Z7" s="198">
        <v>0.91666666666666663</v>
      </c>
      <c r="AA7" s="198">
        <v>0.95833333333333337</v>
      </c>
      <c r="AB7" s="197" t="s">
        <v>340</v>
      </c>
      <c r="AC7" s="197" t="s">
        <v>339</v>
      </c>
      <c r="AD7" s="197" t="s">
        <v>338</v>
      </c>
      <c r="AE7" s="197" t="s">
        <v>337</v>
      </c>
    </row>
    <row r="8" spans="1:31" x14ac:dyDescent="0.25">
      <c r="B8" s="195">
        <v>11</v>
      </c>
      <c r="C8" s="194" t="s">
        <v>458</v>
      </c>
      <c r="D8" s="193">
        <v>26.3</v>
      </c>
      <c r="E8" s="193">
        <v>23.5</v>
      </c>
      <c r="F8" s="193">
        <v>24.85</v>
      </c>
      <c r="G8" s="193">
        <v>19.3</v>
      </c>
      <c r="H8" s="193">
        <v>18.2</v>
      </c>
      <c r="I8" s="193">
        <v>19.7</v>
      </c>
      <c r="J8" s="193">
        <v>22.8</v>
      </c>
      <c r="K8" s="191">
        <v>21.1</v>
      </c>
      <c r="L8" s="191">
        <v>18.75</v>
      </c>
      <c r="M8" s="191">
        <v>21.15</v>
      </c>
      <c r="N8" s="193">
        <v>20.95</v>
      </c>
      <c r="O8" s="193">
        <v>20.65</v>
      </c>
      <c r="P8" s="190">
        <v>23.4</v>
      </c>
      <c r="Q8" s="190">
        <v>22.7</v>
      </c>
      <c r="R8" s="190">
        <v>22.9</v>
      </c>
      <c r="S8" s="193">
        <v>26.3</v>
      </c>
      <c r="T8" s="193">
        <v>24.95</v>
      </c>
      <c r="U8" s="189">
        <v>25</v>
      </c>
      <c r="V8" s="189">
        <v>23.75</v>
      </c>
      <c r="W8" s="189">
        <v>26.1</v>
      </c>
      <c r="X8" s="193">
        <v>26.9</v>
      </c>
      <c r="Y8" s="193">
        <v>24.1</v>
      </c>
      <c r="Z8" s="193">
        <v>21.3</v>
      </c>
      <c r="AA8" s="193">
        <v>22.1</v>
      </c>
      <c r="AB8" s="192">
        <v>22.78125</v>
      </c>
      <c r="AC8" s="191">
        <v>20.333333333333332</v>
      </c>
      <c r="AD8" s="190">
        <v>23</v>
      </c>
      <c r="AE8" s="189">
        <v>24.95</v>
      </c>
    </row>
    <row r="9" spans="1:31" x14ac:dyDescent="0.25">
      <c r="B9" s="195">
        <v>12</v>
      </c>
      <c r="C9" s="194" t="s">
        <v>457</v>
      </c>
      <c r="D9" s="193">
        <v>16.3</v>
      </c>
      <c r="E9" s="193">
        <v>16.899999999999999</v>
      </c>
      <c r="F9" s="193">
        <v>17.149999999999999</v>
      </c>
      <c r="G9" s="193">
        <v>17.05</v>
      </c>
      <c r="H9" s="193">
        <v>17.2</v>
      </c>
      <c r="I9" s="193">
        <v>16.95</v>
      </c>
      <c r="J9" s="193">
        <v>16.8</v>
      </c>
      <c r="K9" s="191">
        <v>17</v>
      </c>
      <c r="L9" s="191">
        <v>16.649999999999999</v>
      </c>
      <c r="M9" s="191">
        <v>17.100000000000001</v>
      </c>
      <c r="N9" s="193">
        <v>17.5</v>
      </c>
      <c r="O9" s="193">
        <v>18.350000000000001</v>
      </c>
      <c r="P9" s="190">
        <v>18.149999999999999</v>
      </c>
      <c r="Q9" s="190">
        <v>17.45</v>
      </c>
      <c r="R9" s="190">
        <v>17.5</v>
      </c>
      <c r="S9" s="193">
        <v>18.3</v>
      </c>
      <c r="T9" s="193">
        <v>18.25</v>
      </c>
      <c r="U9" s="189">
        <v>17.5</v>
      </c>
      <c r="V9" s="189">
        <v>17.899999999999999</v>
      </c>
      <c r="W9" s="189">
        <v>17.350000000000001</v>
      </c>
      <c r="X9" s="193">
        <v>17.2</v>
      </c>
      <c r="Y9" s="193">
        <v>17.25</v>
      </c>
      <c r="Z9" s="193">
        <v>17.05</v>
      </c>
      <c r="AA9" s="193">
        <v>17.100000000000001</v>
      </c>
      <c r="AB9" s="192">
        <v>17.331250000000001</v>
      </c>
      <c r="AC9" s="191">
        <v>16.916666666666668</v>
      </c>
      <c r="AD9" s="190">
        <v>17.7</v>
      </c>
      <c r="AE9" s="189">
        <v>17.583333333333332</v>
      </c>
    </row>
    <row r="10" spans="1:31" x14ac:dyDescent="0.25">
      <c r="B10" s="195">
        <v>21</v>
      </c>
      <c r="C10" s="194" t="s">
        <v>456</v>
      </c>
      <c r="D10" s="193">
        <v>34.15</v>
      </c>
      <c r="E10" s="193">
        <v>30.2</v>
      </c>
      <c r="F10" s="193">
        <v>21.85</v>
      </c>
      <c r="G10" s="193">
        <v>12.3</v>
      </c>
      <c r="H10" s="193">
        <v>10.95</v>
      </c>
      <c r="I10" s="193">
        <v>10.6</v>
      </c>
      <c r="J10" s="193">
        <v>10.95</v>
      </c>
      <c r="K10" s="191">
        <v>15.25</v>
      </c>
      <c r="L10" s="191">
        <v>14.85</v>
      </c>
      <c r="M10" s="191">
        <v>14.85</v>
      </c>
      <c r="N10" s="193">
        <v>16.3</v>
      </c>
      <c r="O10" s="193">
        <v>15.9</v>
      </c>
      <c r="P10" s="190">
        <v>15.7</v>
      </c>
      <c r="Q10" s="190">
        <v>15.75</v>
      </c>
      <c r="R10" s="190">
        <v>16.3</v>
      </c>
      <c r="S10" s="193">
        <v>15.7</v>
      </c>
      <c r="T10" s="193">
        <v>15.5</v>
      </c>
      <c r="U10" s="189">
        <v>15.3</v>
      </c>
      <c r="V10" s="189">
        <v>15.4</v>
      </c>
      <c r="W10" s="189">
        <v>14.6</v>
      </c>
      <c r="X10" s="193">
        <v>14.7</v>
      </c>
      <c r="Y10" s="193">
        <v>15.65</v>
      </c>
      <c r="Z10" s="193">
        <v>18.100000000000001</v>
      </c>
      <c r="AA10" s="193">
        <v>26.6</v>
      </c>
      <c r="AB10" s="192">
        <v>16.977083333333333</v>
      </c>
      <c r="AC10" s="191">
        <v>14.983333333333333</v>
      </c>
      <c r="AD10" s="190">
        <v>15.916666666666666</v>
      </c>
      <c r="AE10" s="189">
        <v>15.1</v>
      </c>
    </row>
    <row r="11" spans="1:31" x14ac:dyDescent="0.25">
      <c r="B11" s="195">
        <v>22</v>
      </c>
      <c r="C11" s="194" t="s">
        <v>455</v>
      </c>
      <c r="D11" s="193">
        <v>13.45</v>
      </c>
      <c r="E11" s="193">
        <v>10.3</v>
      </c>
      <c r="F11" s="193">
        <v>9.1</v>
      </c>
      <c r="G11" s="193">
        <v>9.0500000000000007</v>
      </c>
      <c r="H11" s="193">
        <v>9.0500000000000007</v>
      </c>
      <c r="I11" s="193">
        <v>9</v>
      </c>
      <c r="J11" s="193">
        <v>11.5</v>
      </c>
      <c r="K11" s="191">
        <v>23.7</v>
      </c>
      <c r="L11" s="191">
        <v>27.6</v>
      </c>
      <c r="M11" s="191">
        <v>27</v>
      </c>
      <c r="N11" s="193">
        <v>24.05</v>
      </c>
      <c r="O11" s="193">
        <v>23.45</v>
      </c>
      <c r="P11" s="190">
        <v>23.5</v>
      </c>
      <c r="Q11" s="190">
        <v>22.2</v>
      </c>
      <c r="R11" s="190">
        <v>19.350000000000001</v>
      </c>
      <c r="S11" s="193">
        <v>19.25</v>
      </c>
      <c r="T11" s="193">
        <v>18.25</v>
      </c>
      <c r="U11" s="189">
        <v>20.6</v>
      </c>
      <c r="V11" s="189">
        <v>26.65</v>
      </c>
      <c r="W11" s="189">
        <v>21.95</v>
      </c>
      <c r="X11" s="193">
        <v>10.7</v>
      </c>
      <c r="Y11" s="193">
        <v>9.6999999999999993</v>
      </c>
      <c r="Z11" s="193">
        <v>10.7</v>
      </c>
      <c r="AA11" s="193">
        <v>10.5</v>
      </c>
      <c r="AB11" s="192">
        <v>17.108333333333334</v>
      </c>
      <c r="AC11" s="191">
        <v>26.1</v>
      </c>
      <c r="AD11" s="190">
        <v>21.683333333333334</v>
      </c>
      <c r="AE11" s="189">
        <v>23.066666666666666</v>
      </c>
    </row>
    <row r="12" spans="1:31" x14ac:dyDescent="0.25">
      <c r="B12" s="195">
        <v>31</v>
      </c>
      <c r="C12" s="194" t="s">
        <v>454</v>
      </c>
      <c r="D12" s="193">
        <v>1</v>
      </c>
      <c r="E12" s="193">
        <v>1</v>
      </c>
      <c r="F12" s="193">
        <v>1</v>
      </c>
      <c r="G12" s="193">
        <v>1</v>
      </c>
      <c r="H12" s="193">
        <v>1</v>
      </c>
      <c r="I12" s="193">
        <v>1</v>
      </c>
      <c r="J12" s="193">
        <v>1</v>
      </c>
      <c r="K12" s="191">
        <v>1.05</v>
      </c>
      <c r="L12" s="191">
        <v>1.1000000000000001</v>
      </c>
      <c r="M12" s="191">
        <v>1.8</v>
      </c>
      <c r="N12" s="193">
        <v>2.1</v>
      </c>
      <c r="O12" s="193">
        <v>2</v>
      </c>
      <c r="P12" s="190">
        <v>2.35</v>
      </c>
      <c r="Q12" s="190">
        <v>2.0499999999999998</v>
      </c>
      <c r="R12" s="190">
        <v>1.95</v>
      </c>
      <c r="S12" s="193">
        <v>1.6</v>
      </c>
      <c r="T12" s="193">
        <v>1.75</v>
      </c>
      <c r="U12" s="189">
        <v>1.9</v>
      </c>
      <c r="V12" s="189">
        <v>2.1</v>
      </c>
      <c r="W12" s="189">
        <v>2.1</v>
      </c>
      <c r="X12" s="193">
        <v>1.2</v>
      </c>
      <c r="Y12" s="193">
        <v>1</v>
      </c>
      <c r="Z12" s="193">
        <v>1</v>
      </c>
      <c r="AA12" s="193">
        <v>1</v>
      </c>
      <c r="AB12" s="192">
        <v>1.4604166666666667</v>
      </c>
      <c r="AC12" s="191">
        <v>1.3166666666666667</v>
      </c>
      <c r="AD12" s="190">
        <v>2.1166666666666667</v>
      </c>
      <c r="AE12" s="189">
        <v>2.0333333333333332</v>
      </c>
    </row>
    <row r="13" spans="1:31" x14ac:dyDescent="0.25">
      <c r="B13" s="195">
        <v>32</v>
      </c>
      <c r="C13" s="194" t="s">
        <v>453</v>
      </c>
      <c r="D13" s="193">
        <v>1.45</v>
      </c>
      <c r="E13" s="193">
        <v>1</v>
      </c>
      <c r="F13" s="193">
        <v>1</v>
      </c>
      <c r="G13" s="193">
        <v>1</v>
      </c>
      <c r="H13" s="193">
        <v>1</v>
      </c>
      <c r="I13" s="193">
        <v>1</v>
      </c>
      <c r="J13" s="193">
        <v>1</v>
      </c>
      <c r="K13" s="191">
        <v>2.65</v>
      </c>
      <c r="L13" s="191">
        <v>2.1</v>
      </c>
      <c r="M13" s="191">
        <v>2.2000000000000002</v>
      </c>
      <c r="N13" s="193">
        <v>3.2</v>
      </c>
      <c r="O13" s="193">
        <v>3.8</v>
      </c>
      <c r="P13" s="190">
        <v>4</v>
      </c>
      <c r="Q13" s="190">
        <v>4.25</v>
      </c>
      <c r="R13" s="190">
        <v>4.6500000000000004</v>
      </c>
      <c r="S13" s="193">
        <v>5.6</v>
      </c>
      <c r="T13" s="193">
        <v>6.35</v>
      </c>
      <c r="U13" s="189">
        <v>6.6</v>
      </c>
      <c r="V13" s="189">
        <v>6.9</v>
      </c>
      <c r="W13" s="189">
        <v>6.7</v>
      </c>
      <c r="X13" s="193">
        <v>6.5</v>
      </c>
      <c r="Y13" s="193">
        <v>5.5</v>
      </c>
      <c r="Z13" s="193">
        <v>3.85</v>
      </c>
      <c r="AA13" s="193">
        <v>2.65</v>
      </c>
      <c r="AB13" s="192">
        <v>3.5395833333333333</v>
      </c>
      <c r="AC13" s="191">
        <v>2.3166666666666669</v>
      </c>
      <c r="AD13" s="190">
        <v>4.3</v>
      </c>
      <c r="AE13" s="189">
        <v>6.7333333333333334</v>
      </c>
    </row>
    <row r="14" spans="1:31" x14ac:dyDescent="0.25">
      <c r="B14" s="195">
        <v>41</v>
      </c>
      <c r="C14" s="194" t="s">
        <v>452</v>
      </c>
      <c r="D14" s="193">
        <v>5</v>
      </c>
      <c r="E14" s="193">
        <v>5</v>
      </c>
      <c r="F14" s="193">
        <v>5</v>
      </c>
      <c r="G14" s="193">
        <v>5.05</v>
      </c>
      <c r="H14" s="193">
        <v>4.95</v>
      </c>
      <c r="I14" s="193">
        <v>5</v>
      </c>
      <c r="J14" s="193">
        <v>4.95</v>
      </c>
      <c r="K14" s="191">
        <v>6.3</v>
      </c>
      <c r="L14" s="191">
        <v>10.15</v>
      </c>
      <c r="M14" s="191">
        <v>10.050000000000001</v>
      </c>
      <c r="N14" s="193">
        <v>8</v>
      </c>
      <c r="O14" s="193">
        <v>7.95</v>
      </c>
      <c r="P14" s="190">
        <v>7.7</v>
      </c>
      <c r="Q14" s="190">
        <v>7.8</v>
      </c>
      <c r="R14" s="190">
        <v>8.1999999999999993</v>
      </c>
      <c r="S14" s="193">
        <v>10.85</v>
      </c>
      <c r="T14" s="193">
        <v>14.05</v>
      </c>
      <c r="U14" s="189">
        <v>13.65</v>
      </c>
      <c r="V14" s="189">
        <v>12.95</v>
      </c>
      <c r="W14" s="189">
        <v>9.4499999999999993</v>
      </c>
      <c r="X14" s="193">
        <v>6.9</v>
      </c>
      <c r="Y14" s="193">
        <v>5.95</v>
      </c>
      <c r="Z14" s="193">
        <v>5.7</v>
      </c>
      <c r="AA14" s="193">
        <v>5.25</v>
      </c>
      <c r="AB14" s="192">
        <v>7.7437500000000004</v>
      </c>
      <c r="AC14" s="191">
        <v>8.8333333333333339</v>
      </c>
      <c r="AD14" s="190">
        <v>7.9</v>
      </c>
      <c r="AE14" s="189">
        <v>12.016666666666667</v>
      </c>
    </row>
    <row r="15" spans="1:31" x14ac:dyDescent="0.25">
      <c r="B15" s="195">
        <v>42</v>
      </c>
      <c r="C15" s="194" t="s">
        <v>451</v>
      </c>
      <c r="D15" s="193">
        <v>5</v>
      </c>
      <c r="E15" s="193">
        <v>4.9000000000000004</v>
      </c>
      <c r="F15" s="193">
        <v>4.9000000000000004</v>
      </c>
      <c r="G15" s="193">
        <v>4.7</v>
      </c>
      <c r="H15" s="193">
        <v>4.8499999999999996</v>
      </c>
      <c r="I15" s="193">
        <v>5.85</v>
      </c>
      <c r="J15" s="193">
        <v>5.25</v>
      </c>
      <c r="K15" s="191">
        <v>5.15</v>
      </c>
      <c r="L15" s="191">
        <v>6.55</v>
      </c>
      <c r="M15" s="191">
        <v>6.6</v>
      </c>
      <c r="N15" s="193">
        <v>6.6</v>
      </c>
      <c r="O15" s="193">
        <v>6.95</v>
      </c>
      <c r="P15" s="190">
        <v>6.8</v>
      </c>
      <c r="Q15" s="190">
        <v>6</v>
      </c>
      <c r="R15" s="190">
        <v>6.75</v>
      </c>
      <c r="S15" s="193">
        <v>6.95</v>
      </c>
      <c r="T15" s="193">
        <v>6.7</v>
      </c>
      <c r="U15" s="189">
        <v>8.65</v>
      </c>
      <c r="V15" s="189">
        <v>10.7</v>
      </c>
      <c r="W15" s="189">
        <v>8.0500000000000007</v>
      </c>
      <c r="X15" s="193">
        <v>6.2</v>
      </c>
      <c r="Y15" s="193">
        <v>5.65</v>
      </c>
      <c r="Z15" s="193">
        <v>5.55</v>
      </c>
      <c r="AA15" s="193">
        <v>5.85</v>
      </c>
      <c r="AB15" s="192">
        <v>6.2979166666666666</v>
      </c>
      <c r="AC15" s="191">
        <v>6.1</v>
      </c>
      <c r="AD15" s="190">
        <v>6.5166666666666666</v>
      </c>
      <c r="AE15" s="189">
        <v>9.1333333333333329</v>
      </c>
    </row>
    <row r="16" spans="1:31" x14ac:dyDescent="0.25">
      <c r="B16" s="195">
        <v>51</v>
      </c>
      <c r="C16" s="194" t="s">
        <v>450</v>
      </c>
      <c r="D16" s="193">
        <v>3</v>
      </c>
      <c r="E16" s="193">
        <v>3</v>
      </c>
      <c r="F16" s="193">
        <v>3</v>
      </c>
      <c r="G16" s="193">
        <v>3</v>
      </c>
      <c r="H16" s="193">
        <v>3</v>
      </c>
      <c r="I16" s="193">
        <v>3</v>
      </c>
      <c r="J16" s="193">
        <v>3</v>
      </c>
      <c r="K16" s="191">
        <v>3</v>
      </c>
      <c r="L16" s="191">
        <v>3</v>
      </c>
      <c r="M16" s="191">
        <v>3</v>
      </c>
      <c r="N16" s="193">
        <v>3</v>
      </c>
      <c r="O16" s="193">
        <v>3</v>
      </c>
      <c r="P16" s="190">
        <v>3.1</v>
      </c>
      <c r="Q16" s="190">
        <v>3.15</v>
      </c>
      <c r="R16" s="190">
        <v>3.05</v>
      </c>
      <c r="S16" s="193">
        <v>3</v>
      </c>
      <c r="T16" s="193">
        <v>3</v>
      </c>
      <c r="U16" s="189">
        <v>3</v>
      </c>
      <c r="V16" s="189">
        <v>3</v>
      </c>
      <c r="W16" s="189">
        <v>3</v>
      </c>
      <c r="X16" s="193">
        <v>3</v>
      </c>
      <c r="Y16" s="193">
        <v>3</v>
      </c>
      <c r="Z16" s="193">
        <v>3</v>
      </c>
      <c r="AA16" s="193">
        <v>3</v>
      </c>
      <c r="AB16" s="192">
        <v>3.0125000000000002</v>
      </c>
      <c r="AC16" s="191">
        <v>3</v>
      </c>
      <c r="AD16" s="190">
        <v>3.1</v>
      </c>
      <c r="AE16" s="189">
        <v>3</v>
      </c>
    </row>
    <row r="17" spans="2:31" x14ac:dyDescent="0.25">
      <c r="B17" s="195">
        <v>52</v>
      </c>
      <c r="C17" s="194" t="s">
        <v>449</v>
      </c>
      <c r="D17" s="193">
        <v>3</v>
      </c>
      <c r="E17" s="193">
        <v>3</v>
      </c>
      <c r="F17" s="193">
        <v>3</v>
      </c>
      <c r="G17" s="193">
        <v>3</v>
      </c>
      <c r="H17" s="193">
        <v>3</v>
      </c>
      <c r="I17" s="193">
        <v>3</v>
      </c>
      <c r="J17" s="193">
        <v>3</v>
      </c>
      <c r="K17" s="191">
        <v>3</v>
      </c>
      <c r="L17" s="191">
        <v>3</v>
      </c>
      <c r="M17" s="191">
        <v>3</v>
      </c>
      <c r="N17" s="193">
        <v>3</v>
      </c>
      <c r="O17" s="193">
        <v>3.05</v>
      </c>
      <c r="P17" s="190">
        <v>4.1500000000000004</v>
      </c>
      <c r="Q17" s="190">
        <v>4.3499999999999996</v>
      </c>
      <c r="R17" s="190">
        <v>3.95</v>
      </c>
      <c r="S17" s="193">
        <v>5.65</v>
      </c>
      <c r="T17" s="193">
        <v>11.6</v>
      </c>
      <c r="U17" s="189">
        <v>21.8</v>
      </c>
      <c r="V17" s="189">
        <v>26.6</v>
      </c>
      <c r="W17" s="189">
        <v>23.6</v>
      </c>
      <c r="X17" s="193">
        <v>14.15</v>
      </c>
      <c r="Y17" s="193">
        <v>7.45</v>
      </c>
      <c r="Z17" s="193">
        <v>4.6500000000000004</v>
      </c>
      <c r="AA17" s="193">
        <v>3.75</v>
      </c>
      <c r="AB17" s="192">
        <v>6.989583333333333</v>
      </c>
      <c r="AC17" s="191">
        <v>3</v>
      </c>
      <c r="AD17" s="190">
        <v>4.1500000000000004</v>
      </c>
      <c r="AE17" s="189">
        <v>24</v>
      </c>
    </row>
    <row r="18" spans="2:31" x14ac:dyDescent="0.25">
      <c r="B18" s="195">
        <v>61</v>
      </c>
      <c r="C18" s="194" t="s">
        <v>448</v>
      </c>
      <c r="D18" s="193">
        <v>8</v>
      </c>
      <c r="E18" s="193">
        <v>7.9</v>
      </c>
      <c r="F18" s="193">
        <v>7.8</v>
      </c>
      <c r="G18" s="193">
        <v>7.55</v>
      </c>
      <c r="H18" s="193">
        <v>7.45</v>
      </c>
      <c r="I18" s="193">
        <v>7.15</v>
      </c>
      <c r="J18" s="193">
        <v>7.7</v>
      </c>
      <c r="K18" s="191">
        <v>8.15</v>
      </c>
      <c r="L18" s="191">
        <v>10.199999999999999</v>
      </c>
      <c r="M18" s="191">
        <v>10.75</v>
      </c>
      <c r="N18" s="193">
        <v>8.9</v>
      </c>
      <c r="O18" s="193">
        <v>9.25</v>
      </c>
      <c r="P18" s="190">
        <v>10</v>
      </c>
      <c r="Q18" s="190">
        <v>10.95</v>
      </c>
      <c r="R18" s="190">
        <v>11.5</v>
      </c>
      <c r="S18" s="193">
        <v>11.2</v>
      </c>
      <c r="T18" s="193">
        <v>11.4</v>
      </c>
      <c r="U18" s="189">
        <v>13.9</v>
      </c>
      <c r="V18" s="189">
        <v>17.149999999999999</v>
      </c>
      <c r="W18" s="189">
        <v>13.55</v>
      </c>
      <c r="X18" s="193">
        <v>10</v>
      </c>
      <c r="Y18" s="193">
        <v>9.0500000000000007</v>
      </c>
      <c r="Z18" s="193">
        <v>9.35</v>
      </c>
      <c r="AA18" s="193">
        <v>9</v>
      </c>
      <c r="AB18" s="192">
        <v>9.9104166666666664</v>
      </c>
      <c r="AC18" s="191">
        <v>9.6999999999999993</v>
      </c>
      <c r="AD18" s="190">
        <v>10.816666666666666</v>
      </c>
      <c r="AE18" s="189">
        <v>14.866666666666667</v>
      </c>
    </row>
    <row r="19" spans="2:31" x14ac:dyDescent="0.25">
      <c r="B19" s="195">
        <v>62</v>
      </c>
      <c r="C19" s="194" t="s">
        <v>447</v>
      </c>
      <c r="D19" s="193">
        <v>18.3</v>
      </c>
      <c r="E19" s="193">
        <v>16.55</v>
      </c>
      <c r="F19" s="193">
        <v>10.5</v>
      </c>
      <c r="G19" s="193">
        <v>8.0500000000000007</v>
      </c>
      <c r="H19" s="193">
        <v>8</v>
      </c>
      <c r="I19" s="193">
        <v>8</v>
      </c>
      <c r="J19" s="193">
        <v>8.25</v>
      </c>
      <c r="K19" s="191">
        <v>17.850000000000001</v>
      </c>
      <c r="L19" s="191">
        <v>26.85</v>
      </c>
      <c r="M19" s="191">
        <v>22.6</v>
      </c>
      <c r="N19" s="193">
        <v>18.7</v>
      </c>
      <c r="O19" s="193">
        <v>14.55</v>
      </c>
      <c r="P19" s="190">
        <v>12.35</v>
      </c>
      <c r="Q19" s="190">
        <v>12.1</v>
      </c>
      <c r="R19" s="190">
        <v>10.9</v>
      </c>
      <c r="S19" s="193">
        <v>10.1</v>
      </c>
      <c r="T19" s="193">
        <v>10.050000000000001</v>
      </c>
      <c r="U19" s="189">
        <v>11.75</v>
      </c>
      <c r="V19" s="189">
        <v>11.8</v>
      </c>
      <c r="W19" s="189">
        <v>10.15</v>
      </c>
      <c r="X19" s="193">
        <v>8.5500000000000007</v>
      </c>
      <c r="Y19" s="193">
        <v>8.0500000000000007</v>
      </c>
      <c r="Z19" s="193">
        <v>8</v>
      </c>
      <c r="AA19" s="193">
        <v>8.1</v>
      </c>
      <c r="AB19" s="192">
        <v>12.504166666666666</v>
      </c>
      <c r="AC19" s="191">
        <v>22.433333333333334</v>
      </c>
      <c r="AD19" s="190">
        <v>11.783333333333333</v>
      </c>
      <c r="AE19" s="189">
        <v>11.233333333333333</v>
      </c>
    </row>
    <row r="20" spans="2:31" x14ac:dyDescent="0.25">
      <c r="B20" s="195">
        <v>71</v>
      </c>
      <c r="C20" s="194" t="s">
        <v>324</v>
      </c>
      <c r="D20" s="193">
        <v>6.45</v>
      </c>
      <c r="E20" s="193">
        <v>5.5263157894736841</v>
      </c>
      <c r="F20" s="193">
        <v>4.5625</v>
      </c>
      <c r="G20" s="193">
        <v>4.166666666666667</v>
      </c>
      <c r="H20" s="193">
        <v>3.6363636363636362</v>
      </c>
      <c r="I20" s="193">
        <v>4.4545454545454541</v>
      </c>
      <c r="J20" s="193">
        <v>3.5555555555555554</v>
      </c>
      <c r="K20" s="191">
        <v>5.25</v>
      </c>
      <c r="L20" s="191">
        <v>6.15</v>
      </c>
      <c r="M20" s="191">
        <v>6.95</v>
      </c>
      <c r="N20" s="193">
        <v>7.95</v>
      </c>
      <c r="O20" s="193">
        <v>5.95</v>
      </c>
      <c r="P20" s="190">
        <v>6.05</v>
      </c>
      <c r="Q20" s="190">
        <v>6.0555555555555554</v>
      </c>
      <c r="R20" s="190">
        <v>7.1111111111111107</v>
      </c>
      <c r="S20" s="193">
        <v>6</v>
      </c>
      <c r="T20" s="193">
        <v>6.65</v>
      </c>
      <c r="U20" s="189">
        <v>7.25</v>
      </c>
      <c r="V20" s="189">
        <v>6.25</v>
      </c>
      <c r="W20" s="189">
        <v>5.8</v>
      </c>
      <c r="X20" s="193">
        <v>7.15</v>
      </c>
      <c r="Y20" s="193">
        <v>6.55</v>
      </c>
      <c r="Z20" s="193">
        <v>6.3</v>
      </c>
      <c r="AA20" s="193">
        <v>4.5999999999999996</v>
      </c>
      <c r="AB20" s="192">
        <v>5.9683972911963883</v>
      </c>
      <c r="AC20" s="191">
        <v>6.1166666666666663</v>
      </c>
      <c r="AD20" s="190">
        <v>6.3928571428571432</v>
      </c>
      <c r="AE20" s="189">
        <v>6.4333333333333336</v>
      </c>
    </row>
    <row r="21" spans="2:31" x14ac:dyDescent="0.25">
      <c r="B21" s="195">
        <v>72</v>
      </c>
      <c r="C21" s="194" t="s">
        <v>323</v>
      </c>
      <c r="D21" s="193">
        <v>5.6315789473684212</v>
      </c>
      <c r="E21" s="193">
        <v>4.3125</v>
      </c>
      <c r="F21" s="193">
        <v>3.3125</v>
      </c>
      <c r="G21" s="193">
        <v>2.3571428571428572</v>
      </c>
      <c r="H21" s="193">
        <v>3.2777777777777777</v>
      </c>
      <c r="I21" s="193">
        <v>3.4736842105263159</v>
      </c>
      <c r="J21" s="193">
        <v>4.6315789473684212</v>
      </c>
      <c r="K21" s="191">
        <v>5.6</v>
      </c>
      <c r="L21" s="191">
        <v>6.55</v>
      </c>
      <c r="M21" s="191">
        <v>6.6</v>
      </c>
      <c r="N21" s="193">
        <v>5.75</v>
      </c>
      <c r="O21" s="193">
        <v>7.7777777777777777</v>
      </c>
      <c r="P21" s="190">
        <v>8.6842105263157894</v>
      </c>
      <c r="Q21" s="190">
        <v>7.4736842105263159</v>
      </c>
      <c r="R21" s="190">
        <v>6.05</v>
      </c>
      <c r="S21" s="193">
        <v>5.65</v>
      </c>
      <c r="T21" s="193">
        <v>7.0526315789473681</v>
      </c>
      <c r="U21" s="189">
        <v>5.55</v>
      </c>
      <c r="V21" s="189">
        <v>5.25</v>
      </c>
      <c r="W21" s="189">
        <v>6.05</v>
      </c>
      <c r="X21" s="193">
        <v>6</v>
      </c>
      <c r="Y21" s="193">
        <v>5.6315789473684212</v>
      </c>
      <c r="Z21" s="193">
        <v>5.4210526315789478</v>
      </c>
      <c r="AA21" s="193">
        <v>5.1578947368421053</v>
      </c>
      <c r="AB21" s="192">
        <v>5.6181015452538627</v>
      </c>
      <c r="AC21" s="191">
        <v>6.25</v>
      </c>
      <c r="AD21" s="190">
        <v>7.3793103448275863</v>
      </c>
      <c r="AE21" s="189">
        <v>5.6166666666666663</v>
      </c>
    </row>
    <row r="22" spans="2:31" x14ac:dyDescent="0.25">
      <c r="B22" s="195">
        <v>81</v>
      </c>
      <c r="C22" s="194" t="s">
        <v>446</v>
      </c>
      <c r="D22" s="193">
        <v>9.1999999999999993</v>
      </c>
      <c r="E22" s="193">
        <v>8.9</v>
      </c>
      <c r="F22" s="193">
        <v>9.4499999999999993</v>
      </c>
      <c r="G22" s="193">
        <v>10.35</v>
      </c>
      <c r="H22" s="193">
        <v>10.45</v>
      </c>
      <c r="I22" s="193">
        <v>8.9499999999999993</v>
      </c>
      <c r="J22" s="193">
        <v>9.1999999999999993</v>
      </c>
      <c r="K22" s="191">
        <v>9.0500000000000007</v>
      </c>
      <c r="L22" s="191">
        <v>9.3000000000000007</v>
      </c>
      <c r="M22" s="191">
        <v>9.1999999999999993</v>
      </c>
      <c r="N22" s="193">
        <v>9.3000000000000007</v>
      </c>
      <c r="O22" s="193">
        <v>9.3000000000000007</v>
      </c>
      <c r="P22" s="190">
        <v>9.6</v>
      </c>
      <c r="Q22" s="190">
        <v>10.050000000000001</v>
      </c>
      <c r="R22" s="190">
        <v>10.15</v>
      </c>
      <c r="S22" s="193">
        <v>10.5</v>
      </c>
      <c r="T22" s="193">
        <v>10.45</v>
      </c>
      <c r="U22" s="189">
        <v>11.6</v>
      </c>
      <c r="V22" s="189">
        <v>20.149999999999999</v>
      </c>
      <c r="W22" s="189">
        <v>20.2</v>
      </c>
      <c r="X22" s="193">
        <v>12.05</v>
      </c>
      <c r="Y22" s="193">
        <v>9.65</v>
      </c>
      <c r="Z22" s="193">
        <v>9.3000000000000007</v>
      </c>
      <c r="AA22" s="193">
        <v>9.1999999999999993</v>
      </c>
      <c r="AB22" s="192">
        <v>10.647916666666667</v>
      </c>
      <c r="AC22" s="191">
        <v>9.1833333333333336</v>
      </c>
      <c r="AD22" s="190">
        <v>9.9333333333333336</v>
      </c>
      <c r="AE22" s="189">
        <v>17.316666666666666</v>
      </c>
    </row>
    <row r="23" spans="2:31" x14ac:dyDescent="0.25">
      <c r="B23" s="195">
        <v>82</v>
      </c>
      <c r="C23" s="194" t="s">
        <v>445</v>
      </c>
      <c r="D23" s="193">
        <v>9</v>
      </c>
      <c r="E23" s="193">
        <v>9.15</v>
      </c>
      <c r="F23" s="193">
        <v>10.55</v>
      </c>
      <c r="G23" s="193">
        <v>11.15</v>
      </c>
      <c r="H23" s="193">
        <v>11.6</v>
      </c>
      <c r="I23" s="193">
        <v>9.75</v>
      </c>
      <c r="J23" s="193">
        <v>9.15</v>
      </c>
      <c r="K23" s="191">
        <v>10.55</v>
      </c>
      <c r="L23" s="191">
        <v>14.25</v>
      </c>
      <c r="M23" s="191">
        <v>12.9</v>
      </c>
      <c r="N23" s="193">
        <v>10.15</v>
      </c>
      <c r="O23" s="193">
        <v>9.9499999999999993</v>
      </c>
      <c r="P23" s="190">
        <v>9.75</v>
      </c>
      <c r="Q23" s="190">
        <v>9.6999999999999993</v>
      </c>
      <c r="R23" s="190">
        <v>10</v>
      </c>
      <c r="S23" s="193">
        <v>9.8000000000000007</v>
      </c>
      <c r="T23" s="193">
        <v>9.3000000000000007</v>
      </c>
      <c r="U23" s="189">
        <v>9.6</v>
      </c>
      <c r="V23" s="189">
        <v>13.05</v>
      </c>
      <c r="W23" s="189">
        <v>15.95</v>
      </c>
      <c r="X23" s="193">
        <v>10.15</v>
      </c>
      <c r="Y23" s="193">
        <v>10.55</v>
      </c>
      <c r="Z23" s="193">
        <v>9.4499999999999993</v>
      </c>
      <c r="AA23" s="193">
        <v>9.4499999999999993</v>
      </c>
      <c r="AB23" s="192">
        <v>10.620833333333334</v>
      </c>
      <c r="AC23" s="191">
        <v>12.566666666666666</v>
      </c>
      <c r="AD23" s="190">
        <v>9.8166666666666664</v>
      </c>
      <c r="AE23" s="189">
        <v>12.866666666666667</v>
      </c>
    </row>
    <row r="24" spans="2:31" x14ac:dyDescent="0.25">
      <c r="B24" s="195">
        <v>91</v>
      </c>
      <c r="C24" s="194" t="s">
        <v>444</v>
      </c>
      <c r="D24" s="193">
        <v>16.649999999999999</v>
      </c>
      <c r="E24" s="193">
        <v>16.350000000000001</v>
      </c>
      <c r="F24" s="193">
        <v>15.75</v>
      </c>
      <c r="G24" s="193">
        <v>14.8</v>
      </c>
      <c r="H24" s="193">
        <v>14.05</v>
      </c>
      <c r="I24" s="193">
        <v>15.6</v>
      </c>
      <c r="J24" s="193">
        <v>17.05</v>
      </c>
      <c r="K24" s="191">
        <v>26.85</v>
      </c>
      <c r="L24" s="191">
        <v>23.7</v>
      </c>
      <c r="M24" s="191">
        <v>18.25</v>
      </c>
      <c r="N24" s="193">
        <v>18.350000000000001</v>
      </c>
      <c r="O24" s="193">
        <v>18.45</v>
      </c>
      <c r="P24" s="190">
        <v>18.899999999999999</v>
      </c>
      <c r="Q24" s="190">
        <v>18.899999999999999</v>
      </c>
      <c r="R24" s="190">
        <v>19.850000000000001</v>
      </c>
      <c r="S24" s="193">
        <v>20.8</v>
      </c>
      <c r="T24" s="193">
        <v>21.8</v>
      </c>
      <c r="U24" s="189">
        <v>22.2</v>
      </c>
      <c r="V24" s="189">
        <v>23.15</v>
      </c>
      <c r="W24" s="189">
        <v>23.25</v>
      </c>
      <c r="X24" s="193">
        <v>20</v>
      </c>
      <c r="Y24" s="193">
        <v>18.649999999999999</v>
      </c>
      <c r="Z24" s="193">
        <v>18.55</v>
      </c>
      <c r="AA24" s="193">
        <v>19.149999999999999</v>
      </c>
      <c r="AB24" s="192">
        <v>19.210416666666667</v>
      </c>
      <c r="AC24" s="191">
        <v>22.933333333333334</v>
      </c>
      <c r="AD24" s="190">
        <v>19.216666666666665</v>
      </c>
      <c r="AE24" s="189">
        <v>22.866666666666667</v>
      </c>
    </row>
    <row r="25" spans="2:31" x14ac:dyDescent="0.25">
      <c r="B25" s="195">
        <v>92</v>
      </c>
      <c r="C25" s="194" t="s">
        <v>443</v>
      </c>
      <c r="D25" s="193">
        <v>15.55</v>
      </c>
      <c r="E25" s="193">
        <v>14.75</v>
      </c>
      <c r="F25" s="193">
        <v>14.8</v>
      </c>
      <c r="G25" s="193">
        <v>15.1</v>
      </c>
      <c r="H25" s="193">
        <v>20.5</v>
      </c>
      <c r="I25" s="193">
        <v>14.5</v>
      </c>
      <c r="J25" s="193">
        <v>14.55</v>
      </c>
      <c r="K25" s="191">
        <v>16.399999999999999</v>
      </c>
      <c r="L25" s="191">
        <v>22.3</v>
      </c>
      <c r="M25" s="191">
        <v>21</v>
      </c>
      <c r="N25" s="193">
        <v>17.95</v>
      </c>
      <c r="O25" s="193">
        <v>17.100000000000001</v>
      </c>
      <c r="P25" s="190">
        <v>16.600000000000001</v>
      </c>
      <c r="Q25" s="190">
        <v>16.5</v>
      </c>
      <c r="R25" s="190">
        <v>17.350000000000001</v>
      </c>
      <c r="S25" s="193">
        <v>18.75</v>
      </c>
      <c r="T25" s="193">
        <v>19.899999999999999</v>
      </c>
      <c r="U25" s="189">
        <v>24.75</v>
      </c>
      <c r="V25" s="189">
        <v>27.5</v>
      </c>
      <c r="W25" s="189">
        <v>25</v>
      </c>
      <c r="X25" s="193">
        <v>17.55</v>
      </c>
      <c r="Y25" s="193">
        <v>15.35</v>
      </c>
      <c r="Z25" s="193">
        <v>15.15</v>
      </c>
      <c r="AA25" s="193">
        <v>15.25</v>
      </c>
      <c r="AB25" s="192">
        <v>18.089583333333334</v>
      </c>
      <c r="AC25" s="191">
        <v>19.899999999999999</v>
      </c>
      <c r="AD25" s="190">
        <v>16.816666666666666</v>
      </c>
      <c r="AE25" s="189">
        <v>25.75</v>
      </c>
    </row>
    <row r="26" spans="2:31" x14ac:dyDescent="0.25">
      <c r="B26" s="195">
        <v>101</v>
      </c>
      <c r="C26" s="194" t="s">
        <v>442</v>
      </c>
      <c r="D26" s="193">
        <v>78.400000000000006</v>
      </c>
      <c r="E26" s="193">
        <v>79</v>
      </c>
      <c r="F26" s="193">
        <v>76.8</v>
      </c>
      <c r="G26" s="193">
        <v>39.799999999999997</v>
      </c>
      <c r="H26" s="193">
        <v>49.7</v>
      </c>
      <c r="I26" s="193">
        <v>56.15</v>
      </c>
      <c r="J26" s="193">
        <v>99.75</v>
      </c>
      <c r="K26" s="191">
        <v>74.099999999999994</v>
      </c>
      <c r="L26" s="191">
        <v>65.099999999999994</v>
      </c>
      <c r="M26" s="191">
        <v>71.849999999999994</v>
      </c>
      <c r="N26" s="193">
        <v>81.2</v>
      </c>
      <c r="O26" s="193">
        <v>114.55</v>
      </c>
      <c r="P26" s="190">
        <v>153.05000000000001</v>
      </c>
      <c r="Q26" s="190">
        <v>165.85</v>
      </c>
      <c r="R26" s="190">
        <v>110.25</v>
      </c>
      <c r="S26" s="193">
        <v>144.05000000000001</v>
      </c>
      <c r="T26" s="193">
        <v>148.65</v>
      </c>
      <c r="U26" s="189">
        <v>142.25</v>
      </c>
      <c r="V26" s="189">
        <v>139.44999999999999</v>
      </c>
      <c r="W26" s="189">
        <v>110.85</v>
      </c>
      <c r="X26" s="193">
        <v>126.4</v>
      </c>
      <c r="Y26" s="193">
        <v>109.9</v>
      </c>
      <c r="Z26" s="193">
        <v>97.1</v>
      </c>
      <c r="AA26" s="193">
        <v>102.4</v>
      </c>
      <c r="AB26" s="192">
        <v>101.52500000000001</v>
      </c>
      <c r="AC26" s="191">
        <v>70.349999999999994</v>
      </c>
      <c r="AD26" s="190">
        <v>143.05000000000001</v>
      </c>
      <c r="AE26" s="189">
        <v>130.85</v>
      </c>
    </row>
    <row r="27" spans="2:31" x14ac:dyDescent="0.25">
      <c r="B27" s="195">
        <v>102</v>
      </c>
      <c r="C27" s="194" t="s">
        <v>441</v>
      </c>
      <c r="D27" s="193">
        <v>14.05</v>
      </c>
      <c r="E27" s="193">
        <v>14</v>
      </c>
      <c r="F27" s="193">
        <v>13.45</v>
      </c>
      <c r="G27" s="193">
        <v>11.8</v>
      </c>
      <c r="H27" s="193">
        <v>11.35</v>
      </c>
      <c r="I27" s="193">
        <v>11.9</v>
      </c>
      <c r="J27" s="193">
        <v>12.85</v>
      </c>
      <c r="K27" s="191">
        <v>14.75</v>
      </c>
      <c r="L27" s="191">
        <v>16.600000000000001</v>
      </c>
      <c r="M27" s="191">
        <v>13.95</v>
      </c>
      <c r="N27" s="193">
        <v>13.4</v>
      </c>
      <c r="O27" s="193">
        <v>16.3</v>
      </c>
      <c r="P27" s="190">
        <v>17.149999999999999</v>
      </c>
      <c r="Q27" s="190">
        <v>14.3</v>
      </c>
      <c r="R27" s="190">
        <v>15.45</v>
      </c>
      <c r="S27" s="193">
        <v>13.35</v>
      </c>
      <c r="T27" s="193">
        <v>14.95</v>
      </c>
      <c r="U27" s="189">
        <v>16.55</v>
      </c>
      <c r="V27" s="189">
        <v>15.526315789473685</v>
      </c>
      <c r="W27" s="189">
        <v>13.3</v>
      </c>
      <c r="X27" s="193">
        <v>14.2</v>
      </c>
      <c r="Y27" s="193">
        <v>13.75</v>
      </c>
      <c r="Z27" s="193">
        <v>14.8</v>
      </c>
      <c r="AA27" s="193">
        <v>13.75</v>
      </c>
      <c r="AB27" s="192">
        <v>14.225469728601253</v>
      </c>
      <c r="AC27" s="191">
        <v>15.1</v>
      </c>
      <c r="AD27" s="190">
        <v>15.633333333333333</v>
      </c>
      <c r="AE27" s="189">
        <v>15.118644067796611</v>
      </c>
    </row>
    <row r="28" spans="2:31" x14ac:dyDescent="0.25">
      <c r="B28" s="195">
        <v>111</v>
      </c>
      <c r="C28" s="194" t="s">
        <v>316</v>
      </c>
      <c r="D28" s="193">
        <v>10.199999999999999</v>
      </c>
      <c r="E28" s="193">
        <v>10.199999999999999</v>
      </c>
      <c r="F28" s="193">
        <v>11.05</v>
      </c>
      <c r="G28" s="193">
        <v>10.65</v>
      </c>
      <c r="H28" s="193">
        <v>11.95</v>
      </c>
      <c r="I28" s="193">
        <v>10.25</v>
      </c>
      <c r="J28" s="193">
        <v>11.95</v>
      </c>
      <c r="K28" s="191">
        <v>11.75</v>
      </c>
      <c r="L28" s="191">
        <v>11.5</v>
      </c>
      <c r="M28" s="191">
        <v>11.1</v>
      </c>
      <c r="N28" s="193">
        <v>11.55</v>
      </c>
      <c r="O28" s="193">
        <v>10.9</v>
      </c>
      <c r="P28" s="190">
        <v>10.65</v>
      </c>
      <c r="Q28" s="190">
        <v>10.5</v>
      </c>
      <c r="R28" s="190">
        <v>10</v>
      </c>
      <c r="S28" s="193">
        <v>10.65</v>
      </c>
      <c r="T28" s="193">
        <v>10.5</v>
      </c>
      <c r="U28" s="189">
        <v>10.4</v>
      </c>
      <c r="V28" s="189">
        <v>10.55</v>
      </c>
      <c r="W28" s="189">
        <v>9.5</v>
      </c>
      <c r="X28" s="193">
        <v>10.35</v>
      </c>
      <c r="Y28" s="193">
        <v>11</v>
      </c>
      <c r="Z28" s="193">
        <v>10.85</v>
      </c>
      <c r="AA28" s="193">
        <v>10.45</v>
      </c>
      <c r="AB28" s="192">
        <v>10.768750000000001</v>
      </c>
      <c r="AC28" s="191">
        <v>11.45</v>
      </c>
      <c r="AD28" s="190">
        <v>10.383333333333333</v>
      </c>
      <c r="AE28" s="189">
        <v>10.15</v>
      </c>
    </row>
    <row r="29" spans="2:31" x14ac:dyDescent="0.25">
      <c r="B29" s="195">
        <v>112</v>
      </c>
      <c r="C29" s="194" t="s">
        <v>315</v>
      </c>
      <c r="D29" s="193">
        <v>10</v>
      </c>
      <c r="E29" s="193">
        <v>11.75</v>
      </c>
      <c r="F29" s="193">
        <v>11.65</v>
      </c>
      <c r="G29" s="193">
        <v>12.5</v>
      </c>
      <c r="H29" s="193">
        <v>12.05</v>
      </c>
      <c r="I29" s="193">
        <v>11</v>
      </c>
      <c r="J29" s="193">
        <v>10</v>
      </c>
      <c r="K29" s="191">
        <v>10.3</v>
      </c>
      <c r="L29" s="191">
        <v>9.35</v>
      </c>
      <c r="M29" s="191">
        <v>9.5</v>
      </c>
      <c r="N29" s="193">
        <v>11.2</v>
      </c>
      <c r="O29" s="193">
        <v>11.4</v>
      </c>
      <c r="P29" s="190">
        <v>10.4</v>
      </c>
      <c r="Q29" s="190">
        <v>12.35</v>
      </c>
      <c r="R29" s="190">
        <v>10.7</v>
      </c>
      <c r="S29" s="193">
        <v>11.55</v>
      </c>
      <c r="T29" s="193">
        <v>11.1</v>
      </c>
      <c r="U29" s="189">
        <v>9.65</v>
      </c>
      <c r="V29" s="189">
        <v>11.5</v>
      </c>
      <c r="W29" s="189">
        <v>10.85</v>
      </c>
      <c r="X29" s="193">
        <v>10.75</v>
      </c>
      <c r="Y29" s="193">
        <v>11.25</v>
      </c>
      <c r="Z29" s="193">
        <v>10.1</v>
      </c>
      <c r="AA29" s="193">
        <v>9.6999999999999993</v>
      </c>
      <c r="AB29" s="192">
        <v>10.858333333333333</v>
      </c>
      <c r="AC29" s="191">
        <v>9.7166666666666668</v>
      </c>
      <c r="AD29" s="190">
        <v>11.15</v>
      </c>
      <c r="AE29" s="189">
        <v>10.666666666666666</v>
      </c>
    </row>
    <row r="30" spans="2:31" x14ac:dyDescent="0.25">
      <c r="B30" s="195">
        <v>121</v>
      </c>
      <c r="C30" s="194" t="s">
        <v>440</v>
      </c>
      <c r="D30" s="193">
        <v>2.95</v>
      </c>
      <c r="E30" s="193">
        <v>3</v>
      </c>
      <c r="F30" s="193">
        <v>2.95</v>
      </c>
      <c r="G30" s="193">
        <v>3</v>
      </c>
      <c r="H30" s="193">
        <v>3.35</v>
      </c>
      <c r="I30" s="193">
        <v>2.95</v>
      </c>
      <c r="J30" s="193">
        <v>3</v>
      </c>
      <c r="K30" s="191">
        <v>2.95</v>
      </c>
      <c r="L30" s="191">
        <v>2.95</v>
      </c>
      <c r="M30" s="191">
        <v>2.95</v>
      </c>
      <c r="N30" s="193">
        <v>3.25</v>
      </c>
      <c r="O30" s="193">
        <v>3.75</v>
      </c>
      <c r="P30" s="190">
        <v>2.95</v>
      </c>
      <c r="Q30" s="190">
        <v>3.05</v>
      </c>
      <c r="R30" s="190">
        <v>3</v>
      </c>
      <c r="S30" s="193">
        <v>3.05</v>
      </c>
      <c r="T30" s="193">
        <v>3.1</v>
      </c>
      <c r="U30" s="189">
        <v>3.1</v>
      </c>
      <c r="V30" s="189">
        <v>3.25</v>
      </c>
      <c r="W30" s="189">
        <v>3.4</v>
      </c>
      <c r="X30" s="193">
        <v>3</v>
      </c>
      <c r="Y30" s="193">
        <v>2.95</v>
      </c>
      <c r="Z30" s="193">
        <v>2.95</v>
      </c>
      <c r="AA30" s="193">
        <v>2.95</v>
      </c>
      <c r="AB30" s="192">
        <v>3.0750000000000002</v>
      </c>
      <c r="AC30" s="191">
        <v>2.95</v>
      </c>
      <c r="AD30" s="190">
        <v>3</v>
      </c>
      <c r="AE30" s="189">
        <v>3.25</v>
      </c>
    </row>
    <row r="31" spans="2:31" x14ac:dyDescent="0.25">
      <c r="B31" s="195">
        <v>122</v>
      </c>
      <c r="C31" s="194" t="s">
        <v>439</v>
      </c>
      <c r="D31" s="193">
        <v>3</v>
      </c>
      <c r="E31" s="193">
        <v>2.95</v>
      </c>
      <c r="F31" s="193">
        <v>3.05</v>
      </c>
      <c r="G31" s="193">
        <v>3</v>
      </c>
      <c r="H31" s="193">
        <v>3.05</v>
      </c>
      <c r="I31" s="193">
        <v>2.9</v>
      </c>
      <c r="J31" s="193">
        <v>2.95</v>
      </c>
      <c r="K31" s="191">
        <v>2.95</v>
      </c>
      <c r="L31" s="191">
        <v>2.95</v>
      </c>
      <c r="M31" s="191">
        <v>3</v>
      </c>
      <c r="N31" s="193">
        <v>3.05</v>
      </c>
      <c r="O31" s="193">
        <v>2.85</v>
      </c>
      <c r="P31" s="190">
        <v>2.9</v>
      </c>
      <c r="Q31" s="190">
        <v>3.05</v>
      </c>
      <c r="R31" s="190">
        <v>3.05</v>
      </c>
      <c r="S31" s="193">
        <v>3</v>
      </c>
      <c r="T31" s="193">
        <v>3.15</v>
      </c>
      <c r="U31" s="189">
        <v>3.35</v>
      </c>
      <c r="V31" s="189">
        <v>3.2</v>
      </c>
      <c r="W31" s="189">
        <v>3.15</v>
      </c>
      <c r="X31" s="193">
        <v>2.95</v>
      </c>
      <c r="Y31" s="193">
        <v>3.05</v>
      </c>
      <c r="Z31" s="193">
        <v>2.95</v>
      </c>
      <c r="AA31" s="193">
        <v>2.95</v>
      </c>
      <c r="AB31" s="192">
        <v>3.0187499999999998</v>
      </c>
      <c r="AC31" s="191">
        <v>2.9666666666666668</v>
      </c>
      <c r="AD31" s="190">
        <v>3</v>
      </c>
      <c r="AE31" s="189">
        <v>3.2333333333333334</v>
      </c>
    </row>
    <row r="32" spans="2:31" x14ac:dyDescent="0.25">
      <c r="B32" s="195">
        <v>131</v>
      </c>
      <c r="C32" s="194" t="s">
        <v>438</v>
      </c>
      <c r="D32" s="193">
        <v>10.5</v>
      </c>
      <c r="E32" s="193">
        <v>9.35</v>
      </c>
      <c r="F32" s="193">
        <v>8.85</v>
      </c>
      <c r="G32" s="193">
        <v>9</v>
      </c>
      <c r="H32" s="193">
        <v>8.6999999999999993</v>
      </c>
      <c r="I32" s="193">
        <v>8.6999999999999993</v>
      </c>
      <c r="J32" s="193">
        <v>9</v>
      </c>
      <c r="K32" s="191">
        <v>10.1</v>
      </c>
      <c r="L32" s="191">
        <v>13.65</v>
      </c>
      <c r="M32" s="191">
        <v>14.4</v>
      </c>
      <c r="N32" s="193">
        <v>12.85</v>
      </c>
      <c r="O32" s="193">
        <v>12.85</v>
      </c>
      <c r="P32" s="190">
        <v>13</v>
      </c>
      <c r="Q32" s="190">
        <v>12.9</v>
      </c>
      <c r="R32" s="190">
        <v>14.8</v>
      </c>
      <c r="S32" s="193">
        <v>16.3</v>
      </c>
      <c r="T32" s="193">
        <v>15.25</v>
      </c>
      <c r="U32" s="189">
        <v>18.5</v>
      </c>
      <c r="V32" s="189">
        <v>27.85</v>
      </c>
      <c r="W32" s="189">
        <v>20.149999999999999</v>
      </c>
      <c r="X32" s="193">
        <v>13.35</v>
      </c>
      <c r="Y32" s="193">
        <v>11.2</v>
      </c>
      <c r="Z32" s="193">
        <v>11.25</v>
      </c>
      <c r="AA32" s="193">
        <v>11.2</v>
      </c>
      <c r="AB32" s="192">
        <v>13.070833333333333</v>
      </c>
      <c r="AC32" s="191">
        <v>12.716666666666667</v>
      </c>
      <c r="AD32" s="190">
        <v>13.566666666666666</v>
      </c>
      <c r="AE32" s="189">
        <v>22.166666666666668</v>
      </c>
    </row>
    <row r="33" spans="2:31" x14ac:dyDescent="0.25">
      <c r="B33" s="195">
        <v>132</v>
      </c>
      <c r="C33" s="194" t="s">
        <v>437</v>
      </c>
      <c r="D33" s="193">
        <v>10.199999999999999</v>
      </c>
      <c r="E33" s="193">
        <v>9.85</v>
      </c>
      <c r="F33" s="193">
        <v>9.35</v>
      </c>
      <c r="G33" s="193">
        <v>9</v>
      </c>
      <c r="H33" s="193">
        <v>8.85</v>
      </c>
      <c r="I33" s="193">
        <v>8.6999999999999993</v>
      </c>
      <c r="J33" s="193">
        <v>9</v>
      </c>
      <c r="K33" s="191">
        <v>11.65</v>
      </c>
      <c r="L33" s="191">
        <v>17.25</v>
      </c>
      <c r="M33" s="191">
        <v>17.05</v>
      </c>
      <c r="N33" s="193">
        <v>14.5</v>
      </c>
      <c r="O33" s="193">
        <v>13.9</v>
      </c>
      <c r="P33" s="190">
        <v>14.25</v>
      </c>
      <c r="Q33" s="190">
        <v>14.25</v>
      </c>
      <c r="R33" s="190">
        <v>14.65</v>
      </c>
      <c r="S33" s="193">
        <v>14.75</v>
      </c>
      <c r="T33" s="193">
        <v>16.7</v>
      </c>
      <c r="U33" s="189">
        <v>27.95</v>
      </c>
      <c r="V33" s="189">
        <v>33</v>
      </c>
      <c r="W33" s="189">
        <v>21.95</v>
      </c>
      <c r="X33" s="193">
        <v>12.05</v>
      </c>
      <c r="Y33" s="193">
        <v>11.2</v>
      </c>
      <c r="Z33" s="193">
        <v>11.15</v>
      </c>
      <c r="AA33" s="193">
        <v>10.85</v>
      </c>
      <c r="AB33" s="192">
        <v>14.252083333333333</v>
      </c>
      <c r="AC33" s="191">
        <v>15.316666666666666</v>
      </c>
      <c r="AD33" s="190">
        <v>14.383333333333333</v>
      </c>
      <c r="AE33" s="189">
        <v>27.633333333333333</v>
      </c>
    </row>
    <row r="34" spans="2:31" x14ac:dyDescent="0.25">
      <c r="B34" s="195">
        <v>161</v>
      </c>
      <c r="C34" s="194" t="s">
        <v>310</v>
      </c>
      <c r="D34" s="193">
        <v>11.25</v>
      </c>
      <c r="E34" s="193">
        <v>11.8</v>
      </c>
      <c r="F34" s="193">
        <v>8.1052631578947363</v>
      </c>
      <c r="G34" s="193">
        <v>7.25</v>
      </c>
      <c r="H34" s="193">
        <v>11.7</v>
      </c>
      <c r="I34" s="193">
        <v>14.1</v>
      </c>
      <c r="J34" s="193">
        <v>13.45</v>
      </c>
      <c r="K34" s="191">
        <v>11.55</v>
      </c>
      <c r="L34" s="191">
        <v>13</v>
      </c>
      <c r="M34" s="191">
        <v>12.85</v>
      </c>
      <c r="N34" s="193">
        <v>13.1</v>
      </c>
      <c r="O34" s="193">
        <v>12.75</v>
      </c>
      <c r="P34" s="190">
        <v>13.4</v>
      </c>
      <c r="Q34" s="190">
        <v>12.25</v>
      </c>
      <c r="R34" s="190">
        <v>15.35</v>
      </c>
      <c r="S34" s="193">
        <v>14.55</v>
      </c>
      <c r="T34" s="193">
        <v>12.7</v>
      </c>
      <c r="U34" s="189">
        <v>12.7</v>
      </c>
      <c r="V34" s="189">
        <v>12.8</v>
      </c>
      <c r="W34" s="189">
        <v>14.35</v>
      </c>
      <c r="X34" s="193">
        <v>14.5</v>
      </c>
      <c r="Y34" s="193">
        <v>14.55</v>
      </c>
      <c r="Z34" s="193">
        <v>14.3</v>
      </c>
      <c r="AA34" s="193">
        <v>13.05</v>
      </c>
      <c r="AB34" s="192">
        <v>12.734864300626304</v>
      </c>
      <c r="AC34" s="191">
        <v>12.466666666666667</v>
      </c>
      <c r="AD34" s="190">
        <v>13.666666666666666</v>
      </c>
      <c r="AE34" s="189">
        <v>13.283333333333333</v>
      </c>
    </row>
    <row r="35" spans="2:31" x14ac:dyDescent="0.25">
      <c r="B35" s="195">
        <v>162</v>
      </c>
      <c r="C35" s="194" t="s">
        <v>309</v>
      </c>
      <c r="D35" s="193">
        <v>9.25</v>
      </c>
      <c r="E35" s="193">
        <v>9.0500000000000007</v>
      </c>
      <c r="F35" s="193">
        <v>8.5500000000000007</v>
      </c>
      <c r="G35" s="193">
        <v>7.5263157894736841</v>
      </c>
      <c r="H35" s="193">
        <v>7.8421052631578947</v>
      </c>
      <c r="I35" s="193">
        <v>9.5</v>
      </c>
      <c r="J35" s="193">
        <v>11.45</v>
      </c>
      <c r="K35" s="191">
        <v>9.9499999999999993</v>
      </c>
      <c r="L35" s="191">
        <v>8.75</v>
      </c>
      <c r="M35" s="191">
        <v>10.5</v>
      </c>
      <c r="N35" s="193">
        <v>9.9499999999999993</v>
      </c>
      <c r="O35" s="193">
        <v>10.050000000000001</v>
      </c>
      <c r="P35" s="190">
        <v>9.1</v>
      </c>
      <c r="Q35" s="190">
        <v>10</v>
      </c>
      <c r="R35" s="190">
        <v>9.5500000000000007</v>
      </c>
      <c r="S35" s="193">
        <v>12.2</v>
      </c>
      <c r="T35" s="193">
        <v>8.85</v>
      </c>
      <c r="U35" s="189">
        <v>8.9499999999999993</v>
      </c>
      <c r="V35" s="189">
        <v>10.199999999999999</v>
      </c>
      <c r="W35" s="189">
        <v>9.9499999999999993</v>
      </c>
      <c r="X35" s="193">
        <v>9.5500000000000007</v>
      </c>
      <c r="Y35" s="193">
        <v>10.6</v>
      </c>
      <c r="Z35" s="193">
        <v>10.4</v>
      </c>
      <c r="AA35" s="193">
        <v>10.6</v>
      </c>
      <c r="AB35" s="192">
        <v>9.6882845188284517</v>
      </c>
      <c r="AC35" s="191">
        <v>9.7333333333333325</v>
      </c>
      <c r="AD35" s="190">
        <v>9.5500000000000007</v>
      </c>
      <c r="AE35" s="189">
        <v>9.6999999999999993</v>
      </c>
    </row>
    <row r="36" spans="2:31" x14ac:dyDescent="0.25">
      <c r="B36" s="195">
        <v>171</v>
      </c>
      <c r="C36" s="194" t="s">
        <v>308</v>
      </c>
      <c r="D36" s="193">
        <v>12.8</v>
      </c>
      <c r="E36" s="193">
        <v>11.05</v>
      </c>
      <c r="F36" s="193">
        <v>9.4</v>
      </c>
      <c r="G36" s="193">
        <v>9.1999999999999993</v>
      </c>
      <c r="H36" s="193">
        <v>9.25</v>
      </c>
      <c r="I36" s="193">
        <v>9</v>
      </c>
      <c r="J36" s="193">
        <v>9</v>
      </c>
      <c r="K36" s="191">
        <v>12.95</v>
      </c>
      <c r="L36" s="191">
        <v>15.1</v>
      </c>
      <c r="M36" s="191">
        <v>13.35</v>
      </c>
      <c r="N36" s="193">
        <v>14.6</v>
      </c>
      <c r="O36" s="193">
        <v>13.1</v>
      </c>
      <c r="P36" s="190">
        <v>13.05</v>
      </c>
      <c r="Q36" s="190">
        <v>13</v>
      </c>
      <c r="R36" s="190">
        <v>14.6</v>
      </c>
      <c r="S36" s="193">
        <v>19.95</v>
      </c>
      <c r="T36" s="193">
        <v>22.15</v>
      </c>
      <c r="U36" s="189">
        <v>24.9</v>
      </c>
      <c r="V36" s="189">
        <v>29.45</v>
      </c>
      <c r="W36" s="189">
        <v>30.45</v>
      </c>
      <c r="X36" s="193">
        <v>17.75</v>
      </c>
      <c r="Y36" s="193">
        <v>10.85</v>
      </c>
      <c r="Z36" s="193">
        <v>10.95</v>
      </c>
      <c r="AA36" s="193">
        <v>11.3</v>
      </c>
      <c r="AB36" s="192">
        <v>14.883333333333333</v>
      </c>
      <c r="AC36" s="191">
        <v>13.8</v>
      </c>
      <c r="AD36" s="190">
        <v>13.55</v>
      </c>
      <c r="AE36" s="189">
        <v>28.266666666666666</v>
      </c>
    </row>
    <row r="37" spans="2:31" x14ac:dyDescent="0.25">
      <c r="B37" s="195">
        <v>172</v>
      </c>
      <c r="C37" s="194" t="s">
        <v>307</v>
      </c>
      <c r="D37" s="193">
        <v>10.1</v>
      </c>
      <c r="E37" s="193">
        <v>9.6</v>
      </c>
      <c r="F37" s="193">
        <v>10.199999999999999</v>
      </c>
      <c r="G37" s="193">
        <v>8.65</v>
      </c>
      <c r="H37" s="193">
        <v>8.3000000000000007</v>
      </c>
      <c r="I37" s="193">
        <v>8.35</v>
      </c>
      <c r="J37" s="193">
        <v>8.4</v>
      </c>
      <c r="K37" s="191">
        <v>11.2</v>
      </c>
      <c r="L37" s="191">
        <v>18.75</v>
      </c>
      <c r="M37" s="191">
        <v>20.6</v>
      </c>
      <c r="N37" s="193">
        <v>16.850000000000001</v>
      </c>
      <c r="O37" s="193">
        <v>16.649999999999999</v>
      </c>
      <c r="P37" s="190">
        <v>16.399999999999999</v>
      </c>
      <c r="Q37" s="190">
        <v>15.8</v>
      </c>
      <c r="R37" s="190">
        <v>15.9</v>
      </c>
      <c r="S37" s="193">
        <v>15.35</v>
      </c>
      <c r="T37" s="193">
        <v>14.1</v>
      </c>
      <c r="U37" s="189">
        <v>13.8</v>
      </c>
      <c r="V37" s="189">
        <v>12.4</v>
      </c>
      <c r="W37" s="189">
        <v>10.4</v>
      </c>
      <c r="X37" s="193">
        <v>9.9499999999999993</v>
      </c>
      <c r="Y37" s="193">
        <v>10.65</v>
      </c>
      <c r="Z37" s="193">
        <v>10.7</v>
      </c>
      <c r="AA37" s="193">
        <v>10.35</v>
      </c>
      <c r="AB37" s="192">
        <v>12.643750000000001</v>
      </c>
      <c r="AC37" s="191">
        <v>16.850000000000001</v>
      </c>
      <c r="AD37" s="190">
        <v>16.033333333333335</v>
      </c>
      <c r="AE37" s="189">
        <v>12.2</v>
      </c>
    </row>
    <row r="38" spans="2:31" x14ac:dyDescent="0.25">
      <c r="B38" s="195">
        <v>181</v>
      </c>
      <c r="C38" s="194" t="s">
        <v>436</v>
      </c>
      <c r="D38" s="193">
        <v>41.65</v>
      </c>
      <c r="E38" s="193">
        <v>40.1</v>
      </c>
      <c r="F38" s="193">
        <v>38.9</v>
      </c>
      <c r="G38" s="193">
        <v>40</v>
      </c>
      <c r="H38" s="193">
        <v>43.85</v>
      </c>
      <c r="I38" s="193">
        <v>42.3</v>
      </c>
      <c r="J38" s="193">
        <v>37.299999999999997</v>
      </c>
      <c r="K38" s="191">
        <v>30.4</v>
      </c>
      <c r="L38" s="191">
        <v>32.200000000000003</v>
      </c>
      <c r="M38" s="191">
        <v>32.950000000000003</v>
      </c>
      <c r="N38" s="193">
        <v>34.85</v>
      </c>
      <c r="O38" s="193">
        <v>35.4</v>
      </c>
      <c r="P38" s="190">
        <v>38.549999999999997</v>
      </c>
      <c r="Q38" s="190">
        <v>38.75</v>
      </c>
      <c r="R38" s="190">
        <v>38.75</v>
      </c>
      <c r="S38" s="193">
        <v>39.549999999999997</v>
      </c>
      <c r="T38" s="193">
        <v>40.200000000000003</v>
      </c>
      <c r="U38" s="189">
        <v>39</v>
      </c>
      <c r="V38" s="189">
        <v>40.25</v>
      </c>
      <c r="W38" s="189">
        <v>39.549999999999997</v>
      </c>
      <c r="X38" s="193">
        <v>36.15</v>
      </c>
      <c r="Y38" s="193">
        <v>35.049999999999997</v>
      </c>
      <c r="Z38" s="193">
        <v>37.65</v>
      </c>
      <c r="AA38" s="193">
        <v>37.549999999999997</v>
      </c>
      <c r="AB38" s="192">
        <v>37.954166666666666</v>
      </c>
      <c r="AC38" s="191">
        <v>31.85</v>
      </c>
      <c r="AD38" s="190">
        <v>38.68333333333333</v>
      </c>
      <c r="AE38" s="189">
        <v>39.6</v>
      </c>
    </row>
    <row r="39" spans="2:31" x14ac:dyDescent="0.25">
      <c r="B39" s="195">
        <v>182</v>
      </c>
      <c r="C39" s="194" t="s">
        <v>435</v>
      </c>
      <c r="D39" s="193">
        <v>30.3</v>
      </c>
      <c r="E39" s="193">
        <v>28.8</v>
      </c>
      <c r="F39" s="193">
        <v>30.7</v>
      </c>
      <c r="G39" s="193">
        <v>30.4</v>
      </c>
      <c r="H39" s="193">
        <v>28.25</v>
      </c>
      <c r="I39" s="193">
        <v>30.2</v>
      </c>
      <c r="J39" s="193">
        <v>26.5</v>
      </c>
      <c r="K39" s="191">
        <v>33.35</v>
      </c>
      <c r="L39" s="191">
        <v>32.75</v>
      </c>
      <c r="M39" s="191">
        <v>31.85</v>
      </c>
      <c r="N39" s="193">
        <v>33.200000000000003</v>
      </c>
      <c r="O39" s="193">
        <v>34.200000000000003</v>
      </c>
      <c r="P39" s="190">
        <v>34.450000000000003</v>
      </c>
      <c r="Q39" s="190">
        <v>34.65</v>
      </c>
      <c r="R39" s="190">
        <v>34.549999999999997</v>
      </c>
      <c r="S39" s="193">
        <v>34.4</v>
      </c>
      <c r="T39" s="193">
        <v>34</v>
      </c>
      <c r="U39" s="189">
        <v>34.450000000000003</v>
      </c>
      <c r="V39" s="189">
        <v>36.450000000000003</v>
      </c>
      <c r="W39" s="189">
        <v>34.1</v>
      </c>
      <c r="X39" s="193">
        <v>31.8</v>
      </c>
      <c r="Y39" s="193">
        <v>30.85</v>
      </c>
      <c r="Z39" s="193">
        <v>31.6</v>
      </c>
      <c r="AA39" s="193">
        <v>30.6</v>
      </c>
      <c r="AB39" s="192">
        <v>32.18333333333333</v>
      </c>
      <c r="AC39" s="191">
        <v>32.65</v>
      </c>
      <c r="AD39" s="190">
        <v>34.549999999999997</v>
      </c>
      <c r="AE39" s="189">
        <v>35</v>
      </c>
    </row>
    <row r="40" spans="2:31" x14ac:dyDescent="0.25">
      <c r="B40" s="195">
        <v>191</v>
      </c>
      <c r="C40" s="194" t="s">
        <v>434</v>
      </c>
      <c r="D40" s="193">
        <v>5.7</v>
      </c>
      <c r="E40" s="193">
        <v>5.15</v>
      </c>
      <c r="F40" s="193">
        <v>5.05</v>
      </c>
      <c r="G40" s="193">
        <v>5.0999999999999996</v>
      </c>
      <c r="H40" s="193">
        <v>4.95</v>
      </c>
      <c r="I40" s="193">
        <v>5.05</v>
      </c>
      <c r="J40" s="193">
        <v>5.35</v>
      </c>
      <c r="K40" s="191">
        <v>12.8</v>
      </c>
      <c r="L40" s="191">
        <v>14.85</v>
      </c>
      <c r="M40" s="191">
        <v>14.45</v>
      </c>
      <c r="N40" s="193">
        <v>17.2</v>
      </c>
      <c r="O40" s="193">
        <v>18.7</v>
      </c>
      <c r="P40" s="190">
        <v>19.399999999999999</v>
      </c>
      <c r="Q40" s="190">
        <v>17.600000000000001</v>
      </c>
      <c r="R40" s="190">
        <v>19.649999999999999</v>
      </c>
      <c r="S40" s="193">
        <v>19.2</v>
      </c>
      <c r="T40" s="193">
        <v>16.149999999999999</v>
      </c>
      <c r="U40" s="189">
        <v>14.8</v>
      </c>
      <c r="V40" s="189">
        <v>14.25</v>
      </c>
      <c r="W40" s="189">
        <v>9.25</v>
      </c>
      <c r="X40" s="193">
        <v>7.05</v>
      </c>
      <c r="Y40" s="193">
        <v>6.25</v>
      </c>
      <c r="Z40" s="193">
        <v>6.1</v>
      </c>
      <c r="AA40" s="193">
        <v>6</v>
      </c>
      <c r="AB40" s="192">
        <v>11.252083333333333</v>
      </c>
      <c r="AC40" s="191">
        <v>14.033333333333333</v>
      </c>
      <c r="AD40" s="190">
        <v>18.883333333333333</v>
      </c>
      <c r="AE40" s="189">
        <v>12.766666666666667</v>
      </c>
    </row>
    <row r="41" spans="2:31" x14ac:dyDescent="0.25">
      <c r="B41" s="195">
        <v>192</v>
      </c>
      <c r="C41" s="194" t="s">
        <v>433</v>
      </c>
      <c r="D41" s="193">
        <v>5.35</v>
      </c>
      <c r="E41" s="193">
        <v>5</v>
      </c>
      <c r="F41" s="193">
        <v>5.0999999999999996</v>
      </c>
      <c r="G41" s="193">
        <v>5.15</v>
      </c>
      <c r="H41" s="193">
        <v>5.3</v>
      </c>
      <c r="I41" s="193">
        <v>5.4</v>
      </c>
      <c r="J41" s="193">
        <v>5.35</v>
      </c>
      <c r="K41" s="191">
        <v>6.1</v>
      </c>
      <c r="L41" s="191">
        <v>7.45</v>
      </c>
      <c r="M41" s="191">
        <v>7.6</v>
      </c>
      <c r="N41" s="193">
        <v>7.8</v>
      </c>
      <c r="O41" s="193">
        <v>8.3000000000000007</v>
      </c>
      <c r="P41" s="190">
        <v>8.8000000000000007</v>
      </c>
      <c r="Q41" s="190">
        <v>8.5</v>
      </c>
      <c r="R41" s="190">
        <v>9.1999999999999993</v>
      </c>
      <c r="S41" s="193">
        <v>9.5500000000000007</v>
      </c>
      <c r="T41" s="193">
        <v>8.85</v>
      </c>
      <c r="U41" s="189">
        <v>10.5</v>
      </c>
      <c r="V41" s="189">
        <v>13.55</v>
      </c>
      <c r="W41" s="189">
        <v>9.65</v>
      </c>
      <c r="X41" s="193">
        <v>6.8</v>
      </c>
      <c r="Y41" s="193">
        <v>6.1</v>
      </c>
      <c r="Z41" s="193">
        <v>6</v>
      </c>
      <c r="AA41" s="193">
        <v>5.75</v>
      </c>
      <c r="AB41" s="192">
        <v>7.3812499999999996</v>
      </c>
      <c r="AC41" s="191">
        <v>7.05</v>
      </c>
      <c r="AD41" s="190">
        <v>8.8333333333333339</v>
      </c>
      <c r="AE41" s="189">
        <v>11.233333333333333</v>
      </c>
    </row>
    <row r="42" spans="2:31" x14ac:dyDescent="0.25">
      <c r="B42" s="195">
        <v>201</v>
      </c>
      <c r="C42" s="194" t="s">
        <v>432</v>
      </c>
      <c r="D42" s="193">
        <v>2</v>
      </c>
      <c r="E42" s="193">
        <v>2</v>
      </c>
      <c r="F42" s="193">
        <v>2</v>
      </c>
      <c r="G42" s="193">
        <v>2</v>
      </c>
      <c r="H42" s="193">
        <v>2.0499999999999998</v>
      </c>
      <c r="I42" s="193">
        <v>2</v>
      </c>
      <c r="J42" s="193">
        <v>2</v>
      </c>
      <c r="K42" s="191">
        <v>3.95</v>
      </c>
      <c r="L42" s="191">
        <v>3.05</v>
      </c>
      <c r="M42" s="191">
        <v>2.0499999999999998</v>
      </c>
      <c r="N42" s="193">
        <v>2</v>
      </c>
      <c r="O42" s="193">
        <v>2.5</v>
      </c>
      <c r="P42" s="190">
        <v>2.65</v>
      </c>
      <c r="Q42" s="190">
        <v>2</v>
      </c>
      <c r="R42" s="190">
        <v>2.8</v>
      </c>
      <c r="S42" s="193">
        <v>2.8</v>
      </c>
      <c r="T42" s="193">
        <v>2.75</v>
      </c>
      <c r="U42" s="189">
        <v>2.7</v>
      </c>
      <c r="V42" s="189">
        <v>2.85</v>
      </c>
      <c r="W42" s="189">
        <v>2.7</v>
      </c>
      <c r="X42" s="193">
        <v>2.0499999999999998</v>
      </c>
      <c r="Y42" s="193">
        <v>2.0499999999999998</v>
      </c>
      <c r="Z42" s="193">
        <v>2</v>
      </c>
      <c r="AA42" s="193">
        <v>2</v>
      </c>
      <c r="AB42" s="192">
        <v>2.3729166666666668</v>
      </c>
      <c r="AC42" s="191">
        <v>3.0166666666666666</v>
      </c>
      <c r="AD42" s="190">
        <v>2.4833333333333334</v>
      </c>
      <c r="AE42" s="189">
        <v>2.75</v>
      </c>
    </row>
    <row r="43" spans="2:31" x14ac:dyDescent="0.25">
      <c r="B43" s="195">
        <v>202</v>
      </c>
      <c r="C43" s="194" t="s">
        <v>431</v>
      </c>
      <c r="D43" s="193">
        <v>2</v>
      </c>
      <c r="E43" s="193">
        <v>2</v>
      </c>
      <c r="F43" s="193">
        <v>2</v>
      </c>
      <c r="G43" s="193">
        <v>2</v>
      </c>
      <c r="H43" s="193">
        <v>2</v>
      </c>
      <c r="I43" s="193">
        <v>2</v>
      </c>
      <c r="J43" s="193">
        <v>2</v>
      </c>
      <c r="K43" s="191">
        <v>2</v>
      </c>
      <c r="L43" s="191">
        <v>2</v>
      </c>
      <c r="M43" s="191">
        <v>2</v>
      </c>
      <c r="N43" s="193">
        <v>2</v>
      </c>
      <c r="O43" s="193">
        <v>2.0499999999999998</v>
      </c>
      <c r="P43" s="190">
        <v>2</v>
      </c>
      <c r="Q43" s="190">
        <v>2</v>
      </c>
      <c r="R43" s="190">
        <v>2.15</v>
      </c>
      <c r="S43" s="193">
        <v>2.25</v>
      </c>
      <c r="T43" s="193">
        <v>2.35</v>
      </c>
      <c r="U43" s="189">
        <v>2.7</v>
      </c>
      <c r="V43" s="189">
        <v>3.15</v>
      </c>
      <c r="W43" s="189">
        <v>3.15</v>
      </c>
      <c r="X43" s="193">
        <v>2.15</v>
      </c>
      <c r="Y43" s="193">
        <v>2</v>
      </c>
      <c r="Z43" s="193">
        <v>2</v>
      </c>
      <c r="AA43" s="193">
        <v>2</v>
      </c>
      <c r="AB43" s="192">
        <v>2.1645833333333333</v>
      </c>
      <c r="AC43" s="191">
        <v>2</v>
      </c>
      <c r="AD43" s="190">
        <v>2.0499999999999998</v>
      </c>
      <c r="AE43" s="189">
        <v>3</v>
      </c>
    </row>
    <row r="44" spans="2:31" x14ac:dyDescent="0.25">
      <c r="B44" s="195">
        <v>211</v>
      </c>
      <c r="C44" s="194" t="s">
        <v>300</v>
      </c>
      <c r="D44" s="193">
        <v>14.6</v>
      </c>
      <c r="E44" s="193">
        <v>13.5</v>
      </c>
      <c r="F44" s="193">
        <v>13.45</v>
      </c>
      <c r="G44" s="193">
        <v>13.25</v>
      </c>
      <c r="H44" s="193">
        <v>13.45</v>
      </c>
      <c r="I44" s="193">
        <v>13.35</v>
      </c>
      <c r="J44" s="193">
        <v>15.6</v>
      </c>
      <c r="K44" s="191">
        <v>32.700000000000003</v>
      </c>
      <c r="L44" s="191">
        <v>39.35</v>
      </c>
      <c r="M44" s="191">
        <v>34.75</v>
      </c>
      <c r="N44" s="193">
        <v>32.75</v>
      </c>
      <c r="O44" s="193">
        <v>30</v>
      </c>
      <c r="P44" s="190">
        <v>28.45</v>
      </c>
      <c r="Q44" s="190">
        <v>27.4</v>
      </c>
      <c r="R44" s="190">
        <v>25.1</v>
      </c>
      <c r="S44" s="193">
        <v>21.2</v>
      </c>
      <c r="T44" s="193">
        <v>18.8</v>
      </c>
      <c r="U44" s="189">
        <v>19.8</v>
      </c>
      <c r="V44" s="189">
        <v>30.1</v>
      </c>
      <c r="W44" s="189">
        <v>29.65</v>
      </c>
      <c r="X44" s="193">
        <v>17.399999999999999</v>
      </c>
      <c r="Y44" s="193">
        <v>15.85</v>
      </c>
      <c r="Z44" s="193">
        <v>16.100000000000001</v>
      </c>
      <c r="AA44" s="193">
        <v>15</v>
      </c>
      <c r="AB44" s="192">
        <v>22.15</v>
      </c>
      <c r="AC44" s="191">
        <v>35.6</v>
      </c>
      <c r="AD44" s="190">
        <v>26.983333333333334</v>
      </c>
      <c r="AE44" s="189">
        <v>26.516666666666666</v>
      </c>
    </row>
    <row r="45" spans="2:31" x14ac:dyDescent="0.25">
      <c r="B45" s="195">
        <v>212</v>
      </c>
      <c r="C45" s="194" t="s">
        <v>299</v>
      </c>
      <c r="D45" s="193">
        <v>16.149999999999999</v>
      </c>
      <c r="E45" s="193">
        <v>13.95</v>
      </c>
      <c r="F45" s="193">
        <v>13.6</v>
      </c>
      <c r="G45" s="193">
        <v>13.25</v>
      </c>
      <c r="H45" s="193">
        <v>13.55</v>
      </c>
      <c r="I45" s="193">
        <v>13.8</v>
      </c>
      <c r="J45" s="193">
        <v>14.25</v>
      </c>
      <c r="K45" s="191">
        <v>21</v>
      </c>
      <c r="L45" s="191">
        <v>25.45</v>
      </c>
      <c r="M45" s="191">
        <v>22.9</v>
      </c>
      <c r="N45" s="193">
        <v>22.75</v>
      </c>
      <c r="O45" s="193">
        <v>24.05</v>
      </c>
      <c r="P45" s="190">
        <v>26.7</v>
      </c>
      <c r="Q45" s="190">
        <v>27.2</v>
      </c>
      <c r="R45" s="190">
        <v>30.6</v>
      </c>
      <c r="S45" s="193">
        <v>37.15</v>
      </c>
      <c r="T45" s="193">
        <v>39.450000000000003</v>
      </c>
      <c r="U45" s="189">
        <v>40.1</v>
      </c>
      <c r="V45" s="189">
        <v>44.7</v>
      </c>
      <c r="W45" s="189">
        <v>46.6</v>
      </c>
      <c r="X45" s="193">
        <v>39.549999999999997</v>
      </c>
      <c r="Y45" s="193">
        <v>33.200000000000003</v>
      </c>
      <c r="Z45" s="193">
        <v>30.05</v>
      </c>
      <c r="AA45" s="193">
        <v>24.75</v>
      </c>
      <c r="AB45" s="192">
        <v>26.447916666666668</v>
      </c>
      <c r="AC45" s="191">
        <v>23.116666666666667</v>
      </c>
      <c r="AD45" s="190">
        <v>28.166666666666668</v>
      </c>
      <c r="AE45" s="189">
        <v>43.8</v>
      </c>
    </row>
    <row r="46" spans="2:31" x14ac:dyDescent="0.25">
      <c r="B46" s="195">
        <v>221</v>
      </c>
      <c r="C46" s="194" t="s">
        <v>298</v>
      </c>
      <c r="D46" s="193">
        <v>9.4</v>
      </c>
      <c r="E46" s="193">
        <v>9.1999999999999993</v>
      </c>
      <c r="F46" s="193">
        <v>7.45</v>
      </c>
      <c r="G46" s="193">
        <v>6.6</v>
      </c>
      <c r="H46" s="193">
        <v>5.85</v>
      </c>
      <c r="I46" s="193">
        <v>7.55</v>
      </c>
      <c r="J46" s="193">
        <v>7.85</v>
      </c>
      <c r="K46" s="191">
        <v>11</v>
      </c>
      <c r="L46" s="191">
        <v>13.4</v>
      </c>
      <c r="M46" s="191">
        <v>12.65</v>
      </c>
      <c r="N46" s="193">
        <v>14.3</v>
      </c>
      <c r="O46" s="193">
        <v>15</v>
      </c>
      <c r="P46" s="190">
        <v>15.95</v>
      </c>
      <c r="Q46" s="190">
        <v>15.1</v>
      </c>
      <c r="R46" s="190">
        <v>16.5</v>
      </c>
      <c r="S46" s="193">
        <v>20.25</v>
      </c>
      <c r="T46" s="193">
        <v>19.149999999999999</v>
      </c>
      <c r="U46" s="189">
        <v>18.850000000000001</v>
      </c>
      <c r="V46" s="189">
        <v>20.100000000000001</v>
      </c>
      <c r="W46" s="189">
        <v>19.3</v>
      </c>
      <c r="X46" s="193">
        <v>15.1</v>
      </c>
      <c r="Y46" s="193">
        <v>12.05</v>
      </c>
      <c r="Z46" s="193">
        <v>10.4</v>
      </c>
      <c r="AA46" s="193">
        <v>8.9</v>
      </c>
      <c r="AB46" s="192">
        <v>12.995833333333334</v>
      </c>
      <c r="AC46" s="191">
        <v>12.35</v>
      </c>
      <c r="AD46" s="190">
        <v>15.85</v>
      </c>
      <c r="AE46" s="189">
        <v>19.416666666666668</v>
      </c>
    </row>
    <row r="47" spans="2:31" x14ac:dyDescent="0.25">
      <c r="B47" s="195">
        <v>222</v>
      </c>
      <c r="C47" s="194" t="s">
        <v>297</v>
      </c>
      <c r="D47" s="193">
        <v>3.05</v>
      </c>
      <c r="E47" s="193">
        <v>3</v>
      </c>
      <c r="F47" s="193">
        <v>3</v>
      </c>
      <c r="G47" s="193">
        <v>3</v>
      </c>
      <c r="H47" s="193">
        <v>3</v>
      </c>
      <c r="I47" s="193">
        <v>3</v>
      </c>
      <c r="J47" s="193">
        <v>3</v>
      </c>
      <c r="K47" s="191">
        <v>4.9000000000000004</v>
      </c>
      <c r="L47" s="191">
        <v>5.7</v>
      </c>
      <c r="M47" s="191">
        <v>5.35</v>
      </c>
      <c r="N47" s="193">
        <v>5.0999999999999996</v>
      </c>
      <c r="O47" s="193">
        <v>5.35</v>
      </c>
      <c r="P47" s="190">
        <v>5.3</v>
      </c>
      <c r="Q47" s="190">
        <v>4.9000000000000004</v>
      </c>
      <c r="R47" s="190">
        <v>4.6500000000000004</v>
      </c>
      <c r="S47" s="193">
        <v>4.7</v>
      </c>
      <c r="T47" s="193">
        <v>4.4000000000000004</v>
      </c>
      <c r="U47" s="189">
        <v>4.55</v>
      </c>
      <c r="V47" s="189">
        <v>4.95</v>
      </c>
      <c r="W47" s="189">
        <v>5</v>
      </c>
      <c r="X47" s="193">
        <v>4.2</v>
      </c>
      <c r="Y47" s="193">
        <v>3.95</v>
      </c>
      <c r="Z47" s="193">
        <v>3.75</v>
      </c>
      <c r="AA47" s="193">
        <v>3.05</v>
      </c>
      <c r="AB47" s="192">
        <v>4.2020833333333334</v>
      </c>
      <c r="AC47" s="191">
        <v>5.3166666666666664</v>
      </c>
      <c r="AD47" s="190">
        <v>4.95</v>
      </c>
      <c r="AE47" s="189">
        <v>4.833333333333333</v>
      </c>
    </row>
    <row r="48" spans="2:31" x14ac:dyDescent="0.25">
      <c r="B48" s="195">
        <v>231</v>
      </c>
      <c r="C48" s="194" t="s">
        <v>296</v>
      </c>
      <c r="D48" s="193">
        <v>4</v>
      </c>
      <c r="E48" s="193">
        <v>4</v>
      </c>
      <c r="F48" s="193">
        <v>4</v>
      </c>
      <c r="G48" s="193">
        <v>4</v>
      </c>
      <c r="H48" s="193">
        <v>4</v>
      </c>
      <c r="I48" s="193">
        <v>4</v>
      </c>
      <c r="J48" s="193">
        <v>4</v>
      </c>
      <c r="K48" s="191">
        <v>5.0999999999999996</v>
      </c>
      <c r="L48" s="191">
        <v>5.75</v>
      </c>
      <c r="M48" s="191">
        <v>5.65</v>
      </c>
      <c r="N48" s="193">
        <v>5.0999999999999996</v>
      </c>
      <c r="O48" s="193">
        <v>5.05</v>
      </c>
      <c r="P48" s="190">
        <v>5.6</v>
      </c>
      <c r="Q48" s="190">
        <v>6.75</v>
      </c>
      <c r="R48" s="190">
        <v>7.25</v>
      </c>
      <c r="S48" s="193">
        <v>9.9499999999999993</v>
      </c>
      <c r="T48" s="193">
        <v>16.899999999999999</v>
      </c>
      <c r="U48" s="189">
        <v>30</v>
      </c>
      <c r="V48" s="189">
        <v>33.85</v>
      </c>
      <c r="W48" s="189">
        <v>29.95</v>
      </c>
      <c r="X48" s="193">
        <v>21.4</v>
      </c>
      <c r="Y48" s="193">
        <v>11.5</v>
      </c>
      <c r="Z48" s="193">
        <v>7.55</v>
      </c>
      <c r="AA48" s="193">
        <v>5.75</v>
      </c>
      <c r="AB48" s="192">
        <v>10.045833333333333</v>
      </c>
      <c r="AC48" s="191">
        <v>5.5</v>
      </c>
      <c r="AD48" s="190">
        <v>6.5333333333333332</v>
      </c>
      <c r="AE48" s="189">
        <v>31.266666666666666</v>
      </c>
    </row>
    <row r="49" spans="2:31" x14ac:dyDescent="0.25">
      <c r="B49" s="195">
        <v>232</v>
      </c>
      <c r="C49" s="194" t="s">
        <v>295</v>
      </c>
      <c r="D49" s="193">
        <v>6.2</v>
      </c>
      <c r="E49" s="193">
        <v>5.55</v>
      </c>
      <c r="F49" s="193">
        <v>5.0999999999999996</v>
      </c>
      <c r="G49" s="193">
        <v>4.95</v>
      </c>
      <c r="H49" s="193">
        <v>6.05</v>
      </c>
      <c r="I49" s="193">
        <v>6.35</v>
      </c>
      <c r="J49" s="193">
        <v>6.25</v>
      </c>
      <c r="K49" s="191">
        <v>6.65</v>
      </c>
      <c r="L49" s="191">
        <v>8.1999999999999993</v>
      </c>
      <c r="M49" s="191">
        <v>8.5500000000000007</v>
      </c>
      <c r="N49" s="193">
        <v>8.6999999999999993</v>
      </c>
      <c r="O49" s="193">
        <v>8.0500000000000007</v>
      </c>
      <c r="P49" s="190">
        <v>8.0500000000000007</v>
      </c>
      <c r="Q49" s="190">
        <v>7.3</v>
      </c>
      <c r="R49" s="190">
        <v>8.4499999999999993</v>
      </c>
      <c r="S49" s="193">
        <v>9.1</v>
      </c>
      <c r="T49" s="193">
        <v>8.25</v>
      </c>
      <c r="U49" s="189">
        <v>9.35</v>
      </c>
      <c r="V49" s="189">
        <v>11.3</v>
      </c>
      <c r="W49" s="189">
        <v>9.15</v>
      </c>
      <c r="X49" s="193">
        <v>7.5</v>
      </c>
      <c r="Y49" s="193">
        <v>6.85</v>
      </c>
      <c r="Z49" s="193">
        <v>7</v>
      </c>
      <c r="AA49" s="193">
        <v>6.2</v>
      </c>
      <c r="AB49" s="192">
        <v>7.4625000000000004</v>
      </c>
      <c r="AC49" s="191">
        <v>7.8</v>
      </c>
      <c r="AD49" s="190">
        <v>7.9333333333333336</v>
      </c>
      <c r="AE49" s="189">
        <v>9.9333333333333336</v>
      </c>
    </row>
    <row r="50" spans="2:31" x14ac:dyDescent="0.25">
      <c r="B50" s="195">
        <v>241</v>
      </c>
      <c r="C50" s="194" t="s">
        <v>430</v>
      </c>
      <c r="D50" s="193">
        <v>12</v>
      </c>
      <c r="E50" s="193">
        <v>11.4</v>
      </c>
      <c r="F50" s="193">
        <v>11.6</v>
      </c>
      <c r="G50" s="193">
        <v>12.3</v>
      </c>
      <c r="H50" s="193">
        <v>12.15</v>
      </c>
      <c r="I50" s="193">
        <v>12.7</v>
      </c>
      <c r="J50" s="193">
        <v>12.1</v>
      </c>
      <c r="K50" s="191">
        <v>11.4</v>
      </c>
      <c r="L50" s="191">
        <v>11</v>
      </c>
      <c r="M50" s="191">
        <v>11.8</v>
      </c>
      <c r="N50" s="193">
        <v>12</v>
      </c>
      <c r="O50" s="193">
        <v>12.1</v>
      </c>
      <c r="P50" s="190">
        <v>12.05</v>
      </c>
      <c r="Q50" s="190">
        <v>12.2</v>
      </c>
      <c r="R50" s="190">
        <v>13.25</v>
      </c>
      <c r="S50" s="193">
        <v>16.149999999999999</v>
      </c>
      <c r="T50" s="193">
        <v>20.9</v>
      </c>
      <c r="U50" s="189">
        <v>28.5</v>
      </c>
      <c r="V50" s="189">
        <v>36.549999999999997</v>
      </c>
      <c r="W50" s="189">
        <v>38.15</v>
      </c>
      <c r="X50" s="193">
        <v>26.2</v>
      </c>
      <c r="Y50" s="193">
        <v>14.15</v>
      </c>
      <c r="Z50" s="193">
        <v>12.45</v>
      </c>
      <c r="AA50" s="193">
        <v>12.45</v>
      </c>
      <c r="AB50" s="192">
        <v>16.064583333333335</v>
      </c>
      <c r="AC50" s="191">
        <v>11.4</v>
      </c>
      <c r="AD50" s="190">
        <v>12.5</v>
      </c>
      <c r="AE50" s="189">
        <v>34.4</v>
      </c>
    </row>
    <row r="51" spans="2:31" x14ac:dyDescent="0.25">
      <c r="B51" s="195">
        <v>242</v>
      </c>
      <c r="C51" s="194" t="s">
        <v>429</v>
      </c>
      <c r="D51" s="193">
        <v>13.05</v>
      </c>
      <c r="E51" s="193">
        <v>12.85</v>
      </c>
      <c r="F51" s="193">
        <v>13.45</v>
      </c>
      <c r="G51" s="193">
        <v>14.4</v>
      </c>
      <c r="H51" s="193">
        <v>14.5</v>
      </c>
      <c r="I51" s="193">
        <v>13.9</v>
      </c>
      <c r="J51" s="193">
        <v>11.85</v>
      </c>
      <c r="K51" s="191">
        <v>11.55</v>
      </c>
      <c r="L51" s="191">
        <v>13.55</v>
      </c>
      <c r="M51" s="191">
        <v>13.5</v>
      </c>
      <c r="N51" s="193">
        <v>13.1</v>
      </c>
      <c r="O51" s="193">
        <v>13.1</v>
      </c>
      <c r="P51" s="190">
        <v>13.35</v>
      </c>
      <c r="Q51" s="190">
        <v>13</v>
      </c>
      <c r="R51" s="190">
        <v>12.85</v>
      </c>
      <c r="S51" s="193">
        <v>13.15</v>
      </c>
      <c r="T51" s="193">
        <v>13.4</v>
      </c>
      <c r="U51" s="189">
        <v>13.5</v>
      </c>
      <c r="V51" s="189">
        <v>13.15</v>
      </c>
      <c r="W51" s="189">
        <v>13</v>
      </c>
      <c r="X51" s="193">
        <v>12.9</v>
      </c>
      <c r="Y51" s="193">
        <v>13.1</v>
      </c>
      <c r="Z51" s="193">
        <v>13.3</v>
      </c>
      <c r="AA51" s="193">
        <v>13.25</v>
      </c>
      <c r="AB51" s="192">
        <v>13.197916666666666</v>
      </c>
      <c r="AC51" s="191">
        <v>12.866666666666667</v>
      </c>
      <c r="AD51" s="190">
        <v>13.066666666666666</v>
      </c>
      <c r="AE51" s="189">
        <v>13.216666666666667</v>
      </c>
    </row>
    <row r="52" spans="2:31" x14ac:dyDescent="0.25">
      <c r="B52" s="195">
        <v>251</v>
      </c>
      <c r="C52" s="194" t="s">
        <v>428</v>
      </c>
      <c r="D52" s="193">
        <v>5.55</v>
      </c>
      <c r="E52" s="193">
        <v>5.7</v>
      </c>
      <c r="F52" s="193">
        <v>6</v>
      </c>
      <c r="G52" s="193">
        <v>6.1</v>
      </c>
      <c r="H52" s="193">
        <v>6.1</v>
      </c>
      <c r="I52" s="193">
        <v>6</v>
      </c>
      <c r="J52" s="193">
        <v>6</v>
      </c>
      <c r="K52" s="191">
        <v>5.7</v>
      </c>
      <c r="L52" s="191">
        <v>6.55</v>
      </c>
      <c r="M52" s="191">
        <v>8.1</v>
      </c>
      <c r="N52" s="193">
        <v>7.15</v>
      </c>
      <c r="O52" s="193">
        <v>7.5</v>
      </c>
      <c r="P52" s="190">
        <v>7.85</v>
      </c>
      <c r="Q52" s="190">
        <v>7.3</v>
      </c>
      <c r="R52" s="190">
        <v>7.45</v>
      </c>
      <c r="S52" s="193">
        <v>8.1</v>
      </c>
      <c r="T52" s="193">
        <v>9.6</v>
      </c>
      <c r="U52" s="189">
        <v>12.8</v>
      </c>
      <c r="V52" s="189">
        <v>13.1</v>
      </c>
      <c r="W52" s="189">
        <v>8.9499999999999993</v>
      </c>
      <c r="X52" s="193">
        <v>6.35</v>
      </c>
      <c r="Y52" s="193">
        <v>7.3</v>
      </c>
      <c r="Z52" s="193">
        <v>6.8</v>
      </c>
      <c r="AA52" s="193">
        <v>6.35</v>
      </c>
      <c r="AB52" s="192">
        <v>7.4333333333333336</v>
      </c>
      <c r="AC52" s="191">
        <v>6.7833333333333332</v>
      </c>
      <c r="AD52" s="190">
        <v>7.5333333333333332</v>
      </c>
      <c r="AE52" s="189">
        <v>11.616666666666667</v>
      </c>
    </row>
    <row r="53" spans="2:31" x14ac:dyDescent="0.25">
      <c r="B53" s="195">
        <v>252</v>
      </c>
      <c r="C53" s="194" t="s">
        <v>427</v>
      </c>
      <c r="D53" s="193">
        <v>5.7</v>
      </c>
      <c r="E53" s="193">
        <v>5.2</v>
      </c>
      <c r="F53" s="193">
        <v>4.95</v>
      </c>
      <c r="G53" s="193">
        <v>6.15</v>
      </c>
      <c r="H53" s="193">
        <v>6.05</v>
      </c>
      <c r="I53" s="193">
        <v>5.7</v>
      </c>
      <c r="J53" s="193">
        <v>5.05</v>
      </c>
      <c r="K53" s="191">
        <v>5.7</v>
      </c>
      <c r="L53" s="191">
        <v>6.45</v>
      </c>
      <c r="M53" s="191">
        <v>7.3</v>
      </c>
      <c r="N53" s="193">
        <v>7.15</v>
      </c>
      <c r="O53" s="193">
        <v>7.4</v>
      </c>
      <c r="P53" s="190">
        <v>8.1999999999999993</v>
      </c>
      <c r="Q53" s="190">
        <v>8.9</v>
      </c>
      <c r="R53" s="190">
        <v>9.6999999999999993</v>
      </c>
      <c r="S53" s="193">
        <v>9.6999999999999993</v>
      </c>
      <c r="T53" s="193">
        <v>9.3000000000000007</v>
      </c>
      <c r="U53" s="189">
        <v>8</v>
      </c>
      <c r="V53" s="189">
        <v>6.95</v>
      </c>
      <c r="W53" s="189">
        <v>7.1</v>
      </c>
      <c r="X53" s="193">
        <v>5.95</v>
      </c>
      <c r="Y53" s="193">
        <v>6.05</v>
      </c>
      <c r="Z53" s="193">
        <v>7.2</v>
      </c>
      <c r="AA53" s="193">
        <v>7.05</v>
      </c>
      <c r="AB53" s="192">
        <v>6.9541666666666666</v>
      </c>
      <c r="AC53" s="191">
        <v>6.4833333333333334</v>
      </c>
      <c r="AD53" s="190">
        <v>8.9333333333333336</v>
      </c>
      <c r="AE53" s="189">
        <v>7.35</v>
      </c>
    </row>
    <row r="54" spans="2:31" x14ac:dyDescent="0.25">
      <c r="B54" s="195">
        <v>261</v>
      </c>
      <c r="C54" s="194" t="s">
        <v>426</v>
      </c>
      <c r="D54" s="193">
        <v>4.0999999999999996</v>
      </c>
      <c r="E54" s="193">
        <v>4</v>
      </c>
      <c r="F54" s="193">
        <v>4</v>
      </c>
      <c r="G54" s="193">
        <v>4.05</v>
      </c>
      <c r="H54" s="193">
        <v>4</v>
      </c>
      <c r="I54" s="193">
        <v>4</v>
      </c>
      <c r="J54" s="193">
        <v>4</v>
      </c>
      <c r="K54" s="191">
        <v>4.0999999999999996</v>
      </c>
      <c r="L54" s="191">
        <v>5.75</v>
      </c>
      <c r="M54" s="191">
        <v>6.6</v>
      </c>
      <c r="N54" s="193">
        <v>6.55</v>
      </c>
      <c r="O54" s="193">
        <v>5.9</v>
      </c>
      <c r="P54" s="190">
        <v>5.95</v>
      </c>
      <c r="Q54" s="190">
        <v>6.2</v>
      </c>
      <c r="R54" s="190">
        <v>6.5</v>
      </c>
      <c r="S54" s="193">
        <v>6.25</v>
      </c>
      <c r="T54" s="193">
        <v>5.55</v>
      </c>
      <c r="U54" s="189">
        <v>5.7</v>
      </c>
      <c r="V54" s="189">
        <v>5.8</v>
      </c>
      <c r="W54" s="189">
        <v>5.6</v>
      </c>
      <c r="X54" s="193">
        <v>4.5</v>
      </c>
      <c r="Y54" s="193">
        <v>4</v>
      </c>
      <c r="Z54" s="193">
        <v>4</v>
      </c>
      <c r="AA54" s="193">
        <v>4</v>
      </c>
      <c r="AB54" s="192">
        <v>5.0458333333333334</v>
      </c>
      <c r="AC54" s="191">
        <v>5.4833333333333334</v>
      </c>
      <c r="AD54" s="190">
        <v>6.2166666666666668</v>
      </c>
      <c r="AE54" s="189">
        <v>5.7</v>
      </c>
    </row>
    <row r="55" spans="2:31" x14ac:dyDescent="0.25">
      <c r="B55" s="195">
        <v>262</v>
      </c>
      <c r="C55" s="194" t="s">
        <v>425</v>
      </c>
      <c r="D55" s="193">
        <v>4.3499999999999996</v>
      </c>
      <c r="E55" s="193">
        <v>4.0999999999999996</v>
      </c>
      <c r="F55" s="193">
        <v>4.0999999999999996</v>
      </c>
      <c r="G55" s="193">
        <v>4.2</v>
      </c>
      <c r="H55" s="193">
        <v>4.1500000000000004</v>
      </c>
      <c r="I55" s="193">
        <v>4.0999999999999996</v>
      </c>
      <c r="J55" s="193">
        <v>4.0999999999999996</v>
      </c>
      <c r="K55" s="191">
        <v>6.9</v>
      </c>
      <c r="L55" s="191">
        <v>12.05</v>
      </c>
      <c r="M55" s="191">
        <v>7.85</v>
      </c>
      <c r="N55" s="193">
        <v>6.95</v>
      </c>
      <c r="O55" s="193">
        <v>7.45</v>
      </c>
      <c r="P55" s="190">
        <v>7.7</v>
      </c>
      <c r="Q55" s="190">
        <v>7.25</v>
      </c>
      <c r="R55" s="190">
        <v>9.35</v>
      </c>
      <c r="S55" s="193">
        <v>15.35</v>
      </c>
      <c r="T55" s="193">
        <v>18.8</v>
      </c>
      <c r="U55" s="189">
        <v>20.9</v>
      </c>
      <c r="V55" s="189">
        <v>22.35</v>
      </c>
      <c r="W55" s="189">
        <v>20.25</v>
      </c>
      <c r="X55" s="193">
        <v>12.7</v>
      </c>
      <c r="Y55" s="193">
        <v>5.9</v>
      </c>
      <c r="Z55" s="193">
        <v>4.7</v>
      </c>
      <c r="AA55" s="193">
        <v>4.3499999999999996</v>
      </c>
      <c r="AB55" s="192">
        <v>9.1624999999999996</v>
      </c>
      <c r="AC55" s="191">
        <v>8.9333333333333336</v>
      </c>
      <c r="AD55" s="190">
        <v>8.1</v>
      </c>
      <c r="AE55" s="189">
        <v>21.166666666666668</v>
      </c>
    </row>
    <row r="56" spans="2:31" x14ac:dyDescent="0.25">
      <c r="B56" s="195">
        <v>271</v>
      </c>
      <c r="C56" s="194" t="s">
        <v>424</v>
      </c>
      <c r="D56" s="193">
        <v>4</v>
      </c>
      <c r="E56" s="193">
        <v>3.95</v>
      </c>
      <c r="F56" s="193">
        <v>3.75</v>
      </c>
      <c r="G56" s="193">
        <v>4</v>
      </c>
      <c r="H56" s="193">
        <v>3.95</v>
      </c>
      <c r="I56" s="193">
        <v>3.9</v>
      </c>
      <c r="J56" s="193">
        <v>3.95</v>
      </c>
      <c r="K56" s="191">
        <v>4</v>
      </c>
      <c r="L56" s="191">
        <v>4</v>
      </c>
      <c r="M56" s="191">
        <v>4</v>
      </c>
      <c r="N56" s="193">
        <v>4</v>
      </c>
      <c r="O56" s="193">
        <v>4</v>
      </c>
      <c r="P56" s="190">
        <v>4.05</v>
      </c>
      <c r="Q56" s="190">
        <v>4</v>
      </c>
      <c r="R56" s="190">
        <v>4.05</v>
      </c>
      <c r="S56" s="193">
        <v>4</v>
      </c>
      <c r="T56" s="193">
        <v>4.2</v>
      </c>
      <c r="U56" s="189">
        <v>4.3</v>
      </c>
      <c r="V56" s="189">
        <v>4.5</v>
      </c>
      <c r="W56" s="189">
        <v>4.1500000000000004</v>
      </c>
      <c r="X56" s="193">
        <v>4</v>
      </c>
      <c r="Y56" s="193">
        <v>4</v>
      </c>
      <c r="Z56" s="193">
        <v>4.05</v>
      </c>
      <c r="AA56" s="193">
        <v>4.05</v>
      </c>
      <c r="AB56" s="192">
        <v>4.0354166666666664</v>
      </c>
      <c r="AC56" s="191">
        <v>4</v>
      </c>
      <c r="AD56" s="190">
        <v>4.0333333333333332</v>
      </c>
      <c r="AE56" s="189">
        <v>4.3166666666666664</v>
      </c>
    </row>
    <row r="57" spans="2:31" x14ac:dyDescent="0.25">
      <c r="B57" s="195">
        <v>272</v>
      </c>
      <c r="C57" s="194" t="s">
        <v>423</v>
      </c>
      <c r="D57" s="193">
        <v>7.05</v>
      </c>
      <c r="E57" s="193">
        <v>4.6500000000000004</v>
      </c>
      <c r="F57" s="193">
        <v>4.1500000000000004</v>
      </c>
      <c r="G57" s="193">
        <v>4</v>
      </c>
      <c r="H57" s="193">
        <v>4</v>
      </c>
      <c r="I57" s="193">
        <v>4</v>
      </c>
      <c r="J57" s="193">
        <v>4.25</v>
      </c>
      <c r="K57" s="191">
        <v>15.7</v>
      </c>
      <c r="L57" s="191">
        <v>21.35</v>
      </c>
      <c r="M57" s="191">
        <v>15.6</v>
      </c>
      <c r="N57" s="193">
        <v>12.9</v>
      </c>
      <c r="O57" s="193">
        <v>11.05</v>
      </c>
      <c r="P57" s="190">
        <v>10.050000000000001</v>
      </c>
      <c r="Q57" s="190">
        <v>7.25</v>
      </c>
      <c r="R57" s="190">
        <v>5.55</v>
      </c>
      <c r="S57" s="193">
        <v>5.45</v>
      </c>
      <c r="T57" s="193">
        <v>5.0999999999999996</v>
      </c>
      <c r="U57" s="189">
        <v>8.15</v>
      </c>
      <c r="V57" s="189">
        <v>8.5500000000000007</v>
      </c>
      <c r="W57" s="189">
        <v>5.95</v>
      </c>
      <c r="X57" s="193">
        <v>4.3</v>
      </c>
      <c r="Y57" s="193">
        <v>4.4000000000000004</v>
      </c>
      <c r="Z57" s="193">
        <v>4.0999999999999996</v>
      </c>
      <c r="AA57" s="193">
        <v>4.4000000000000004</v>
      </c>
      <c r="AB57" s="192">
        <v>7.5812499999999998</v>
      </c>
      <c r="AC57" s="191">
        <v>17.55</v>
      </c>
      <c r="AD57" s="190">
        <v>7.6166666666666663</v>
      </c>
      <c r="AE57" s="189">
        <v>7.55</v>
      </c>
    </row>
    <row r="58" spans="2:31" x14ac:dyDescent="0.25">
      <c r="B58" s="195">
        <v>281</v>
      </c>
      <c r="C58" s="194" t="s">
        <v>422</v>
      </c>
      <c r="D58" s="193">
        <v>2.8</v>
      </c>
      <c r="E58" s="193">
        <v>2.7</v>
      </c>
      <c r="F58" s="193">
        <v>2.65</v>
      </c>
      <c r="G58" s="193">
        <v>2.75</v>
      </c>
      <c r="H58" s="193">
        <v>2.9</v>
      </c>
      <c r="I58" s="193">
        <v>2.5499999999999998</v>
      </c>
      <c r="J58" s="193">
        <v>2.736842105263158</v>
      </c>
      <c r="K58" s="191">
        <v>3.25</v>
      </c>
      <c r="L58" s="191">
        <v>3.35</v>
      </c>
      <c r="M58" s="191">
        <v>3.25</v>
      </c>
      <c r="N58" s="193">
        <v>3.1</v>
      </c>
      <c r="O58" s="193">
        <v>3.05</v>
      </c>
      <c r="P58" s="190">
        <v>3.05</v>
      </c>
      <c r="Q58" s="190">
        <v>3.1</v>
      </c>
      <c r="R58" s="190">
        <v>3</v>
      </c>
      <c r="S58" s="193">
        <v>3</v>
      </c>
      <c r="T58" s="193">
        <v>3</v>
      </c>
      <c r="U58" s="189">
        <v>3</v>
      </c>
      <c r="V58" s="189">
        <v>3.05</v>
      </c>
      <c r="W58" s="189">
        <v>3.1</v>
      </c>
      <c r="X58" s="193">
        <v>3</v>
      </c>
      <c r="Y58" s="193">
        <v>3</v>
      </c>
      <c r="Z58" s="193">
        <v>3</v>
      </c>
      <c r="AA58" s="193">
        <v>2.9</v>
      </c>
      <c r="AB58" s="192">
        <v>2.9707724425887263</v>
      </c>
      <c r="AC58" s="191">
        <v>3.2833333333333332</v>
      </c>
      <c r="AD58" s="190">
        <v>3.05</v>
      </c>
      <c r="AE58" s="189">
        <v>3.05</v>
      </c>
    </row>
    <row r="59" spans="2:31" x14ac:dyDescent="0.25">
      <c r="B59" s="195">
        <v>282</v>
      </c>
      <c r="C59" s="194" t="s">
        <v>421</v>
      </c>
      <c r="D59" s="193">
        <v>3.3</v>
      </c>
      <c r="E59" s="193">
        <v>3.4</v>
      </c>
      <c r="F59" s="193">
        <v>3.2</v>
      </c>
      <c r="G59" s="193">
        <v>3.15</v>
      </c>
      <c r="H59" s="193">
        <v>3.2</v>
      </c>
      <c r="I59" s="193">
        <v>2.95</v>
      </c>
      <c r="J59" s="193">
        <v>3</v>
      </c>
      <c r="K59" s="191">
        <v>3.1</v>
      </c>
      <c r="L59" s="191">
        <v>3.35</v>
      </c>
      <c r="M59" s="191">
        <v>3.2</v>
      </c>
      <c r="N59" s="193">
        <v>3.2</v>
      </c>
      <c r="O59" s="193">
        <v>3.1</v>
      </c>
      <c r="P59" s="190">
        <v>3</v>
      </c>
      <c r="Q59" s="190">
        <v>3.1</v>
      </c>
      <c r="R59" s="190">
        <v>3.25</v>
      </c>
      <c r="S59" s="193">
        <v>3.8</v>
      </c>
      <c r="T59" s="193">
        <v>4.3499999999999996</v>
      </c>
      <c r="U59" s="189">
        <v>6</v>
      </c>
      <c r="V59" s="189">
        <v>10.45</v>
      </c>
      <c r="W59" s="189">
        <v>10</v>
      </c>
      <c r="X59" s="193">
        <v>5.8</v>
      </c>
      <c r="Y59" s="193">
        <v>3.55</v>
      </c>
      <c r="Z59" s="193">
        <v>3.05</v>
      </c>
      <c r="AA59" s="193">
        <v>3</v>
      </c>
      <c r="AB59" s="192">
        <v>4.0647181628392488</v>
      </c>
      <c r="AC59" s="191">
        <v>3.2166666666666668</v>
      </c>
      <c r="AD59" s="190">
        <v>3.1166666666666667</v>
      </c>
      <c r="AE59" s="189">
        <v>8.8166666666666664</v>
      </c>
    </row>
    <row r="60" spans="2:31" x14ac:dyDescent="0.25">
      <c r="B60" s="195">
        <v>291</v>
      </c>
      <c r="C60" s="194" t="s">
        <v>420</v>
      </c>
      <c r="D60" s="193">
        <v>13.45</v>
      </c>
      <c r="E60" s="193">
        <v>13.05</v>
      </c>
      <c r="F60" s="193">
        <v>12.95</v>
      </c>
      <c r="G60" s="193">
        <v>13.8</v>
      </c>
      <c r="H60" s="193">
        <v>13.3</v>
      </c>
      <c r="I60" s="193">
        <v>13.6</v>
      </c>
      <c r="J60" s="193">
        <v>13.9</v>
      </c>
      <c r="K60" s="191">
        <v>21.6</v>
      </c>
      <c r="L60" s="191">
        <v>34.950000000000003</v>
      </c>
      <c r="M60" s="191">
        <v>29.5</v>
      </c>
      <c r="N60" s="193">
        <v>26.1</v>
      </c>
      <c r="O60" s="193">
        <v>24.5</v>
      </c>
      <c r="P60" s="190">
        <v>24.75</v>
      </c>
      <c r="Q60" s="190">
        <v>23.75</v>
      </c>
      <c r="R60" s="190">
        <v>22.55</v>
      </c>
      <c r="S60" s="193">
        <v>23.55</v>
      </c>
      <c r="T60" s="193">
        <v>22.95</v>
      </c>
      <c r="U60" s="189">
        <v>25.45</v>
      </c>
      <c r="V60" s="189">
        <v>29.4</v>
      </c>
      <c r="W60" s="189">
        <v>24.45</v>
      </c>
      <c r="X60" s="193">
        <v>18.149999999999999</v>
      </c>
      <c r="Y60" s="193">
        <v>15.55</v>
      </c>
      <c r="Z60" s="193">
        <v>14.9</v>
      </c>
      <c r="AA60" s="193">
        <v>14.1</v>
      </c>
      <c r="AB60" s="192">
        <v>20.427083333333332</v>
      </c>
      <c r="AC60" s="191">
        <v>28.683333333333334</v>
      </c>
      <c r="AD60" s="190">
        <v>23.683333333333334</v>
      </c>
      <c r="AE60" s="189">
        <v>26.433333333333334</v>
      </c>
    </row>
    <row r="61" spans="2:31" x14ac:dyDescent="0.25">
      <c r="B61" s="195">
        <v>292</v>
      </c>
      <c r="C61" s="194" t="s">
        <v>419</v>
      </c>
      <c r="D61" s="193">
        <v>13.6</v>
      </c>
      <c r="E61" s="193">
        <v>12.85</v>
      </c>
      <c r="F61" s="193">
        <v>12.9</v>
      </c>
      <c r="G61" s="193">
        <v>13.2</v>
      </c>
      <c r="H61" s="193">
        <v>13.35</v>
      </c>
      <c r="I61" s="193">
        <v>13.05</v>
      </c>
      <c r="J61" s="193">
        <v>13.65</v>
      </c>
      <c r="K61" s="191">
        <v>15.5</v>
      </c>
      <c r="L61" s="191">
        <v>20.100000000000001</v>
      </c>
      <c r="M61" s="191">
        <v>20.6</v>
      </c>
      <c r="N61" s="193">
        <v>19.399999999999999</v>
      </c>
      <c r="O61" s="193">
        <v>19.5</v>
      </c>
      <c r="P61" s="190">
        <v>19.75</v>
      </c>
      <c r="Q61" s="190">
        <v>20.55</v>
      </c>
      <c r="R61" s="190">
        <v>24.05</v>
      </c>
      <c r="S61" s="193">
        <v>27.3</v>
      </c>
      <c r="T61" s="193">
        <v>28.85</v>
      </c>
      <c r="U61" s="189">
        <v>35.25</v>
      </c>
      <c r="V61" s="189">
        <v>49.15</v>
      </c>
      <c r="W61" s="189">
        <v>44.55</v>
      </c>
      <c r="X61" s="193">
        <v>26.95</v>
      </c>
      <c r="Y61" s="193">
        <v>19.649999999999999</v>
      </c>
      <c r="Z61" s="193">
        <v>17.350000000000001</v>
      </c>
      <c r="AA61" s="193">
        <v>15.55</v>
      </c>
      <c r="AB61" s="192">
        <v>21.527083333333334</v>
      </c>
      <c r="AC61" s="191">
        <v>18.733333333333334</v>
      </c>
      <c r="AD61" s="190">
        <v>21.45</v>
      </c>
      <c r="AE61" s="189">
        <v>42.983333333333334</v>
      </c>
    </row>
    <row r="62" spans="2:31" x14ac:dyDescent="0.25">
      <c r="B62" s="195">
        <v>301</v>
      </c>
      <c r="C62" s="194" t="s">
        <v>418</v>
      </c>
      <c r="D62" s="193">
        <v>8.5</v>
      </c>
      <c r="E62" s="193">
        <v>7.05</v>
      </c>
      <c r="F62" s="193">
        <v>6.85</v>
      </c>
      <c r="G62" s="193">
        <v>6.9</v>
      </c>
      <c r="H62" s="193">
        <v>6.9</v>
      </c>
      <c r="I62" s="193">
        <v>6.9</v>
      </c>
      <c r="J62" s="193">
        <v>9.9</v>
      </c>
      <c r="K62" s="191">
        <v>10.6</v>
      </c>
      <c r="L62" s="191">
        <v>10.95</v>
      </c>
      <c r="M62" s="191">
        <v>9.25</v>
      </c>
      <c r="N62" s="193">
        <v>9.5</v>
      </c>
      <c r="O62" s="193">
        <v>9.6</v>
      </c>
      <c r="P62" s="190">
        <v>9.65</v>
      </c>
      <c r="Q62" s="190">
        <v>10.1</v>
      </c>
      <c r="R62" s="190">
        <v>9.9499999999999993</v>
      </c>
      <c r="S62" s="193">
        <v>10.6</v>
      </c>
      <c r="T62" s="193">
        <v>12.2</v>
      </c>
      <c r="U62" s="189">
        <v>14.4</v>
      </c>
      <c r="V62" s="189">
        <v>19.05</v>
      </c>
      <c r="W62" s="189">
        <v>17.55</v>
      </c>
      <c r="X62" s="193">
        <v>14.65</v>
      </c>
      <c r="Y62" s="193">
        <v>8.65</v>
      </c>
      <c r="Z62" s="193">
        <v>8</v>
      </c>
      <c r="AA62" s="193">
        <v>7.55</v>
      </c>
      <c r="AB62" s="192">
        <v>10.21875</v>
      </c>
      <c r="AC62" s="191">
        <v>10.266666666666667</v>
      </c>
      <c r="AD62" s="190">
        <v>9.9</v>
      </c>
      <c r="AE62" s="189">
        <v>17</v>
      </c>
    </row>
    <row r="63" spans="2:31" x14ac:dyDescent="0.25">
      <c r="B63" s="195">
        <v>302</v>
      </c>
      <c r="C63" s="194" t="s">
        <v>417</v>
      </c>
      <c r="D63" s="193">
        <v>7.3</v>
      </c>
      <c r="E63" s="193">
        <v>6.85</v>
      </c>
      <c r="F63" s="193">
        <v>6.8</v>
      </c>
      <c r="G63" s="193">
        <v>6.9</v>
      </c>
      <c r="H63" s="193">
        <v>6.8</v>
      </c>
      <c r="I63" s="193">
        <v>6.8</v>
      </c>
      <c r="J63" s="193">
        <v>8.8000000000000007</v>
      </c>
      <c r="K63" s="191">
        <v>16.5</v>
      </c>
      <c r="L63" s="191">
        <v>16.649999999999999</v>
      </c>
      <c r="M63" s="191">
        <v>9.8000000000000007</v>
      </c>
      <c r="N63" s="193">
        <v>8.5</v>
      </c>
      <c r="O63" s="193">
        <v>8.85</v>
      </c>
      <c r="P63" s="190">
        <v>9.4499999999999993</v>
      </c>
      <c r="Q63" s="190">
        <v>8.25</v>
      </c>
      <c r="R63" s="190">
        <v>9.4</v>
      </c>
      <c r="S63" s="193">
        <v>11.35</v>
      </c>
      <c r="T63" s="193">
        <v>10.95</v>
      </c>
      <c r="U63" s="189">
        <v>12.25</v>
      </c>
      <c r="V63" s="189">
        <v>17.75</v>
      </c>
      <c r="W63" s="189">
        <v>17.75</v>
      </c>
      <c r="X63" s="193">
        <v>12.7</v>
      </c>
      <c r="Y63" s="193">
        <v>9.6999999999999993</v>
      </c>
      <c r="Z63" s="193">
        <v>9.1999999999999993</v>
      </c>
      <c r="AA63" s="193">
        <v>8.85</v>
      </c>
      <c r="AB63" s="192">
        <v>10.339583333333334</v>
      </c>
      <c r="AC63" s="191">
        <v>14.316666666666666</v>
      </c>
      <c r="AD63" s="190">
        <v>9.0333333333333332</v>
      </c>
      <c r="AE63" s="189">
        <v>15.916666666666666</v>
      </c>
    </row>
    <row r="64" spans="2:31" x14ac:dyDescent="0.25">
      <c r="B64" s="195">
        <v>312</v>
      </c>
      <c r="C64" s="194" t="s">
        <v>416</v>
      </c>
      <c r="D64" s="193">
        <v>36.6</v>
      </c>
      <c r="E64" s="193">
        <v>37.049999999999997</v>
      </c>
      <c r="F64" s="193">
        <v>41.5</v>
      </c>
      <c r="G64" s="193">
        <v>50.75</v>
      </c>
      <c r="H64" s="193">
        <v>50.95</v>
      </c>
      <c r="I64" s="193">
        <v>35.25</v>
      </c>
      <c r="J64" s="193">
        <v>27.8</v>
      </c>
      <c r="K64" s="191">
        <v>28.75</v>
      </c>
      <c r="L64" s="191">
        <v>34.65</v>
      </c>
      <c r="M64" s="191">
        <v>37.799999999999997</v>
      </c>
      <c r="N64" s="193">
        <v>42.15</v>
      </c>
      <c r="O64" s="193">
        <v>48.15</v>
      </c>
      <c r="P64" s="190">
        <v>48.3</v>
      </c>
      <c r="Q64" s="190">
        <v>53.95</v>
      </c>
      <c r="R64" s="190">
        <v>46.95</v>
      </c>
      <c r="S64" s="193">
        <v>45.3</v>
      </c>
      <c r="T64" s="193">
        <v>50.35</v>
      </c>
      <c r="U64" s="189">
        <v>51.7</v>
      </c>
      <c r="V64" s="189">
        <v>49.35</v>
      </c>
      <c r="W64" s="189">
        <v>45.6</v>
      </c>
      <c r="X64" s="193">
        <v>49.3</v>
      </c>
      <c r="Y64" s="193">
        <v>50.55</v>
      </c>
      <c r="Z64" s="193">
        <v>50.65</v>
      </c>
      <c r="AA64" s="193">
        <v>40.049999999999997</v>
      </c>
      <c r="AB64" s="192">
        <v>43.893749999999997</v>
      </c>
      <c r="AC64" s="191">
        <v>33.733333333333334</v>
      </c>
      <c r="AD64" s="190">
        <v>49.733333333333334</v>
      </c>
      <c r="AE64" s="189">
        <v>48.883333333333333</v>
      </c>
    </row>
    <row r="65" spans="2:31" x14ac:dyDescent="0.25">
      <c r="B65" s="195">
        <v>321</v>
      </c>
      <c r="C65" s="194" t="s">
        <v>415</v>
      </c>
      <c r="D65" s="193">
        <v>19.149999999999999</v>
      </c>
      <c r="E65" s="193">
        <v>18.3</v>
      </c>
      <c r="F65" s="193">
        <v>18.850000000000001</v>
      </c>
      <c r="G65" s="193">
        <v>18.350000000000001</v>
      </c>
      <c r="H65" s="193">
        <v>20</v>
      </c>
      <c r="I65" s="193">
        <v>21.2</v>
      </c>
      <c r="J65" s="193">
        <v>16.7</v>
      </c>
      <c r="K65" s="191">
        <v>16.149999999999999</v>
      </c>
      <c r="L65" s="191">
        <v>18.7</v>
      </c>
      <c r="M65" s="191">
        <v>17.45</v>
      </c>
      <c r="N65" s="193">
        <v>17.25</v>
      </c>
      <c r="O65" s="193">
        <v>17.45</v>
      </c>
      <c r="P65" s="190">
        <v>17.8</v>
      </c>
      <c r="Q65" s="190">
        <v>18.05</v>
      </c>
      <c r="R65" s="190">
        <v>18.2</v>
      </c>
      <c r="S65" s="193">
        <v>19.05</v>
      </c>
      <c r="T65" s="193">
        <v>18.399999999999999</v>
      </c>
      <c r="U65" s="189">
        <v>20.85</v>
      </c>
      <c r="V65" s="189">
        <v>26.15</v>
      </c>
      <c r="W65" s="189">
        <v>26.3</v>
      </c>
      <c r="X65" s="193">
        <v>22.55</v>
      </c>
      <c r="Y65" s="193">
        <v>23.15</v>
      </c>
      <c r="Z65" s="193">
        <v>22.75</v>
      </c>
      <c r="AA65" s="193">
        <v>20.8</v>
      </c>
      <c r="AB65" s="192">
        <v>19.733333333333334</v>
      </c>
      <c r="AC65" s="191">
        <v>17.433333333333334</v>
      </c>
      <c r="AD65" s="190">
        <v>18.016666666666666</v>
      </c>
      <c r="AE65" s="189">
        <v>24.433333333333334</v>
      </c>
    </row>
    <row r="66" spans="2:31" x14ac:dyDescent="0.25">
      <c r="B66" s="195">
        <v>322</v>
      </c>
      <c r="C66" s="194" t="s">
        <v>414</v>
      </c>
      <c r="D66" s="193">
        <v>17.45</v>
      </c>
      <c r="E66" s="193">
        <v>16.850000000000001</v>
      </c>
      <c r="F66" s="193">
        <v>16</v>
      </c>
      <c r="G66" s="193">
        <v>16.05</v>
      </c>
      <c r="H66" s="193">
        <v>16.350000000000001</v>
      </c>
      <c r="I66" s="193">
        <v>15.2</v>
      </c>
      <c r="J66" s="193">
        <v>14</v>
      </c>
      <c r="K66" s="191">
        <v>14.95</v>
      </c>
      <c r="L66" s="191">
        <v>16.149999999999999</v>
      </c>
      <c r="M66" s="191">
        <v>15.75</v>
      </c>
      <c r="N66" s="193">
        <v>16</v>
      </c>
      <c r="O66" s="193">
        <v>16.05</v>
      </c>
      <c r="P66" s="190">
        <v>16.25</v>
      </c>
      <c r="Q66" s="190">
        <v>16.8</v>
      </c>
      <c r="R66" s="190">
        <v>17.2</v>
      </c>
      <c r="S66" s="193">
        <v>17.8</v>
      </c>
      <c r="T66" s="193">
        <v>17.350000000000001</v>
      </c>
      <c r="U66" s="189">
        <v>18.2</v>
      </c>
      <c r="V66" s="189">
        <v>19.95</v>
      </c>
      <c r="W66" s="189">
        <v>20.2</v>
      </c>
      <c r="X66" s="193">
        <v>19.45</v>
      </c>
      <c r="Y66" s="193">
        <v>20.45</v>
      </c>
      <c r="Z66" s="193">
        <v>20.45</v>
      </c>
      <c r="AA66" s="193">
        <v>19.100000000000001</v>
      </c>
      <c r="AB66" s="192">
        <v>17.25</v>
      </c>
      <c r="AC66" s="191">
        <v>15.616666666666667</v>
      </c>
      <c r="AD66" s="190">
        <v>16.75</v>
      </c>
      <c r="AE66" s="189">
        <v>19.45</v>
      </c>
    </row>
    <row r="67" spans="2:31" x14ac:dyDescent="0.25">
      <c r="B67" s="195">
        <v>331</v>
      </c>
      <c r="C67" s="194" t="s">
        <v>413</v>
      </c>
      <c r="D67" s="193">
        <v>5</v>
      </c>
      <c r="E67" s="193">
        <v>5</v>
      </c>
      <c r="F67" s="193">
        <v>5.15</v>
      </c>
      <c r="G67" s="193">
        <v>6.1</v>
      </c>
      <c r="H67" s="193">
        <v>5.35</v>
      </c>
      <c r="I67" s="193">
        <v>5.05</v>
      </c>
      <c r="J67" s="193">
        <v>5</v>
      </c>
      <c r="K67" s="191">
        <v>6.1</v>
      </c>
      <c r="L67" s="191">
        <v>8.1999999999999993</v>
      </c>
      <c r="M67" s="191">
        <v>5.35</v>
      </c>
      <c r="N67" s="193">
        <v>5.15</v>
      </c>
      <c r="O67" s="193">
        <v>5.0999999999999996</v>
      </c>
      <c r="P67" s="190">
        <v>5.0999999999999996</v>
      </c>
      <c r="Q67" s="190">
        <v>5.05</v>
      </c>
      <c r="R67" s="190">
        <v>5.05</v>
      </c>
      <c r="S67" s="193">
        <v>5.0999999999999996</v>
      </c>
      <c r="T67" s="193">
        <v>5.65</v>
      </c>
      <c r="U67" s="189">
        <v>5.7</v>
      </c>
      <c r="V67" s="189">
        <v>5.75</v>
      </c>
      <c r="W67" s="189">
        <v>5.15</v>
      </c>
      <c r="X67" s="193">
        <v>5</v>
      </c>
      <c r="Y67" s="193">
        <v>5</v>
      </c>
      <c r="Z67" s="193">
        <v>5</v>
      </c>
      <c r="AA67" s="193">
        <v>5.05</v>
      </c>
      <c r="AB67" s="192">
        <v>5.3812499999999996</v>
      </c>
      <c r="AC67" s="191">
        <v>6.55</v>
      </c>
      <c r="AD67" s="190">
        <v>5.0666666666666664</v>
      </c>
      <c r="AE67" s="189">
        <v>5.5333333333333332</v>
      </c>
    </row>
    <row r="68" spans="2:31" x14ac:dyDescent="0.25">
      <c r="B68" s="195">
        <v>332</v>
      </c>
      <c r="C68" s="194" t="s">
        <v>412</v>
      </c>
      <c r="D68" s="193">
        <v>5.15</v>
      </c>
      <c r="E68" s="193">
        <v>5.05</v>
      </c>
      <c r="F68" s="193">
        <v>5.2</v>
      </c>
      <c r="G68" s="193">
        <v>5.35</v>
      </c>
      <c r="H68" s="193">
        <v>5.65</v>
      </c>
      <c r="I68" s="193">
        <v>5.15</v>
      </c>
      <c r="J68" s="193">
        <v>5.0999999999999996</v>
      </c>
      <c r="K68" s="191">
        <v>5.75</v>
      </c>
      <c r="L68" s="191">
        <v>6</v>
      </c>
      <c r="M68" s="191">
        <v>6</v>
      </c>
      <c r="N68" s="193">
        <v>5.95</v>
      </c>
      <c r="O68" s="193">
        <v>5.8</v>
      </c>
      <c r="P68" s="190">
        <v>5.95</v>
      </c>
      <c r="Q68" s="190">
        <v>5.65</v>
      </c>
      <c r="R68" s="190">
        <v>5.9</v>
      </c>
      <c r="S68" s="193">
        <v>6</v>
      </c>
      <c r="T68" s="193">
        <v>5.95</v>
      </c>
      <c r="U68" s="189">
        <v>6.45</v>
      </c>
      <c r="V68" s="189">
        <v>8.75</v>
      </c>
      <c r="W68" s="189">
        <v>7.7</v>
      </c>
      <c r="X68" s="193">
        <v>5.7</v>
      </c>
      <c r="Y68" s="193">
        <v>5.75</v>
      </c>
      <c r="Z68" s="193">
        <v>5.5</v>
      </c>
      <c r="AA68" s="193">
        <v>5.2</v>
      </c>
      <c r="AB68" s="192">
        <v>5.8604166666666666</v>
      </c>
      <c r="AC68" s="191">
        <v>5.916666666666667</v>
      </c>
      <c r="AD68" s="190">
        <v>5.833333333333333</v>
      </c>
      <c r="AE68" s="189">
        <v>7.6333333333333337</v>
      </c>
    </row>
    <row r="69" spans="2:31" x14ac:dyDescent="0.25">
      <c r="B69" s="195">
        <v>341</v>
      </c>
      <c r="C69" s="194" t="s">
        <v>411</v>
      </c>
      <c r="D69" s="193">
        <v>20.85</v>
      </c>
      <c r="E69" s="193">
        <v>18.399999999999999</v>
      </c>
      <c r="F69" s="193">
        <v>16.95</v>
      </c>
      <c r="G69" s="193">
        <v>15.55</v>
      </c>
      <c r="H69" s="193">
        <v>12.8</v>
      </c>
      <c r="I69" s="193">
        <v>13.8</v>
      </c>
      <c r="J69" s="193">
        <v>16.600000000000001</v>
      </c>
      <c r="K69" s="191">
        <v>19.3</v>
      </c>
      <c r="L69" s="191">
        <v>21.3</v>
      </c>
      <c r="M69" s="191">
        <v>21.5</v>
      </c>
      <c r="N69" s="193">
        <v>19.75</v>
      </c>
      <c r="O69" s="193">
        <v>18.899999999999999</v>
      </c>
      <c r="P69" s="190">
        <v>23.75</v>
      </c>
      <c r="Q69" s="190">
        <v>21.6</v>
      </c>
      <c r="R69" s="190">
        <v>18.149999999999999</v>
      </c>
      <c r="S69" s="193">
        <v>19.2</v>
      </c>
      <c r="T69" s="193">
        <v>20.399999999999999</v>
      </c>
      <c r="U69" s="189">
        <v>22.25</v>
      </c>
      <c r="V69" s="189">
        <v>22.1</v>
      </c>
      <c r="W69" s="189">
        <v>22.6</v>
      </c>
      <c r="X69" s="193">
        <v>19.5</v>
      </c>
      <c r="Y69" s="193">
        <v>19.7</v>
      </c>
      <c r="Z69" s="193">
        <v>20.100000000000001</v>
      </c>
      <c r="AA69" s="193">
        <v>21.55</v>
      </c>
      <c r="AB69" s="192">
        <v>19.441666666666666</v>
      </c>
      <c r="AC69" s="191">
        <v>20.7</v>
      </c>
      <c r="AD69" s="190">
        <v>21.166666666666668</v>
      </c>
      <c r="AE69" s="189">
        <v>22.316666666666666</v>
      </c>
    </row>
    <row r="70" spans="2:31" x14ac:dyDescent="0.25">
      <c r="B70" s="195">
        <v>342</v>
      </c>
      <c r="C70" s="194" t="s">
        <v>410</v>
      </c>
      <c r="D70" s="193">
        <v>6.1</v>
      </c>
      <c r="E70" s="193">
        <v>6.1</v>
      </c>
      <c r="F70" s="193">
        <v>6.45</v>
      </c>
      <c r="G70" s="193">
        <v>6.4736842105263159</v>
      </c>
      <c r="H70" s="193">
        <v>7.6</v>
      </c>
      <c r="I70" s="193">
        <v>8.85</v>
      </c>
      <c r="J70" s="193">
        <v>6.95</v>
      </c>
      <c r="K70" s="191">
        <v>6.1</v>
      </c>
      <c r="L70" s="191">
        <v>6.2</v>
      </c>
      <c r="M70" s="191">
        <v>6.1</v>
      </c>
      <c r="N70" s="193">
        <v>6.1</v>
      </c>
      <c r="O70" s="193">
        <v>6.1</v>
      </c>
      <c r="P70" s="190">
        <v>6.4</v>
      </c>
      <c r="Q70" s="190">
        <v>7.45</v>
      </c>
      <c r="R70" s="190">
        <v>6.05</v>
      </c>
      <c r="S70" s="193">
        <v>6.05</v>
      </c>
      <c r="T70" s="193">
        <v>6.2</v>
      </c>
      <c r="U70" s="189">
        <v>6.3</v>
      </c>
      <c r="V70" s="189">
        <v>7.55</v>
      </c>
      <c r="W70" s="189">
        <v>6.55</v>
      </c>
      <c r="X70" s="193">
        <v>6.05</v>
      </c>
      <c r="Y70" s="193">
        <v>6.05</v>
      </c>
      <c r="Z70" s="193">
        <v>6.05</v>
      </c>
      <c r="AA70" s="193">
        <v>6.1</v>
      </c>
      <c r="AB70" s="192">
        <v>6.4968684759916489</v>
      </c>
      <c r="AC70" s="191">
        <v>6.1333333333333337</v>
      </c>
      <c r="AD70" s="190">
        <v>6.6333333333333337</v>
      </c>
      <c r="AE70" s="189">
        <v>6.8</v>
      </c>
    </row>
    <row r="71" spans="2:31" x14ac:dyDescent="0.25">
      <c r="B71" s="195">
        <v>351</v>
      </c>
      <c r="C71" s="194" t="s">
        <v>409</v>
      </c>
      <c r="D71" s="193">
        <v>24.1</v>
      </c>
      <c r="E71" s="193">
        <v>17.600000000000001</v>
      </c>
      <c r="F71" s="193">
        <v>16.95</v>
      </c>
      <c r="G71" s="193">
        <v>16.55</v>
      </c>
      <c r="H71" s="193">
        <v>16.600000000000001</v>
      </c>
      <c r="I71" s="193">
        <v>15.4</v>
      </c>
      <c r="J71" s="193">
        <v>12.65</v>
      </c>
      <c r="K71" s="191">
        <v>14.4</v>
      </c>
      <c r="L71" s="191">
        <v>18.399999999999999</v>
      </c>
      <c r="M71" s="191">
        <v>20.85</v>
      </c>
      <c r="N71" s="193">
        <v>21.05</v>
      </c>
      <c r="O71" s="193">
        <v>23.2</v>
      </c>
      <c r="P71" s="190">
        <v>25.3</v>
      </c>
      <c r="Q71" s="190">
        <v>25.55</v>
      </c>
      <c r="R71" s="190">
        <v>26.5</v>
      </c>
      <c r="S71" s="193">
        <v>28.55</v>
      </c>
      <c r="T71" s="193">
        <v>26.6</v>
      </c>
      <c r="U71" s="189">
        <v>25.3</v>
      </c>
      <c r="V71" s="189">
        <v>23.1</v>
      </c>
      <c r="W71" s="189">
        <v>22.1</v>
      </c>
      <c r="X71" s="193">
        <v>19.850000000000001</v>
      </c>
      <c r="Y71" s="193">
        <v>21</v>
      </c>
      <c r="Z71" s="193">
        <v>23.55</v>
      </c>
      <c r="AA71" s="193">
        <v>26.75</v>
      </c>
      <c r="AB71" s="192">
        <v>21.329166666666666</v>
      </c>
      <c r="AC71" s="191">
        <v>17.883333333333333</v>
      </c>
      <c r="AD71" s="190">
        <v>25.783333333333335</v>
      </c>
      <c r="AE71" s="189">
        <v>23.5</v>
      </c>
    </row>
    <row r="72" spans="2:31" x14ac:dyDescent="0.25">
      <c r="B72" s="195">
        <v>352</v>
      </c>
      <c r="C72" s="194" t="s">
        <v>408</v>
      </c>
      <c r="D72" s="193">
        <v>18.649999999999999</v>
      </c>
      <c r="E72" s="193">
        <v>16.8</v>
      </c>
      <c r="F72" s="193">
        <v>18.95</v>
      </c>
      <c r="G72" s="193">
        <v>15.8</v>
      </c>
      <c r="H72" s="193">
        <v>18</v>
      </c>
      <c r="I72" s="193">
        <v>14.35</v>
      </c>
      <c r="J72" s="193">
        <v>14.75</v>
      </c>
      <c r="K72" s="191">
        <v>15</v>
      </c>
      <c r="L72" s="191">
        <v>13.6</v>
      </c>
      <c r="M72" s="191">
        <v>14.2</v>
      </c>
      <c r="N72" s="193">
        <v>14.7</v>
      </c>
      <c r="O72" s="193">
        <v>15.45</v>
      </c>
      <c r="P72" s="190">
        <v>15.8</v>
      </c>
      <c r="Q72" s="190">
        <v>16.7</v>
      </c>
      <c r="R72" s="190">
        <v>17.45</v>
      </c>
      <c r="S72" s="193">
        <v>17.850000000000001</v>
      </c>
      <c r="T72" s="193">
        <v>21.75</v>
      </c>
      <c r="U72" s="189">
        <v>25.95</v>
      </c>
      <c r="V72" s="189">
        <v>28.05</v>
      </c>
      <c r="W72" s="189">
        <v>23.55</v>
      </c>
      <c r="X72" s="193">
        <v>18.8</v>
      </c>
      <c r="Y72" s="193">
        <v>19.100000000000001</v>
      </c>
      <c r="Z72" s="193">
        <v>25.4</v>
      </c>
      <c r="AA72" s="193">
        <v>24.8</v>
      </c>
      <c r="AB72" s="192">
        <v>18.560416666666665</v>
      </c>
      <c r="AC72" s="191">
        <v>14.266666666666667</v>
      </c>
      <c r="AD72" s="190">
        <v>16.649999999999999</v>
      </c>
      <c r="AE72" s="189">
        <v>25.85</v>
      </c>
    </row>
    <row r="73" spans="2:31" x14ac:dyDescent="0.25">
      <c r="B73" s="195">
        <v>361</v>
      </c>
      <c r="C73" s="194" t="s">
        <v>271</v>
      </c>
      <c r="D73" s="193">
        <v>23.9</v>
      </c>
      <c r="E73" s="193">
        <v>23.45</v>
      </c>
      <c r="F73" s="193">
        <v>22.75</v>
      </c>
      <c r="G73" s="193">
        <v>24.4</v>
      </c>
      <c r="H73" s="193">
        <v>24.75</v>
      </c>
      <c r="I73" s="193">
        <v>25.85</v>
      </c>
      <c r="J73" s="193">
        <v>21.4</v>
      </c>
      <c r="K73" s="191">
        <v>19.7</v>
      </c>
      <c r="L73" s="191">
        <v>20.25</v>
      </c>
      <c r="M73" s="191">
        <v>19.5</v>
      </c>
      <c r="N73" s="193">
        <v>20.100000000000001</v>
      </c>
      <c r="O73" s="193">
        <v>20.45</v>
      </c>
      <c r="P73" s="190">
        <v>20.350000000000001</v>
      </c>
      <c r="Q73" s="190">
        <v>20.5</v>
      </c>
      <c r="R73" s="190">
        <v>23.85</v>
      </c>
      <c r="S73" s="193">
        <v>24.15</v>
      </c>
      <c r="T73" s="193">
        <v>23.15</v>
      </c>
      <c r="U73" s="189">
        <v>21.8</v>
      </c>
      <c r="V73" s="189">
        <v>22.8</v>
      </c>
      <c r="W73" s="189">
        <v>25.4</v>
      </c>
      <c r="X73" s="193">
        <v>26.3</v>
      </c>
      <c r="Y73" s="193">
        <v>29.85</v>
      </c>
      <c r="Z73" s="193">
        <v>32.15</v>
      </c>
      <c r="AA73" s="193">
        <v>27.25</v>
      </c>
      <c r="AB73" s="192">
        <v>23.502083333333335</v>
      </c>
      <c r="AC73" s="191">
        <v>19.816666666666666</v>
      </c>
      <c r="AD73" s="190">
        <v>21.566666666666666</v>
      </c>
      <c r="AE73" s="189">
        <v>23.333333333333332</v>
      </c>
    </row>
    <row r="74" spans="2:31" x14ac:dyDescent="0.25">
      <c r="B74" s="195">
        <v>362</v>
      </c>
      <c r="C74" s="194" t="s">
        <v>270</v>
      </c>
      <c r="D74" s="193">
        <v>24.9</v>
      </c>
      <c r="E74" s="193">
        <v>19.850000000000001</v>
      </c>
      <c r="F74" s="193">
        <v>19.95</v>
      </c>
      <c r="G74" s="193">
        <v>21</v>
      </c>
      <c r="H74" s="193">
        <v>30.65</v>
      </c>
      <c r="I74" s="193">
        <v>24.3</v>
      </c>
      <c r="J74" s="193">
        <v>24.85</v>
      </c>
      <c r="K74" s="191">
        <v>19.149999999999999</v>
      </c>
      <c r="L74" s="191">
        <v>18.45</v>
      </c>
      <c r="M74" s="191">
        <v>20.2</v>
      </c>
      <c r="N74" s="193">
        <v>20.6</v>
      </c>
      <c r="O74" s="193">
        <v>21.6</v>
      </c>
      <c r="P74" s="190">
        <v>22.6</v>
      </c>
      <c r="Q74" s="190">
        <v>22.25</v>
      </c>
      <c r="R74" s="190">
        <v>24.95</v>
      </c>
      <c r="S74" s="193">
        <v>27.15</v>
      </c>
      <c r="T74" s="193">
        <v>27.6</v>
      </c>
      <c r="U74" s="189">
        <v>26</v>
      </c>
      <c r="V74" s="189">
        <v>25.6</v>
      </c>
      <c r="W74" s="189">
        <v>26.3</v>
      </c>
      <c r="X74" s="193">
        <v>26.8</v>
      </c>
      <c r="Y74" s="193">
        <v>31.95</v>
      </c>
      <c r="Z74" s="193">
        <v>35.25</v>
      </c>
      <c r="AA74" s="193">
        <v>32.25</v>
      </c>
      <c r="AB74" s="192">
        <v>24.758333333333333</v>
      </c>
      <c r="AC74" s="191">
        <v>19.266666666666666</v>
      </c>
      <c r="AD74" s="190">
        <v>23.266666666666666</v>
      </c>
      <c r="AE74" s="189">
        <v>25.966666666666665</v>
      </c>
    </row>
    <row r="75" spans="2:31" x14ac:dyDescent="0.25">
      <c r="B75" s="195">
        <v>371</v>
      </c>
      <c r="C75" s="194" t="s">
        <v>407</v>
      </c>
      <c r="D75" s="193">
        <v>19.350000000000001</v>
      </c>
      <c r="E75" s="193">
        <v>15.75</v>
      </c>
      <c r="F75" s="193">
        <v>13.45</v>
      </c>
      <c r="G75" s="193">
        <v>10.050000000000001</v>
      </c>
      <c r="H75" s="193">
        <v>8.9499999999999993</v>
      </c>
      <c r="I75" s="193">
        <v>9.15</v>
      </c>
      <c r="J75" s="193">
        <v>7.85</v>
      </c>
      <c r="K75" s="191">
        <v>7.5</v>
      </c>
      <c r="L75" s="191">
        <v>17.5</v>
      </c>
      <c r="M75" s="191">
        <v>14.75</v>
      </c>
      <c r="N75" s="193">
        <v>20.2</v>
      </c>
      <c r="O75" s="193">
        <v>16.75</v>
      </c>
      <c r="P75" s="190">
        <v>14.2</v>
      </c>
      <c r="Q75" s="190">
        <v>14.6</v>
      </c>
      <c r="R75" s="190">
        <v>22.05</v>
      </c>
      <c r="S75" s="193">
        <v>20.5</v>
      </c>
      <c r="T75" s="193">
        <v>22.05</v>
      </c>
      <c r="U75" s="189">
        <v>19.7</v>
      </c>
      <c r="V75" s="189">
        <v>17.25</v>
      </c>
      <c r="W75" s="189">
        <v>18.5</v>
      </c>
      <c r="X75" s="193">
        <v>21.65</v>
      </c>
      <c r="Y75" s="193">
        <v>18.350000000000001</v>
      </c>
      <c r="Z75" s="193">
        <v>22.55</v>
      </c>
      <c r="AA75" s="193">
        <v>24</v>
      </c>
      <c r="AB75" s="192">
        <v>16.527083333333334</v>
      </c>
      <c r="AC75" s="191">
        <v>13.25</v>
      </c>
      <c r="AD75" s="190">
        <v>16.95</v>
      </c>
      <c r="AE75" s="189">
        <v>18.483333333333334</v>
      </c>
    </row>
    <row r="76" spans="2:31" x14ac:dyDescent="0.25">
      <c r="B76" s="195">
        <v>372</v>
      </c>
      <c r="C76" s="194" t="s">
        <v>406</v>
      </c>
      <c r="D76" s="193">
        <v>5.85</v>
      </c>
      <c r="E76" s="193">
        <v>4.25</v>
      </c>
      <c r="F76" s="193">
        <v>4.0999999999999996</v>
      </c>
      <c r="G76" s="193">
        <v>4.0999999999999996</v>
      </c>
      <c r="H76" s="193">
        <v>4.3499999999999996</v>
      </c>
      <c r="I76" s="193">
        <v>3.75</v>
      </c>
      <c r="J76" s="193">
        <v>3.1</v>
      </c>
      <c r="K76" s="191">
        <v>3</v>
      </c>
      <c r="L76" s="191">
        <v>3.05</v>
      </c>
      <c r="M76" s="191">
        <v>3.55</v>
      </c>
      <c r="N76" s="193">
        <v>4</v>
      </c>
      <c r="O76" s="193">
        <v>4</v>
      </c>
      <c r="P76" s="190">
        <v>4.05</v>
      </c>
      <c r="Q76" s="190">
        <v>4</v>
      </c>
      <c r="R76" s="190">
        <v>4.05</v>
      </c>
      <c r="S76" s="193">
        <v>4.1500000000000004</v>
      </c>
      <c r="T76" s="193">
        <v>4.2</v>
      </c>
      <c r="U76" s="189">
        <v>4.3499999999999996</v>
      </c>
      <c r="V76" s="189">
        <v>4.5</v>
      </c>
      <c r="W76" s="189">
        <v>4.8499999999999996</v>
      </c>
      <c r="X76" s="193">
        <v>5.25</v>
      </c>
      <c r="Y76" s="193">
        <v>6.45</v>
      </c>
      <c r="Z76" s="193">
        <v>7.2</v>
      </c>
      <c r="AA76" s="193">
        <v>6.4</v>
      </c>
      <c r="AB76" s="192">
        <v>4.4395833333333332</v>
      </c>
      <c r="AC76" s="191">
        <v>3.2</v>
      </c>
      <c r="AD76" s="190">
        <v>4.0333333333333332</v>
      </c>
      <c r="AE76" s="189">
        <v>4.5666666666666664</v>
      </c>
    </row>
    <row r="77" spans="2:31" x14ac:dyDescent="0.25">
      <c r="B77" s="195">
        <v>381</v>
      </c>
      <c r="C77" s="194" t="s">
        <v>405</v>
      </c>
      <c r="D77" s="193">
        <v>5.95</v>
      </c>
      <c r="E77" s="193">
        <v>5.3</v>
      </c>
      <c r="F77" s="193">
        <v>5.25</v>
      </c>
      <c r="G77" s="193">
        <v>5.4</v>
      </c>
      <c r="H77" s="193">
        <v>6.25</v>
      </c>
      <c r="I77" s="193">
        <v>6.25</v>
      </c>
      <c r="J77" s="193">
        <v>5.5</v>
      </c>
      <c r="K77" s="191">
        <v>5.45</v>
      </c>
      <c r="L77" s="191">
        <v>5.65</v>
      </c>
      <c r="M77" s="191">
        <v>5.9</v>
      </c>
      <c r="N77" s="193">
        <v>6.05</v>
      </c>
      <c r="O77" s="193">
        <v>6</v>
      </c>
      <c r="P77" s="190">
        <v>6.1</v>
      </c>
      <c r="Q77" s="190">
        <v>6</v>
      </c>
      <c r="R77" s="190">
        <v>6.1</v>
      </c>
      <c r="S77" s="193">
        <v>6.25</v>
      </c>
      <c r="T77" s="193">
        <v>6.55</v>
      </c>
      <c r="U77" s="189">
        <v>6.7</v>
      </c>
      <c r="V77" s="189">
        <v>7.3</v>
      </c>
      <c r="W77" s="189">
        <v>8.1999999999999993</v>
      </c>
      <c r="X77" s="193">
        <v>7.15</v>
      </c>
      <c r="Y77" s="193">
        <v>7.4</v>
      </c>
      <c r="Z77" s="193">
        <v>6.95</v>
      </c>
      <c r="AA77" s="193">
        <v>6.05</v>
      </c>
      <c r="AB77" s="192">
        <v>6.2374999999999998</v>
      </c>
      <c r="AC77" s="191">
        <v>5.666666666666667</v>
      </c>
      <c r="AD77" s="190">
        <v>6.0666666666666664</v>
      </c>
      <c r="AE77" s="189">
        <v>7.4</v>
      </c>
    </row>
    <row r="78" spans="2:31" x14ac:dyDescent="0.25">
      <c r="B78" s="195">
        <v>382</v>
      </c>
      <c r="C78" s="194" t="s">
        <v>404</v>
      </c>
      <c r="D78" s="193">
        <v>7.7</v>
      </c>
      <c r="E78" s="193">
        <v>6.25</v>
      </c>
      <c r="F78" s="193">
        <v>6.8</v>
      </c>
      <c r="G78" s="193">
        <v>6.1</v>
      </c>
      <c r="H78" s="193">
        <v>6.35</v>
      </c>
      <c r="I78" s="193">
        <v>6.9</v>
      </c>
      <c r="J78" s="193">
        <v>7.8</v>
      </c>
      <c r="K78" s="191">
        <v>6.95</v>
      </c>
      <c r="L78" s="191">
        <v>6.85</v>
      </c>
      <c r="M78" s="191">
        <v>7</v>
      </c>
      <c r="N78" s="193">
        <v>6.65</v>
      </c>
      <c r="O78" s="193">
        <v>6.9</v>
      </c>
      <c r="P78" s="190">
        <v>7.05</v>
      </c>
      <c r="Q78" s="190">
        <v>7.1</v>
      </c>
      <c r="R78" s="190">
        <v>7.15</v>
      </c>
      <c r="S78" s="193">
        <v>7.2</v>
      </c>
      <c r="T78" s="193">
        <v>7.6</v>
      </c>
      <c r="U78" s="189">
        <v>7.75</v>
      </c>
      <c r="V78" s="189">
        <v>7.85</v>
      </c>
      <c r="W78" s="189">
        <v>8.3000000000000007</v>
      </c>
      <c r="X78" s="193">
        <v>7.65</v>
      </c>
      <c r="Y78" s="193">
        <v>7.9</v>
      </c>
      <c r="Z78" s="193">
        <v>7.6</v>
      </c>
      <c r="AA78" s="193">
        <v>7.05</v>
      </c>
      <c r="AB78" s="192">
        <v>7.1854166666666668</v>
      </c>
      <c r="AC78" s="191">
        <v>6.9333333333333336</v>
      </c>
      <c r="AD78" s="190">
        <v>7.1</v>
      </c>
      <c r="AE78" s="189">
        <v>7.9666666666666668</v>
      </c>
    </row>
    <row r="79" spans="2:31" x14ac:dyDescent="0.25">
      <c r="B79" s="195">
        <v>391</v>
      </c>
      <c r="C79" s="194" t="s">
        <v>403</v>
      </c>
      <c r="D79" s="193">
        <v>18.100000000000001</v>
      </c>
      <c r="E79" s="193">
        <v>19.05</v>
      </c>
      <c r="F79" s="193">
        <v>15.8</v>
      </c>
      <c r="G79" s="193">
        <v>15.45</v>
      </c>
      <c r="H79" s="193">
        <v>8.4</v>
      </c>
      <c r="I79" s="193">
        <v>9.9</v>
      </c>
      <c r="J79" s="193">
        <v>9</v>
      </c>
      <c r="K79" s="191">
        <v>9.5500000000000007</v>
      </c>
      <c r="L79" s="191">
        <v>15.5</v>
      </c>
      <c r="M79" s="191">
        <v>17.45</v>
      </c>
      <c r="N79" s="193">
        <v>17.25</v>
      </c>
      <c r="O79" s="193">
        <v>18.75</v>
      </c>
      <c r="P79" s="190">
        <v>20.5</v>
      </c>
      <c r="Q79" s="190">
        <v>19.95</v>
      </c>
      <c r="R79" s="190">
        <v>19.95</v>
      </c>
      <c r="S79" s="193">
        <v>22.05</v>
      </c>
      <c r="T79" s="193">
        <v>22.5</v>
      </c>
      <c r="U79" s="189">
        <v>22.25</v>
      </c>
      <c r="V79" s="189">
        <v>26.8</v>
      </c>
      <c r="W79" s="189">
        <v>24.7</v>
      </c>
      <c r="X79" s="193">
        <v>20.149999999999999</v>
      </c>
      <c r="Y79" s="193">
        <v>17.8</v>
      </c>
      <c r="Z79" s="193">
        <v>19.75</v>
      </c>
      <c r="AA79" s="193">
        <v>16.3</v>
      </c>
      <c r="AB79" s="192">
        <v>17.787500000000001</v>
      </c>
      <c r="AC79" s="191">
        <v>14.166666666666666</v>
      </c>
      <c r="AD79" s="190">
        <v>20.133333333333333</v>
      </c>
      <c r="AE79" s="189">
        <v>24.583333333333332</v>
      </c>
    </row>
    <row r="80" spans="2:31" x14ac:dyDescent="0.25">
      <c r="B80" s="195">
        <v>392</v>
      </c>
      <c r="C80" s="194" t="s">
        <v>402</v>
      </c>
      <c r="D80" s="193">
        <v>17.05</v>
      </c>
      <c r="E80" s="193">
        <v>12.25</v>
      </c>
      <c r="F80" s="193">
        <v>18.600000000000001</v>
      </c>
      <c r="G80" s="193">
        <v>15.9</v>
      </c>
      <c r="H80" s="193">
        <v>14.1</v>
      </c>
      <c r="I80" s="193">
        <v>12.15</v>
      </c>
      <c r="J80" s="193">
        <v>13.55</v>
      </c>
      <c r="K80" s="191">
        <v>12.1</v>
      </c>
      <c r="L80" s="191">
        <v>16.5</v>
      </c>
      <c r="M80" s="191">
        <v>15.8</v>
      </c>
      <c r="N80" s="193">
        <v>18.649999999999999</v>
      </c>
      <c r="O80" s="193">
        <v>15.75</v>
      </c>
      <c r="P80" s="190">
        <v>14.8</v>
      </c>
      <c r="Q80" s="190">
        <v>17.8</v>
      </c>
      <c r="R80" s="190">
        <v>15.5</v>
      </c>
      <c r="S80" s="193">
        <v>17.399999999999999</v>
      </c>
      <c r="T80" s="193">
        <v>18.100000000000001</v>
      </c>
      <c r="U80" s="189">
        <v>18.25</v>
      </c>
      <c r="V80" s="189">
        <v>19.399999999999999</v>
      </c>
      <c r="W80" s="189">
        <v>19.399999999999999</v>
      </c>
      <c r="X80" s="193">
        <v>15.2</v>
      </c>
      <c r="Y80" s="193">
        <v>20.350000000000001</v>
      </c>
      <c r="Z80" s="193">
        <v>17.899999999999999</v>
      </c>
      <c r="AA80" s="193">
        <v>19.25</v>
      </c>
      <c r="AB80" s="192">
        <v>16.489583333333332</v>
      </c>
      <c r="AC80" s="191">
        <v>14.8</v>
      </c>
      <c r="AD80" s="190">
        <v>16.033333333333335</v>
      </c>
      <c r="AE80" s="189">
        <v>19.016666666666666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7"/>
    <col min="2" max="2" width="17.28515625" style="57" customWidth="1"/>
    <col min="3" max="10" width="12.85546875" style="57" customWidth="1"/>
    <col min="11" max="16384" width="8.85546875" style="57"/>
  </cols>
  <sheetData>
    <row r="1" spans="1:12" s="81" customFormat="1" x14ac:dyDescent="0.25">
      <c r="A1" s="83" t="s">
        <v>133</v>
      </c>
    </row>
    <row r="2" spans="1:12" s="81" customFormat="1" ht="14.25" x14ac:dyDescent="0.2">
      <c r="A2" s="82"/>
    </row>
    <row r="3" spans="1:12" s="81" customFormat="1" ht="14.25" x14ac:dyDescent="0.2"/>
    <row r="4" spans="1:12" s="81" customFormat="1" ht="14.25" x14ac:dyDescent="0.2"/>
    <row r="5" spans="1:12" s="81" customFormat="1" ht="14.25" customHeight="1" x14ac:dyDescent="0.2"/>
    <row r="6" spans="1:12" ht="15.75" x14ac:dyDescent="0.25">
      <c r="B6" s="337" t="s">
        <v>4</v>
      </c>
      <c r="C6" s="339" t="s">
        <v>0</v>
      </c>
      <c r="D6" s="341" t="s">
        <v>1</v>
      </c>
      <c r="E6" s="342"/>
      <c r="F6" s="342"/>
      <c r="G6" s="335" t="s">
        <v>17</v>
      </c>
      <c r="H6" s="335" t="s">
        <v>19</v>
      </c>
      <c r="I6" s="335" t="s">
        <v>22</v>
      </c>
      <c r="J6" s="335" t="s">
        <v>187</v>
      </c>
    </row>
    <row r="7" spans="1:12" ht="30" x14ac:dyDescent="0.25">
      <c r="B7" s="338"/>
      <c r="C7" s="340"/>
      <c r="D7" s="80" t="s">
        <v>26</v>
      </c>
      <c r="E7" s="79" t="s">
        <v>25</v>
      </c>
      <c r="F7" s="78" t="s">
        <v>132</v>
      </c>
      <c r="G7" s="336"/>
      <c r="H7" s="336"/>
      <c r="I7" s="336" t="s">
        <v>22</v>
      </c>
      <c r="J7" s="336" t="s">
        <v>22</v>
      </c>
    </row>
    <row r="8" spans="1:12" ht="15.75" x14ac:dyDescent="0.25">
      <c r="B8" s="77" t="s">
        <v>6</v>
      </c>
      <c r="C8" s="76">
        <v>28.5</v>
      </c>
      <c r="D8" s="75">
        <v>29.708333333333332</v>
      </c>
      <c r="E8" s="74">
        <v>16.069444444444443</v>
      </c>
      <c r="F8" s="73">
        <v>21.524999999999999</v>
      </c>
      <c r="G8" s="72">
        <v>10.40625</v>
      </c>
      <c r="H8" s="72">
        <v>11.75</v>
      </c>
      <c r="I8" s="72">
        <v>38</v>
      </c>
      <c r="J8" s="72">
        <v>26.708333333333332</v>
      </c>
      <c r="K8" s="59"/>
      <c r="L8" s="59"/>
    </row>
    <row r="9" spans="1:12" ht="15.75" x14ac:dyDescent="0.25">
      <c r="B9" s="71" t="s">
        <v>7</v>
      </c>
      <c r="C9" s="70">
        <v>31.75</v>
      </c>
      <c r="D9" s="69">
        <v>37.229166666666664</v>
      </c>
      <c r="E9" s="68">
        <v>15.958333333333334</v>
      </c>
      <c r="F9" s="67">
        <v>24.466666666666665</v>
      </c>
      <c r="G9" s="66">
        <v>11.020833333333334</v>
      </c>
      <c r="H9" s="66">
        <v>10</v>
      </c>
      <c r="I9" s="66">
        <v>36</v>
      </c>
      <c r="J9" s="66">
        <v>28.25</v>
      </c>
      <c r="K9" s="59"/>
      <c r="L9" s="59"/>
    </row>
    <row r="10" spans="1:12" ht="15.75" x14ac:dyDescent="0.25">
      <c r="B10" s="71" t="s">
        <v>8</v>
      </c>
      <c r="C10" s="70">
        <v>33.75</v>
      </c>
      <c r="D10" s="69">
        <v>31.083333333333332</v>
      </c>
      <c r="E10" s="68">
        <v>17.104166666666668</v>
      </c>
      <c r="F10" s="67">
        <v>24.09375</v>
      </c>
      <c r="G10" s="66">
        <v>11.838983050847459</v>
      </c>
      <c r="H10" s="66">
        <v>19.25</v>
      </c>
      <c r="I10" s="66">
        <v>27</v>
      </c>
      <c r="J10" s="66">
        <v>26.366666666666667</v>
      </c>
      <c r="K10" s="59"/>
      <c r="L10" s="59"/>
    </row>
    <row r="11" spans="1:12" ht="15.75" x14ac:dyDescent="0.25">
      <c r="B11" s="71" t="s">
        <v>9</v>
      </c>
      <c r="C11" s="70">
        <v>35</v>
      </c>
      <c r="D11" s="69">
        <v>34.166666666666664</v>
      </c>
      <c r="E11" s="68">
        <v>20.125</v>
      </c>
      <c r="F11" s="67">
        <v>23.635416666666668</v>
      </c>
      <c r="G11" s="66">
        <v>10.858333333333333</v>
      </c>
      <c r="H11" s="66">
        <v>19.5</v>
      </c>
      <c r="I11" s="66">
        <v>27</v>
      </c>
      <c r="J11" s="66">
        <v>26.358333333333334</v>
      </c>
      <c r="K11" s="59"/>
      <c r="L11" s="59"/>
    </row>
    <row r="12" spans="1:12" ht="15.75" x14ac:dyDescent="0.25">
      <c r="B12" s="71" t="s">
        <v>10</v>
      </c>
      <c r="C12" s="70">
        <v>35.25</v>
      </c>
      <c r="D12" s="69">
        <v>35.583333333333336</v>
      </c>
      <c r="E12" s="68">
        <v>19.597222222222221</v>
      </c>
      <c r="F12" s="67">
        <v>23.59375</v>
      </c>
      <c r="G12" s="66">
        <v>8.8229166666666661</v>
      </c>
      <c r="H12" s="66">
        <v>17</v>
      </c>
      <c r="I12" s="66">
        <v>35</v>
      </c>
      <c r="J12" s="66">
        <v>26</v>
      </c>
      <c r="K12" s="59"/>
      <c r="L12" s="59"/>
    </row>
    <row r="13" spans="1:12" ht="15.75" x14ac:dyDescent="0.25">
      <c r="B13" s="71" t="s">
        <v>11</v>
      </c>
      <c r="C13" s="70">
        <v>29.8</v>
      </c>
      <c r="D13" s="69">
        <v>30.208333333333332</v>
      </c>
      <c r="E13" s="68">
        <v>12.916666666666666</v>
      </c>
      <c r="F13" s="67">
        <v>17.239583333333332</v>
      </c>
      <c r="G13" s="66">
        <v>6.458333333333333</v>
      </c>
      <c r="H13" s="66">
        <v>6.2</v>
      </c>
      <c r="I13" s="66">
        <v>24</v>
      </c>
      <c r="J13" s="66">
        <v>22.302083333333332</v>
      </c>
      <c r="K13" s="59"/>
      <c r="L13" s="59"/>
    </row>
    <row r="14" spans="1:12" ht="15.75" x14ac:dyDescent="0.25">
      <c r="B14" s="71" t="s">
        <v>5</v>
      </c>
      <c r="C14" s="70">
        <v>19</v>
      </c>
      <c r="D14" s="69">
        <v>22.145833333333332</v>
      </c>
      <c r="E14" s="68">
        <v>10.666666666666666</v>
      </c>
      <c r="F14" s="67">
        <v>15.258333333333333</v>
      </c>
      <c r="G14" s="66">
        <v>7.520833333333333</v>
      </c>
      <c r="H14" s="66">
        <v>4.8</v>
      </c>
      <c r="I14" s="66">
        <v>23</v>
      </c>
      <c r="J14" s="66">
        <v>14.020833333333334</v>
      </c>
      <c r="K14" s="59"/>
      <c r="L14" s="59"/>
    </row>
    <row r="15" spans="1:12" ht="15.75" x14ac:dyDescent="0.25">
      <c r="B15" s="65" t="s">
        <v>2</v>
      </c>
      <c r="C15" s="64">
        <v>30.413793103448278</v>
      </c>
      <c r="D15" s="63">
        <v>30.935606060606062</v>
      </c>
      <c r="E15" s="62">
        <v>16.010416666666668</v>
      </c>
      <c r="F15" s="61">
        <v>21.306451612903224</v>
      </c>
      <c r="G15" s="60">
        <v>9.6740947075208918</v>
      </c>
      <c r="H15" s="60">
        <v>12.744623655913978</v>
      </c>
      <c r="I15" s="60">
        <v>30</v>
      </c>
      <c r="J15" s="60">
        <v>24.475806451612904</v>
      </c>
      <c r="K15" s="59"/>
      <c r="L15" s="59"/>
    </row>
    <row r="16" spans="1:12" x14ac:dyDescent="0.25">
      <c r="I16" s="58"/>
      <c r="J16" s="58"/>
    </row>
  </sheetData>
  <mergeCells count="7">
    <mergeCell ref="J6:J7"/>
    <mergeCell ref="I6:I7"/>
    <mergeCell ref="B6:B7"/>
    <mergeCell ref="C6:C7"/>
    <mergeCell ref="D6:F6"/>
    <mergeCell ref="G6:G7"/>
    <mergeCell ref="H6:H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7"/>
    <col min="2" max="2" width="5.140625" style="57" customWidth="1"/>
    <col min="3" max="3" width="16.7109375" style="57" bestFit="1" customWidth="1"/>
    <col min="4" max="6" width="14.7109375" style="57" customWidth="1"/>
    <col min="7" max="7" width="12.85546875" style="57" customWidth="1"/>
    <col min="8" max="9" width="18.85546875" style="57" customWidth="1"/>
    <col min="10" max="11" width="10.42578125" style="57" bestFit="1" customWidth="1"/>
    <col min="12" max="16384" width="8.85546875" style="57"/>
  </cols>
  <sheetData>
    <row r="1" spans="1:11" s="81" customFormat="1" x14ac:dyDescent="0.25">
      <c r="A1" s="83" t="s">
        <v>136</v>
      </c>
    </row>
    <row r="2" spans="1:11" s="81" customFormat="1" ht="14.25" x14ac:dyDescent="0.2">
      <c r="A2" s="82"/>
    </row>
    <row r="3" spans="1:11" s="81" customFormat="1" ht="14.25" x14ac:dyDescent="0.2"/>
    <row r="4" spans="1:11" s="81" customFormat="1" ht="14.25" x14ac:dyDescent="0.2"/>
    <row r="5" spans="1:11" s="81" customFormat="1" ht="14.25" x14ac:dyDescent="0.2"/>
    <row r="6" spans="1:11" ht="24" customHeight="1" x14ac:dyDescent="0.25">
      <c r="B6" s="342" t="s">
        <v>135</v>
      </c>
      <c r="C6" s="342"/>
      <c r="D6" s="65" t="s">
        <v>15</v>
      </c>
      <c r="E6" s="65" t="s">
        <v>16</v>
      </c>
      <c r="F6" s="65" t="s">
        <v>134</v>
      </c>
      <c r="I6" s="59"/>
      <c r="J6" s="59"/>
      <c r="K6" s="59"/>
    </row>
    <row r="7" spans="1:11" ht="15.75" x14ac:dyDescent="0.25">
      <c r="B7" s="344" t="s">
        <v>0</v>
      </c>
      <c r="C7" s="344"/>
      <c r="D7" s="67">
        <v>32.85</v>
      </c>
      <c r="E7" s="67">
        <v>25</v>
      </c>
      <c r="F7" s="67">
        <v>30.413793103448278</v>
      </c>
      <c r="I7" s="59"/>
      <c r="J7" s="59"/>
      <c r="K7" s="59"/>
    </row>
    <row r="8" spans="1:11" ht="15.75" x14ac:dyDescent="0.25">
      <c r="B8" s="345" t="s">
        <v>1</v>
      </c>
      <c r="C8" s="89" t="s">
        <v>26</v>
      </c>
      <c r="D8" s="88">
        <v>33.223958333333336</v>
      </c>
      <c r="E8" s="88">
        <v>24.833333333333332</v>
      </c>
      <c r="F8" s="88">
        <v>30.935606060606062</v>
      </c>
      <c r="I8" s="59"/>
      <c r="J8" s="59"/>
      <c r="K8" s="59"/>
    </row>
    <row r="9" spans="1:11" ht="15.75" x14ac:dyDescent="0.25">
      <c r="B9" s="346"/>
      <c r="C9" s="87" t="s">
        <v>25</v>
      </c>
      <c r="D9" s="86">
        <v>17.81845238095238</v>
      </c>
      <c r="E9" s="86">
        <v>11.791666666666666</v>
      </c>
      <c r="F9" s="86">
        <v>16.010416666666668</v>
      </c>
      <c r="I9" s="59"/>
      <c r="J9" s="59"/>
      <c r="K9" s="59"/>
    </row>
    <row r="10" spans="1:11" ht="15.75" x14ac:dyDescent="0.25">
      <c r="B10" s="347"/>
      <c r="C10" s="85" t="s">
        <v>132</v>
      </c>
      <c r="D10" s="67">
        <v>23.420454545454547</v>
      </c>
      <c r="E10" s="67">
        <v>16.138888888888889</v>
      </c>
      <c r="F10" s="67">
        <v>21.306451612903224</v>
      </c>
    </row>
    <row r="11" spans="1:11" ht="15.75" x14ac:dyDescent="0.25">
      <c r="B11" s="348" t="s">
        <v>17</v>
      </c>
      <c r="C11" s="348"/>
      <c r="D11" s="84">
        <v>10.653992395437262</v>
      </c>
      <c r="E11" s="84">
        <v>6.989583333333333</v>
      </c>
      <c r="F11" s="84">
        <v>9.6740947075208918</v>
      </c>
    </row>
    <row r="12" spans="1:11" ht="15.75" x14ac:dyDescent="0.25">
      <c r="B12" s="343" t="s">
        <v>19</v>
      </c>
      <c r="C12" s="343" t="s">
        <v>19</v>
      </c>
      <c r="D12" s="84">
        <v>15.571428571428571</v>
      </c>
      <c r="E12" s="84">
        <v>5.5</v>
      </c>
      <c r="F12" s="84">
        <v>13</v>
      </c>
    </row>
    <row r="13" spans="1:11" ht="15.75" x14ac:dyDescent="0.25">
      <c r="B13" s="343" t="s">
        <v>22</v>
      </c>
      <c r="C13" s="343"/>
      <c r="D13" s="84">
        <v>33</v>
      </c>
      <c r="E13" s="84">
        <v>23</v>
      </c>
      <c r="F13" s="84">
        <v>30</v>
      </c>
    </row>
    <row r="14" spans="1:11" ht="15.75" x14ac:dyDescent="0.25">
      <c r="B14" s="343" t="s">
        <v>187</v>
      </c>
      <c r="C14" s="343"/>
      <c r="D14" s="84">
        <v>26.672101449275363</v>
      </c>
      <c r="E14" s="84">
        <v>18.161458333333332</v>
      </c>
      <c r="F14" s="84">
        <v>24.475806451612904</v>
      </c>
    </row>
  </sheetData>
  <mergeCells count="7">
    <mergeCell ref="B14:C14"/>
    <mergeCell ref="B13:C13"/>
    <mergeCell ref="B6:C6"/>
    <mergeCell ref="B7:C7"/>
    <mergeCell ref="B8:B10"/>
    <mergeCell ref="B11:C11"/>
    <mergeCell ref="B12:C1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3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7"/>
    <col min="2" max="9" width="13.7109375" style="57" customWidth="1"/>
    <col min="10" max="10" width="12.85546875" style="57" customWidth="1"/>
    <col min="11" max="11" width="18.85546875" style="57" customWidth="1"/>
    <col min="12" max="23" width="12.85546875" style="57" customWidth="1"/>
    <col min="24" max="16384" width="8.85546875" style="57"/>
  </cols>
  <sheetData>
    <row r="1" spans="1:23" s="81" customFormat="1" x14ac:dyDescent="0.25">
      <c r="A1" s="83" t="s">
        <v>138</v>
      </c>
    </row>
    <row r="2" spans="1:23" s="81" customFormat="1" ht="14.25" x14ac:dyDescent="0.2">
      <c r="A2" s="82"/>
    </row>
    <row r="3" spans="1:23" s="81" customFormat="1" ht="14.25" x14ac:dyDescent="0.2"/>
    <row r="4" spans="1:23" s="81" customFormat="1" ht="14.25" x14ac:dyDescent="0.2"/>
    <row r="5" spans="1:23" s="81" customFormat="1" ht="14.25" x14ac:dyDescent="0.2"/>
    <row r="6" spans="1:23" ht="15.75" x14ac:dyDescent="0.25">
      <c r="B6" s="81"/>
      <c r="C6" s="81"/>
      <c r="D6" s="81"/>
      <c r="E6" s="81"/>
      <c r="F6" s="81"/>
      <c r="G6" s="81"/>
      <c r="H6" s="81"/>
      <c r="I6" s="81"/>
      <c r="K6" s="337" t="s">
        <v>137</v>
      </c>
      <c r="L6" s="342" t="s">
        <v>1</v>
      </c>
      <c r="M6" s="342"/>
      <c r="N6" s="342"/>
      <c r="O6" s="342"/>
      <c r="P6" s="337" t="s">
        <v>17</v>
      </c>
      <c r="Q6" s="337"/>
      <c r="R6" s="337" t="s">
        <v>19</v>
      </c>
      <c r="S6" s="337"/>
      <c r="T6" s="337" t="s">
        <v>22</v>
      </c>
      <c r="U6" s="337"/>
      <c r="V6" s="337" t="s">
        <v>187</v>
      </c>
      <c r="W6" s="337"/>
    </row>
    <row r="7" spans="1:23" ht="15.75" x14ac:dyDescent="0.25">
      <c r="B7" s="337" t="s">
        <v>137</v>
      </c>
      <c r="C7" s="342" t="s">
        <v>1</v>
      </c>
      <c r="D7" s="342"/>
      <c r="E7" s="342"/>
      <c r="F7" s="337" t="s">
        <v>17</v>
      </c>
      <c r="G7" s="337" t="s">
        <v>19</v>
      </c>
      <c r="H7" s="337" t="s">
        <v>22</v>
      </c>
      <c r="I7" s="337" t="s">
        <v>187</v>
      </c>
      <c r="K7" s="350"/>
      <c r="L7" s="349" t="s">
        <v>26</v>
      </c>
      <c r="M7" s="349"/>
      <c r="N7" s="349" t="s">
        <v>25</v>
      </c>
      <c r="O7" s="349"/>
      <c r="P7" s="338"/>
      <c r="Q7" s="338"/>
      <c r="R7" s="338"/>
      <c r="S7" s="338"/>
      <c r="T7" s="338"/>
      <c r="U7" s="338"/>
      <c r="V7" s="338"/>
      <c r="W7" s="338"/>
    </row>
    <row r="8" spans="1:23" ht="30" x14ac:dyDescent="0.25">
      <c r="B8" s="338"/>
      <c r="C8" s="79" t="s">
        <v>26</v>
      </c>
      <c r="D8" s="79" t="s">
        <v>25</v>
      </c>
      <c r="E8" s="79" t="s">
        <v>132</v>
      </c>
      <c r="F8" s="338"/>
      <c r="G8" s="338"/>
      <c r="H8" s="338"/>
      <c r="I8" s="338"/>
      <c r="K8" s="338"/>
      <c r="L8" s="80" t="s">
        <v>15</v>
      </c>
      <c r="M8" s="78" t="s">
        <v>16</v>
      </c>
      <c r="N8" s="80" t="s">
        <v>15</v>
      </c>
      <c r="O8" s="78" t="s">
        <v>16</v>
      </c>
      <c r="P8" s="80" t="s">
        <v>15</v>
      </c>
      <c r="Q8" s="78" t="s">
        <v>16</v>
      </c>
      <c r="R8" s="80" t="s">
        <v>15</v>
      </c>
      <c r="S8" s="78" t="s">
        <v>16</v>
      </c>
      <c r="T8" s="80" t="s">
        <v>15</v>
      </c>
      <c r="U8" s="78" t="s">
        <v>16</v>
      </c>
      <c r="V8" s="80" t="s">
        <v>15</v>
      </c>
      <c r="W8" s="78" t="s">
        <v>16</v>
      </c>
    </row>
    <row r="9" spans="1:23" x14ac:dyDescent="0.25">
      <c r="B9" s="94">
        <v>0</v>
      </c>
      <c r="C9" s="95">
        <v>10.818181818181818</v>
      </c>
      <c r="D9" s="95">
        <v>7.5</v>
      </c>
      <c r="E9" s="92">
        <v>8.67741935483871</v>
      </c>
      <c r="F9" s="92">
        <v>5.6551724137931032</v>
      </c>
      <c r="G9" s="92">
        <v>6.645161290322581</v>
      </c>
      <c r="H9" s="92">
        <v>20.6</v>
      </c>
      <c r="I9" s="92">
        <v>14.451612903225806</v>
      </c>
      <c r="K9" s="94">
        <v>0</v>
      </c>
      <c r="L9" s="93">
        <v>8.75</v>
      </c>
      <c r="M9" s="92">
        <v>16.333333333333332</v>
      </c>
      <c r="N9" s="93">
        <v>7.7142857142857144</v>
      </c>
      <c r="O9" s="92">
        <v>7</v>
      </c>
      <c r="P9" s="93">
        <v>5.666666666666667</v>
      </c>
      <c r="Q9" s="92">
        <v>5.625</v>
      </c>
      <c r="R9" s="93">
        <v>7.333333333333333</v>
      </c>
      <c r="S9" s="92">
        <v>5.2</v>
      </c>
      <c r="T9" s="93">
        <v>19.272727272727273</v>
      </c>
      <c r="U9" s="92">
        <v>24.25</v>
      </c>
      <c r="V9" s="93">
        <v>13.565217391304348</v>
      </c>
      <c r="W9" s="92">
        <v>17</v>
      </c>
    </row>
    <row r="10" spans="1:23" x14ac:dyDescent="0.25">
      <c r="B10" s="94">
        <v>4.1666666666666664E-2</v>
      </c>
      <c r="C10" s="95">
        <v>6.2727272727272725</v>
      </c>
      <c r="D10" s="95">
        <v>6.4</v>
      </c>
      <c r="E10" s="92">
        <v>6.354838709677419</v>
      </c>
      <c r="F10" s="92">
        <v>5.7931034482758621</v>
      </c>
      <c r="G10" s="92">
        <v>5.4838709677419351</v>
      </c>
      <c r="H10" s="92">
        <v>11.833333333333334</v>
      </c>
      <c r="I10" s="92">
        <v>8.2903225806451619</v>
      </c>
      <c r="K10" s="94">
        <v>4.1666666666666664E-2</v>
      </c>
      <c r="L10" s="93">
        <v>5.5</v>
      </c>
      <c r="M10" s="92">
        <v>8.3333333333333339</v>
      </c>
      <c r="N10" s="93">
        <v>7.1428571428571432</v>
      </c>
      <c r="O10" s="92">
        <v>4.666666666666667</v>
      </c>
      <c r="P10" s="93">
        <v>5.8571428571428568</v>
      </c>
      <c r="Q10" s="92">
        <v>5.625</v>
      </c>
      <c r="R10" s="93">
        <v>5.6190476190476186</v>
      </c>
      <c r="S10" s="92">
        <v>5.2</v>
      </c>
      <c r="T10" s="93">
        <v>12.636363636363637</v>
      </c>
      <c r="U10" s="92">
        <v>9.625</v>
      </c>
      <c r="V10" s="93">
        <v>7.8695652173913047</v>
      </c>
      <c r="W10" s="92">
        <v>9.5</v>
      </c>
    </row>
    <row r="11" spans="1:23" x14ac:dyDescent="0.25">
      <c r="B11" s="94">
        <v>8.3333333333333301E-2</v>
      </c>
      <c r="C11" s="95">
        <v>6.0909090909090908</v>
      </c>
      <c r="D11" s="95">
        <v>7</v>
      </c>
      <c r="E11" s="92">
        <v>6.67741935483871</v>
      </c>
      <c r="F11" s="92">
        <v>6.166666666666667</v>
      </c>
      <c r="G11" s="92">
        <v>4.129032258064516</v>
      </c>
      <c r="H11" s="92">
        <v>12.316666666666666</v>
      </c>
      <c r="I11" s="92">
        <v>5.935483870967742</v>
      </c>
      <c r="K11" s="94">
        <v>8.3333333333333301E-2</v>
      </c>
      <c r="L11" s="93">
        <v>6.375</v>
      </c>
      <c r="M11" s="92">
        <v>5.333333333333333</v>
      </c>
      <c r="N11" s="93">
        <v>8.1428571428571423</v>
      </c>
      <c r="O11" s="92">
        <v>4.333333333333333</v>
      </c>
      <c r="P11" s="93">
        <v>6.7727272727272725</v>
      </c>
      <c r="Q11" s="92">
        <v>4.5</v>
      </c>
      <c r="R11" s="93">
        <v>4.0952380952380949</v>
      </c>
      <c r="S11" s="92">
        <v>4.2</v>
      </c>
      <c r="T11" s="93">
        <v>12.090909090909092</v>
      </c>
      <c r="U11" s="92">
        <v>12.9375</v>
      </c>
      <c r="V11" s="93">
        <v>5.8695652173913047</v>
      </c>
      <c r="W11" s="92">
        <v>6.125</v>
      </c>
    </row>
    <row r="12" spans="1:23" x14ac:dyDescent="0.25">
      <c r="B12" s="94">
        <v>0.125</v>
      </c>
      <c r="C12" s="95">
        <v>6.5454545454545459</v>
      </c>
      <c r="D12" s="95">
        <v>8.3000000000000007</v>
      </c>
      <c r="E12" s="92">
        <v>7.67741935483871</v>
      </c>
      <c r="F12" s="92">
        <v>7.1333333333333337</v>
      </c>
      <c r="G12" s="92">
        <v>3.7096774193548385</v>
      </c>
      <c r="H12" s="92">
        <v>12.8</v>
      </c>
      <c r="I12" s="92">
        <v>5.096774193548387</v>
      </c>
      <c r="K12" s="94">
        <v>0.125</v>
      </c>
      <c r="L12" s="93">
        <v>7.5</v>
      </c>
      <c r="M12" s="92">
        <v>4</v>
      </c>
      <c r="N12" s="93">
        <v>9.2857142857142865</v>
      </c>
      <c r="O12" s="92">
        <v>6</v>
      </c>
      <c r="P12" s="93">
        <v>7.6818181818181817</v>
      </c>
      <c r="Q12" s="92">
        <v>5.625</v>
      </c>
      <c r="R12" s="93">
        <v>4</v>
      </c>
      <c r="S12" s="92">
        <v>3.1</v>
      </c>
      <c r="T12" s="93">
        <v>11.545454545454545</v>
      </c>
      <c r="U12" s="92">
        <v>16.25</v>
      </c>
      <c r="V12" s="93">
        <v>5.4347826086956523</v>
      </c>
      <c r="W12" s="92">
        <v>4.125</v>
      </c>
    </row>
    <row r="13" spans="1:23" x14ac:dyDescent="0.25">
      <c r="B13" s="94">
        <v>0.16666666666666699</v>
      </c>
      <c r="C13" s="95">
        <v>6.6363636363636367</v>
      </c>
      <c r="D13" s="95">
        <v>9.4</v>
      </c>
      <c r="E13" s="92">
        <v>8.4193548387096779</v>
      </c>
      <c r="F13" s="92">
        <v>9.4</v>
      </c>
      <c r="G13" s="92">
        <v>8.258064516129032</v>
      </c>
      <c r="H13" s="92">
        <v>10.566666666666666</v>
      </c>
      <c r="I13" s="92">
        <v>5.193548387096774</v>
      </c>
      <c r="K13" s="94">
        <v>0.16666666666666699</v>
      </c>
      <c r="L13" s="93">
        <v>7.625</v>
      </c>
      <c r="M13" s="92">
        <v>4</v>
      </c>
      <c r="N13" s="93">
        <v>10</v>
      </c>
      <c r="O13" s="92">
        <v>8</v>
      </c>
      <c r="P13" s="93">
        <v>10.045454545454545</v>
      </c>
      <c r="Q13" s="92">
        <v>7.625</v>
      </c>
      <c r="R13" s="93">
        <v>8.8095238095238102</v>
      </c>
      <c r="S13" s="92">
        <v>7.1</v>
      </c>
      <c r="T13" s="93">
        <v>9.045454545454545</v>
      </c>
      <c r="U13" s="92">
        <v>14.75</v>
      </c>
      <c r="V13" s="93">
        <v>5.7391304347826084</v>
      </c>
      <c r="W13" s="92">
        <v>3.625</v>
      </c>
    </row>
    <row r="14" spans="1:23" x14ac:dyDescent="0.25">
      <c r="B14" s="94">
        <v>0.20833333333333301</v>
      </c>
      <c r="C14" s="95">
        <v>8.2727272727272734</v>
      </c>
      <c r="D14" s="95">
        <v>11.2</v>
      </c>
      <c r="E14" s="92">
        <v>10.161290322580646</v>
      </c>
      <c r="F14" s="92">
        <v>12.8</v>
      </c>
      <c r="G14" s="92">
        <v>11.193548387096774</v>
      </c>
      <c r="H14" s="92">
        <v>10.1</v>
      </c>
      <c r="I14" s="92">
        <v>5.774193548387097</v>
      </c>
      <c r="K14" s="94">
        <v>0.20833333333333301</v>
      </c>
      <c r="L14" s="93">
        <v>9</v>
      </c>
      <c r="M14" s="92">
        <v>6.333333333333333</v>
      </c>
      <c r="N14" s="93">
        <v>11.642857142857142</v>
      </c>
      <c r="O14" s="92">
        <v>10.166666666666666</v>
      </c>
      <c r="P14" s="93">
        <v>13.090909090909092</v>
      </c>
      <c r="Q14" s="92">
        <v>12</v>
      </c>
      <c r="R14" s="93">
        <v>11.80952380952381</v>
      </c>
      <c r="S14" s="92">
        <v>9.9</v>
      </c>
      <c r="T14" s="93">
        <v>8.7272727272727266</v>
      </c>
      <c r="U14" s="92">
        <v>13.875</v>
      </c>
      <c r="V14" s="93">
        <v>6.2173913043478262</v>
      </c>
      <c r="W14" s="92">
        <v>4.5</v>
      </c>
    </row>
    <row r="15" spans="1:23" x14ac:dyDescent="0.25">
      <c r="B15" s="94">
        <v>0.25</v>
      </c>
      <c r="C15" s="95">
        <v>13.818181818181818</v>
      </c>
      <c r="D15" s="95">
        <v>12.85</v>
      </c>
      <c r="E15" s="92">
        <v>13.193548387096774</v>
      </c>
      <c r="F15" s="92">
        <v>11.2</v>
      </c>
      <c r="G15" s="92">
        <v>10.03225806451613</v>
      </c>
      <c r="H15" s="92">
        <v>15.5</v>
      </c>
      <c r="I15" s="92">
        <v>7.935483870967742</v>
      </c>
      <c r="K15" s="94">
        <v>0.25</v>
      </c>
      <c r="L15" s="93">
        <v>15.875</v>
      </c>
      <c r="M15" s="92">
        <v>8.3333333333333339</v>
      </c>
      <c r="N15" s="93">
        <v>13.642857142857142</v>
      </c>
      <c r="O15" s="92">
        <v>11</v>
      </c>
      <c r="P15" s="93">
        <v>10.954545454545455</v>
      </c>
      <c r="Q15" s="92">
        <v>11.875</v>
      </c>
      <c r="R15" s="93">
        <v>10.285714285714286</v>
      </c>
      <c r="S15" s="92">
        <v>9.5</v>
      </c>
      <c r="T15" s="93">
        <v>12.863636363636363</v>
      </c>
      <c r="U15" s="92">
        <v>22.75</v>
      </c>
      <c r="V15" s="93">
        <v>8.695652173913043</v>
      </c>
      <c r="W15" s="92">
        <v>5.75</v>
      </c>
    </row>
    <row r="16" spans="1:23" x14ac:dyDescent="0.25">
      <c r="B16" s="94">
        <v>0.29166666666666702</v>
      </c>
      <c r="C16" s="95">
        <v>34.545454545454547</v>
      </c>
      <c r="D16" s="95">
        <v>19.350000000000001</v>
      </c>
      <c r="E16" s="92">
        <v>24.741935483870968</v>
      </c>
      <c r="F16" s="92">
        <v>9.4333333333333336</v>
      </c>
      <c r="G16" s="92">
        <v>10.064516129032258</v>
      </c>
      <c r="H16" s="92">
        <v>27.866666666666667</v>
      </c>
      <c r="I16" s="92">
        <v>21.35483870967742</v>
      </c>
      <c r="K16" s="94">
        <v>0.29166666666666702</v>
      </c>
      <c r="L16" s="93">
        <v>44.25</v>
      </c>
      <c r="M16" s="92">
        <v>8.6666666666666661</v>
      </c>
      <c r="N16" s="93">
        <v>23.642857142857142</v>
      </c>
      <c r="O16" s="92">
        <v>9.3333333333333339</v>
      </c>
      <c r="P16" s="93">
        <v>9.6363636363636367</v>
      </c>
      <c r="Q16" s="92">
        <v>8.875</v>
      </c>
      <c r="R16" s="93">
        <v>11.523809523809524</v>
      </c>
      <c r="S16" s="92">
        <v>7</v>
      </c>
      <c r="T16" s="93">
        <v>33.18181818181818</v>
      </c>
      <c r="U16" s="92">
        <v>13.25</v>
      </c>
      <c r="V16" s="93">
        <v>25.826086956521738</v>
      </c>
      <c r="W16" s="92">
        <v>8.5</v>
      </c>
    </row>
    <row r="17" spans="2:23" x14ac:dyDescent="0.25">
      <c r="B17" s="94">
        <v>0.33333333333333298</v>
      </c>
      <c r="C17" s="95">
        <v>45.454545454545453</v>
      </c>
      <c r="D17" s="95">
        <v>19.8</v>
      </c>
      <c r="E17" s="92">
        <v>28.903225806451612</v>
      </c>
      <c r="F17" s="92">
        <v>8</v>
      </c>
      <c r="G17" s="92">
        <v>12.838709677419354</v>
      </c>
      <c r="H17" s="92">
        <v>34.06666666666667</v>
      </c>
      <c r="I17" s="92">
        <v>30.032258064516128</v>
      </c>
      <c r="K17" s="94">
        <v>0.33333333333333298</v>
      </c>
      <c r="L17" s="93">
        <v>59</v>
      </c>
      <c r="M17" s="92">
        <v>9.3333333333333339</v>
      </c>
      <c r="N17" s="93">
        <v>24.857142857142858</v>
      </c>
      <c r="O17" s="92">
        <v>8</v>
      </c>
      <c r="P17" s="93">
        <v>9.045454545454545</v>
      </c>
      <c r="Q17" s="92">
        <v>5.125</v>
      </c>
      <c r="R17" s="93">
        <v>16.666666666666668</v>
      </c>
      <c r="S17" s="92">
        <v>4.8</v>
      </c>
      <c r="T17" s="93">
        <v>40.545454545454547</v>
      </c>
      <c r="U17" s="92">
        <v>16.25</v>
      </c>
      <c r="V17" s="93">
        <v>36.782608695652172</v>
      </c>
      <c r="W17" s="92">
        <v>10.625</v>
      </c>
    </row>
    <row r="18" spans="2:23" x14ac:dyDescent="0.25">
      <c r="B18" s="94">
        <v>0.375</v>
      </c>
      <c r="C18" s="95">
        <v>41.18181818181818</v>
      </c>
      <c r="D18" s="95">
        <v>16.8</v>
      </c>
      <c r="E18" s="92">
        <v>25.451612903225808</v>
      </c>
      <c r="F18" s="92">
        <v>8.3666666666666671</v>
      </c>
      <c r="G18" s="92">
        <v>14.516129032258064</v>
      </c>
      <c r="H18" s="92">
        <v>37.233333333333334</v>
      </c>
      <c r="I18" s="92">
        <v>28.741935483870968</v>
      </c>
      <c r="K18" s="94">
        <v>0.375</v>
      </c>
      <c r="L18" s="93">
        <v>51.5</v>
      </c>
      <c r="M18" s="92">
        <v>13.666666666666666</v>
      </c>
      <c r="N18" s="93">
        <v>20.285714285714285</v>
      </c>
      <c r="O18" s="92">
        <v>8.6666666666666661</v>
      </c>
      <c r="P18" s="93">
        <v>9.1818181818181817</v>
      </c>
      <c r="Q18" s="92">
        <v>6.125</v>
      </c>
      <c r="R18" s="93">
        <v>18.38095238095238</v>
      </c>
      <c r="S18" s="92">
        <v>6.4</v>
      </c>
      <c r="T18" s="93">
        <v>44.227272727272727</v>
      </c>
      <c r="U18" s="92">
        <v>18</v>
      </c>
      <c r="V18" s="93">
        <v>34.086956521739133</v>
      </c>
      <c r="W18" s="92">
        <v>13.375</v>
      </c>
    </row>
    <row r="19" spans="2:23" x14ac:dyDescent="0.25">
      <c r="B19" s="94">
        <v>0.41666666666666702</v>
      </c>
      <c r="C19" s="95">
        <v>37.272727272727273</v>
      </c>
      <c r="D19" s="95">
        <v>16.899999999999999</v>
      </c>
      <c r="E19" s="92">
        <v>24.129032258064516</v>
      </c>
      <c r="F19" s="92">
        <v>9.7333333333333325</v>
      </c>
      <c r="G19" s="92">
        <v>16.096774193548388</v>
      </c>
      <c r="H19" s="92">
        <v>35.866666666666667</v>
      </c>
      <c r="I19" s="92">
        <v>29.483870967741936</v>
      </c>
      <c r="K19" s="94">
        <v>0.41666666666666702</v>
      </c>
      <c r="L19" s="93">
        <v>44.75</v>
      </c>
      <c r="M19" s="92">
        <v>17.333333333333332</v>
      </c>
      <c r="N19" s="93">
        <v>19.928571428571427</v>
      </c>
      <c r="O19" s="92">
        <v>9.8333333333333339</v>
      </c>
      <c r="P19" s="93">
        <v>10.409090909090908</v>
      </c>
      <c r="Q19" s="92">
        <v>7.875</v>
      </c>
      <c r="R19" s="93">
        <v>19.904761904761905</v>
      </c>
      <c r="S19" s="92">
        <v>8.1</v>
      </c>
      <c r="T19" s="93">
        <v>38.636363636363633</v>
      </c>
      <c r="U19" s="92">
        <v>28.25</v>
      </c>
      <c r="V19" s="93">
        <v>33.826086956521742</v>
      </c>
      <c r="W19" s="92">
        <v>17</v>
      </c>
    </row>
    <row r="20" spans="2:23" x14ac:dyDescent="0.25">
      <c r="B20" s="94">
        <v>0.45833333333333298</v>
      </c>
      <c r="C20" s="95">
        <v>35.636363636363633</v>
      </c>
      <c r="D20" s="95">
        <v>17.399999999999999</v>
      </c>
      <c r="E20" s="92">
        <v>23.870967741935484</v>
      </c>
      <c r="F20" s="92">
        <v>10.866666666666667</v>
      </c>
      <c r="G20" s="92">
        <v>16.451612903225808</v>
      </c>
      <c r="H20" s="92">
        <v>39.533333333333331</v>
      </c>
      <c r="I20" s="92">
        <v>30.419354838709676</v>
      </c>
      <c r="K20" s="94">
        <v>0.45833333333333298</v>
      </c>
      <c r="L20" s="93">
        <v>40.875</v>
      </c>
      <c r="M20" s="92">
        <v>21.666666666666668</v>
      </c>
      <c r="N20" s="93">
        <v>20.071428571428573</v>
      </c>
      <c r="O20" s="92">
        <v>11.166666666666666</v>
      </c>
      <c r="P20" s="93">
        <v>11.545454545454545</v>
      </c>
      <c r="Q20" s="92">
        <v>9</v>
      </c>
      <c r="R20" s="93">
        <v>20.333333333333332</v>
      </c>
      <c r="S20" s="92">
        <v>8.3000000000000007</v>
      </c>
      <c r="T20" s="93">
        <v>43.409090909090907</v>
      </c>
      <c r="U20" s="92">
        <v>28.875</v>
      </c>
      <c r="V20" s="93">
        <v>34.260869565217391</v>
      </c>
      <c r="W20" s="92">
        <v>19.375</v>
      </c>
    </row>
    <row r="21" spans="2:23" x14ac:dyDescent="0.25">
      <c r="B21" s="94">
        <v>0.5</v>
      </c>
      <c r="C21" s="95">
        <v>37.909090909090907</v>
      </c>
      <c r="D21" s="95">
        <v>18.850000000000001</v>
      </c>
      <c r="E21" s="92">
        <v>25.612903225806452</v>
      </c>
      <c r="F21" s="92">
        <v>11.5</v>
      </c>
      <c r="G21" s="92">
        <v>16.70967741935484</v>
      </c>
      <c r="H21" s="92">
        <v>37.266666666666666</v>
      </c>
      <c r="I21" s="92">
        <v>31.70967741935484</v>
      </c>
      <c r="K21" s="94">
        <v>0.5</v>
      </c>
      <c r="L21" s="93">
        <v>41</v>
      </c>
      <c r="M21" s="92">
        <v>29.666666666666668</v>
      </c>
      <c r="N21" s="93">
        <v>20.142857142857142</v>
      </c>
      <c r="O21" s="92">
        <v>15.833333333333334</v>
      </c>
      <c r="P21" s="93">
        <v>12.454545454545455</v>
      </c>
      <c r="Q21" s="92">
        <v>8.875</v>
      </c>
      <c r="R21" s="93">
        <v>21.095238095238095</v>
      </c>
      <c r="S21" s="92">
        <v>7.5</v>
      </c>
      <c r="T21" s="93">
        <v>41.727272727272727</v>
      </c>
      <c r="U21" s="92">
        <v>25</v>
      </c>
      <c r="V21" s="93">
        <v>35.086956521739133</v>
      </c>
      <c r="W21" s="92">
        <v>22</v>
      </c>
    </row>
    <row r="22" spans="2:23" x14ac:dyDescent="0.25">
      <c r="B22" s="94">
        <v>0.54166666666666696</v>
      </c>
      <c r="C22" s="95">
        <v>39.454545454545453</v>
      </c>
      <c r="D22" s="95">
        <v>18.899999999999999</v>
      </c>
      <c r="E22" s="92">
        <v>26.193548387096776</v>
      </c>
      <c r="F22" s="92">
        <v>11.8</v>
      </c>
      <c r="G22" s="92">
        <v>17.35483870967742</v>
      </c>
      <c r="H22" s="92">
        <v>36.833333333333336</v>
      </c>
      <c r="I22" s="92">
        <v>32.096774193548384</v>
      </c>
      <c r="K22" s="94">
        <v>0.54166666666666696</v>
      </c>
      <c r="L22" s="93">
        <v>39.25</v>
      </c>
      <c r="M22" s="92">
        <v>40</v>
      </c>
      <c r="N22" s="93">
        <v>19.642857142857142</v>
      </c>
      <c r="O22" s="92">
        <v>17.166666666666668</v>
      </c>
      <c r="P22" s="93">
        <v>13.045454545454545</v>
      </c>
      <c r="Q22" s="92">
        <v>8.375</v>
      </c>
      <c r="R22" s="93">
        <v>21.904761904761905</v>
      </c>
      <c r="S22" s="92">
        <v>7.8</v>
      </c>
      <c r="T22" s="93">
        <v>41.909090909090907</v>
      </c>
      <c r="U22" s="92">
        <v>22.875</v>
      </c>
      <c r="V22" s="93">
        <v>34.434782608695649</v>
      </c>
      <c r="W22" s="92">
        <v>25.375</v>
      </c>
    </row>
    <row r="23" spans="2:23" x14ac:dyDescent="0.25">
      <c r="B23" s="94">
        <v>0.58333333333333304</v>
      </c>
      <c r="C23" s="95">
        <v>41.272727272727273</v>
      </c>
      <c r="D23" s="95">
        <v>20.9</v>
      </c>
      <c r="E23" s="92">
        <v>28.129032258064516</v>
      </c>
      <c r="F23" s="92">
        <v>13.033333333333333</v>
      </c>
      <c r="G23" s="92">
        <v>19.129032258064516</v>
      </c>
      <c r="H23" s="92">
        <v>42.56666666666667</v>
      </c>
      <c r="I23" s="92">
        <v>34.70967741935484</v>
      </c>
      <c r="K23" s="94">
        <v>0.58333333333333304</v>
      </c>
      <c r="L23" s="93">
        <v>39.25</v>
      </c>
      <c r="M23" s="92">
        <v>46.666666666666664</v>
      </c>
      <c r="N23" s="93">
        <v>21.857142857142858</v>
      </c>
      <c r="O23" s="92">
        <v>18.666666666666668</v>
      </c>
      <c r="P23" s="93">
        <v>15.227272727272727</v>
      </c>
      <c r="Q23" s="92">
        <v>7</v>
      </c>
      <c r="R23" s="93">
        <v>24.714285714285715</v>
      </c>
      <c r="S23" s="92">
        <v>7.4</v>
      </c>
      <c r="T23" s="93">
        <v>49.090909090909093</v>
      </c>
      <c r="U23" s="92">
        <v>24.625</v>
      </c>
      <c r="V23" s="93">
        <v>36.652173913043477</v>
      </c>
      <c r="W23" s="92">
        <v>29.125</v>
      </c>
    </row>
    <row r="24" spans="2:23" x14ac:dyDescent="0.25">
      <c r="B24" s="94">
        <v>0.625</v>
      </c>
      <c r="C24" s="95">
        <v>46.090909090909093</v>
      </c>
      <c r="D24" s="95">
        <v>22.8</v>
      </c>
      <c r="E24" s="92">
        <v>31.06451612903226</v>
      </c>
      <c r="F24" s="92">
        <v>13.533333333333333</v>
      </c>
      <c r="G24" s="92">
        <v>19.677419354838708</v>
      </c>
      <c r="H24" s="92">
        <v>45.033333333333331</v>
      </c>
      <c r="I24" s="92">
        <v>37.516129032258064</v>
      </c>
      <c r="K24" s="94">
        <v>0.625</v>
      </c>
      <c r="L24" s="93">
        <v>44.5</v>
      </c>
      <c r="M24" s="92">
        <v>50.333333333333336</v>
      </c>
      <c r="N24" s="93">
        <v>24.5</v>
      </c>
      <c r="O24" s="92">
        <v>18.833333333333332</v>
      </c>
      <c r="P24" s="93">
        <v>15.863636363636363</v>
      </c>
      <c r="Q24" s="92">
        <v>7.125</v>
      </c>
      <c r="R24" s="93">
        <v>26.38095238095238</v>
      </c>
      <c r="S24" s="92">
        <v>5.6</v>
      </c>
      <c r="T24" s="93">
        <v>47.954545454545453</v>
      </c>
      <c r="U24" s="92">
        <v>37</v>
      </c>
      <c r="V24" s="93">
        <v>39.826086956521742</v>
      </c>
      <c r="W24" s="92">
        <v>30.875</v>
      </c>
    </row>
    <row r="25" spans="2:23" x14ac:dyDescent="0.25">
      <c r="B25" s="94">
        <v>0.66666666666666696</v>
      </c>
      <c r="C25" s="95">
        <v>50.090909090909093</v>
      </c>
      <c r="D25" s="95">
        <v>23.4</v>
      </c>
      <c r="E25" s="92">
        <v>32.87096774193548</v>
      </c>
      <c r="F25" s="92">
        <v>13.633333333333333</v>
      </c>
      <c r="G25" s="92">
        <v>20.29032258064516</v>
      </c>
      <c r="H25" s="92">
        <v>46.1</v>
      </c>
      <c r="I25" s="92">
        <v>38.161290322580648</v>
      </c>
      <c r="K25" s="94">
        <v>0.66666666666666696</v>
      </c>
      <c r="L25" s="93">
        <v>51</v>
      </c>
      <c r="M25" s="92">
        <v>47.666666666666664</v>
      </c>
      <c r="N25" s="93">
        <v>25.5</v>
      </c>
      <c r="O25" s="92">
        <v>18.5</v>
      </c>
      <c r="P25" s="93">
        <v>16.272727272727273</v>
      </c>
      <c r="Q25" s="92">
        <v>6.375</v>
      </c>
      <c r="R25" s="93">
        <v>27.952380952380953</v>
      </c>
      <c r="S25" s="92">
        <v>4.2</v>
      </c>
      <c r="T25" s="93">
        <v>49.636363636363633</v>
      </c>
      <c r="U25" s="92">
        <v>36.375</v>
      </c>
      <c r="V25" s="93">
        <v>41.260869565217391</v>
      </c>
      <c r="W25" s="92">
        <v>29.25</v>
      </c>
    </row>
    <row r="26" spans="2:23" x14ac:dyDescent="0.25">
      <c r="B26" s="94">
        <v>0.70833333333333304</v>
      </c>
      <c r="C26" s="95">
        <v>55.363636363636367</v>
      </c>
      <c r="D26" s="95">
        <v>26.75</v>
      </c>
      <c r="E26" s="92">
        <v>36.903225806451616</v>
      </c>
      <c r="F26" s="92">
        <v>15.266666666666667</v>
      </c>
      <c r="G26" s="92">
        <v>21.677419354838708</v>
      </c>
      <c r="H26" s="92">
        <v>48.333333333333336</v>
      </c>
      <c r="I26" s="92">
        <v>40.967741935483872</v>
      </c>
      <c r="K26" s="94">
        <v>0.70833333333333304</v>
      </c>
      <c r="L26" s="93">
        <v>59.375</v>
      </c>
      <c r="M26" s="92">
        <v>44.666666666666664</v>
      </c>
      <c r="N26" s="93">
        <v>30.714285714285715</v>
      </c>
      <c r="O26" s="92">
        <v>17.5</v>
      </c>
      <c r="P26" s="93">
        <v>18.90909090909091</v>
      </c>
      <c r="Q26" s="92">
        <v>5.25</v>
      </c>
      <c r="R26" s="93">
        <v>30.714285714285715</v>
      </c>
      <c r="S26" s="92">
        <v>2.7</v>
      </c>
      <c r="T26" s="93">
        <v>57.590909090909093</v>
      </c>
      <c r="U26" s="92">
        <v>22.875</v>
      </c>
      <c r="V26" s="93">
        <v>45.391304347826086</v>
      </c>
      <c r="W26" s="92">
        <v>28.25</v>
      </c>
    </row>
    <row r="27" spans="2:23" x14ac:dyDescent="0.25">
      <c r="B27" s="94">
        <v>0.75</v>
      </c>
      <c r="C27" s="95">
        <v>60.18181818181818</v>
      </c>
      <c r="D27" s="95">
        <v>30</v>
      </c>
      <c r="E27" s="92">
        <v>40.70967741935484</v>
      </c>
      <c r="F27" s="92">
        <v>15.1</v>
      </c>
      <c r="G27" s="92">
        <v>23.161290322580644</v>
      </c>
      <c r="H27" s="92">
        <v>54.833333333333336</v>
      </c>
      <c r="I27" s="92">
        <v>45.322580645161288</v>
      </c>
      <c r="K27" s="94">
        <v>0.75</v>
      </c>
      <c r="L27" s="93">
        <v>65.75</v>
      </c>
      <c r="M27" s="92">
        <v>45.333333333333336</v>
      </c>
      <c r="N27" s="93">
        <v>35.714285714285715</v>
      </c>
      <c r="O27" s="92">
        <v>16.666666666666668</v>
      </c>
      <c r="P27" s="93">
        <v>19.181818181818183</v>
      </c>
      <c r="Q27" s="92">
        <v>3.875</v>
      </c>
      <c r="R27" s="93">
        <v>33.428571428571431</v>
      </c>
      <c r="S27" s="92">
        <v>1.6</v>
      </c>
      <c r="T27" s="93">
        <v>65.545454545454547</v>
      </c>
      <c r="U27" s="92">
        <v>25.375</v>
      </c>
      <c r="V27" s="93">
        <v>51.347826086956523</v>
      </c>
      <c r="W27" s="92">
        <v>28</v>
      </c>
    </row>
    <row r="28" spans="2:23" x14ac:dyDescent="0.25">
      <c r="B28" s="94">
        <v>0.79166666666666696</v>
      </c>
      <c r="C28" s="95">
        <v>53.272727272727273</v>
      </c>
      <c r="D28" s="95">
        <v>23.6</v>
      </c>
      <c r="E28" s="92">
        <v>34.12903225806452</v>
      </c>
      <c r="F28" s="92">
        <v>8.0333333333333332</v>
      </c>
      <c r="G28" s="92">
        <v>15.806451612903226</v>
      </c>
      <c r="H28" s="92">
        <v>42.56666666666667</v>
      </c>
      <c r="I28" s="92">
        <v>39.967741935483872</v>
      </c>
      <c r="K28" s="94">
        <v>0.79166666666666696</v>
      </c>
      <c r="L28" s="93">
        <v>56.875</v>
      </c>
      <c r="M28" s="92">
        <v>43.666666666666664</v>
      </c>
      <c r="N28" s="93">
        <v>27.142857142857142</v>
      </c>
      <c r="O28" s="92">
        <v>15.333333333333334</v>
      </c>
      <c r="P28" s="93">
        <v>9.6363636363636367</v>
      </c>
      <c r="Q28" s="92">
        <v>3.625</v>
      </c>
      <c r="R28" s="93">
        <v>22.714285714285715</v>
      </c>
      <c r="S28" s="92">
        <v>1.3</v>
      </c>
      <c r="T28" s="93">
        <v>49.863636363636367</v>
      </c>
      <c r="U28" s="92">
        <v>22.5</v>
      </c>
      <c r="V28" s="93">
        <v>44.956521739130437</v>
      </c>
      <c r="W28" s="92">
        <v>25.625</v>
      </c>
    </row>
    <row r="29" spans="2:23" x14ac:dyDescent="0.25">
      <c r="B29" s="94">
        <v>0.83333333333333304</v>
      </c>
      <c r="C29" s="95">
        <v>37.18181818181818</v>
      </c>
      <c r="D29" s="95">
        <v>15.65</v>
      </c>
      <c r="E29" s="92">
        <v>23.29032258064516</v>
      </c>
      <c r="F29" s="92">
        <v>6.1</v>
      </c>
      <c r="G29" s="92">
        <v>5.32258064516129</v>
      </c>
      <c r="H29" s="92">
        <v>32.4</v>
      </c>
      <c r="I29" s="92">
        <v>28.29032258064516</v>
      </c>
      <c r="K29" s="94">
        <v>0.83333333333333304</v>
      </c>
      <c r="L29" s="93">
        <v>37</v>
      </c>
      <c r="M29" s="92">
        <v>37.666666666666664</v>
      </c>
      <c r="N29" s="93">
        <v>16.642857142857142</v>
      </c>
      <c r="O29" s="92">
        <v>13.333333333333334</v>
      </c>
      <c r="P29" s="93">
        <v>6.4090909090909092</v>
      </c>
      <c r="Q29" s="92">
        <v>5.25</v>
      </c>
      <c r="R29" s="93">
        <v>7.1428571428571432</v>
      </c>
      <c r="S29" s="92">
        <v>1.5</v>
      </c>
      <c r="T29" s="93">
        <v>33.954545454545453</v>
      </c>
      <c r="U29" s="92">
        <v>28.125</v>
      </c>
      <c r="V29" s="93">
        <v>30.173913043478262</v>
      </c>
      <c r="W29" s="92">
        <v>22.875</v>
      </c>
    </row>
    <row r="30" spans="2:23" x14ac:dyDescent="0.25">
      <c r="B30" s="94">
        <v>0.875</v>
      </c>
      <c r="C30" s="95">
        <v>30.181818181818183</v>
      </c>
      <c r="D30" s="95">
        <v>11.5</v>
      </c>
      <c r="E30" s="92">
        <v>18.129032258064516</v>
      </c>
      <c r="F30" s="92">
        <v>6.9</v>
      </c>
      <c r="G30" s="92">
        <v>9.0967741935483879</v>
      </c>
      <c r="H30" s="92">
        <v>27.766666666666666</v>
      </c>
      <c r="I30" s="92">
        <v>24.258064516129032</v>
      </c>
      <c r="K30" s="94">
        <v>0.875</v>
      </c>
      <c r="L30" s="93">
        <v>29.75</v>
      </c>
      <c r="M30" s="92">
        <v>31.333333333333332</v>
      </c>
      <c r="N30" s="93">
        <v>11.428571428571429</v>
      </c>
      <c r="O30" s="92">
        <v>11.666666666666666</v>
      </c>
      <c r="P30" s="93">
        <v>6.7272727272727275</v>
      </c>
      <c r="Q30" s="92">
        <v>7.375</v>
      </c>
      <c r="R30" s="93">
        <v>10.380952380952381</v>
      </c>
      <c r="S30" s="92">
        <v>6.4</v>
      </c>
      <c r="T30" s="93">
        <v>27.545454545454547</v>
      </c>
      <c r="U30" s="92">
        <v>28.375</v>
      </c>
      <c r="V30" s="93">
        <v>24.130434782608695</v>
      </c>
      <c r="W30" s="92">
        <v>24.625</v>
      </c>
    </row>
    <row r="31" spans="2:23" x14ac:dyDescent="0.25">
      <c r="B31" s="94">
        <v>0.91666666666666696</v>
      </c>
      <c r="C31" s="95">
        <v>23.363636363636363</v>
      </c>
      <c r="D31" s="95">
        <v>9.9</v>
      </c>
      <c r="E31" s="92">
        <v>14.67741935483871</v>
      </c>
      <c r="F31" s="92">
        <v>6.2</v>
      </c>
      <c r="G31" s="92">
        <v>9.67741935483871</v>
      </c>
      <c r="H31" s="92">
        <v>24.666666666666668</v>
      </c>
      <c r="I31" s="92">
        <v>22.451612903225808</v>
      </c>
      <c r="K31" s="94">
        <v>0.91666666666666696</v>
      </c>
      <c r="L31" s="93">
        <v>20.375</v>
      </c>
      <c r="M31" s="92">
        <v>31.333333333333332</v>
      </c>
      <c r="N31" s="93">
        <v>9.5</v>
      </c>
      <c r="O31" s="92">
        <v>10.833333333333334</v>
      </c>
      <c r="P31" s="93">
        <v>5.8636363636363633</v>
      </c>
      <c r="Q31" s="92">
        <v>7.125</v>
      </c>
      <c r="R31" s="93">
        <v>11.19047619047619</v>
      </c>
      <c r="S31" s="92">
        <v>6.5</v>
      </c>
      <c r="T31" s="93">
        <v>21.5</v>
      </c>
      <c r="U31" s="92">
        <v>33.375</v>
      </c>
      <c r="V31" s="93">
        <v>21.304347826086957</v>
      </c>
      <c r="W31" s="92">
        <v>25.75</v>
      </c>
    </row>
    <row r="32" spans="2:23" x14ac:dyDescent="0.25">
      <c r="B32" s="94">
        <v>0.95833333333333304</v>
      </c>
      <c r="C32" s="95">
        <v>15.545454545454545</v>
      </c>
      <c r="D32" s="95">
        <v>9.1</v>
      </c>
      <c r="E32" s="92">
        <v>11.387096774193548</v>
      </c>
      <c r="F32" s="92">
        <v>6.2666666666666666</v>
      </c>
      <c r="G32" s="92">
        <v>8.5483870967741939</v>
      </c>
      <c r="H32" s="92">
        <v>23.8</v>
      </c>
      <c r="I32" s="92">
        <v>19.258064516129032</v>
      </c>
      <c r="K32" s="94">
        <v>0.95833333333333304</v>
      </c>
      <c r="L32" s="93">
        <v>12.25</v>
      </c>
      <c r="M32" s="92">
        <v>24.333333333333332</v>
      </c>
      <c r="N32" s="93">
        <v>8.5</v>
      </c>
      <c r="O32" s="92">
        <v>10.5</v>
      </c>
      <c r="P32" s="93">
        <v>5.7727272727272725</v>
      </c>
      <c r="Q32" s="92">
        <v>7.625</v>
      </c>
      <c r="R32" s="93">
        <v>9.4761904761904763</v>
      </c>
      <c r="S32" s="92">
        <v>6.6</v>
      </c>
      <c r="T32" s="93">
        <v>19.818181818181817</v>
      </c>
      <c r="U32" s="92">
        <v>34.75</v>
      </c>
      <c r="V32" s="93">
        <v>17.391304347826086</v>
      </c>
      <c r="W32" s="92">
        <v>24.625</v>
      </c>
    </row>
    <row r="33" spans="2:23" ht="15.75" x14ac:dyDescent="0.25">
      <c r="B33" s="65" t="s">
        <v>134</v>
      </c>
      <c r="C33" s="91">
        <v>30.935606060606062</v>
      </c>
      <c r="D33" s="91">
        <v>16.010416666666668</v>
      </c>
      <c r="E33" s="61">
        <v>21.306451612903224</v>
      </c>
      <c r="F33" s="61">
        <v>9.6740947075208918</v>
      </c>
      <c r="G33" s="61">
        <v>12.744623655913978</v>
      </c>
      <c r="H33" s="61">
        <v>30</v>
      </c>
      <c r="I33" s="61">
        <v>24.475806451612904</v>
      </c>
      <c r="K33" s="65" t="s">
        <v>134</v>
      </c>
      <c r="L33" s="90">
        <v>33.223958333333336</v>
      </c>
      <c r="M33" s="61">
        <v>24.833333333333332</v>
      </c>
      <c r="N33" s="90">
        <v>17.81845238095238</v>
      </c>
      <c r="O33" s="61">
        <v>11.791666666666666</v>
      </c>
      <c r="P33" s="90">
        <v>10.653992395437262</v>
      </c>
      <c r="Q33" s="61">
        <v>6.989583333333333</v>
      </c>
      <c r="R33" s="90">
        <v>16.077380952380953</v>
      </c>
      <c r="S33" s="61">
        <v>5.7458333333333336</v>
      </c>
      <c r="T33" s="90">
        <v>33</v>
      </c>
      <c r="U33" s="61">
        <v>23</v>
      </c>
      <c r="V33" s="90">
        <v>26.672101449275363</v>
      </c>
      <c r="W33" s="61">
        <v>18.161458333333332</v>
      </c>
    </row>
  </sheetData>
  <mergeCells count="14">
    <mergeCell ref="V6:W7"/>
    <mergeCell ref="B7:B8"/>
    <mergeCell ref="C7:E7"/>
    <mergeCell ref="F7:F8"/>
    <mergeCell ref="L7:M7"/>
    <mergeCell ref="N7:O7"/>
    <mergeCell ref="G7:G8"/>
    <mergeCell ref="H7:H8"/>
    <mergeCell ref="I7:I8"/>
    <mergeCell ref="T6:U7"/>
    <mergeCell ref="R6:S7"/>
    <mergeCell ref="K6:K8"/>
    <mergeCell ref="L6:O6"/>
    <mergeCell ref="P6:Q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4" width="18.140625" customWidth="1"/>
    <col min="5" max="5" width="16.42578125" customWidth="1"/>
    <col min="6" max="6" width="22.28515625" customWidth="1"/>
    <col min="7" max="7" width="9.7109375" customWidth="1"/>
    <col min="8" max="8" width="22.28515625" customWidth="1"/>
    <col min="9" max="9" width="10.85546875" bestFit="1" customWidth="1"/>
    <col min="10" max="10" width="21.5703125" bestFit="1" customWidth="1"/>
    <col min="13" max="13" width="20" customWidth="1"/>
  </cols>
  <sheetData>
    <row r="1" spans="1:7" s="134" customFormat="1" x14ac:dyDescent="0.25">
      <c r="A1" s="136" t="s">
        <v>214</v>
      </c>
    </row>
    <row r="2" spans="1:7" s="134" customFormat="1" ht="14.25" x14ac:dyDescent="0.2">
      <c r="A2" s="143"/>
    </row>
    <row r="3" spans="1:7" s="134" customFormat="1" ht="14.25" x14ac:dyDescent="0.2"/>
    <row r="4" spans="1:7" s="134" customFormat="1" ht="14.25" x14ac:dyDescent="0.2"/>
    <row r="6" spans="1:7" ht="27" customHeight="1" x14ac:dyDescent="0.25">
      <c r="B6" s="130" t="s">
        <v>3</v>
      </c>
      <c r="C6" s="130" t="s">
        <v>4</v>
      </c>
      <c r="D6" s="130" t="s">
        <v>213</v>
      </c>
      <c r="F6" s="130" t="s">
        <v>212</v>
      </c>
    </row>
    <row r="7" spans="1:7" x14ac:dyDescent="0.25">
      <c r="B7" s="140">
        <v>44013</v>
      </c>
      <c r="C7" s="139" t="s">
        <v>8</v>
      </c>
      <c r="D7" s="138">
        <v>3588567</v>
      </c>
      <c r="F7" s="133">
        <f>D38/31</f>
        <v>3505484.6129032257</v>
      </c>
    </row>
    <row r="8" spans="1:7" x14ac:dyDescent="0.25">
      <c r="B8" s="140">
        <v>44014</v>
      </c>
      <c r="C8" s="139" t="s">
        <v>9</v>
      </c>
      <c r="D8" s="138">
        <v>3527798</v>
      </c>
    </row>
    <row r="9" spans="1:7" x14ac:dyDescent="0.25">
      <c r="B9" s="140">
        <v>44015</v>
      </c>
      <c r="C9" s="139" t="s">
        <v>10</v>
      </c>
      <c r="D9" s="138">
        <v>3493548</v>
      </c>
    </row>
    <row r="10" spans="1:7" x14ac:dyDescent="0.25">
      <c r="B10" s="140">
        <v>44016</v>
      </c>
      <c r="C10" s="139" t="s">
        <v>11</v>
      </c>
      <c r="D10" s="138">
        <v>3059808</v>
      </c>
    </row>
    <row r="11" spans="1:7" x14ac:dyDescent="0.25">
      <c r="B11" s="140">
        <v>44017</v>
      </c>
      <c r="C11" s="139" t="s">
        <v>5</v>
      </c>
      <c r="D11" s="138">
        <v>2320694</v>
      </c>
    </row>
    <row r="12" spans="1:7" x14ac:dyDescent="0.25">
      <c r="B12" s="140">
        <v>44018</v>
      </c>
      <c r="C12" s="139" t="s">
        <v>6</v>
      </c>
      <c r="D12" s="138">
        <v>3665775</v>
      </c>
    </row>
    <row r="13" spans="1:7" x14ac:dyDescent="0.25">
      <c r="B13" s="140">
        <v>44019</v>
      </c>
      <c r="C13" s="139" t="s">
        <v>7</v>
      </c>
      <c r="D13" s="138">
        <v>3629341</v>
      </c>
    </row>
    <row r="14" spans="1:7" x14ac:dyDescent="0.25">
      <c r="B14" s="140">
        <v>44020</v>
      </c>
      <c r="C14" s="139" t="s">
        <v>8</v>
      </c>
      <c r="D14" s="138">
        <v>3604668</v>
      </c>
    </row>
    <row r="15" spans="1:7" x14ac:dyDescent="0.25">
      <c r="B15" s="140">
        <v>44021</v>
      </c>
      <c r="C15" s="139" t="s">
        <v>9</v>
      </c>
      <c r="D15" s="138">
        <v>3666342</v>
      </c>
    </row>
    <row r="16" spans="1:7" x14ac:dyDescent="0.25">
      <c r="B16" s="140">
        <v>44022</v>
      </c>
      <c r="C16" s="139" t="s">
        <v>10</v>
      </c>
      <c r="D16" s="138">
        <v>3722020</v>
      </c>
      <c r="G16" s="142"/>
    </row>
    <row r="17" spans="2:8" x14ac:dyDescent="0.25">
      <c r="B17" s="140">
        <v>44023</v>
      </c>
      <c r="C17" s="139" t="s">
        <v>11</v>
      </c>
      <c r="D17" s="138">
        <v>3245316</v>
      </c>
      <c r="G17" s="142"/>
    </row>
    <row r="18" spans="2:8" x14ac:dyDescent="0.25">
      <c r="B18" s="140">
        <v>44024</v>
      </c>
      <c r="C18" s="139" t="s">
        <v>5</v>
      </c>
      <c r="D18" s="138">
        <v>2486507</v>
      </c>
    </row>
    <row r="19" spans="2:8" x14ac:dyDescent="0.25">
      <c r="B19" s="140">
        <v>44025</v>
      </c>
      <c r="C19" s="139" t="s">
        <v>6</v>
      </c>
      <c r="D19" s="138">
        <v>3645623</v>
      </c>
    </row>
    <row r="20" spans="2:8" x14ac:dyDescent="0.25">
      <c r="B20" s="140">
        <v>44026</v>
      </c>
      <c r="C20" s="139" t="s">
        <v>7</v>
      </c>
      <c r="D20" s="138">
        <v>3775487</v>
      </c>
    </row>
    <row r="21" spans="2:8" x14ac:dyDescent="0.25">
      <c r="B21" s="140">
        <v>44027</v>
      </c>
      <c r="C21" s="139" t="s">
        <v>8</v>
      </c>
      <c r="D21" s="138">
        <v>3614540</v>
      </c>
    </row>
    <row r="22" spans="2:8" x14ac:dyDescent="0.25">
      <c r="B22" s="140">
        <v>44028</v>
      </c>
      <c r="C22" s="139" t="s">
        <v>9</v>
      </c>
      <c r="D22" s="138">
        <v>3824294</v>
      </c>
      <c r="H22" s="141"/>
    </row>
    <row r="23" spans="2:8" x14ac:dyDescent="0.25">
      <c r="B23" s="140">
        <v>44029</v>
      </c>
      <c r="C23" s="139" t="s">
        <v>10</v>
      </c>
      <c r="D23" s="138">
        <v>3824740</v>
      </c>
      <c r="H23" s="141"/>
    </row>
    <row r="24" spans="2:8" x14ac:dyDescent="0.25">
      <c r="B24" s="140">
        <v>44030</v>
      </c>
      <c r="C24" s="139" t="s">
        <v>11</v>
      </c>
      <c r="D24" s="138">
        <v>3315892</v>
      </c>
      <c r="H24" s="141"/>
    </row>
    <row r="25" spans="2:8" x14ac:dyDescent="0.25">
      <c r="B25" s="140">
        <v>44031</v>
      </c>
      <c r="C25" s="139" t="s">
        <v>5</v>
      </c>
      <c r="D25" s="138">
        <v>2499929</v>
      </c>
    </row>
    <row r="26" spans="2:8" x14ac:dyDescent="0.25">
      <c r="B26" s="140">
        <v>44032</v>
      </c>
      <c r="C26" s="139" t="s">
        <v>6</v>
      </c>
      <c r="D26" s="138">
        <v>3861213</v>
      </c>
    </row>
    <row r="27" spans="2:8" x14ac:dyDescent="0.25">
      <c r="B27" s="140">
        <v>44033</v>
      </c>
      <c r="C27" s="139" t="s">
        <v>7</v>
      </c>
      <c r="D27" s="138">
        <v>3843069</v>
      </c>
    </row>
    <row r="28" spans="2:8" x14ac:dyDescent="0.25">
      <c r="B28" s="140">
        <v>44034</v>
      </c>
      <c r="C28" s="139" t="s">
        <v>8</v>
      </c>
      <c r="D28" s="138">
        <v>3838196</v>
      </c>
    </row>
    <row r="29" spans="2:8" x14ac:dyDescent="0.25">
      <c r="B29" s="140">
        <v>44035</v>
      </c>
      <c r="C29" s="139" t="s">
        <v>9</v>
      </c>
      <c r="D29" s="138">
        <v>3796650</v>
      </c>
    </row>
    <row r="30" spans="2:8" x14ac:dyDescent="0.25">
      <c r="B30" s="140">
        <v>44036</v>
      </c>
      <c r="C30" s="139" t="s">
        <v>10</v>
      </c>
      <c r="D30" s="138">
        <v>3959341</v>
      </c>
    </row>
    <row r="31" spans="2:8" x14ac:dyDescent="0.25">
      <c r="B31" s="140">
        <v>44037</v>
      </c>
      <c r="C31" s="139" t="s">
        <v>11</v>
      </c>
      <c r="D31" s="138">
        <v>3357738</v>
      </c>
    </row>
    <row r="32" spans="2:8" x14ac:dyDescent="0.25">
      <c r="B32" s="140">
        <v>44038</v>
      </c>
      <c r="C32" s="139" t="s">
        <v>5</v>
      </c>
      <c r="D32" s="138">
        <v>4069201</v>
      </c>
    </row>
    <row r="33" spans="2:4" x14ac:dyDescent="0.25">
      <c r="B33" s="140">
        <v>44039</v>
      </c>
      <c r="C33" s="139" t="s">
        <v>6</v>
      </c>
      <c r="D33" s="138">
        <v>3857119</v>
      </c>
    </row>
    <row r="34" spans="2:4" x14ac:dyDescent="0.25">
      <c r="B34" s="140">
        <v>44040</v>
      </c>
      <c r="C34" s="139" t="s">
        <v>7</v>
      </c>
      <c r="D34" s="138">
        <v>3770010</v>
      </c>
    </row>
    <row r="35" spans="2:4" x14ac:dyDescent="0.25">
      <c r="B35" s="140">
        <v>44041</v>
      </c>
      <c r="C35" s="139" t="s">
        <v>8</v>
      </c>
      <c r="D35" s="138">
        <v>3724752</v>
      </c>
    </row>
    <row r="36" spans="2:4" x14ac:dyDescent="0.25">
      <c r="B36" s="140">
        <v>44042</v>
      </c>
      <c r="C36" s="139" t="s">
        <v>9</v>
      </c>
      <c r="D36" s="138">
        <v>3103994</v>
      </c>
    </row>
    <row r="37" spans="2:4" x14ac:dyDescent="0.25">
      <c r="B37" s="140">
        <v>44043</v>
      </c>
      <c r="C37" s="139" t="s">
        <v>10</v>
      </c>
      <c r="D37" s="138">
        <v>2977851</v>
      </c>
    </row>
    <row r="38" spans="2:4" x14ac:dyDescent="0.25">
      <c r="B38" s="278" t="s">
        <v>12</v>
      </c>
      <c r="C38" s="278"/>
      <c r="D38" s="137">
        <f>SUM(D7:D37)</f>
        <v>108670023</v>
      </c>
    </row>
  </sheetData>
  <mergeCells count="1">
    <mergeCell ref="B38:C3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"/>
  <sheetViews>
    <sheetView showGridLines="0" workbookViewId="0">
      <pane ySplit="4" topLeftCell="A5" activePane="bottomLeft" state="frozenSplit"/>
      <selection activeCell="G21" sqref="G21"/>
      <selection pane="bottomLeft"/>
    </sheetView>
  </sheetViews>
  <sheetFormatPr defaultColWidth="8.85546875" defaultRowHeight="15" x14ac:dyDescent="0.25"/>
  <cols>
    <col min="1" max="1" width="8.85546875" style="57"/>
    <col min="2" max="2" width="6.5703125" style="57" customWidth="1"/>
    <col min="3" max="3" width="12.28515625" style="57" bestFit="1" customWidth="1"/>
    <col min="4" max="4" width="9.85546875" style="57" customWidth="1"/>
    <col min="5" max="28" width="7.7109375" style="57" customWidth="1"/>
    <col min="29" max="29" width="9.7109375" style="57" customWidth="1"/>
    <col min="30" max="16384" width="8.85546875" style="57"/>
  </cols>
  <sheetData>
    <row r="1" spans="1:29" s="81" customFormat="1" x14ac:dyDescent="0.25">
      <c r="A1" s="83" t="s">
        <v>171</v>
      </c>
    </row>
    <row r="2" spans="1:29" s="81" customFormat="1" ht="14.25" x14ac:dyDescent="0.2">
      <c r="A2" s="82"/>
    </row>
    <row r="3" spans="1:29" s="81" customFormat="1" ht="14.25" x14ac:dyDescent="0.2"/>
    <row r="4" spans="1:29" s="81" customFormat="1" ht="14.25" x14ac:dyDescent="0.2"/>
    <row r="5" spans="1:29" s="81" customFormat="1" ht="14.25" x14ac:dyDescent="0.2"/>
    <row r="6" spans="1:29" ht="24" customHeight="1" x14ac:dyDescent="0.25">
      <c r="B6" s="79"/>
      <c r="C6" s="79" t="s">
        <v>170</v>
      </c>
      <c r="D6" s="79" t="s">
        <v>4</v>
      </c>
      <c r="E6" s="103">
        <v>0</v>
      </c>
      <c r="F6" s="103">
        <v>4.1666666666666664E-2</v>
      </c>
      <c r="G6" s="103">
        <v>8.3333333333333301E-2</v>
      </c>
      <c r="H6" s="103">
        <v>0.125</v>
      </c>
      <c r="I6" s="103">
        <v>0.16666666666666699</v>
      </c>
      <c r="J6" s="103">
        <v>0.20833333333333301</v>
      </c>
      <c r="K6" s="103">
        <v>0.25</v>
      </c>
      <c r="L6" s="103">
        <v>0.29166666666666702</v>
      </c>
      <c r="M6" s="103">
        <v>0.33333333333333298</v>
      </c>
      <c r="N6" s="103">
        <v>0.375</v>
      </c>
      <c r="O6" s="103">
        <v>0.41666666666666702</v>
      </c>
      <c r="P6" s="103">
        <v>0.45833333333333298</v>
      </c>
      <c r="Q6" s="103">
        <v>0.5</v>
      </c>
      <c r="R6" s="103">
        <v>0.54166666666666696</v>
      </c>
      <c r="S6" s="103">
        <v>0.58333333333333304</v>
      </c>
      <c r="T6" s="103">
        <v>0.625</v>
      </c>
      <c r="U6" s="103">
        <v>0.66666666666666696</v>
      </c>
      <c r="V6" s="103">
        <v>0.70833333333333304</v>
      </c>
      <c r="W6" s="103">
        <v>0.75</v>
      </c>
      <c r="X6" s="103">
        <v>0.79166666666666696</v>
      </c>
      <c r="Y6" s="103">
        <v>0.83333333333333304</v>
      </c>
      <c r="Z6" s="103">
        <v>0.875</v>
      </c>
      <c r="AA6" s="103">
        <v>0.91666666666666696</v>
      </c>
      <c r="AB6" s="103">
        <v>0.95833333333333304</v>
      </c>
      <c r="AC6" s="79" t="s">
        <v>134</v>
      </c>
    </row>
    <row r="7" spans="1:29" x14ac:dyDescent="0.25">
      <c r="B7" s="351" t="s">
        <v>26</v>
      </c>
      <c r="C7" s="256" t="s">
        <v>169</v>
      </c>
      <c r="D7" s="102" t="s">
        <v>5</v>
      </c>
      <c r="E7" s="101">
        <v>17</v>
      </c>
      <c r="F7" s="101">
        <v>8</v>
      </c>
      <c r="G7" s="101">
        <v>4</v>
      </c>
      <c r="H7" s="101">
        <v>3</v>
      </c>
      <c r="I7" s="101">
        <v>3</v>
      </c>
      <c r="J7" s="101">
        <v>5</v>
      </c>
      <c r="K7" s="101">
        <v>8</v>
      </c>
      <c r="L7" s="101">
        <v>8</v>
      </c>
      <c r="M7" s="101">
        <v>6</v>
      </c>
      <c r="N7" s="101">
        <v>7</v>
      </c>
      <c r="O7" s="101">
        <v>9</v>
      </c>
      <c r="P7" s="101">
        <v>13</v>
      </c>
      <c r="Q7" s="101">
        <v>21</v>
      </c>
      <c r="R7" s="101">
        <v>32</v>
      </c>
      <c r="S7" s="101">
        <v>40</v>
      </c>
      <c r="T7" s="101">
        <v>46</v>
      </c>
      <c r="U7" s="101">
        <v>44</v>
      </c>
      <c r="V7" s="101">
        <v>43</v>
      </c>
      <c r="W7" s="101">
        <v>44</v>
      </c>
      <c r="X7" s="101">
        <v>41</v>
      </c>
      <c r="Y7" s="101">
        <v>36</v>
      </c>
      <c r="Z7" s="101">
        <v>33</v>
      </c>
      <c r="AA7" s="101">
        <v>36</v>
      </c>
      <c r="AB7" s="101">
        <v>24</v>
      </c>
      <c r="AC7" s="101">
        <v>22.125</v>
      </c>
    </row>
    <row r="8" spans="1:29" x14ac:dyDescent="0.25">
      <c r="B8" s="352"/>
      <c r="C8" s="257" t="s">
        <v>168</v>
      </c>
      <c r="D8" s="96" t="s">
        <v>6</v>
      </c>
      <c r="E8" s="98">
        <v>10</v>
      </c>
      <c r="F8" s="98">
        <v>4</v>
      </c>
      <c r="G8" s="98">
        <v>4</v>
      </c>
      <c r="H8" s="98">
        <v>6</v>
      </c>
      <c r="I8" s="98">
        <v>5</v>
      </c>
      <c r="J8" s="98">
        <v>6</v>
      </c>
      <c r="K8" s="98">
        <v>15</v>
      </c>
      <c r="L8" s="98">
        <v>46</v>
      </c>
      <c r="M8" s="98">
        <v>60</v>
      </c>
      <c r="N8" s="98">
        <v>50</v>
      </c>
      <c r="O8" s="98">
        <v>39</v>
      </c>
      <c r="P8" s="98">
        <v>36</v>
      </c>
      <c r="Q8" s="98">
        <v>37</v>
      </c>
      <c r="R8" s="98">
        <v>34</v>
      </c>
      <c r="S8" s="98">
        <v>34</v>
      </c>
      <c r="T8" s="98">
        <v>38</v>
      </c>
      <c r="U8" s="98">
        <v>46</v>
      </c>
      <c r="V8" s="98">
        <v>54</v>
      </c>
      <c r="W8" s="98">
        <v>62</v>
      </c>
      <c r="X8" s="98">
        <v>55</v>
      </c>
      <c r="Y8" s="98">
        <v>36</v>
      </c>
      <c r="Z8" s="98">
        <v>22</v>
      </c>
      <c r="AA8" s="98">
        <v>15</v>
      </c>
      <c r="AB8" s="98">
        <v>10</v>
      </c>
      <c r="AC8" s="98">
        <v>30.166666666666668</v>
      </c>
    </row>
    <row r="9" spans="1:29" x14ac:dyDescent="0.25">
      <c r="B9" s="352"/>
      <c r="C9" s="257" t="s">
        <v>167</v>
      </c>
      <c r="D9" s="96" t="s">
        <v>7</v>
      </c>
      <c r="E9" s="98">
        <v>8</v>
      </c>
      <c r="F9" s="98">
        <v>5</v>
      </c>
      <c r="G9" s="98">
        <v>6</v>
      </c>
      <c r="H9" s="98">
        <v>8</v>
      </c>
      <c r="I9" s="98">
        <v>6</v>
      </c>
      <c r="J9" s="98">
        <v>8</v>
      </c>
      <c r="K9" s="98">
        <v>15</v>
      </c>
      <c r="L9" s="98">
        <v>44</v>
      </c>
      <c r="M9" s="98">
        <v>57</v>
      </c>
      <c r="N9" s="98">
        <v>51</v>
      </c>
      <c r="O9" s="98">
        <v>48</v>
      </c>
      <c r="P9" s="98">
        <v>45</v>
      </c>
      <c r="Q9" s="98">
        <v>43</v>
      </c>
      <c r="R9" s="98">
        <v>40</v>
      </c>
      <c r="S9" s="98">
        <v>41</v>
      </c>
      <c r="T9" s="98">
        <v>45</v>
      </c>
      <c r="U9" s="98">
        <v>50</v>
      </c>
      <c r="V9" s="98">
        <v>59</v>
      </c>
      <c r="W9" s="98">
        <v>67</v>
      </c>
      <c r="X9" s="98">
        <v>58</v>
      </c>
      <c r="Y9" s="98">
        <v>38</v>
      </c>
      <c r="Z9" s="98">
        <v>74</v>
      </c>
      <c r="AA9" s="98">
        <v>39</v>
      </c>
      <c r="AB9" s="98">
        <v>9</v>
      </c>
      <c r="AC9" s="98">
        <v>36</v>
      </c>
    </row>
    <row r="10" spans="1:29" x14ac:dyDescent="0.25">
      <c r="B10" s="352"/>
      <c r="C10" s="257" t="s">
        <v>166</v>
      </c>
      <c r="D10" s="96" t="s">
        <v>8</v>
      </c>
      <c r="E10" s="98">
        <v>6</v>
      </c>
      <c r="F10" s="98">
        <v>5</v>
      </c>
      <c r="G10" s="98">
        <v>7</v>
      </c>
      <c r="H10" s="98">
        <v>7</v>
      </c>
      <c r="I10" s="98">
        <v>5</v>
      </c>
      <c r="J10" s="98">
        <v>5</v>
      </c>
      <c r="K10" s="98">
        <v>11</v>
      </c>
      <c r="L10" s="98">
        <v>38</v>
      </c>
      <c r="M10" s="98">
        <v>51</v>
      </c>
      <c r="N10" s="98">
        <v>46</v>
      </c>
      <c r="O10" s="98">
        <v>42</v>
      </c>
      <c r="P10" s="98">
        <v>40</v>
      </c>
      <c r="Q10" s="98">
        <v>39</v>
      </c>
      <c r="R10" s="98">
        <v>37</v>
      </c>
      <c r="S10" s="98">
        <v>39</v>
      </c>
      <c r="T10" s="98">
        <v>43</v>
      </c>
      <c r="U10" s="98">
        <v>48</v>
      </c>
      <c r="V10" s="98">
        <v>55</v>
      </c>
      <c r="W10" s="98">
        <v>60</v>
      </c>
      <c r="X10" s="98">
        <v>50</v>
      </c>
      <c r="Y10" s="98">
        <v>33</v>
      </c>
      <c r="Z10" s="98">
        <v>20</v>
      </c>
      <c r="AA10" s="98">
        <v>16</v>
      </c>
      <c r="AB10" s="98">
        <v>11</v>
      </c>
      <c r="AC10" s="98">
        <v>29.75</v>
      </c>
    </row>
    <row r="11" spans="1:29" x14ac:dyDescent="0.25">
      <c r="B11" s="352"/>
      <c r="C11" s="257" t="s">
        <v>165</v>
      </c>
      <c r="D11" s="96" t="s">
        <v>9</v>
      </c>
      <c r="E11" s="98">
        <v>8</v>
      </c>
      <c r="F11" s="98">
        <v>4</v>
      </c>
      <c r="G11" s="98">
        <v>6</v>
      </c>
      <c r="H11" s="98">
        <v>6</v>
      </c>
      <c r="I11" s="98">
        <v>6</v>
      </c>
      <c r="J11" s="98">
        <v>7</v>
      </c>
      <c r="K11" s="98">
        <v>14</v>
      </c>
      <c r="L11" s="98">
        <v>41</v>
      </c>
      <c r="M11" s="98">
        <v>56</v>
      </c>
      <c r="N11" s="98">
        <v>48</v>
      </c>
      <c r="O11" s="98">
        <v>41</v>
      </c>
      <c r="P11" s="98">
        <v>40</v>
      </c>
      <c r="Q11" s="98">
        <v>45</v>
      </c>
      <c r="R11" s="98">
        <v>48</v>
      </c>
      <c r="S11" s="98">
        <v>45</v>
      </c>
      <c r="T11" s="98">
        <v>47</v>
      </c>
      <c r="U11" s="98">
        <v>55</v>
      </c>
      <c r="V11" s="98">
        <v>69</v>
      </c>
      <c r="W11" s="98">
        <v>74</v>
      </c>
      <c r="X11" s="98">
        <v>60</v>
      </c>
      <c r="Y11" s="98">
        <v>38</v>
      </c>
      <c r="Z11" s="98">
        <v>26</v>
      </c>
      <c r="AA11" s="98">
        <v>20</v>
      </c>
      <c r="AB11" s="98">
        <v>16</v>
      </c>
      <c r="AC11" s="98">
        <v>34.166666666666664</v>
      </c>
    </row>
    <row r="12" spans="1:29" x14ac:dyDescent="0.25">
      <c r="B12" s="352"/>
      <c r="C12" s="257" t="s">
        <v>164</v>
      </c>
      <c r="D12" s="96" t="s">
        <v>10</v>
      </c>
      <c r="E12" s="98">
        <v>9</v>
      </c>
      <c r="F12" s="98">
        <v>7</v>
      </c>
      <c r="G12" s="98">
        <v>7</v>
      </c>
      <c r="H12" s="98">
        <v>9</v>
      </c>
      <c r="I12" s="98">
        <v>13</v>
      </c>
      <c r="J12" s="98">
        <v>15</v>
      </c>
      <c r="K12" s="98">
        <v>22</v>
      </c>
      <c r="L12" s="98">
        <v>51</v>
      </c>
      <c r="M12" s="98">
        <v>65</v>
      </c>
      <c r="N12" s="98">
        <v>57</v>
      </c>
      <c r="O12" s="98">
        <v>50</v>
      </c>
      <c r="P12" s="98">
        <v>44</v>
      </c>
      <c r="Q12" s="98">
        <v>41</v>
      </c>
      <c r="R12" s="98">
        <v>33</v>
      </c>
      <c r="S12" s="98">
        <v>29</v>
      </c>
      <c r="T12" s="98">
        <v>45</v>
      </c>
      <c r="U12" s="98">
        <v>54</v>
      </c>
      <c r="V12" s="98">
        <v>61</v>
      </c>
      <c r="W12" s="98">
        <v>66</v>
      </c>
      <c r="X12" s="98">
        <v>61</v>
      </c>
      <c r="Y12" s="98">
        <v>44</v>
      </c>
      <c r="Z12" s="98">
        <v>29</v>
      </c>
      <c r="AA12" s="98">
        <v>24</v>
      </c>
      <c r="AB12" s="98">
        <v>18</v>
      </c>
      <c r="AC12" s="98">
        <v>35.583333333333336</v>
      </c>
    </row>
    <row r="13" spans="1:29" x14ac:dyDescent="0.25">
      <c r="B13" s="352"/>
      <c r="C13" s="257" t="s">
        <v>163</v>
      </c>
      <c r="D13" s="96" t="s">
        <v>11</v>
      </c>
      <c r="E13" s="98">
        <v>12</v>
      </c>
      <c r="F13" s="98">
        <v>7</v>
      </c>
      <c r="G13" s="98">
        <v>7</v>
      </c>
      <c r="H13" s="98">
        <v>6</v>
      </c>
      <c r="I13" s="98">
        <v>6</v>
      </c>
      <c r="J13" s="98">
        <v>8</v>
      </c>
      <c r="K13" s="98">
        <v>10</v>
      </c>
      <c r="L13" s="98">
        <v>12</v>
      </c>
      <c r="M13" s="98">
        <v>18</v>
      </c>
      <c r="N13" s="98">
        <v>27</v>
      </c>
      <c r="O13" s="98">
        <v>31</v>
      </c>
      <c r="P13" s="98">
        <v>36</v>
      </c>
      <c r="Q13" s="98">
        <v>43</v>
      </c>
      <c r="R13" s="98">
        <v>53</v>
      </c>
      <c r="S13" s="98">
        <v>57</v>
      </c>
      <c r="T13" s="98">
        <v>58</v>
      </c>
      <c r="U13" s="98">
        <v>54</v>
      </c>
      <c r="V13" s="98">
        <v>51</v>
      </c>
      <c r="W13" s="98">
        <v>53</v>
      </c>
      <c r="X13" s="98">
        <v>52</v>
      </c>
      <c r="Y13" s="98">
        <v>42</v>
      </c>
      <c r="Z13" s="98">
        <v>29</v>
      </c>
      <c r="AA13" s="98">
        <v>27</v>
      </c>
      <c r="AB13" s="98">
        <v>26</v>
      </c>
      <c r="AC13" s="98">
        <v>30.208333333333332</v>
      </c>
    </row>
    <row r="14" spans="1:29" x14ac:dyDescent="0.25">
      <c r="B14" s="352"/>
      <c r="C14" s="257" t="s">
        <v>162</v>
      </c>
      <c r="D14" s="96" t="s">
        <v>5</v>
      </c>
      <c r="E14" s="98">
        <v>20</v>
      </c>
      <c r="F14" s="98">
        <v>10</v>
      </c>
      <c r="G14" s="98">
        <v>5</v>
      </c>
      <c r="H14" s="98">
        <v>3</v>
      </c>
      <c r="I14" s="98">
        <v>3</v>
      </c>
      <c r="J14" s="98">
        <v>6</v>
      </c>
      <c r="K14" s="98">
        <v>7</v>
      </c>
      <c r="L14" s="98">
        <v>6</v>
      </c>
      <c r="M14" s="98">
        <v>4</v>
      </c>
      <c r="N14" s="98">
        <v>7</v>
      </c>
      <c r="O14" s="98">
        <v>12</v>
      </c>
      <c r="P14" s="98">
        <v>16</v>
      </c>
      <c r="Q14" s="98">
        <v>25</v>
      </c>
      <c r="R14" s="98">
        <v>35</v>
      </c>
      <c r="S14" s="98">
        <v>43</v>
      </c>
      <c r="T14" s="98">
        <v>47</v>
      </c>
      <c r="U14" s="98">
        <v>45</v>
      </c>
      <c r="V14" s="98">
        <v>40</v>
      </c>
      <c r="W14" s="98">
        <v>39</v>
      </c>
      <c r="X14" s="98">
        <v>38</v>
      </c>
      <c r="Y14" s="98">
        <v>35</v>
      </c>
      <c r="Z14" s="98">
        <v>32</v>
      </c>
      <c r="AA14" s="98">
        <v>31</v>
      </c>
      <c r="AB14" s="98">
        <v>23</v>
      </c>
      <c r="AC14" s="98">
        <v>22.166666666666668</v>
      </c>
    </row>
    <row r="15" spans="1:29" x14ac:dyDescent="0.25">
      <c r="B15" s="352"/>
      <c r="C15" s="257" t="s">
        <v>161</v>
      </c>
      <c r="D15" s="96" t="s">
        <v>6</v>
      </c>
      <c r="E15" s="98">
        <v>12</v>
      </c>
      <c r="F15" s="98">
        <v>5</v>
      </c>
      <c r="G15" s="98">
        <v>5</v>
      </c>
      <c r="H15" s="98">
        <v>7</v>
      </c>
      <c r="I15" s="98">
        <v>6</v>
      </c>
      <c r="J15" s="98">
        <v>6</v>
      </c>
      <c r="K15" s="98">
        <v>14</v>
      </c>
      <c r="L15" s="98">
        <v>41</v>
      </c>
      <c r="M15" s="98">
        <v>57</v>
      </c>
      <c r="N15" s="98">
        <v>48</v>
      </c>
      <c r="O15" s="98">
        <v>42</v>
      </c>
      <c r="P15" s="98">
        <v>35</v>
      </c>
      <c r="Q15" s="98">
        <v>35</v>
      </c>
      <c r="R15" s="98">
        <v>33</v>
      </c>
      <c r="S15" s="98">
        <v>34</v>
      </c>
      <c r="T15" s="98">
        <v>39</v>
      </c>
      <c r="U15" s="98">
        <v>45</v>
      </c>
      <c r="V15" s="98">
        <v>54</v>
      </c>
      <c r="W15" s="98">
        <v>60</v>
      </c>
      <c r="X15" s="98">
        <v>50</v>
      </c>
      <c r="Y15" s="98">
        <v>31</v>
      </c>
      <c r="Z15" s="98">
        <v>19</v>
      </c>
      <c r="AA15" s="98">
        <v>14</v>
      </c>
      <c r="AB15" s="98">
        <v>10</v>
      </c>
      <c r="AC15" s="98">
        <v>29.25</v>
      </c>
    </row>
    <row r="16" spans="1:29" x14ac:dyDescent="0.25">
      <c r="B16" s="352"/>
      <c r="C16" s="257" t="s">
        <v>160</v>
      </c>
      <c r="D16" s="96" t="s">
        <v>7</v>
      </c>
      <c r="E16" s="98">
        <v>8</v>
      </c>
      <c r="F16" s="98">
        <v>6</v>
      </c>
      <c r="G16" s="98">
        <v>8</v>
      </c>
      <c r="H16" s="98">
        <v>9</v>
      </c>
      <c r="I16" s="98">
        <v>12</v>
      </c>
      <c r="J16" s="98">
        <v>16</v>
      </c>
      <c r="K16" s="98">
        <v>20</v>
      </c>
      <c r="L16" s="98">
        <v>49</v>
      </c>
      <c r="M16" s="98">
        <v>69</v>
      </c>
      <c r="N16" s="98">
        <v>62</v>
      </c>
      <c r="O16" s="98">
        <v>52</v>
      </c>
      <c r="P16" s="98">
        <v>47</v>
      </c>
      <c r="Q16" s="98">
        <v>48</v>
      </c>
      <c r="R16" s="98">
        <v>48</v>
      </c>
      <c r="S16" s="98">
        <v>52</v>
      </c>
      <c r="T16" s="98">
        <v>55</v>
      </c>
      <c r="U16" s="98">
        <v>60</v>
      </c>
      <c r="V16" s="98">
        <v>66</v>
      </c>
      <c r="W16" s="98">
        <v>72</v>
      </c>
      <c r="X16" s="98">
        <v>64</v>
      </c>
      <c r="Y16" s="98">
        <v>41</v>
      </c>
      <c r="Z16" s="98">
        <v>27</v>
      </c>
      <c r="AA16" s="98">
        <v>19</v>
      </c>
      <c r="AB16" s="98">
        <v>13</v>
      </c>
      <c r="AC16" s="98">
        <v>38.458333333333336</v>
      </c>
    </row>
    <row r="17" spans="2:29" x14ac:dyDescent="0.25">
      <c r="B17" s="353"/>
      <c r="C17" s="258" t="s">
        <v>159</v>
      </c>
      <c r="D17" s="100" t="s">
        <v>8</v>
      </c>
      <c r="E17" s="99">
        <v>9</v>
      </c>
      <c r="F17" s="99">
        <v>8</v>
      </c>
      <c r="G17" s="99">
        <v>8</v>
      </c>
      <c r="H17" s="99">
        <v>8</v>
      </c>
      <c r="I17" s="99">
        <v>8</v>
      </c>
      <c r="J17" s="99">
        <v>9</v>
      </c>
      <c r="K17" s="99">
        <v>16</v>
      </c>
      <c r="L17" s="99">
        <v>44</v>
      </c>
      <c r="M17" s="99">
        <v>57</v>
      </c>
      <c r="N17" s="99">
        <v>50</v>
      </c>
      <c r="O17" s="99">
        <v>44</v>
      </c>
      <c r="P17" s="99">
        <v>40</v>
      </c>
      <c r="Q17" s="99">
        <v>40</v>
      </c>
      <c r="R17" s="99">
        <v>41</v>
      </c>
      <c r="S17" s="99">
        <v>40</v>
      </c>
      <c r="T17" s="99">
        <v>44</v>
      </c>
      <c r="U17" s="99">
        <v>50</v>
      </c>
      <c r="V17" s="99">
        <v>57</v>
      </c>
      <c r="W17" s="99">
        <v>65</v>
      </c>
      <c r="X17" s="99">
        <v>57</v>
      </c>
      <c r="Y17" s="99">
        <v>35</v>
      </c>
      <c r="Z17" s="99">
        <v>21</v>
      </c>
      <c r="AA17" s="99">
        <v>16</v>
      </c>
      <c r="AB17" s="99">
        <v>11</v>
      </c>
      <c r="AC17" s="99">
        <v>32.416666666666664</v>
      </c>
    </row>
    <row r="18" spans="2:29" ht="14.45" customHeight="1" x14ac:dyDescent="0.25">
      <c r="B18" s="351" t="s">
        <v>25</v>
      </c>
      <c r="C18" s="257" t="s">
        <v>158</v>
      </c>
      <c r="D18" s="96" t="s">
        <v>9</v>
      </c>
      <c r="E18" s="98">
        <v>8</v>
      </c>
      <c r="F18" s="98">
        <v>6</v>
      </c>
      <c r="G18" s="98">
        <v>7</v>
      </c>
      <c r="H18" s="98">
        <v>8</v>
      </c>
      <c r="I18" s="98">
        <v>6</v>
      </c>
      <c r="J18" s="98">
        <v>7</v>
      </c>
      <c r="K18" s="98">
        <v>15</v>
      </c>
      <c r="L18" s="98">
        <v>41</v>
      </c>
      <c r="M18" s="98">
        <v>57</v>
      </c>
      <c r="N18" s="98">
        <v>51</v>
      </c>
      <c r="O18" s="98">
        <v>43</v>
      </c>
      <c r="P18" s="98">
        <v>38</v>
      </c>
      <c r="Q18" s="98">
        <v>37</v>
      </c>
      <c r="R18" s="98">
        <v>35</v>
      </c>
      <c r="S18" s="98">
        <v>38</v>
      </c>
      <c r="T18" s="98">
        <v>44</v>
      </c>
      <c r="U18" s="98">
        <v>50</v>
      </c>
      <c r="V18" s="98">
        <v>60</v>
      </c>
      <c r="W18" s="98">
        <v>70</v>
      </c>
      <c r="X18" s="98">
        <v>61</v>
      </c>
      <c r="Y18" s="98">
        <v>41</v>
      </c>
      <c r="Z18" s="98">
        <v>26</v>
      </c>
      <c r="AA18" s="98">
        <v>18</v>
      </c>
      <c r="AB18" s="98">
        <v>13</v>
      </c>
      <c r="AC18" s="98">
        <v>32.5</v>
      </c>
    </row>
    <row r="19" spans="2:29" x14ac:dyDescent="0.25">
      <c r="B19" s="352"/>
      <c r="C19" s="257" t="s">
        <v>157</v>
      </c>
      <c r="D19" s="96" t="s">
        <v>10</v>
      </c>
      <c r="E19" s="98">
        <v>8</v>
      </c>
      <c r="F19" s="98">
        <v>7</v>
      </c>
      <c r="G19" s="98">
        <v>7</v>
      </c>
      <c r="H19" s="98">
        <v>8</v>
      </c>
      <c r="I19" s="98">
        <v>8</v>
      </c>
      <c r="J19" s="98">
        <v>9</v>
      </c>
      <c r="K19" s="98">
        <v>15</v>
      </c>
      <c r="L19" s="98">
        <v>41</v>
      </c>
      <c r="M19" s="98">
        <v>52</v>
      </c>
      <c r="N19" s="98">
        <v>43</v>
      </c>
      <c r="O19" s="98">
        <v>38</v>
      </c>
      <c r="P19" s="98">
        <v>39</v>
      </c>
      <c r="Q19" s="98">
        <v>39</v>
      </c>
      <c r="R19" s="98">
        <v>32</v>
      </c>
      <c r="S19" s="98">
        <v>32</v>
      </c>
      <c r="T19" s="98">
        <v>46</v>
      </c>
      <c r="U19" s="98">
        <v>52</v>
      </c>
      <c r="V19" s="98">
        <v>59</v>
      </c>
      <c r="W19" s="98">
        <v>67</v>
      </c>
      <c r="X19" s="98">
        <v>64</v>
      </c>
      <c r="Y19" s="98">
        <v>46</v>
      </c>
      <c r="Z19" s="98">
        <v>31</v>
      </c>
      <c r="AA19" s="98">
        <v>23</v>
      </c>
      <c r="AB19" s="98">
        <v>16</v>
      </c>
      <c r="AC19" s="98">
        <v>32.583333333333336</v>
      </c>
    </row>
    <row r="20" spans="2:29" x14ac:dyDescent="0.25">
      <c r="B20" s="352"/>
      <c r="C20" s="257" t="s">
        <v>156</v>
      </c>
      <c r="D20" s="96" t="s">
        <v>11</v>
      </c>
      <c r="E20" s="98">
        <v>11</v>
      </c>
      <c r="F20" s="98">
        <v>7</v>
      </c>
      <c r="G20" s="98">
        <v>8</v>
      </c>
      <c r="H20" s="98">
        <v>8</v>
      </c>
      <c r="I20" s="98">
        <v>8</v>
      </c>
      <c r="J20" s="98">
        <v>9</v>
      </c>
      <c r="K20" s="98">
        <v>11</v>
      </c>
      <c r="L20" s="98">
        <v>12</v>
      </c>
      <c r="M20" s="98">
        <v>16</v>
      </c>
      <c r="N20" s="98">
        <v>20</v>
      </c>
      <c r="O20" s="98">
        <v>27</v>
      </c>
      <c r="P20" s="98">
        <v>31</v>
      </c>
      <c r="Q20" s="98">
        <v>37</v>
      </c>
      <c r="R20" s="98">
        <v>46</v>
      </c>
      <c r="S20" s="98">
        <v>48</v>
      </c>
      <c r="T20" s="98">
        <v>47</v>
      </c>
      <c r="U20" s="98">
        <v>43</v>
      </c>
      <c r="V20" s="98">
        <v>39</v>
      </c>
      <c r="W20" s="98">
        <v>39</v>
      </c>
      <c r="X20" s="98">
        <v>34</v>
      </c>
      <c r="Y20" s="98">
        <v>26</v>
      </c>
      <c r="Z20" s="98">
        <v>18</v>
      </c>
      <c r="AA20" s="98">
        <v>17</v>
      </c>
      <c r="AB20" s="98">
        <v>16</v>
      </c>
      <c r="AC20" s="98">
        <v>24.083333333333332</v>
      </c>
    </row>
    <row r="21" spans="2:29" x14ac:dyDescent="0.25">
      <c r="B21" s="352"/>
      <c r="C21" s="257" t="s">
        <v>155</v>
      </c>
      <c r="D21" s="96" t="s">
        <v>5</v>
      </c>
      <c r="E21" s="98">
        <v>12</v>
      </c>
      <c r="F21" s="98">
        <v>5</v>
      </c>
      <c r="G21" s="98">
        <v>2</v>
      </c>
      <c r="H21" s="98">
        <v>2</v>
      </c>
      <c r="I21" s="98">
        <v>4</v>
      </c>
      <c r="J21" s="98">
        <v>6</v>
      </c>
      <c r="K21" s="98">
        <v>8</v>
      </c>
      <c r="L21" s="98">
        <v>7</v>
      </c>
      <c r="M21" s="98">
        <v>5</v>
      </c>
      <c r="N21" s="98">
        <v>6</v>
      </c>
      <c r="O21" s="98">
        <v>8</v>
      </c>
      <c r="P21" s="98">
        <v>12</v>
      </c>
      <c r="Q21" s="98">
        <v>23</v>
      </c>
      <c r="R21" s="98">
        <v>27</v>
      </c>
      <c r="S21" s="98">
        <v>33</v>
      </c>
      <c r="T21" s="98">
        <v>39</v>
      </c>
      <c r="U21" s="98">
        <v>40</v>
      </c>
      <c r="V21" s="98">
        <v>36</v>
      </c>
      <c r="W21" s="98">
        <v>34</v>
      </c>
      <c r="X21" s="98">
        <v>32</v>
      </c>
      <c r="Y21" s="98">
        <v>26</v>
      </c>
      <c r="Z21" s="98">
        <v>24</v>
      </c>
      <c r="AA21" s="98">
        <v>25</v>
      </c>
      <c r="AB21" s="98">
        <v>22</v>
      </c>
      <c r="AC21" s="98">
        <v>18.25</v>
      </c>
    </row>
    <row r="22" spans="2:29" x14ac:dyDescent="0.25">
      <c r="B22" s="352"/>
      <c r="C22" s="257" t="s">
        <v>154</v>
      </c>
      <c r="D22" s="96" t="s">
        <v>6</v>
      </c>
      <c r="E22" s="98">
        <v>15</v>
      </c>
      <c r="F22" s="98">
        <v>10</v>
      </c>
      <c r="G22" s="98">
        <v>11</v>
      </c>
      <c r="H22" s="98">
        <v>11</v>
      </c>
      <c r="I22" s="98">
        <v>9</v>
      </c>
      <c r="J22" s="98">
        <v>9</v>
      </c>
      <c r="K22" s="98">
        <v>15</v>
      </c>
      <c r="L22" s="98">
        <v>41</v>
      </c>
      <c r="M22" s="98">
        <v>45</v>
      </c>
      <c r="N22" s="98">
        <v>30</v>
      </c>
      <c r="O22" s="98">
        <v>28</v>
      </c>
      <c r="P22" s="98">
        <v>26</v>
      </c>
      <c r="Q22" s="98">
        <v>26</v>
      </c>
      <c r="R22" s="98">
        <v>26</v>
      </c>
      <c r="S22" s="98">
        <v>29</v>
      </c>
      <c r="T22" s="98">
        <v>32</v>
      </c>
      <c r="U22" s="98">
        <v>32</v>
      </c>
      <c r="V22" s="98">
        <v>43</v>
      </c>
      <c r="W22" s="98">
        <v>51</v>
      </c>
      <c r="X22" s="98">
        <v>44</v>
      </c>
      <c r="Y22" s="98">
        <v>23</v>
      </c>
      <c r="Z22" s="98">
        <v>12</v>
      </c>
      <c r="AA22" s="98">
        <v>9</v>
      </c>
      <c r="AB22" s="98">
        <v>8</v>
      </c>
      <c r="AC22" s="98">
        <v>24.375</v>
      </c>
    </row>
    <row r="23" spans="2:29" x14ac:dyDescent="0.25">
      <c r="B23" s="352"/>
      <c r="C23" s="257" t="s">
        <v>153</v>
      </c>
      <c r="D23" s="96" t="s">
        <v>7</v>
      </c>
      <c r="E23" s="98">
        <v>7</v>
      </c>
      <c r="F23" s="98">
        <v>6</v>
      </c>
      <c r="G23" s="98">
        <v>7</v>
      </c>
      <c r="H23" s="98">
        <v>6</v>
      </c>
      <c r="I23" s="98">
        <v>9</v>
      </c>
      <c r="J23" s="98">
        <v>10</v>
      </c>
      <c r="K23" s="98">
        <v>13</v>
      </c>
      <c r="L23" s="98">
        <v>32</v>
      </c>
      <c r="M23" s="98">
        <v>34</v>
      </c>
      <c r="N23" s="98">
        <v>25</v>
      </c>
      <c r="O23" s="98">
        <v>26</v>
      </c>
      <c r="P23" s="98">
        <v>25</v>
      </c>
      <c r="Q23" s="98">
        <v>26</v>
      </c>
      <c r="R23" s="98">
        <v>25</v>
      </c>
      <c r="S23" s="98">
        <v>27</v>
      </c>
      <c r="T23" s="98">
        <v>31</v>
      </c>
      <c r="U23" s="98">
        <v>31</v>
      </c>
      <c r="V23" s="98">
        <v>40</v>
      </c>
      <c r="W23" s="98">
        <v>51</v>
      </c>
      <c r="X23" s="98">
        <v>42</v>
      </c>
      <c r="Y23" s="98">
        <v>21</v>
      </c>
      <c r="Z23" s="98">
        <v>11</v>
      </c>
      <c r="AA23" s="98">
        <v>9</v>
      </c>
      <c r="AB23" s="98">
        <v>8</v>
      </c>
      <c r="AC23" s="98">
        <v>21.75</v>
      </c>
    </row>
    <row r="24" spans="2:29" x14ac:dyDescent="0.25">
      <c r="B24" s="352"/>
      <c r="C24" s="257" t="s">
        <v>152</v>
      </c>
      <c r="D24" s="96" t="s">
        <v>8</v>
      </c>
      <c r="E24" s="98">
        <v>6</v>
      </c>
      <c r="F24" s="98">
        <v>6</v>
      </c>
      <c r="G24" s="98">
        <v>7</v>
      </c>
      <c r="H24" s="98">
        <v>8</v>
      </c>
      <c r="I24" s="98">
        <v>8</v>
      </c>
      <c r="J24" s="98">
        <v>11</v>
      </c>
      <c r="K24" s="98">
        <v>13</v>
      </c>
      <c r="L24" s="98">
        <v>27</v>
      </c>
      <c r="M24" s="98">
        <v>28</v>
      </c>
      <c r="N24" s="98">
        <v>22</v>
      </c>
      <c r="O24" s="98">
        <v>22</v>
      </c>
      <c r="P24" s="98">
        <v>22</v>
      </c>
      <c r="Q24" s="98">
        <v>22</v>
      </c>
      <c r="R24" s="98">
        <v>22</v>
      </c>
      <c r="S24" s="98">
        <v>24</v>
      </c>
      <c r="T24" s="98">
        <v>25</v>
      </c>
      <c r="U24" s="98">
        <v>26</v>
      </c>
      <c r="V24" s="98">
        <v>35</v>
      </c>
      <c r="W24" s="98">
        <v>51</v>
      </c>
      <c r="X24" s="98">
        <v>39</v>
      </c>
      <c r="Y24" s="98">
        <v>21</v>
      </c>
      <c r="Z24" s="98">
        <v>13</v>
      </c>
      <c r="AA24" s="98">
        <v>14</v>
      </c>
      <c r="AB24" s="98">
        <v>16</v>
      </c>
      <c r="AC24" s="98">
        <v>20.333333333333332</v>
      </c>
    </row>
    <row r="25" spans="2:29" x14ac:dyDescent="0.25">
      <c r="B25" s="352"/>
      <c r="C25" s="257" t="s">
        <v>151</v>
      </c>
      <c r="D25" s="96" t="s">
        <v>9</v>
      </c>
      <c r="E25" s="98">
        <v>13</v>
      </c>
      <c r="F25" s="98">
        <v>10</v>
      </c>
      <c r="G25" s="98">
        <v>11</v>
      </c>
      <c r="H25" s="98">
        <v>12</v>
      </c>
      <c r="I25" s="98">
        <v>12</v>
      </c>
      <c r="J25" s="98">
        <v>15</v>
      </c>
      <c r="K25" s="98">
        <v>16</v>
      </c>
      <c r="L25" s="98">
        <v>25</v>
      </c>
      <c r="M25" s="98">
        <v>23</v>
      </c>
      <c r="N25" s="98">
        <v>18</v>
      </c>
      <c r="O25" s="98">
        <v>18</v>
      </c>
      <c r="P25" s="98">
        <v>23</v>
      </c>
      <c r="Q25" s="98">
        <v>22</v>
      </c>
      <c r="R25" s="98">
        <v>21</v>
      </c>
      <c r="S25" s="98">
        <v>22</v>
      </c>
      <c r="T25" s="98">
        <v>21</v>
      </c>
      <c r="U25" s="98">
        <v>21</v>
      </c>
      <c r="V25" s="98">
        <v>27</v>
      </c>
      <c r="W25" s="98">
        <v>35</v>
      </c>
      <c r="X25" s="98">
        <v>24</v>
      </c>
      <c r="Y25" s="98">
        <v>12</v>
      </c>
      <c r="Z25" s="98">
        <v>8</v>
      </c>
      <c r="AA25" s="98">
        <v>8</v>
      </c>
      <c r="AB25" s="98">
        <v>6</v>
      </c>
      <c r="AC25" s="98">
        <v>17.625</v>
      </c>
    </row>
    <row r="26" spans="2:29" x14ac:dyDescent="0.25">
      <c r="B26" s="352"/>
      <c r="C26" s="257" t="s">
        <v>150</v>
      </c>
      <c r="D26" s="96" t="s">
        <v>10</v>
      </c>
      <c r="E26" s="98">
        <v>5</v>
      </c>
      <c r="F26" s="98">
        <v>4</v>
      </c>
      <c r="G26" s="98">
        <v>5</v>
      </c>
      <c r="H26" s="98">
        <v>7</v>
      </c>
      <c r="I26" s="98">
        <v>8</v>
      </c>
      <c r="J26" s="98">
        <v>10</v>
      </c>
      <c r="K26" s="98">
        <v>12</v>
      </c>
      <c r="L26" s="98">
        <v>18</v>
      </c>
      <c r="M26" s="98">
        <v>17</v>
      </c>
      <c r="N26" s="98">
        <v>13</v>
      </c>
      <c r="O26" s="98">
        <v>15</v>
      </c>
      <c r="P26" s="98">
        <v>16</v>
      </c>
      <c r="Q26" s="98">
        <v>17</v>
      </c>
      <c r="R26" s="98">
        <v>17</v>
      </c>
      <c r="S26" s="98">
        <v>20</v>
      </c>
      <c r="T26" s="98">
        <v>25</v>
      </c>
      <c r="U26" s="98">
        <v>25</v>
      </c>
      <c r="V26" s="98">
        <v>29</v>
      </c>
      <c r="W26" s="98">
        <v>34</v>
      </c>
      <c r="X26" s="98">
        <v>25</v>
      </c>
      <c r="Y26" s="98">
        <v>15</v>
      </c>
      <c r="Z26" s="98">
        <v>9</v>
      </c>
      <c r="AA26" s="98">
        <v>7</v>
      </c>
      <c r="AB26" s="98">
        <v>6</v>
      </c>
      <c r="AC26" s="98">
        <v>14.958333333333334</v>
      </c>
    </row>
    <row r="27" spans="2:29" x14ac:dyDescent="0.25">
      <c r="B27" s="352"/>
      <c r="C27" s="257" t="s">
        <v>149</v>
      </c>
      <c r="D27" s="96" t="s">
        <v>11</v>
      </c>
      <c r="E27" s="98">
        <v>3</v>
      </c>
      <c r="F27" s="98">
        <v>3</v>
      </c>
      <c r="G27" s="98">
        <v>3</v>
      </c>
      <c r="H27" s="98">
        <v>5</v>
      </c>
      <c r="I27" s="98">
        <v>8</v>
      </c>
      <c r="J27" s="98">
        <v>10</v>
      </c>
      <c r="K27" s="98">
        <v>11</v>
      </c>
      <c r="L27" s="98">
        <v>8</v>
      </c>
      <c r="M27" s="98">
        <v>7</v>
      </c>
      <c r="N27" s="98">
        <v>8</v>
      </c>
      <c r="O27" s="98">
        <v>8</v>
      </c>
      <c r="P27" s="98">
        <v>10</v>
      </c>
      <c r="Q27" s="98">
        <v>12</v>
      </c>
      <c r="R27" s="98">
        <v>14</v>
      </c>
      <c r="S27" s="98">
        <v>14</v>
      </c>
      <c r="T27" s="98">
        <v>11</v>
      </c>
      <c r="U27" s="98">
        <v>10</v>
      </c>
      <c r="V27" s="98">
        <v>8</v>
      </c>
      <c r="W27" s="98">
        <v>7</v>
      </c>
      <c r="X27" s="98">
        <v>5</v>
      </c>
      <c r="Y27" s="98">
        <v>4</v>
      </c>
      <c r="Z27" s="98">
        <v>4</v>
      </c>
      <c r="AA27" s="98">
        <v>3</v>
      </c>
      <c r="AB27" s="98">
        <v>4</v>
      </c>
      <c r="AC27" s="98">
        <v>7.5</v>
      </c>
    </row>
    <row r="28" spans="2:29" x14ac:dyDescent="0.25">
      <c r="B28" s="352"/>
      <c r="C28" s="257" t="s">
        <v>148</v>
      </c>
      <c r="D28" s="96" t="s">
        <v>5</v>
      </c>
      <c r="E28" s="98">
        <v>3</v>
      </c>
      <c r="F28" s="98">
        <v>1</v>
      </c>
      <c r="G28" s="98">
        <v>2</v>
      </c>
      <c r="H28" s="98">
        <v>8</v>
      </c>
      <c r="I28" s="98">
        <v>10</v>
      </c>
      <c r="J28" s="98">
        <v>11</v>
      </c>
      <c r="K28" s="98">
        <v>11</v>
      </c>
      <c r="L28" s="98">
        <v>8</v>
      </c>
      <c r="M28" s="98">
        <v>4</v>
      </c>
      <c r="N28" s="98">
        <v>3</v>
      </c>
      <c r="O28" s="98">
        <v>2</v>
      </c>
      <c r="P28" s="98">
        <v>1</v>
      </c>
      <c r="Q28" s="98">
        <v>10</v>
      </c>
      <c r="R28" s="98">
        <v>2</v>
      </c>
      <c r="S28" s="98">
        <v>3</v>
      </c>
      <c r="T28" s="98">
        <v>3</v>
      </c>
      <c r="U28" s="98">
        <v>4</v>
      </c>
      <c r="V28" s="98">
        <v>2</v>
      </c>
      <c r="W28" s="98">
        <v>1</v>
      </c>
      <c r="X28" s="98">
        <v>2</v>
      </c>
      <c r="Y28" s="98">
        <v>5</v>
      </c>
      <c r="Z28" s="98">
        <v>4</v>
      </c>
      <c r="AA28" s="98">
        <v>3</v>
      </c>
      <c r="AB28" s="98">
        <v>4</v>
      </c>
      <c r="AC28" s="98">
        <v>4.458333333333333</v>
      </c>
    </row>
    <row r="29" spans="2:29" x14ac:dyDescent="0.25">
      <c r="B29" s="352"/>
      <c r="C29" s="257" t="s">
        <v>147</v>
      </c>
      <c r="D29" s="96" t="s">
        <v>6</v>
      </c>
      <c r="E29" s="98">
        <v>5</v>
      </c>
      <c r="F29" s="98">
        <v>5</v>
      </c>
      <c r="G29" s="98">
        <v>9</v>
      </c>
      <c r="H29" s="98">
        <v>12</v>
      </c>
      <c r="I29" s="98">
        <v>10</v>
      </c>
      <c r="J29" s="98">
        <v>12</v>
      </c>
      <c r="K29" s="98">
        <v>10</v>
      </c>
      <c r="L29" s="98">
        <v>18</v>
      </c>
      <c r="M29" s="98">
        <v>16</v>
      </c>
      <c r="N29" s="98">
        <v>13</v>
      </c>
      <c r="O29" s="98">
        <v>14</v>
      </c>
      <c r="P29" s="98">
        <v>14</v>
      </c>
      <c r="Q29" s="98">
        <v>15</v>
      </c>
      <c r="R29" s="98">
        <v>16</v>
      </c>
      <c r="S29" s="98">
        <v>21</v>
      </c>
      <c r="T29" s="98">
        <v>24</v>
      </c>
      <c r="U29" s="98">
        <v>23</v>
      </c>
      <c r="V29" s="98">
        <v>25</v>
      </c>
      <c r="W29" s="98">
        <v>28</v>
      </c>
      <c r="X29" s="98">
        <v>17</v>
      </c>
      <c r="Y29" s="98">
        <v>9</v>
      </c>
      <c r="Z29" s="98">
        <v>8</v>
      </c>
      <c r="AA29" s="98">
        <v>8</v>
      </c>
      <c r="AB29" s="98">
        <v>7</v>
      </c>
      <c r="AC29" s="98">
        <v>14.125</v>
      </c>
    </row>
    <row r="30" spans="2:29" x14ac:dyDescent="0.25">
      <c r="B30" s="352"/>
      <c r="C30" s="257" t="s">
        <v>146</v>
      </c>
      <c r="D30" s="96" t="s">
        <v>7</v>
      </c>
      <c r="E30" s="98">
        <v>7</v>
      </c>
      <c r="F30" s="98">
        <v>10</v>
      </c>
      <c r="G30" s="98">
        <v>12</v>
      </c>
      <c r="H30" s="98">
        <v>14</v>
      </c>
      <c r="I30" s="98">
        <v>14</v>
      </c>
      <c r="J30" s="98">
        <v>16</v>
      </c>
      <c r="K30" s="98">
        <v>17</v>
      </c>
      <c r="L30" s="98">
        <v>21</v>
      </c>
      <c r="M30" s="98">
        <v>19</v>
      </c>
      <c r="N30" s="98">
        <v>17</v>
      </c>
      <c r="O30" s="98">
        <v>18</v>
      </c>
      <c r="P30" s="98">
        <v>18</v>
      </c>
      <c r="Q30" s="98">
        <v>18</v>
      </c>
      <c r="R30" s="98">
        <v>18</v>
      </c>
      <c r="S30" s="98">
        <v>19</v>
      </c>
      <c r="T30" s="98">
        <v>21</v>
      </c>
      <c r="U30" s="98">
        <v>21</v>
      </c>
      <c r="V30" s="98">
        <v>25</v>
      </c>
      <c r="W30" s="98">
        <v>24</v>
      </c>
      <c r="X30" s="98">
        <v>15</v>
      </c>
      <c r="Y30" s="98">
        <v>10</v>
      </c>
      <c r="Z30" s="98">
        <v>11</v>
      </c>
      <c r="AA30" s="98">
        <v>11</v>
      </c>
      <c r="AB30" s="98">
        <v>11</v>
      </c>
      <c r="AC30" s="98">
        <v>16.125</v>
      </c>
    </row>
    <row r="31" spans="2:29" x14ac:dyDescent="0.25">
      <c r="B31" s="352"/>
      <c r="C31" s="257" t="s">
        <v>145</v>
      </c>
      <c r="D31" s="96" t="s">
        <v>8</v>
      </c>
      <c r="E31" s="98">
        <v>10</v>
      </c>
      <c r="F31" s="98">
        <v>10</v>
      </c>
      <c r="G31" s="98">
        <v>10</v>
      </c>
      <c r="H31" s="98">
        <v>11</v>
      </c>
      <c r="I31" s="98">
        <v>14</v>
      </c>
      <c r="J31" s="98">
        <v>16</v>
      </c>
      <c r="K31" s="98">
        <v>17</v>
      </c>
      <c r="L31" s="98">
        <v>18</v>
      </c>
      <c r="M31" s="98">
        <v>16</v>
      </c>
      <c r="N31" s="98">
        <v>15</v>
      </c>
      <c r="O31" s="98">
        <v>17</v>
      </c>
      <c r="P31" s="98">
        <v>16</v>
      </c>
      <c r="Q31" s="98">
        <v>15</v>
      </c>
      <c r="R31" s="98">
        <v>14</v>
      </c>
      <c r="S31" s="98">
        <v>16</v>
      </c>
      <c r="T31" s="98">
        <v>16</v>
      </c>
      <c r="U31" s="98">
        <v>17</v>
      </c>
      <c r="V31" s="98">
        <v>20</v>
      </c>
      <c r="W31" s="98">
        <v>23</v>
      </c>
      <c r="X31" s="98">
        <v>13</v>
      </c>
      <c r="Y31" s="98">
        <v>9</v>
      </c>
      <c r="Z31" s="98">
        <v>8</v>
      </c>
      <c r="AA31" s="98">
        <v>6</v>
      </c>
      <c r="AB31" s="98">
        <v>6</v>
      </c>
      <c r="AC31" s="98">
        <v>13.875</v>
      </c>
    </row>
    <row r="32" spans="2:29" x14ac:dyDescent="0.25">
      <c r="B32" s="352"/>
      <c r="C32" s="257" t="s">
        <v>144</v>
      </c>
      <c r="D32" s="96" t="s">
        <v>9</v>
      </c>
      <c r="E32" s="98">
        <v>5</v>
      </c>
      <c r="F32" s="98">
        <v>5</v>
      </c>
      <c r="G32" s="98">
        <v>5</v>
      </c>
      <c r="H32" s="98">
        <v>7</v>
      </c>
      <c r="I32" s="98">
        <v>8</v>
      </c>
      <c r="J32" s="98">
        <v>11</v>
      </c>
      <c r="K32" s="98">
        <v>13</v>
      </c>
      <c r="L32" s="98">
        <v>13</v>
      </c>
      <c r="M32" s="98">
        <v>10</v>
      </c>
      <c r="N32" s="98">
        <v>9</v>
      </c>
      <c r="O32" s="98">
        <v>11</v>
      </c>
      <c r="P32" s="98">
        <v>12</v>
      </c>
      <c r="Q32" s="98">
        <v>12</v>
      </c>
      <c r="R32" s="98">
        <v>13</v>
      </c>
      <c r="S32" s="98">
        <v>16</v>
      </c>
      <c r="T32" s="98">
        <v>16</v>
      </c>
      <c r="U32" s="98">
        <v>15</v>
      </c>
      <c r="V32" s="98">
        <v>17</v>
      </c>
      <c r="W32" s="98">
        <v>16</v>
      </c>
      <c r="X32" s="98">
        <v>8</v>
      </c>
      <c r="Y32" s="98">
        <v>6</v>
      </c>
      <c r="Z32" s="98">
        <v>6</v>
      </c>
      <c r="AA32" s="98">
        <v>5</v>
      </c>
      <c r="AB32" s="98">
        <v>7</v>
      </c>
      <c r="AC32" s="98">
        <v>10.25</v>
      </c>
    </row>
    <row r="33" spans="2:29" x14ac:dyDescent="0.25">
      <c r="B33" s="352"/>
      <c r="C33" s="257" t="s">
        <v>143</v>
      </c>
      <c r="D33" s="96" t="s">
        <v>10</v>
      </c>
      <c r="E33" s="98">
        <v>7</v>
      </c>
      <c r="F33" s="98">
        <v>8</v>
      </c>
      <c r="G33" s="98">
        <v>10</v>
      </c>
      <c r="H33" s="98">
        <v>11</v>
      </c>
      <c r="I33" s="98">
        <v>13</v>
      </c>
      <c r="J33" s="98">
        <v>16</v>
      </c>
      <c r="K33" s="98">
        <v>16</v>
      </c>
      <c r="L33" s="98">
        <v>17</v>
      </c>
      <c r="M33" s="98">
        <v>13</v>
      </c>
      <c r="N33" s="98">
        <v>11</v>
      </c>
      <c r="O33" s="98">
        <v>10</v>
      </c>
      <c r="P33" s="98">
        <v>11</v>
      </c>
      <c r="Q33" s="98">
        <v>11</v>
      </c>
      <c r="R33" s="98">
        <v>12</v>
      </c>
      <c r="S33" s="98">
        <v>13</v>
      </c>
      <c r="T33" s="98">
        <v>14</v>
      </c>
      <c r="U33" s="98">
        <v>15</v>
      </c>
      <c r="V33" s="98">
        <v>17</v>
      </c>
      <c r="W33" s="98">
        <v>18</v>
      </c>
      <c r="X33" s="98">
        <v>9</v>
      </c>
      <c r="Y33" s="98">
        <v>6</v>
      </c>
      <c r="Z33" s="98">
        <v>5</v>
      </c>
      <c r="AA33" s="98">
        <v>4</v>
      </c>
      <c r="AB33" s="98">
        <v>3</v>
      </c>
      <c r="AC33" s="98">
        <v>11.25</v>
      </c>
    </row>
    <row r="34" spans="2:29" x14ac:dyDescent="0.25">
      <c r="B34" s="352"/>
      <c r="C34" s="257" t="s">
        <v>142</v>
      </c>
      <c r="D34" s="96" t="s">
        <v>11</v>
      </c>
      <c r="E34" s="98">
        <v>2</v>
      </c>
      <c r="F34" s="98">
        <v>2</v>
      </c>
      <c r="G34" s="98">
        <v>1</v>
      </c>
      <c r="H34" s="98">
        <v>2</v>
      </c>
      <c r="I34" s="98">
        <v>5</v>
      </c>
      <c r="J34" s="98">
        <v>9</v>
      </c>
      <c r="K34" s="98">
        <v>9</v>
      </c>
      <c r="L34" s="98">
        <v>7</v>
      </c>
      <c r="M34" s="98">
        <v>5</v>
      </c>
      <c r="N34" s="98">
        <v>6</v>
      </c>
      <c r="O34" s="98">
        <v>6</v>
      </c>
      <c r="P34" s="98">
        <v>5</v>
      </c>
      <c r="Q34" s="98">
        <v>5</v>
      </c>
      <c r="R34" s="98">
        <v>6</v>
      </c>
      <c r="S34" s="98">
        <v>6</v>
      </c>
      <c r="T34" s="98">
        <v>6</v>
      </c>
      <c r="U34" s="98">
        <v>8</v>
      </c>
      <c r="V34" s="98">
        <v>13</v>
      </c>
      <c r="W34" s="98">
        <v>12</v>
      </c>
      <c r="X34" s="98">
        <v>12</v>
      </c>
      <c r="Y34" s="98">
        <v>12</v>
      </c>
      <c r="Z34" s="98">
        <v>12</v>
      </c>
      <c r="AA34" s="98">
        <v>10</v>
      </c>
      <c r="AB34" s="98">
        <v>11</v>
      </c>
      <c r="AC34" s="98">
        <v>7.166666666666667</v>
      </c>
    </row>
    <row r="35" spans="2:29" x14ac:dyDescent="0.25">
      <c r="B35" s="352"/>
      <c r="C35" s="257" t="s">
        <v>141</v>
      </c>
      <c r="D35" s="96" t="s">
        <v>5</v>
      </c>
      <c r="E35" s="98">
        <v>11</v>
      </c>
      <c r="F35" s="98">
        <v>10</v>
      </c>
      <c r="G35" s="98">
        <v>10</v>
      </c>
      <c r="H35" s="98">
        <v>11</v>
      </c>
      <c r="I35" s="98">
        <v>13</v>
      </c>
      <c r="J35" s="98">
        <v>16</v>
      </c>
      <c r="K35" s="98">
        <v>16</v>
      </c>
      <c r="L35" s="98">
        <v>14</v>
      </c>
      <c r="M35" s="98">
        <v>11</v>
      </c>
      <c r="N35" s="98">
        <v>9</v>
      </c>
      <c r="O35" s="98">
        <v>8</v>
      </c>
      <c r="P35" s="98">
        <v>8</v>
      </c>
      <c r="Q35" s="98">
        <v>8</v>
      </c>
      <c r="R35" s="98">
        <v>8</v>
      </c>
      <c r="S35" s="98">
        <v>8</v>
      </c>
      <c r="T35" s="98">
        <v>7</v>
      </c>
      <c r="U35" s="98">
        <v>6</v>
      </c>
      <c r="V35" s="98">
        <v>7</v>
      </c>
      <c r="W35" s="98">
        <v>7</v>
      </c>
      <c r="X35" s="98">
        <v>7</v>
      </c>
      <c r="Y35" s="98">
        <v>7</v>
      </c>
      <c r="Z35" s="98">
        <v>8</v>
      </c>
      <c r="AA35" s="98">
        <v>7</v>
      </c>
      <c r="AB35" s="98">
        <v>6</v>
      </c>
      <c r="AC35" s="98">
        <v>9.2916666666666661</v>
      </c>
    </row>
    <row r="36" spans="2:29" x14ac:dyDescent="0.25">
      <c r="B36" s="352"/>
      <c r="C36" s="257" t="s">
        <v>140</v>
      </c>
      <c r="D36" s="96" t="s">
        <v>6</v>
      </c>
      <c r="E36" s="98">
        <v>8</v>
      </c>
      <c r="F36" s="98">
        <v>8</v>
      </c>
      <c r="G36" s="98">
        <v>10</v>
      </c>
      <c r="H36" s="98">
        <v>8</v>
      </c>
      <c r="I36" s="98">
        <v>12</v>
      </c>
      <c r="J36" s="98">
        <v>10</v>
      </c>
      <c r="K36" s="98">
        <v>9</v>
      </c>
      <c r="L36" s="98">
        <v>10</v>
      </c>
      <c r="M36" s="98">
        <v>10</v>
      </c>
      <c r="N36" s="98">
        <v>9</v>
      </c>
      <c r="O36" s="98">
        <v>9</v>
      </c>
      <c r="P36" s="98">
        <v>9</v>
      </c>
      <c r="Q36" s="98">
        <v>10</v>
      </c>
      <c r="R36" s="98">
        <v>11</v>
      </c>
      <c r="S36" s="98">
        <v>14</v>
      </c>
      <c r="T36" s="98">
        <v>13</v>
      </c>
      <c r="U36" s="98">
        <v>14</v>
      </c>
      <c r="V36" s="98">
        <v>16</v>
      </c>
      <c r="W36" s="98">
        <v>16</v>
      </c>
      <c r="X36" s="98">
        <v>9</v>
      </c>
      <c r="Y36" s="98">
        <v>5</v>
      </c>
      <c r="Z36" s="98">
        <v>5</v>
      </c>
      <c r="AA36" s="98">
        <v>4</v>
      </c>
      <c r="AB36" s="98">
        <v>4</v>
      </c>
      <c r="AC36" s="98">
        <v>9.7083333333333339</v>
      </c>
    </row>
    <row r="37" spans="2:29" x14ac:dyDescent="0.25">
      <c r="B37" s="352"/>
      <c r="C37" s="257" t="s">
        <v>139</v>
      </c>
      <c r="D37" s="96" t="s">
        <v>7</v>
      </c>
      <c r="E37" s="98">
        <v>4</v>
      </c>
      <c r="F37" s="98">
        <v>5</v>
      </c>
      <c r="G37" s="98">
        <v>3</v>
      </c>
      <c r="H37" s="98">
        <v>7</v>
      </c>
      <c r="I37" s="98">
        <v>9</v>
      </c>
      <c r="J37" s="98">
        <v>11</v>
      </c>
      <c r="K37" s="98">
        <v>10</v>
      </c>
      <c r="L37" s="98">
        <v>9</v>
      </c>
      <c r="M37" s="98">
        <v>8</v>
      </c>
      <c r="N37" s="98">
        <v>8</v>
      </c>
      <c r="O37" s="98">
        <v>10</v>
      </c>
      <c r="P37" s="98">
        <v>12</v>
      </c>
      <c r="Q37" s="98">
        <v>12</v>
      </c>
      <c r="R37" s="98">
        <v>13</v>
      </c>
      <c r="S37" s="98">
        <v>15</v>
      </c>
      <c r="T37" s="98">
        <v>15</v>
      </c>
      <c r="U37" s="98">
        <v>15</v>
      </c>
      <c r="V37" s="98">
        <v>17</v>
      </c>
      <c r="W37" s="98">
        <v>16</v>
      </c>
      <c r="X37" s="98">
        <v>10</v>
      </c>
      <c r="Y37" s="98">
        <v>9</v>
      </c>
      <c r="Z37" s="98">
        <v>7</v>
      </c>
      <c r="AA37" s="98">
        <v>7</v>
      </c>
      <c r="AB37" s="98">
        <v>8</v>
      </c>
      <c r="AC37" s="98">
        <v>10</v>
      </c>
    </row>
    <row r="38" spans="2:29" x14ac:dyDescent="0.25">
      <c r="B38" s="352"/>
      <c r="C38" s="257">
        <v>43922</v>
      </c>
      <c r="D38" s="96" t="s">
        <v>8</v>
      </c>
      <c r="E38" s="98"/>
      <c r="F38" s="98"/>
      <c r="G38" s="98">
        <v>7</v>
      </c>
      <c r="H38" s="98">
        <v>8</v>
      </c>
      <c r="I38" s="98">
        <v>10</v>
      </c>
      <c r="J38" s="98">
        <v>13</v>
      </c>
      <c r="K38" s="98">
        <v>13</v>
      </c>
      <c r="L38" s="98">
        <v>14</v>
      </c>
      <c r="M38" s="98">
        <v>10</v>
      </c>
      <c r="N38" s="98">
        <v>9</v>
      </c>
      <c r="O38" s="98">
        <v>10</v>
      </c>
      <c r="P38" s="98">
        <v>10</v>
      </c>
      <c r="Q38" s="98">
        <v>10</v>
      </c>
      <c r="R38" s="98">
        <v>11</v>
      </c>
      <c r="S38" s="98">
        <v>14</v>
      </c>
      <c r="T38" s="98">
        <v>15</v>
      </c>
      <c r="U38" s="98">
        <v>16</v>
      </c>
      <c r="V38" s="98">
        <v>18</v>
      </c>
      <c r="W38" s="98">
        <v>16</v>
      </c>
      <c r="X38" s="98">
        <v>10</v>
      </c>
      <c r="Y38" s="98">
        <v>8</v>
      </c>
      <c r="Z38" s="98">
        <v>8</v>
      </c>
      <c r="AA38" s="98">
        <v>7</v>
      </c>
      <c r="AB38" s="98">
        <v>6</v>
      </c>
      <c r="AC38" s="98">
        <v>11.045454545454545</v>
      </c>
    </row>
    <row r="39" spans="2:29" x14ac:dyDescent="0.25">
      <c r="B39" s="352"/>
      <c r="C39" s="257">
        <v>43923</v>
      </c>
      <c r="D39" s="96" t="s">
        <v>9</v>
      </c>
      <c r="E39" s="98">
        <v>7</v>
      </c>
      <c r="F39" s="98">
        <v>4</v>
      </c>
      <c r="G39" s="98">
        <v>5</v>
      </c>
      <c r="H39" s="98">
        <v>7</v>
      </c>
      <c r="I39" s="98">
        <v>8</v>
      </c>
      <c r="J39" s="98">
        <v>13</v>
      </c>
      <c r="K39" s="98">
        <v>12</v>
      </c>
      <c r="L39" s="98">
        <v>10</v>
      </c>
      <c r="M39" s="98">
        <v>8</v>
      </c>
      <c r="N39" s="98">
        <v>8</v>
      </c>
      <c r="O39" s="98">
        <v>8</v>
      </c>
      <c r="P39" s="98">
        <v>9</v>
      </c>
      <c r="Q39" s="98">
        <v>10</v>
      </c>
      <c r="R39" s="98">
        <v>10</v>
      </c>
      <c r="S39" s="98">
        <v>19</v>
      </c>
      <c r="T39" s="98">
        <v>23</v>
      </c>
      <c r="U39" s="98">
        <v>26</v>
      </c>
      <c r="V39" s="98">
        <v>24</v>
      </c>
      <c r="W39" s="98">
        <v>23</v>
      </c>
      <c r="X39" s="98">
        <v>20</v>
      </c>
      <c r="Y39" s="98">
        <v>17</v>
      </c>
      <c r="Z39" s="98">
        <v>14</v>
      </c>
      <c r="AA39" s="98">
        <v>11</v>
      </c>
      <c r="AB39" s="98">
        <v>11</v>
      </c>
      <c r="AC39" s="98">
        <v>12.791666666666666</v>
      </c>
    </row>
    <row r="40" spans="2:29" x14ac:dyDescent="0.25">
      <c r="B40" s="352"/>
      <c r="C40" s="257">
        <v>43924</v>
      </c>
      <c r="D40" s="96" t="s">
        <v>10</v>
      </c>
      <c r="E40" s="98">
        <v>11</v>
      </c>
      <c r="F40" s="98">
        <v>10</v>
      </c>
      <c r="G40" s="98">
        <v>10</v>
      </c>
      <c r="H40" s="98">
        <v>11</v>
      </c>
      <c r="I40" s="98">
        <v>14</v>
      </c>
      <c r="J40" s="98">
        <v>16</v>
      </c>
      <c r="K40" s="98">
        <v>14</v>
      </c>
      <c r="L40" s="98">
        <v>12</v>
      </c>
      <c r="M40" s="98">
        <v>11</v>
      </c>
      <c r="N40" s="98">
        <v>8</v>
      </c>
      <c r="O40" s="98">
        <v>8</v>
      </c>
      <c r="P40" s="98">
        <v>9</v>
      </c>
      <c r="Q40" s="98">
        <v>9</v>
      </c>
      <c r="R40" s="98">
        <v>8</v>
      </c>
      <c r="S40" s="98">
        <v>9</v>
      </c>
      <c r="T40" s="98">
        <v>10</v>
      </c>
      <c r="U40" s="98">
        <v>9</v>
      </c>
      <c r="V40" s="98">
        <v>12</v>
      </c>
      <c r="W40" s="98">
        <v>12</v>
      </c>
      <c r="X40" s="98">
        <v>6</v>
      </c>
      <c r="Y40" s="98">
        <v>5</v>
      </c>
      <c r="Z40" s="98">
        <v>4</v>
      </c>
      <c r="AA40" s="98">
        <v>3</v>
      </c>
      <c r="AB40" s="98">
        <v>2</v>
      </c>
      <c r="AC40" s="98">
        <v>9.2916666666666661</v>
      </c>
    </row>
    <row r="41" spans="2:29" x14ac:dyDescent="0.25">
      <c r="B41" s="352"/>
      <c r="C41" s="257">
        <v>43925</v>
      </c>
      <c r="D41" s="96" t="s">
        <v>11</v>
      </c>
      <c r="E41" s="98">
        <v>1</v>
      </c>
      <c r="F41" s="98">
        <v>1</v>
      </c>
      <c r="G41" s="98">
        <v>1</v>
      </c>
      <c r="H41" s="98">
        <v>3</v>
      </c>
      <c r="I41" s="98">
        <v>4</v>
      </c>
      <c r="J41" s="98">
        <v>8</v>
      </c>
      <c r="K41" s="98">
        <v>10</v>
      </c>
      <c r="L41" s="98">
        <v>7</v>
      </c>
      <c r="M41" s="98">
        <v>3</v>
      </c>
      <c r="N41" s="98">
        <v>4</v>
      </c>
      <c r="O41" s="98">
        <v>11</v>
      </c>
      <c r="P41" s="98">
        <v>10</v>
      </c>
      <c r="Q41" s="98">
        <v>11</v>
      </c>
      <c r="R41" s="98">
        <v>11</v>
      </c>
      <c r="S41" s="98">
        <v>10</v>
      </c>
      <c r="T41" s="98">
        <v>11</v>
      </c>
      <c r="U41" s="98">
        <v>10</v>
      </c>
      <c r="V41" s="98">
        <v>6</v>
      </c>
      <c r="W41" s="98">
        <v>5</v>
      </c>
      <c r="X41" s="98">
        <v>7</v>
      </c>
      <c r="Y41" s="98">
        <v>6</v>
      </c>
      <c r="Z41" s="98">
        <v>6</v>
      </c>
      <c r="AA41" s="98">
        <v>5</v>
      </c>
      <c r="AB41" s="98">
        <v>9</v>
      </c>
      <c r="AC41" s="98">
        <v>6.666666666666667</v>
      </c>
    </row>
    <row r="42" spans="2:29" x14ac:dyDescent="0.25">
      <c r="B42" s="352"/>
      <c r="C42" s="257">
        <v>43926</v>
      </c>
      <c r="D42" s="96" t="s">
        <v>5</v>
      </c>
      <c r="E42" s="98">
        <v>8</v>
      </c>
      <c r="F42" s="98">
        <v>8</v>
      </c>
      <c r="G42" s="98">
        <v>7</v>
      </c>
      <c r="H42" s="98">
        <v>9</v>
      </c>
      <c r="I42" s="98">
        <v>11</v>
      </c>
      <c r="J42" s="98">
        <v>14</v>
      </c>
      <c r="K42" s="98">
        <v>17</v>
      </c>
      <c r="L42" s="98">
        <v>15</v>
      </c>
      <c r="M42" s="98">
        <v>11</v>
      </c>
      <c r="N42" s="98">
        <v>10</v>
      </c>
      <c r="O42" s="98">
        <v>9</v>
      </c>
      <c r="P42" s="98">
        <v>10</v>
      </c>
      <c r="Q42" s="98">
        <v>8</v>
      </c>
      <c r="R42" s="98">
        <v>8</v>
      </c>
      <c r="S42" s="98">
        <v>8</v>
      </c>
      <c r="T42" s="98">
        <v>8</v>
      </c>
      <c r="U42" s="98">
        <v>10</v>
      </c>
      <c r="V42" s="98">
        <v>10</v>
      </c>
      <c r="W42" s="98">
        <v>8</v>
      </c>
      <c r="X42" s="98">
        <v>8</v>
      </c>
      <c r="Y42" s="98">
        <v>9</v>
      </c>
      <c r="Z42" s="98">
        <v>9</v>
      </c>
      <c r="AA42" s="98">
        <v>7</v>
      </c>
      <c r="AB42" s="98">
        <v>8</v>
      </c>
      <c r="AC42" s="98">
        <v>9.5833333333333339</v>
      </c>
    </row>
    <row r="43" spans="2:29" x14ac:dyDescent="0.25">
      <c r="B43" s="352"/>
      <c r="C43" s="257">
        <v>43927</v>
      </c>
      <c r="D43" s="96" t="s">
        <v>6</v>
      </c>
      <c r="E43" s="98">
        <v>7</v>
      </c>
      <c r="F43" s="98">
        <v>7</v>
      </c>
      <c r="G43" s="98">
        <v>9</v>
      </c>
      <c r="H43" s="98">
        <v>13</v>
      </c>
      <c r="I43" s="98">
        <v>15</v>
      </c>
      <c r="J43" s="98">
        <v>18</v>
      </c>
      <c r="K43" s="98">
        <v>17</v>
      </c>
      <c r="L43" s="98">
        <v>14</v>
      </c>
      <c r="M43" s="98">
        <v>12</v>
      </c>
      <c r="N43" s="98">
        <v>10</v>
      </c>
      <c r="O43" s="98">
        <v>9</v>
      </c>
      <c r="P43" s="98">
        <v>11</v>
      </c>
      <c r="Q43" s="98">
        <v>11</v>
      </c>
      <c r="R43" s="98">
        <v>13</v>
      </c>
      <c r="S43" s="98">
        <v>14</v>
      </c>
      <c r="T43" s="98">
        <v>12</v>
      </c>
      <c r="U43" s="98">
        <v>12</v>
      </c>
      <c r="V43" s="98">
        <v>15</v>
      </c>
      <c r="W43" s="98">
        <v>13</v>
      </c>
      <c r="X43" s="98">
        <v>6</v>
      </c>
      <c r="Y43" s="98">
        <v>5</v>
      </c>
      <c r="Z43" s="98">
        <v>7</v>
      </c>
      <c r="AA43" s="98">
        <v>6</v>
      </c>
      <c r="AB43" s="98">
        <v>7</v>
      </c>
      <c r="AC43" s="98">
        <v>10.958333333333334</v>
      </c>
    </row>
    <row r="44" spans="2:29" x14ac:dyDescent="0.25">
      <c r="B44" s="352"/>
      <c r="C44" s="257">
        <v>43928</v>
      </c>
      <c r="D44" s="96" t="s">
        <v>7</v>
      </c>
      <c r="E44" s="98">
        <v>7</v>
      </c>
      <c r="F44" s="98">
        <v>6</v>
      </c>
      <c r="G44" s="98">
        <v>7</v>
      </c>
      <c r="H44" s="98">
        <v>8</v>
      </c>
      <c r="I44" s="98">
        <v>10</v>
      </c>
      <c r="J44" s="98">
        <v>14</v>
      </c>
      <c r="K44" s="98">
        <v>13</v>
      </c>
      <c r="L44" s="98">
        <v>10</v>
      </c>
      <c r="M44" s="98">
        <v>9</v>
      </c>
      <c r="N44" s="98">
        <v>8</v>
      </c>
      <c r="O44" s="98">
        <v>10</v>
      </c>
      <c r="P44" s="98">
        <v>12</v>
      </c>
      <c r="Q44" s="98">
        <v>12</v>
      </c>
      <c r="R44" s="98">
        <v>12</v>
      </c>
      <c r="S44" s="98">
        <v>14</v>
      </c>
      <c r="T44" s="98">
        <v>13</v>
      </c>
      <c r="U44" s="98">
        <v>13</v>
      </c>
      <c r="V44" s="98">
        <v>14</v>
      </c>
      <c r="W44" s="98">
        <v>13</v>
      </c>
      <c r="X44" s="98">
        <v>5</v>
      </c>
      <c r="Y44" s="98">
        <v>7</v>
      </c>
      <c r="Z44" s="98">
        <v>6</v>
      </c>
      <c r="AA44" s="98">
        <v>6</v>
      </c>
      <c r="AB44" s="98">
        <v>7</v>
      </c>
      <c r="AC44" s="98">
        <v>9.8333333333333339</v>
      </c>
    </row>
    <row r="45" spans="2:29" x14ac:dyDescent="0.25">
      <c r="B45" s="352"/>
      <c r="C45" s="257">
        <v>43929</v>
      </c>
      <c r="D45" s="96" t="s">
        <v>8</v>
      </c>
      <c r="E45" s="98">
        <v>7</v>
      </c>
      <c r="F45" s="98">
        <v>7</v>
      </c>
      <c r="G45" s="98">
        <v>8</v>
      </c>
      <c r="H45" s="98">
        <v>8</v>
      </c>
      <c r="I45" s="98">
        <v>9</v>
      </c>
      <c r="J45" s="98">
        <v>12</v>
      </c>
      <c r="K45" s="98">
        <v>12</v>
      </c>
      <c r="L45" s="98">
        <v>9</v>
      </c>
      <c r="M45" s="98">
        <v>7</v>
      </c>
      <c r="N45" s="98">
        <v>7</v>
      </c>
      <c r="O45" s="98">
        <v>8</v>
      </c>
      <c r="P45" s="98">
        <v>9</v>
      </c>
      <c r="Q45" s="98">
        <v>10</v>
      </c>
      <c r="R45" s="98">
        <v>10</v>
      </c>
      <c r="S45" s="98">
        <v>11</v>
      </c>
      <c r="T45" s="98">
        <v>11</v>
      </c>
      <c r="U45" s="98">
        <v>11</v>
      </c>
      <c r="V45" s="98">
        <v>13</v>
      </c>
      <c r="W45" s="98">
        <v>11</v>
      </c>
      <c r="X45" s="98">
        <v>3</v>
      </c>
      <c r="Y45" s="98">
        <v>5</v>
      </c>
      <c r="Z45" s="98">
        <v>5</v>
      </c>
      <c r="AA45" s="98">
        <v>5</v>
      </c>
      <c r="AB45" s="98">
        <v>5</v>
      </c>
      <c r="AC45" s="98">
        <v>8.4583333333333339</v>
      </c>
    </row>
    <row r="46" spans="2:29" x14ac:dyDescent="0.25">
      <c r="B46" s="352"/>
      <c r="C46" s="257">
        <v>43930</v>
      </c>
      <c r="D46" s="96" t="s">
        <v>9</v>
      </c>
      <c r="E46" s="98">
        <v>4</v>
      </c>
      <c r="F46" s="98">
        <v>4</v>
      </c>
      <c r="G46" s="98">
        <v>5</v>
      </c>
      <c r="H46" s="98">
        <v>6</v>
      </c>
      <c r="I46" s="98">
        <v>8</v>
      </c>
      <c r="J46" s="98">
        <v>11</v>
      </c>
      <c r="K46" s="98">
        <v>10</v>
      </c>
      <c r="L46" s="98">
        <v>9</v>
      </c>
      <c r="M46" s="98">
        <v>6</v>
      </c>
      <c r="N46" s="98">
        <v>6</v>
      </c>
      <c r="O46" s="98">
        <v>7</v>
      </c>
      <c r="P46" s="98">
        <v>8</v>
      </c>
      <c r="Q46" s="98">
        <v>8</v>
      </c>
      <c r="R46" s="98">
        <v>8</v>
      </c>
      <c r="S46" s="98">
        <v>10</v>
      </c>
      <c r="T46" s="98">
        <v>10</v>
      </c>
      <c r="U46" s="98">
        <v>11</v>
      </c>
      <c r="V46" s="98">
        <v>15</v>
      </c>
      <c r="W46" s="98">
        <v>14</v>
      </c>
      <c r="X46" s="98">
        <v>8</v>
      </c>
      <c r="Y46" s="98">
        <v>7</v>
      </c>
      <c r="Z46" s="98">
        <v>6</v>
      </c>
      <c r="AA46" s="98">
        <v>4</v>
      </c>
      <c r="AB46" s="98">
        <v>4</v>
      </c>
      <c r="AC46" s="98">
        <v>7.875</v>
      </c>
    </row>
    <row r="47" spans="2:29" x14ac:dyDescent="0.25">
      <c r="B47" s="352"/>
      <c r="C47" s="257">
        <v>43931</v>
      </c>
      <c r="D47" s="96" t="s">
        <v>10</v>
      </c>
      <c r="E47" s="98">
        <v>4</v>
      </c>
      <c r="F47" s="98">
        <v>6</v>
      </c>
      <c r="G47" s="98">
        <v>7</v>
      </c>
      <c r="H47" s="98">
        <v>8</v>
      </c>
      <c r="I47" s="98">
        <v>9</v>
      </c>
      <c r="J47" s="98">
        <v>13</v>
      </c>
      <c r="K47" s="98">
        <v>10</v>
      </c>
      <c r="L47" s="98">
        <v>8</v>
      </c>
      <c r="M47" s="98">
        <v>6</v>
      </c>
      <c r="N47" s="98">
        <v>6</v>
      </c>
      <c r="O47" s="98">
        <v>8</v>
      </c>
      <c r="P47" s="98">
        <v>8</v>
      </c>
      <c r="Q47" s="98">
        <v>8</v>
      </c>
      <c r="R47" s="98">
        <v>9</v>
      </c>
      <c r="S47" s="98">
        <v>11</v>
      </c>
      <c r="T47" s="98">
        <v>12</v>
      </c>
      <c r="U47" s="98">
        <v>11</v>
      </c>
      <c r="V47" s="98">
        <v>13</v>
      </c>
      <c r="W47" s="98">
        <v>12</v>
      </c>
      <c r="X47" s="98">
        <v>6</v>
      </c>
      <c r="Y47" s="98">
        <v>5</v>
      </c>
      <c r="Z47" s="98">
        <v>4</v>
      </c>
      <c r="AA47" s="98">
        <v>2</v>
      </c>
      <c r="AB47" s="98">
        <v>1</v>
      </c>
      <c r="AC47" s="98">
        <v>7.791666666666667</v>
      </c>
    </row>
    <row r="48" spans="2:29" x14ac:dyDescent="0.25">
      <c r="B48" s="352"/>
      <c r="C48" s="257">
        <v>43932</v>
      </c>
      <c r="D48" s="96" t="s">
        <v>11</v>
      </c>
      <c r="E48" s="98">
        <v>1</v>
      </c>
      <c r="F48" s="98">
        <v>1</v>
      </c>
      <c r="G48" s="98">
        <v>1</v>
      </c>
      <c r="H48" s="98">
        <v>1</v>
      </c>
      <c r="I48" s="98">
        <v>5</v>
      </c>
      <c r="J48" s="98">
        <v>8</v>
      </c>
      <c r="K48" s="98">
        <v>9</v>
      </c>
      <c r="L48" s="98">
        <v>8</v>
      </c>
      <c r="M48" s="98">
        <v>2</v>
      </c>
      <c r="N48" s="98">
        <v>4</v>
      </c>
      <c r="O48" s="98">
        <v>4</v>
      </c>
      <c r="P48" s="98">
        <v>7</v>
      </c>
      <c r="Q48" s="98">
        <v>7</v>
      </c>
      <c r="R48" s="98">
        <v>9</v>
      </c>
      <c r="S48" s="98">
        <v>7</v>
      </c>
      <c r="T48" s="98">
        <v>6</v>
      </c>
      <c r="U48" s="98">
        <v>5</v>
      </c>
      <c r="V48" s="98">
        <v>6</v>
      </c>
      <c r="W48" s="98">
        <v>5</v>
      </c>
      <c r="X48" s="98">
        <v>5</v>
      </c>
      <c r="Y48" s="98">
        <v>7</v>
      </c>
      <c r="Z48" s="98">
        <v>16</v>
      </c>
      <c r="AA48" s="98">
        <v>17</v>
      </c>
      <c r="AB48" s="98">
        <v>15</v>
      </c>
      <c r="AC48" s="98">
        <v>6.5</v>
      </c>
    </row>
    <row r="49" spans="2:29" x14ac:dyDescent="0.25">
      <c r="B49" s="352"/>
      <c r="C49" s="257">
        <v>43933</v>
      </c>
      <c r="D49" s="96" t="s">
        <v>5</v>
      </c>
      <c r="E49" s="98">
        <v>18</v>
      </c>
      <c r="F49" s="98">
        <v>19</v>
      </c>
      <c r="G49" s="98">
        <v>14</v>
      </c>
      <c r="H49" s="98">
        <v>19</v>
      </c>
      <c r="I49" s="98">
        <v>17</v>
      </c>
      <c r="J49" s="98">
        <v>22</v>
      </c>
      <c r="K49" s="98">
        <v>18</v>
      </c>
      <c r="L49" s="98">
        <v>13</v>
      </c>
      <c r="M49" s="98">
        <v>8</v>
      </c>
      <c r="N49" s="98">
        <v>13</v>
      </c>
      <c r="O49" s="98">
        <v>13</v>
      </c>
      <c r="P49" s="98">
        <v>15</v>
      </c>
      <c r="Q49" s="98">
        <v>17</v>
      </c>
      <c r="R49" s="98">
        <v>8</v>
      </c>
      <c r="S49" s="98">
        <v>1</v>
      </c>
      <c r="T49" s="98">
        <v>1</v>
      </c>
      <c r="U49" s="98">
        <v>1</v>
      </c>
      <c r="V49" s="98">
        <v>1</v>
      </c>
      <c r="W49" s="98">
        <v>1</v>
      </c>
      <c r="X49" s="98">
        <v>1</v>
      </c>
      <c r="Y49" s="98">
        <v>1</v>
      </c>
      <c r="Z49" s="98">
        <v>1</v>
      </c>
      <c r="AA49" s="98">
        <v>1</v>
      </c>
      <c r="AB49" s="98">
        <v>1</v>
      </c>
      <c r="AC49" s="98">
        <v>9.3333333333333339</v>
      </c>
    </row>
    <row r="50" spans="2:29" x14ac:dyDescent="0.25">
      <c r="B50" s="352"/>
      <c r="C50" s="257">
        <v>43934</v>
      </c>
      <c r="D50" s="96" t="s">
        <v>6</v>
      </c>
      <c r="E50" s="98">
        <v>3</v>
      </c>
      <c r="F50" s="98">
        <v>5</v>
      </c>
      <c r="G50" s="98">
        <v>7</v>
      </c>
      <c r="H50" s="98">
        <v>9</v>
      </c>
      <c r="I50" s="98">
        <v>11</v>
      </c>
      <c r="J50" s="98">
        <v>12</v>
      </c>
      <c r="K50" s="98">
        <v>10</v>
      </c>
      <c r="L50" s="98">
        <v>9</v>
      </c>
      <c r="M50" s="98">
        <v>8</v>
      </c>
      <c r="N50" s="98">
        <v>8</v>
      </c>
      <c r="O50" s="98">
        <v>8</v>
      </c>
      <c r="P50" s="98">
        <v>9</v>
      </c>
      <c r="Q50" s="98">
        <v>9</v>
      </c>
      <c r="R50" s="98">
        <v>11</v>
      </c>
      <c r="S50" s="98">
        <v>14</v>
      </c>
      <c r="T50" s="98">
        <v>14</v>
      </c>
      <c r="U50" s="98">
        <v>13</v>
      </c>
      <c r="V50" s="98">
        <v>16</v>
      </c>
      <c r="W50" s="98">
        <v>16</v>
      </c>
      <c r="X50" s="98">
        <v>6</v>
      </c>
      <c r="Y50" s="98">
        <v>5</v>
      </c>
      <c r="Z50" s="98">
        <v>5</v>
      </c>
      <c r="AA50" s="98">
        <v>5</v>
      </c>
      <c r="AB50" s="98">
        <v>4</v>
      </c>
      <c r="AC50" s="98">
        <v>9.0416666666666661</v>
      </c>
    </row>
    <row r="51" spans="2:29" x14ac:dyDescent="0.25">
      <c r="B51" s="352"/>
      <c r="C51" s="257">
        <v>43935</v>
      </c>
      <c r="D51" s="96" t="s">
        <v>7</v>
      </c>
      <c r="E51" s="98">
        <v>3</v>
      </c>
      <c r="F51" s="98">
        <v>4</v>
      </c>
      <c r="G51" s="98">
        <v>5</v>
      </c>
      <c r="H51" s="98">
        <v>6</v>
      </c>
      <c r="I51" s="98">
        <v>8</v>
      </c>
      <c r="J51" s="98">
        <v>11</v>
      </c>
      <c r="K51" s="98">
        <v>10</v>
      </c>
      <c r="L51" s="98">
        <v>8</v>
      </c>
      <c r="M51" s="98">
        <v>8</v>
      </c>
      <c r="N51" s="98">
        <v>8</v>
      </c>
      <c r="O51" s="98">
        <v>8</v>
      </c>
      <c r="P51" s="98">
        <v>9</v>
      </c>
      <c r="Q51" s="98">
        <v>11</v>
      </c>
      <c r="R51" s="98">
        <v>11</v>
      </c>
      <c r="S51" s="98">
        <v>12</v>
      </c>
      <c r="T51" s="98">
        <v>12</v>
      </c>
      <c r="U51" s="98">
        <v>12</v>
      </c>
      <c r="V51" s="98">
        <v>14</v>
      </c>
      <c r="W51" s="98">
        <v>14</v>
      </c>
      <c r="X51" s="98">
        <v>6</v>
      </c>
      <c r="Y51" s="98">
        <v>5</v>
      </c>
      <c r="Z51" s="98">
        <v>4</v>
      </c>
      <c r="AA51" s="98">
        <v>5</v>
      </c>
      <c r="AB51" s="98">
        <v>5</v>
      </c>
      <c r="AC51" s="98">
        <v>8.2916666666666661</v>
      </c>
    </row>
    <row r="52" spans="2:29" x14ac:dyDescent="0.25">
      <c r="B52" s="352"/>
      <c r="C52" s="257">
        <v>43936</v>
      </c>
      <c r="D52" s="96" t="s">
        <v>8</v>
      </c>
      <c r="E52" s="98">
        <v>8</v>
      </c>
      <c r="F52" s="98">
        <v>9</v>
      </c>
      <c r="G52" s="98">
        <v>10</v>
      </c>
      <c r="H52" s="98">
        <v>10</v>
      </c>
      <c r="I52" s="98">
        <v>11</v>
      </c>
      <c r="J52" s="98">
        <v>13</v>
      </c>
      <c r="K52" s="98">
        <v>13</v>
      </c>
      <c r="L52" s="98">
        <v>10</v>
      </c>
      <c r="M52" s="98">
        <v>9</v>
      </c>
      <c r="N52" s="98">
        <v>9</v>
      </c>
      <c r="O52" s="98">
        <v>11</v>
      </c>
      <c r="P52" s="98">
        <v>16</v>
      </c>
      <c r="Q52" s="98">
        <v>17</v>
      </c>
      <c r="R52" s="98">
        <v>21</v>
      </c>
      <c r="S52" s="98">
        <v>24</v>
      </c>
      <c r="T52" s="98">
        <v>23</v>
      </c>
      <c r="U52" s="98">
        <v>23</v>
      </c>
      <c r="V52" s="98">
        <v>25</v>
      </c>
      <c r="W52" s="98">
        <v>23</v>
      </c>
      <c r="X52" s="98">
        <v>13</v>
      </c>
      <c r="Y52" s="98">
        <v>12</v>
      </c>
      <c r="Z52" s="98">
        <v>9</v>
      </c>
      <c r="AA52" s="98">
        <v>8</v>
      </c>
      <c r="AB52" s="98">
        <v>12</v>
      </c>
      <c r="AC52" s="98">
        <v>14.125</v>
      </c>
    </row>
    <row r="53" spans="2:29" x14ac:dyDescent="0.25">
      <c r="B53" s="352"/>
      <c r="C53" s="257">
        <v>43937</v>
      </c>
      <c r="D53" s="96" t="s">
        <v>9</v>
      </c>
      <c r="E53" s="98">
        <v>11</v>
      </c>
      <c r="F53" s="98">
        <v>11</v>
      </c>
      <c r="G53" s="98">
        <v>13</v>
      </c>
      <c r="H53" s="98">
        <v>13</v>
      </c>
      <c r="I53" s="98">
        <v>14</v>
      </c>
      <c r="J53" s="98">
        <v>17</v>
      </c>
      <c r="K53" s="98">
        <v>10</v>
      </c>
      <c r="L53" s="98">
        <v>9</v>
      </c>
      <c r="M53" s="98">
        <v>8</v>
      </c>
      <c r="N53" s="98">
        <v>9</v>
      </c>
      <c r="O53" s="98">
        <v>10</v>
      </c>
      <c r="P53" s="98">
        <v>12</v>
      </c>
      <c r="Q53" s="98">
        <v>13</v>
      </c>
      <c r="R53" s="98">
        <v>13</v>
      </c>
      <c r="S53" s="98">
        <v>16</v>
      </c>
      <c r="T53" s="98">
        <v>16</v>
      </c>
      <c r="U53" s="98">
        <v>15</v>
      </c>
      <c r="V53" s="98">
        <v>17</v>
      </c>
      <c r="W53" s="98">
        <v>21</v>
      </c>
      <c r="X53" s="98">
        <v>9</v>
      </c>
      <c r="Y53" s="98">
        <v>7</v>
      </c>
      <c r="Z53" s="98">
        <v>6</v>
      </c>
      <c r="AA53" s="98">
        <v>4</v>
      </c>
      <c r="AB53" s="98">
        <v>9</v>
      </c>
      <c r="AC53" s="98">
        <v>11.791666666666666</v>
      </c>
    </row>
    <row r="54" spans="2:29" x14ac:dyDescent="0.25">
      <c r="B54" s="352"/>
      <c r="C54" s="257">
        <v>43938</v>
      </c>
      <c r="D54" s="96" t="s">
        <v>10</v>
      </c>
      <c r="E54" s="98">
        <v>9</v>
      </c>
      <c r="F54" s="98">
        <v>10</v>
      </c>
      <c r="G54" s="98">
        <v>10</v>
      </c>
      <c r="H54" s="98">
        <v>13</v>
      </c>
      <c r="I54" s="98">
        <v>15</v>
      </c>
      <c r="J54" s="98">
        <v>17</v>
      </c>
      <c r="K54" s="98">
        <v>10</v>
      </c>
      <c r="L54" s="98">
        <v>9</v>
      </c>
      <c r="M54" s="98">
        <v>8</v>
      </c>
      <c r="N54" s="98">
        <v>9</v>
      </c>
      <c r="O54" s="98">
        <v>10</v>
      </c>
      <c r="P54" s="98">
        <v>11</v>
      </c>
      <c r="Q54" s="98">
        <v>13</v>
      </c>
      <c r="R54" s="98">
        <v>14</v>
      </c>
      <c r="S54" s="98">
        <v>16</v>
      </c>
      <c r="T54" s="98">
        <v>17</v>
      </c>
      <c r="U54" s="98">
        <v>17</v>
      </c>
      <c r="V54" s="98">
        <v>21</v>
      </c>
      <c r="W54" s="98">
        <v>21</v>
      </c>
      <c r="X54" s="98">
        <v>9</v>
      </c>
      <c r="Y54" s="98">
        <v>7</v>
      </c>
      <c r="Z54" s="98">
        <v>4</v>
      </c>
      <c r="AA54" s="98">
        <v>2</v>
      </c>
      <c r="AB54" s="98">
        <v>1</v>
      </c>
      <c r="AC54" s="98">
        <v>11.375</v>
      </c>
    </row>
    <row r="55" spans="2:29" x14ac:dyDescent="0.25">
      <c r="B55" s="352"/>
      <c r="C55" s="257">
        <v>43939</v>
      </c>
      <c r="D55" s="96" t="s">
        <v>11</v>
      </c>
      <c r="E55" s="98">
        <v>2</v>
      </c>
      <c r="F55" s="98">
        <v>6</v>
      </c>
      <c r="G55" s="98">
        <v>6</v>
      </c>
      <c r="H55" s="98">
        <v>7</v>
      </c>
      <c r="I55" s="98">
        <v>7</v>
      </c>
      <c r="J55" s="98">
        <v>11</v>
      </c>
      <c r="K55" s="98">
        <v>12</v>
      </c>
      <c r="L55" s="98">
        <v>7</v>
      </c>
      <c r="M55" s="98">
        <v>3</v>
      </c>
      <c r="N55" s="98">
        <v>5</v>
      </c>
      <c r="O55" s="98">
        <v>10</v>
      </c>
      <c r="P55" s="98">
        <v>9</v>
      </c>
      <c r="Q55" s="98">
        <v>8</v>
      </c>
      <c r="R55" s="98">
        <v>10</v>
      </c>
      <c r="S55" s="98">
        <v>10</v>
      </c>
      <c r="T55" s="98">
        <v>10</v>
      </c>
      <c r="U55" s="98">
        <v>7</v>
      </c>
      <c r="V55" s="98">
        <v>6</v>
      </c>
      <c r="W55" s="98">
        <v>4</v>
      </c>
      <c r="X55" s="98">
        <v>2</v>
      </c>
      <c r="Y55" s="98">
        <v>6</v>
      </c>
      <c r="Z55" s="98">
        <v>8</v>
      </c>
      <c r="AA55" s="98">
        <v>6</v>
      </c>
      <c r="AB55" s="98">
        <v>7</v>
      </c>
      <c r="AC55" s="98">
        <v>7.041666666666667</v>
      </c>
    </row>
    <row r="56" spans="2:29" x14ac:dyDescent="0.25">
      <c r="B56" s="352"/>
      <c r="C56" s="257">
        <v>43940</v>
      </c>
      <c r="D56" s="96" t="s">
        <v>5</v>
      </c>
      <c r="E56" s="98">
        <v>3</v>
      </c>
      <c r="F56" s="98">
        <v>2</v>
      </c>
      <c r="G56" s="98">
        <v>3</v>
      </c>
      <c r="H56" s="98">
        <v>4</v>
      </c>
      <c r="I56" s="98">
        <v>6</v>
      </c>
      <c r="J56" s="98">
        <v>10</v>
      </c>
      <c r="K56" s="98">
        <v>9</v>
      </c>
      <c r="L56" s="98">
        <v>6</v>
      </c>
      <c r="M56" s="98">
        <v>3</v>
      </c>
      <c r="N56" s="98">
        <v>2</v>
      </c>
      <c r="O56" s="98">
        <v>2</v>
      </c>
      <c r="P56" s="98">
        <v>6</v>
      </c>
      <c r="Q56" s="98">
        <v>6</v>
      </c>
      <c r="R56" s="98">
        <v>7</v>
      </c>
      <c r="S56" s="98">
        <v>6</v>
      </c>
      <c r="T56" s="98">
        <v>8</v>
      </c>
      <c r="U56" s="98">
        <v>6</v>
      </c>
      <c r="V56" s="98">
        <v>6</v>
      </c>
      <c r="W56" s="98">
        <v>4</v>
      </c>
      <c r="X56" s="98">
        <v>4</v>
      </c>
      <c r="Y56" s="98">
        <v>8</v>
      </c>
      <c r="Z56" s="98">
        <v>9</v>
      </c>
      <c r="AA56" s="98">
        <v>7</v>
      </c>
      <c r="AB56" s="98">
        <v>8</v>
      </c>
      <c r="AC56" s="98">
        <v>5.625</v>
      </c>
    </row>
    <row r="57" spans="2:29" x14ac:dyDescent="0.25">
      <c r="B57" s="352"/>
      <c r="C57" s="257">
        <v>43941</v>
      </c>
      <c r="D57" s="96" t="s">
        <v>6</v>
      </c>
      <c r="E57" s="98">
        <v>1</v>
      </c>
      <c r="F57" s="98">
        <v>2</v>
      </c>
      <c r="G57" s="98">
        <v>3</v>
      </c>
      <c r="H57" s="98">
        <v>4</v>
      </c>
      <c r="I57" s="98">
        <v>6</v>
      </c>
      <c r="J57" s="98">
        <v>9</v>
      </c>
      <c r="K57" s="98">
        <v>7</v>
      </c>
      <c r="L57" s="98">
        <v>8</v>
      </c>
      <c r="M57" s="98">
        <v>10</v>
      </c>
      <c r="N57" s="98">
        <v>10</v>
      </c>
      <c r="O57" s="98">
        <v>11</v>
      </c>
      <c r="P57" s="98">
        <v>12</v>
      </c>
      <c r="Q57" s="98">
        <v>14</v>
      </c>
      <c r="R57" s="98">
        <v>15</v>
      </c>
      <c r="S57" s="98">
        <v>17</v>
      </c>
      <c r="T57" s="98">
        <v>17</v>
      </c>
      <c r="U57" s="98">
        <v>17</v>
      </c>
      <c r="V57" s="98">
        <v>20</v>
      </c>
      <c r="W57" s="98">
        <v>22</v>
      </c>
      <c r="X57" s="98">
        <v>11</v>
      </c>
      <c r="Y57" s="98">
        <v>6</v>
      </c>
      <c r="Z57" s="98">
        <v>6</v>
      </c>
      <c r="AA57" s="98">
        <v>7</v>
      </c>
      <c r="AB57" s="98">
        <v>6</v>
      </c>
      <c r="AC57" s="98">
        <v>10.041666666666666</v>
      </c>
    </row>
    <row r="58" spans="2:29" x14ac:dyDescent="0.25">
      <c r="B58" s="352"/>
      <c r="C58" s="257">
        <v>43942</v>
      </c>
      <c r="D58" s="96" t="s">
        <v>7</v>
      </c>
      <c r="E58" s="98">
        <v>4</v>
      </c>
      <c r="F58" s="98">
        <v>5</v>
      </c>
      <c r="G58" s="98">
        <v>7</v>
      </c>
      <c r="H58" s="98">
        <v>8</v>
      </c>
      <c r="I58" s="98">
        <v>8</v>
      </c>
      <c r="J58" s="98">
        <v>11</v>
      </c>
      <c r="K58" s="98">
        <v>10</v>
      </c>
      <c r="L58" s="98">
        <v>12</v>
      </c>
      <c r="M58" s="98">
        <v>11</v>
      </c>
      <c r="N58" s="98">
        <v>10</v>
      </c>
      <c r="O58" s="98">
        <v>13</v>
      </c>
      <c r="P58" s="98">
        <v>15</v>
      </c>
      <c r="Q58" s="98">
        <v>17</v>
      </c>
      <c r="R58" s="98">
        <v>18</v>
      </c>
      <c r="S58" s="98">
        <v>23</v>
      </c>
      <c r="T58" s="98">
        <v>24</v>
      </c>
      <c r="U58" s="98">
        <v>22</v>
      </c>
      <c r="V58" s="98">
        <v>30</v>
      </c>
      <c r="W58" s="98">
        <v>36</v>
      </c>
      <c r="X58" s="98">
        <v>23</v>
      </c>
      <c r="Y58" s="98">
        <v>16</v>
      </c>
      <c r="Z58" s="98">
        <v>11</v>
      </c>
      <c r="AA58" s="98">
        <v>7</v>
      </c>
      <c r="AB58" s="98">
        <v>6</v>
      </c>
      <c r="AC58" s="98">
        <v>14.458333333333334</v>
      </c>
    </row>
    <row r="59" spans="2:29" x14ac:dyDescent="0.25">
      <c r="B59" s="352"/>
      <c r="C59" s="257">
        <v>43943</v>
      </c>
      <c r="D59" s="96" t="s">
        <v>8</v>
      </c>
      <c r="E59" s="98">
        <v>6</v>
      </c>
      <c r="F59" s="98">
        <v>6</v>
      </c>
      <c r="G59" s="98">
        <v>6</v>
      </c>
      <c r="H59" s="98">
        <v>7</v>
      </c>
      <c r="I59" s="98">
        <v>8</v>
      </c>
      <c r="J59" s="98">
        <v>11</v>
      </c>
      <c r="K59" s="98">
        <v>9</v>
      </c>
      <c r="L59" s="98">
        <v>10</v>
      </c>
      <c r="M59" s="98">
        <v>11</v>
      </c>
      <c r="N59" s="98">
        <v>12</v>
      </c>
      <c r="O59" s="98">
        <v>12</v>
      </c>
      <c r="P59" s="98">
        <v>15</v>
      </c>
      <c r="Q59" s="98">
        <v>16</v>
      </c>
      <c r="R59" s="98">
        <v>17</v>
      </c>
      <c r="S59" s="98">
        <v>18</v>
      </c>
      <c r="T59" s="98">
        <v>21</v>
      </c>
      <c r="U59" s="98">
        <v>22</v>
      </c>
      <c r="V59" s="98">
        <v>26</v>
      </c>
      <c r="W59" s="98">
        <v>27</v>
      </c>
      <c r="X59" s="98">
        <v>17</v>
      </c>
      <c r="Y59" s="98">
        <v>10</v>
      </c>
      <c r="Z59" s="98">
        <v>7</v>
      </c>
      <c r="AA59" s="98">
        <v>4</v>
      </c>
      <c r="AB59" s="98">
        <v>1</v>
      </c>
      <c r="AC59" s="98">
        <v>12.458333333333334</v>
      </c>
    </row>
    <row r="60" spans="2:29" x14ac:dyDescent="0.25">
      <c r="B60" s="352"/>
      <c r="C60" s="257">
        <v>43944</v>
      </c>
      <c r="D60" s="96" t="s">
        <v>9</v>
      </c>
      <c r="E60" s="98">
        <v>3</v>
      </c>
      <c r="F60" s="98">
        <v>7</v>
      </c>
      <c r="G60" s="98">
        <v>9</v>
      </c>
      <c r="H60" s="98">
        <v>9</v>
      </c>
      <c r="I60" s="98">
        <v>14</v>
      </c>
      <c r="J60" s="98">
        <v>14</v>
      </c>
      <c r="K60" s="98">
        <v>12</v>
      </c>
      <c r="L60" s="98">
        <v>8</v>
      </c>
      <c r="M60" s="98">
        <v>4</v>
      </c>
      <c r="N60" s="98">
        <v>6</v>
      </c>
      <c r="O60" s="98">
        <v>10</v>
      </c>
      <c r="P60" s="98">
        <v>9</v>
      </c>
      <c r="Q60" s="98">
        <v>10</v>
      </c>
      <c r="R60" s="98">
        <v>8</v>
      </c>
      <c r="S60" s="98">
        <v>9</v>
      </c>
      <c r="T60" s="98">
        <v>9</v>
      </c>
      <c r="U60" s="98">
        <v>8</v>
      </c>
      <c r="V60" s="98">
        <v>5</v>
      </c>
      <c r="W60" s="98">
        <v>4</v>
      </c>
      <c r="X60" s="98">
        <v>2</v>
      </c>
      <c r="Y60" s="98">
        <v>5</v>
      </c>
      <c r="Z60" s="98">
        <v>8</v>
      </c>
      <c r="AA60" s="98">
        <v>8</v>
      </c>
      <c r="AB60" s="98">
        <v>9</v>
      </c>
      <c r="AC60" s="98">
        <v>7.916666666666667</v>
      </c>
    </row>
    <row r="61" spans="2:29" x14ac:dyDescent="0.25">
      <c r="B61" s="352"/>
      <c r="C61" s="257">
        <v>43945</v>
      </c>
      <c r="D61" s="96" t="s">
        <v>10</v>
      </c>
      <c r="E61" s="98">
        <v>8</v>
      </c>
      <c r="F61" s="98">
        <v>6</v>
      </c>
      <c r="G61" s="98">
        <v>7</v>
      </c>
      <c r="H61" s="98">
        <v>7</v>
      </c>
      <c r="I61" s="98">
        <v>11</v>
      </c>
      <c r="J61" s="98">
        <v>14</v>
      </c>
      <c r="K61" s="98">
        <v>11</v>
      </c>
      <c r="L61" s="98">
        <v>8</v>
      </c>
      <c r="M61" s="98">
        <v>5</v>
      </c>
      <c r="N61" s="98">
        <v>6</v>
      </c>
      <c r="O61" s="98">
        <v>8</v>
      </c>
      <c r="P61" s="98">
        <v>8</v>
      </c>
      <c r="Q61" s="98">
        <v>8</v>
      </c>
      <c r="R61" s="98">
        <v>7</v>
      </c>
      <c r="S61" s="98">
        <v>6</v>
      </c>
      <c r="T61" s="98">
        <v>7</v>
      </c>
      <c r="U61" s="98">
        <v>7</v>
      </c>
      <c r="V61" s="98">
        <v>4</v>
      </c>
      <c r="W61" s="98">
        <v>1</v>
      </c>
      <c r="X61" s="98">
        <v>1</v>
      </c>
      <c r="Y61" s="98">
        <v>3</v>
      </c>
      <c r="Z61" s="98">
        <v>7</v>
      </c>
      <c r="AA61" s="98">
        <v>7</v>
      </c>
      <c r="AB61" s="98">
        <v>7</v>
      </c>
      <c r="AC61" s="98">
        <v>6.833333333333333</v>
      </c>
    </row>
    <row r="62" spans="2:29" x14ac:dyDescent="0.25">
      <c r="B62" s="352"/>
      <c r="C62" s="257">
        <v>43946</v>
      </c>
      <c r="D62" s="96" t="s">
        <v>11</v>
      </c>
      <c r="E62" s="98">
        <v>6</v>
      </c>
      <c r="F62" s="98">
        <v>5</v>
      </c>
      <c r="G62" s="98">
        <v>3</v>
      </c>
      <c r="H62" s="98">
        <v>1</v>
      </c>
      <c r="I62" s="98">
        <v>7</v>
      </c>
      <c r="J62" s="98">
        <v>13</v>
      </c>
      <c r="K62" s="98">
        <v>11</v>
      </c>
      <c r="L62" s="98">
        <v>7</v>
      </c>
      <c r="M62" s="98">
        <v>5</v>
      </c>
      <c r="N62" s="98">
        <v>5</v>
      </c>
      <c r="O62" s="98">
        <v>8</v>
      </c>
      <c r="P62" s="98">
        <v>8</v>
      </c>
      <c r="Q62" s="98">
        <v>8</v>
      </c>
      <c r="R62" s="98">
        <v>6</v>
      </c>
      <c r="S62" s="98">
        <v>6</v>
      </c>
      <c r="T62" s="98">
        <v>6</v>
      </c>
      <c r="U62" s="98">
        <v>5</v>
      </c>
      <c r="V62" s="98">
        <v>2</v>
      </c>
      <c r="W62" s="98">
        <v>1</v>
      </c>
      <c r="X62" s="98">
        <v>1</v>
      </c>
      <c r="Y62" s="98">
        <v>2</v>
      </c>
      <c r="Z62" s="98">
        <v>5</v>
      </c>
      <c r="AA62" s="98">
        <v>7</v>
      </c>
      <c r="AB62" s="98">
        <v>7</v>
      </c>
      <c r="AC62" s="98">
        <v>5.625</v>
      </c>
    </row>
    <row r="63" spans="2:29" x14ac:dyDescent="0.25">
      <c r="B63" s="352"/>
      <c r="C63" s="257">
        <v>43947</v>
      </c>
      <c r="D63" s="96" t="s">
        <v>5</v>
      </c>
      <c r="E63" s="98">
        <v>6</v>
      </c>
      <c r="F63" s="98">
        <v>3</v>
      </c>
      <c r="G63" s="98">
        <v>1</v>
      </c>
      <c r="H63" s="98">
        <v>1</v>
      </c>
      <c r="I63" s="98">
        <v>4</v>
      </c>
      <c r="J63" s="98">
        <v>10</v>
      </c>
      <c r="K63" s="98">
        <v>9</v>
      </c>
      <c r="L63" s="98">
        <v>8</v>
      </c>
      <c r="M63" s="98">
        <v>6</v>
      </c>
      <c r="N63" s="98">
        <v>6</v>
      </c>
      <c r="O63" s="98">
        <v>6</v>
      </c>
      <c r="P63" s="98">
        <v>7</v>
      </c>
      <c r="Q63" s="98">
        <v>6</v>
      </c>
      <c r="R63" s="98">
        <v>8</v>
      </c>
      <c r="S63" s="98">
        <v>8</v>
      </c>
      <c r="T63" s="98">
        <v>7</v>
      </c>
      <c r="U63" s="98">
        <v>7</v>
      </c>
      <c r="V63" s="98">
        <v>5</v>
      </c>
      <c r="W63" s="98">
        <v>3</v>
      </c>
      <c r="X63" s="98">
        <v>1</v>
      </c>
      <c r="Y63" s="98">
        <v>3</v>
      </c>
      <c r="Z63" s="98">
        <v>5</v>
      </c>
      <c r="AA63" s="98">
        <v>7</v>
      </c>
      <c r="AB63" s="98">
        <v>6</v>
      </c>
      <c r="AC63" s="98">
        <v>5.541666666666667</v>
      </c>
    </row>
    <row r="64" spans="2:29" x14ac:dyDescent="0.25">
      <c r="B64" s="352"/>
      <c r="C64" s="257">
        <v>43948</v>
      </c>
      <c r="D64" s="96" t="s">
        <v>6</v>
      </c>
      <c r="E64" s="98">
        <v>1</v>
      </c>
      <c r="F64" s="98">
        <v>2</v>
      </c>
      <c r="G64" s="98">
        <v>2</v>
      </c>
      <c r="H64" s="98">
        <v>1</v>
      </c>
      <c r="I64" s="98">
        <v>6</v>
      </c>
      <c r="J64" s="98">
        <v>10</v>
      </c>
      <c r="K64" s="98">
        <v>8</v>
      </c>
      <c r="L64" s="98">
        <v>8</v>
      </c>
      <c r="M64" s="98">
        <v>11</v>
      </c>
      <c r="N64" s="98">
        <v>13</v>
      </c>
      <c r="O64" s="98">
        <v>15</v>
      </c>
      <c r="P64" s="98">
        <v>15</v>
      </c>
      <c r="Q64" s="98">
        <v>16</v>
      </c>
      <c r="R64" s="98">
        <v>18</v>
      </c>
      <c r="S64" s="98">
        <v>19</v>
      </c>
      <c r="T64" s="98">
        <v>19</v>
      </c>
      <c r="U64" s="98">
        <v>23</v>
      </c>
      <c r="V64" s="98">
        <v>29</v>
      </c>
      <c r="W64" s="98">
        <v>31</v>
      </c>
      <c r="X64" s="98">
        <v>12</v>
      </c>
      <c r="Y64" s="98">
        <v>1</v>
      </c>
      <c r="Z64" s="98">
        <v>6</v>
      </c>
      <c r="AA64" s="98">
        <v>6</v>
      </c>
      <c r="AB64" s="98">
        <v>6</v>
      </c>
      <c r="AC64" s="98">
        <v>11.583333333333334</v>
      </c>
    </row>
    <row r="65" spans="2:29" x14ac:dyDescent="0.25">
      <c r="B65" s="352"/>
      <c r="C65" s="257">
        <v>43949</v>
      </c>
      <c r="D65" s="96" t="s">
        <v>7</v>
      </c>
      <c r="E65" s="98">
        <v>4</v>
      </c>
      <c r="F65" s="98">
        <v>4</v>
      </c>
      <c r="G65" s="98">
        <v>3</v>
      </c>
      <c r="H65" s="98">
        <v>3</v>
      </c>
      <c r="I65" s="98">
        <v>8</v>
      </c>
      <c r="J65" s="98">
        <v>12</v>
      </c>
      <c r="K65" s="98">
        <v>9</v>
      </c>
      <c r="L65" s="98">
        <v>9</v>
      </c>
      <c r="M65" s="98">
        <v>12</v>
      </c>
      <c r="N65" s="98">
        <v>13</v>
      </c>
      <c r="O65" s="98">
        <v>14</v>
      </c>
      <c r="P65" s="98">
        <v>14</v>
      </c>
      <c r="Q65" s="98">
        <v>17</v>
      </c>
      <c r="R65" s="98">
        <v>17</v>
      </c>
      <c r="S65" s="98">
        <v>18</v>
      </c>
      <c r="T65" s="98">
        <v>19</v>
      </c>
      <c r="U65" s="98">
        <v>20</v>
      </c>
      <c r="V65" s="98">
        <v>25</v>
      </c>
      <c r="W65" s="98">
        <v>27</v>
      </c>
      <c r="X65" s="98">
        <v>8</v>
      </c>
      <c r="Y65" s="98">
        <v>2</v>
      </c>
      <c r="Z65" s="98">
        <v>6</v>
      </c>
      <c r="AA65" s="98">
        <v>6</v>
      </c>
      <c r="AB65" s="98">
        <v>6</v>
      </c>
      <c r="AC65" s="98">
        <v>11.5</v>
      </c>
    </row>
    <row r="66" spans="2:29" x14ac:dyDescent="0.25">
      <c r="B66" s="352"/>
      <c r="C66" s="257">
        <v>43950</v>
      </c>
      <c r="D66" s="96" t="s">
        <v>8</v>
      </c>
      <c r="E66" s="98">
        <v>5</v>
      </c>
      <c r="F66" s="98">
        <v>4</v>
      </c>
      <c r="G66" s="98">
        <v>5</v>
      </c>
      <c r="H66" s="98">
        <v>5</v>
      </c>
      <c r="I66" s="98">
        <v>9</v>
      </c>
      <c r="J66" s="98">
        <v>14</v>
      </c>
      <c r="K66" s="98">
        <v>10</v>
      </c>
      <c r="L66" s="98">
        <v>9</v>
      </c>
      <c r="M66" s="98">
        <v>12</v>
      </c>
      <c r="N66" s="98">
        <v>13</v>
      </c>
      <c r="O66" s="98">
        <v>15</v>
      </c>
      <c r="P66" s="98">
        <v>16</v>
      </c>
      <c r="Q66" s="98">
        <v>17</v>
      </c>
      <c r="R66" s="98">
        <v>18</v>
      </c>
      <c r="S66" s="98">
        <v>20</v>
      </c>
      <c r="T66" s="98">
        <v>22</v>
      </c>
      <c r="U66" s="98">
        <v>24</v>
      </c>
      <c r="V66" s="98">
        <v>29</v>
      </c>
      <c r="W66" s="98">
        <v>29</v>
      </c>
      <c r="X66" s="98">
        <v>11</v>
      </c>
      <c r="Y66" s="98">
        <v>2</v>
      </c>
      <c r="Z66" s="98">
        <v>8</v>
      </c>
      <c r="AA66" s="98">
        <v>8</v>
      </c>
      <c r="AB66" s="98">
        <v>8</v>
      </c>
      <c r="AC66" s="98">
        <v>13.041666666666666</v>
      </c>
    </row>
    <row r="67" spans="2:29" x14ac:dyDescent="0.25">
      <c r="B67" s="352"/>
      <c r="C67" s="257">
        <v>43951</v>
      </c>
      <c r="D67" s="96" t="s">
        <v>9</v>
      </c>
      <c r="E67" s="98">
        <v>6</v>
      </c>
      <c r="F67" s="98">
        <v>4</v>
      </c>
      <c r="G67" s="98">
        <v>4</v>
      </c>
      <c r="H67" s="98">
        <v>5</v>
      </c>
      <c r="I67" s="98">
        <v>9</v>
      </c>
      <c r="J67" s="98">
        <v>13</v>
      </c>
      <c r="K67" s="98">
        <v>11</v>
      </c>
      <c r="L67" s="98">
        <v>9</v>
      </c>
      <c r="M67" s="98">
        <v>13</v>
      </c>
      <c r="N67" s="98">
        <v>14</v>
      </c>
      <c r="O67" s="98">
        <v>16</v>
      </c>
      <c r="P67" s="98">
        <v>17</v>
      </c>
      <c r="Q67" s="98">
        <v>18</v>
      </c>
      <c r="R67" s="98">
        <v>18</v>
      </c>
      <c r="S67" s="98">
        <v>21</v>
      </c>
      <c r="T67" s="98">
        <v>23</v>
      </c>
      <c r="U67" s="98">
        <v>26</v>
      </c>
      <c r="V67" s="98">
        <v>31</v>
      </c>
      <c r="W67" s="98">
        <v>36</v>
      </c>
      <c r="X67" s="98">
        <v>20</v>
      </c>
      <c r="Y67" s="98">
        <v>1</v>
      </c>
      <c r="Z67" s="98">
        <v>7</v>
      </c>
      <c r="AA67" s="98">
        <v>8</v>
      </c>
      <c r="AB67" s="98">
        <v>4</v>
      </c>
      <c r="AC67" s="98">
        <v>13.916666666666666</v>
      </c>
    </row>
    <row r="68" spans="2:29" x14ac:dyDescent="0.25">
      <c r="B68" s="352"/>
      <c r="C68" s="257">
        <v>43952</v>
      </c>
      <c r="D68" s="96" t="s">
        <v>10</v>
      </c>
      <c r="E68" s="98">
        <v>2</v>
      </c>
      <c r="F68" s="98">
        <v>6</v>
      </c>
      <c r="G68" s="98">
        <v>4</v>
      </c>
      <c r="H68" s="98">
        <v>2</v>
      </c>
      <c r="I68" s="98">
        <v>8</v>
      </c>
      <c r="J68" s="98">
        <v>14</v>
      </c>
      <c r="K68" s="98">
        <v>12</v>
      </c>
      <c r="L68" s="98">
        <v>6</v>
      </c>
      <c r="M68" s="98">
        <v>3</v>
      </c>
      <c r="N68" s="98">
        <v>5</v>
      </c>
      <c r="O68" s="98">
        <v>10</v>
      </c>
      <c r="P68" s="98">
        <v>10</v>
      </c>
      <c r="Q68" s="98">
        <v>9</v>
      </c>
      <c r="R68" s="98">
        <v>8</v>
      </c>
      <c r="S68" s="98">
        <v>8</v>
      </c>
      <c r="T68" s="98">
        <v>9</v>
      </c>
      <c r="U68" s="98">
        <v>6</v>
      </c>
      <c r="V68" s="98">
        <v>3</v>
      </c>
      <c r="W68" s="98">
        <v>1</v>
      </c>
      <c r="X68" s="98">
        <v>1</v>
      </c>
      <c r="Y68" s="98">
        <v>1</v>
      </c>
      <c r="Z68" s="98">
        <v>4</v>
      </c>
      <c r="AA68" s="98">
        <v>5</v>
      </c>
      <c r="AB68" s="98">
        <v>7</v>
      </c>
      <c r="AC68" s="98">
        <v>6</v>
      </c>
    </row>
    <row r="69" spans="2:29" x14ac:dyDescent="0.25">
      <c r="B69" s="352"/>
      <c r="C69" s="257">
        <v>43953</v>
      </c>
      <c r="D69" s="96" t="s">
        <v>11</v>
      </c>
      <c r="E69" s="98">
        <v>6</v>
      </c>
      <c r="F69" s="98">
        <v>3</v>
      </c>
      <c r="G69" s="98">
        <v>4</v>
      </c>
      <c r="H69" s="98">
        <v>1</v>
      </c>
      <c r="I69" s="98">
        <v>8</v>
      </c>
      <c r="J69" s="98">
        <v>15</v>
      </c>
      <c r="K69" s="98">
        <v>12</v>
      </c>
      <c r="L69" s="98">
        <v>8</v>
      </c>
      <c r="M69" s="98">
        <v>7</v>
      </c>
      <c r="N69" s="98">
        <v>9</v>
      </c>
      <c r="O69" s="98">
        <v>10</v>
      </c>
      <c r="P69" s="98">
        <v>10</v>
      </c>
      <c r="Q69" s="98">
        <v>10</v>
      </c>
      <c r="R69" s="98">
        <v>9</v>
      </c>
      <c r="S69" s="98">
        <v>6</v>
      </c>
      <c r="T69" s="98">
        <v>4</v>
      </c>
      <c r="U69" s="98">
        <v>4</v>
      </c>
      <c r="V69" s="98">
        <v>1</v>
      </c>
      <c r="W69" s="98">
        <v>1</v>
      </c>
      <c r="X69" s="98">
        <v>1</v>
      </c>
      <c r="Y69" s="98">
        <v>1</v>
      </c>
      <c r="Z69" s="98">
        <v>4</v>
      </c>
      <c r="AA69" s="98">
        <v>5</v>
      </c>
      <c r="AB69" s="98">
        <v>11</v>
      </c>
      <c r="AC69" s="98">
        <v>6.25</v>
      </c>
    </row>
    <row r="70" spans="2:29" x14ac:dyDescent="0.25">
      <c r="B70" s="352"/>
      <c r="C70" s="257">
        <v>43954</v>
      </c>
      <c r="D70" s="96" t="s">
        <v>5</v>
      </c>
      <c r="E70" s="98">
        <v>15</v>
      </c>
      <c r="F70" s="98">
        <v>16</v>
      </c>
      <c r="G70" s="98">
        <v>11</v>
      </c>
      <c r="H70" s="98">
        <v>7</v>
      </c>
      <c r="I70" s="98">
        <v>11</v>
      </c>
      <c r="J70" s="98">
        <v>15</v>
      </c>
      <c r="K70" s="98">
        <v>12</v>
      </c>
      <c r="L70" s="98">
        <v>9</v>
      </c>
      <c r="M70" s="98">
        <v>7</v>
      </c>
      <c r="N70" s="98">
        <v>7</v>
      </c>
      <c r="O70" s="98">
        <v>7</v>
      </c>
      <c r="P70" s="98">
        <v>9</v>
      </c>
      <c r="Q70" s="98">
        <v>9</v>
      </c>
      <c r="R70" s="98">
        <v>10</v>
      </c>
      <c r="S70" s="98">
        <v>7</v>
      </c>
      <c r="T70" s="98">
        <v>4</v>
      </c>
      <c r="U70" s="98">
        <v>3</v>
      </c>
      <c r="V70" s="98">
        <v>1</v>
      </c>
      <c r="W70" s="98">
        <v>1</v>
      </c>
      <c r="X70" s="98">
        <v>1</v>
      </c>
      <c r="Y70" s="98">
        <v>5</v>
      </c>
      <c r="Z70" s="98">
        <v>16</v>
      </c>
      <c r="AA70" s="98">
        <v>17</v>
      </c>
      <c r="AB70" s="98">
        <v>14</v>
      </c>
      <c r="AC70" s="98">
        <v>8.9166666666666661</v>
      </c>
    </row>
    <row r="71" spans="2:29" x14ac:dyDescent="0.25">
      <c r="B71" s="352"/>
      <c r="C71" s="257">
        <v>43955</v>
      </c>
      <c r="D71" s="96" t="s">
        <v>6</v>
      </c>
      <c r="E71" s="98">
        <v>12</v>
      </c>
      <c r="F71" s="98">
        <v>10</v>
      </c>
      <c r="G71" s="98">
        <v>7</v>
      </c>
      <c r="H71" s="98">
        <v>7</v>
      </c>
      <c r="I71" s="98">
        <v>12</v>
      </c>
      <c r="J71" s="98">
        <v>17</v>
      </c>
      <c r="K71" s="98">
        <v>16</v>
      </c>
      <c r="L71" s="98">
        <v>17</v>
      </c>
      <c r="M71" s="98">
        <v>24</v>
      </c>
      <c r="N71" s="98">
        <v>25</v>
      </c>
      <c r="O71" s="98">
        <v>28</v>
      </c>
      <c r="P71" s="98">
        <v>27</v>
      </c>
      <c r="Q71" s="98">
        <v>26</v>
      </c>
      <c r="R71" s="98">
        <v>27</v>
      </c>
      <c r="S71" s="98">
        <v>30</v>
      </c>
      <c r="T71" s="98">
        <v>33</v>
      </c>
      <c r="U71" s="98">
        <v>37</v>
      </c>
      <c r="V71" s="98">
        <v>44</v>
      </c>
      <c r="W71" s="98">
        <v>46</v>
      </c>
      <c r="X71" s="98">
        <v>27</v>
      </c>
      <c r="Y71" s="98">
        <v>7</v>
      </c>
      <c r="Z71" s="98">
        <v>13</v>
      </c>
      <c r="AA71" s="98">
        <v>14</v>
      </c>
      <c r="AB71" s="98">
        <v>11</v>
      </c>
      <c r="AC71" s="98">
        <v>21.541666666666668</v>
      </c>
    </row>
    <row r="72" spans="2:29" x14ac:dyDescent="0.25">
      <c r="B72" s="352"/>
      <c r="C72" s="257">
        <v>43956</v>
      </c>
      <c r="D72" s="96" t="s">
        <v>7</v>
      </c>
      <c r="E72" s="98">
        <v>9</v>
      </c>
      <c r="F72" s="98">
        <v>8</v>
      </c>
      <c r="G72" s="98">
        <v>6</v>
      </c>
      <c r="H72" s="98">
        <v>5</v>
      </c>
      <c r="I72" s="98">
        <v>12</v>
      </c>
      <c r="J72" s="98">
        <v>20</v>
      </c>
      <c r="K72" s="98">
        <v>17</v>
      </c>
      <c r="L72" s="98">
        <v>16</v>
      </c>
      <c r="M72" s="98">
        <v>17</v>
      </c>
      <c r="N72" s="98">
        <v>15</v>
      </c>
      <c r="O72" s="98">
        <v>15</v>
      </c>
      <c r="P72" s="98">
        <v>15</v>
      </c>
      <c r="Q72" s="98">
        <v>17</v>
      </c>
      <c r="R72" s="98">
        <v>16</v>
      </c>
      <c r="S72" s="98">
        <v>18</v>
      </c>
      <c r="T72" s="98">
        <v>19</v>
      </c>
      <c r="U72" s="98">
        <v>21</v>
      </c>
      <c r="V72" s="98">
        <v>24</v>
      </c>
      <c r="W72" s="98">
        <v>26</v>
      </c>
      <c r="X72" s="98">
        <v>10</v>
      </c>
      <c r="Y72" s="98">
        <v>1</v>
      </c>
      <c r="Z72" s="98">
        <v>5</v>
      </c>
      <c r="AA72" s="98">
        <v>7</v>
      </c>
      <c r="AB72" s="98">
        <v>6</v>
      </c>
      <c r="AC72" s="98">
        <v>13.541666666666666</v>
      </c>
    </row>
    <row r="73" spans="2:29" x14ac:dyDescent="0.25">
      <c r="B73" s="352"/>
      <c r="C73" s="257">
        <v>43957</v>
      </c>
      <c r="D73" s="96" t="s">
        <v>8</v>
      </c>
      <c r="E73" s="98">
        <v>4</v>
      </c>
      <c r="F73" s="98">
        <v>2</v>
      </c>
      <c r="G73" s="98">
        <v>3</v>
      </c>
      <c r="H73" s="98">
        <v>2</v>
      </c>
      <c r="I73" s="98">
        <v>7</v>
      </c>
      <c r="J73" s="98">
        <v>12</v>
      </c>
      <c r="K73" s="98">
        <v>8</v>
      </c>
      <c r="L73" s="98">
        <v>9</v>
      </c>
      <c r="M73" s="98">
        <v>12</v>
      </c>
      <c r="N73" s="98">
        <v>13</v>
      </c>
      <c r="O73" s="98">
        <v>16</v>
      </c>
      <c r="P73" s="98">
        <v>16</v>
      </c>
      <c r="Q73" s="98">
        <v>17</v>
      </c>
      <c r="R73" s="98">
        <v>18</v>
      </c>
      <c r="S73" s="98">
        <v>21</v>
      </c>
      <c r="T73" s="98">
        <v>22</v>
      </c>
      <c r="U73" s="98">
        <v>23</v>
      </c>
      <c r="V73" s="98">
        <v>28</v>
      </c>
      <c r="W73" s="98">
        <v>31</v>
      </c>
      <c r="X73" s="98">
        <v>17</v>
      </c>
      <c r="Y73" s="98">
        <v>2</v>
      </c>
      <c r="Z73" s="98">
        <v>17</v>
      </c>
      <c r="AA73" s="98">
        <v>21</v>
      </c>
      <c r="AB73" s="98">
        <v>16</v>
      </c>
      <c r="AC73" s="98">
        <v>14.041666666666666</v>
      </c>
    </row>
    <row r="74" spans="2:29" x14ac:dyDescent="0.25">
      <c r="B74" s="352"/>
      <c r="C74" s="257">
        <v>43958</v>
      </c>
      <c r="D74" s="96" t="s">
        <v>9</v>
      </c>
      <c r="E74" s="98">
        <v>16</v>
      </c>
      <c r="F74" s="98">
        <v>16</v>
      </c>
      <c r="G74" s="98">
        <v>11</v>
      </c>
      <c r="H74" s="98">
        <v>9</v>
      </c>
      <c r="I74" s="98">
        <v>15</v>
      </c>
      <c r="J74" s="98">
        <v>19</v>
      </c>
      <c r="K74" s="98">
        <v>15</v>
      </c>
      <c r="L74" s="98">
        <v>17</v>
      </c>
      <c r="M74" s="98">
        <v>19</v>
      </c>
      <c r="N74" s="98">
        <v>17</v>
      </c>
      <c r="O74" s="98">
        <v>16</v>
      </c>
      <c r="P74" s="98">
        <v>16</v>
      </c>
      <c r="Q74" s="98">
        <v>17</v>
      </c>
      <c r="R74" s="98">
        <v>17</v>
      </c>
      <c r="S74" s="98">
        <v>21</v>
      </c>
      <c r="T74" s="98">
        <v>23</v>
      </c>
      <c r="U74" s="98">
        <v>24</v>
      </c>
      <c r="V74" s="98">
        <v>29</v>
      </c>
      <c r="W74" s="98">
        <v>33</v>
      </c>
      <c r="X74" s="98">
        <v>15</v>
      </c>
      <c r="Y74" s="98">
        <v>1</v>
      </c>
      <c r="Z74" s="98">
        <v>7</v>
      </c>
      <c r="AA74" s="98">
        <v>8</v>
      </c>
      <c r="AB74" s="98">
        <v>6</v>
      </c>
      <c r="AC74" s="98">
        <v>16.125</v>
      </c>
    </row>
    <row r="75" spans="2:29" x14ac:dyDescent="0.25">
      <c r="B75" s="352"/>
      <c r="C75" s="257">
        <v>43959</v>
      </c>
      <c r="D75" s="96" t="s">
        <v>10</v>
      </c>
      <c r="E75" s="98">
        <v>5</v>
      </c>
      <c r="F75" s="98">
        <v>3</v>
      </c>
      <c r="G75" s="98">
        <v>3</v>
      </c>
      <c r="H75" s="98">
        <v>1</v>
      </c>
      <c r="I75" s="98">
        <v>8</v>
      </c>
      <c r="J75" s="98">
        <v>11</v>
      </c>
      <c r="K75" s="98">
        <v>9</v>
      </c>
      <c r="L75" s="98">
        <v>10</v>
      </c>
      <c r="M75" s="98">
        <v>13</v>
      </c>
      <c r="N75" s="98">
        <v>15</v>
      </c>
      <c r="O75" s="98">
        <v>16</v>
      </c>
      <c r="P75" s="98">
        <v>17</v>
      </c>
      <c r="Q75" s="98">
        <v>20</v>
      </c>
      <c r="R75" s="98">
        <v>21</v>
      </c>
      <c r="S75" s="98">
        <v>25</v>
      </c>
      <c r="T75" s="98">
        <v>29</v>
      </c>
      <c r="U75" s="98">
        <v>29</v>
      </c>
      <c r="V75" s="98">
        <v>34</v>
      </c>
      <c r="W75" s="98">
        <v>38</v>
      </c>
      <c r="X75" s="98">
        <v>21</v>
      </c>
      <c r="Y75" s="98">
        <v>2</v>
      </c>
      <c r="Z75" s="98">
        <v>7</v>
      </c>
      <c r="AA75" s="98">
        <v>8</v>
      </c>
      <c r="AB75" s="98">
        <v>5</v>
      </c>
      <c r="AC75" s="98">
        <v>14.583333333333334</v>
      </c>
    </row>
    <row r="76" spans="2:29" x14ac:dyDescent="0.25">
      <c r="B76" s="352"/>
      <c r="C76" s="257">
        <v>43960</v>
      </c>
      <c r="D76" s="96" t="s">
        <v>11</v>
      </c>
      <c r="E76" s="98">
        <v>2</v>
      </c>
      <c r="F76" s="98">
        <v>6</v>
      </c>
      <c r="G76" s="98">
        <v>5</v>
      </c>
      <c r="H76" s="98">
        <v>3</v>
      </c>
      <c r="I76" s="98">
        <v>10</v>
      </c>
      <c r="J76" s="98">
        <v>15</v>
      </c>
      <c r="K76" s="98">
        <v>12</v>
      </c>
      <c r="L76" s="98">
        <v>7</v>
      </c>
      <c r="M76" s="98">
        <v>4</v>
      </c>
      <c r="N76" s="98">
        <v>7</v>
      </c>
      <c r="O76" s="98">
        <v>9</v>
      </c>
      <c r="P76" s="98">
        <v>9</v>
      </c>
      <c r="Q76" s="98">
        <v>9</v>
      </c>
      <c r="R76" s="98">
        <v>9</v>
      </c>
      <c r="S76" s="98">
        <v>9</v>
      </c>
      <c r="T76" s="98">
        <v>8</v>
      </c>
      <c r="U76" s="98">
        <v>7</v>
      </c>
      <c r="V76" s="98">
        <v>5</v>
      </c>
      <c r="W76" s="98">
        <v>4</v>
      </c>
      <c r="X76" s="98">
        <v>3</v>
      </c>
      <c r="Y76" s="98">
        <v>2</v>
      </c>
      <c r="Z76" s="98">
        <v>8</v>
      </c>
      <c r="AA76" s="98">
        <v>9</v>
      </c>
      <c r="AB76" s="98">
        <v>8</v>
      </c>
      <c r="AC76" s="98">
        <v>7.083333333333333</v>
      </c>
    </row>
    <row r="77" spans="2:29" x14ac:dyDescent="0.25">
      <c r="B77" s="352"/>
      <c r="C77" s="257">
        <v>43961</v>
      </c>
      <c r="D77" s="96" t="s">
        <v>5</v>
      </c>
      <c r="E77" s="98">
        <v>7</v>
      </c>
      <c r="F77" s="98">
        <v>4</v>
      </c>
      <c r="G77" s="98">
        <v>1</v>
      </c>
      <c r="H77" s="98">
        <v>1</v>
      </c>
      <c r="I77" s="98">
        <v>5</v>
      </c>
      <c r="J77" s="98">
        <v>11</v>
      </c>
      <c r="K77" s="98">
        <v>10</v>
      </c>
      <c r="L77" s="98">
        <v>9</v>
      </c>
      <c r="M77" s="98">
        <v>7</v>
      </c>
      <c r="N77" s="98">
        <v>8</v>
      </c>
      <c r="O77" s="98">
        <v>8</v>
      </c>
      <c r="P77" s="98">
        <v>10</v>
      </c>
      <c r="Q77" s="98">
        <v>9</v>
      </c>
      <c r="R77" s="98">
        <v>8</v>
      </c>
      <c r="S77" s="98">
        <v>9</v>
      </c>
      <c r="T77" s="98">
        <v>6</v>
      </c>
      <c r="U77" s="98">
        <v>5</v>
      </c>
      <c r="V77" s="98">
        <v>3</v>
      </c>
      <c r="W77" s="98">
        <v>1</v>
      </c>
      <c r="X77" s="98">
        <v>1</v>
      </c>
      <c r="Y77" s="98">
        <v>1</v>
      </c>
      <c r="Z77" s="98">
        <v>5</v>
      </c>
      <c r="AA77" s="98">
        <v>6</v>
      </c>
      <c r="AB77" s="98">
        <v>6</v>
      </c>
      <c r="AC77" s="98">
        <v>5.875</v>
      </c>
    </row>
    <row r="78" spans="2:29" x14ac:dyDescent="0.25">
      <c r="B78" s="352"/>
      <c r="C78" s="257">
        <v>43962</v>
      </c>
      <c r="D78" s="96" t="s">
        <v>6</v>
      </c>
      <c r="E78" s="98">
        <v>2</v>
      </c>
      <c r="F78" s="98">
        <v>1</v>
      </c>
      <c r="G78" s="98">
        <v>1</v>
      </c>
      <c r="H78" s="98">
        <v>1</v>
      </c>
      <c r="I78" s="98">
        <v>5</v>
      </c>
      <c r="J78" s="98">
        <v>8</v>
      </c>
      <c r="K78" s="98">
        <v>7</v>
      </c>
      <c r="L78" s="98">
        <v>9</v>
      </c>
      <c r="M78" s="98">
        <v>18</v>
      </c>
      <c r="N78" s="98">
        <v>23</v>
      </c>
      <c r="O78" s="98">
        <v>24</v>
      </c>
      <c r="P78" s="98">
        <v>25</v>
      </c>
      <c r="Q78" s="98">
        <v>24</v>
      </c>
      <c r="R78" s="98">
        <v>24</v>
      </c>
      <c r="S78" s="98">
        <v>28</v>
      </c>
      <c r="T78" s="98">
        <v>30</v>
      </c>
      <c r="U78" s="98">
        <v>32</v>
      </c>
      <c r="V78" s="98">
        <v>35</v>
      </c>
      <c r="W78" s="98">
        <v>40</v>
      </c>
      <c r="X78" s="98">
        <v>25</v>
      </c>
      <c r="Y78" s="98">
        <v>2</v>
      </c>
      <c r="Z78" s="98">
        <v>8</v>
      </c>
      <c r="AA78" s="98">
        <v>10</v>
      </c>
      <c r="AB78" s="98">
        <v>7</v>
      </c>
      <c r="AC78" s="98">
        <v>16.208333333333332</v>
      </c>
    </row>
    <row r="79" spans="2:29" x14ac:dyDescent="0.25">
      <c r="B79" s="352"/>
      <c r="C79" s="257">
        <v>43963</v>
      </c>
      <c r="D79" s="96" t="s">
        <v>7</v>
      </c>
      <c r="E79" s="98">
        <v>6</v>
      </c>
      <c r="F79" s="98">
        <v>4</v>
      </c>
      <c r="G79" s="98">
        <v>3</v>
      </c>
      <c r="H79" s="98">
        <v>2</v>
      </c>
      <c r="I79" s="98">
        <v>9</v>
      </c>
      <c r="J79" s="98">
        <v>10</v>
      </c>
      <c r="K79" s="98">
        <v>9</v>
      </c>
      <c r="L79" s="98">
        <v>11</v>
      </c>
      <c r="M79" s="98">
        <v>19</v>
      </c>
      <c r="N79" s="98">
        <v>21</v>
      </c>
      <c r="O79" s="98">
        <v>21</v>
      </c>
      <c r="P79" s="98">
        <v>22</v>
      </c>
      <c r="Q79" s="98">
        <v>23</v>
      </c>
      <c r="R79" s="98">
        <v>26</v>
      </c>
      <c r="S79" s="98">
        <v>27</v>
      </c>
      <c r="T79" s="98">
        <v>28</v>
      </c>
      <c r="U79" s="98">
        <v>29</v>
      </c>
      <c r="V79" s="98">
        <v>33</v>
      </c>
      <c r="W79" s="98">
        <v>35</v>
      </c>
      <c r="X79" s="98">
        <v>19</v>
      </c>
      <c r="Y79" s="98">
        <v>1</v>
      </c>
      <c r="Z79" s="98">
        <v>8</v>
      </c>
      <c r="AA79" s="98">
        <v>10</v>
      </c>
      <c r="AB79" s="98">
        <v>8</v>
      </c>
      <c r="AC79" s="98">
        <v>16</v>
      </c>
    </row>
    <row r="80" spans="2:29" x14ac:dyDescent="0.25">
      <c r="B80" s="352"/>
      <c r="C80" s="257">
        <v>43964</v>
      </c>
      <c r="D80" s="96" t="s">
        <v>8</v>
      </c>
      <c r="E80" s="98">
        <v>7</v>
      </c>
      <c r="F80" s="98">
        <v>5</v>
      </c>
      <c r="G80" s="98">
        <v>4</v>
      </c>
      <c r="H80" s="98">
        <v>4</v>
      </c>
      <c r="I80" s="98">
        <v>9</v>
      </c>
      <c r="J80" s="98">
        <v>11</v>
      </c>
      <c r="K80" s="98">
        <v>9</v>
      </c>
      <c r="L80" s="98">
        <v>12</v>
      </c>
      <c r="M80" s="98">
        <v>18</v>
      </c>
      <c r="N80" s="98">
        <v>22</v>
      </c>
      <c r="O80" s="98">
        <v>22</v>
      </c>
      <c r="P80" s="98">
        <v>24</v>
      </c>
      <c r="Q80" s="98">
        <v>27</v>
      </c>
      <c r="R80" s="98">
        <v>27</v>
      </c>
      <c r="S80" s="98">
        <v>28</v>
      </c>
      <c r="T80" s="98">
        <v>30</v>
      </c>
      <c r="U80" s="98">
        <v>30</v>
      </c>
      <c r="V80" s="98">
        <v>35</v>
      </c>
      <c r="W80" s="98">
        <v>37</v>
      </c>
      <c r="X80" s="98">
        <v>24</v>
      </c>
      <c r="Y80" s="98">
        <v>1</v>
      </c>
      <c r="Z80" s="98">
        <v>8</v>
      </c>
      <c r="AA80" s="98">
        <v>10</v>
      </c>
      <c r="AB80" s="98">
        <v>9</v>
      </c>
      <c r="AC80" s="98">
        <v>17.208333333333332</v>
      </c>
    </row>
    <row r="81" spans="2:29" x14ac:dyDescent="0.25">
      <c r="B81" s="352"/>
      <c r="C81" s="257">
        <v>43965</v>
      </c>
      <c r="D81" s="96" t="s">
        <v>9</v>
      </c>
      <c r="E81" s="98">
        <v>6</v>
      </c>
      <c r="F81" s="98">
        <v>4</v>
      </c>
      <c r="G81" s="98">
        <v>3</v>
      </c>
      <c r="H81" s="98">
        <v>4</v>
      </c>
      <c r="I81" s="98">
        <v>9</v>
      </c>
      <c r="J81" s="98">
        <v>13</v>
      </c>
      <c r="K81" s="98">
        <v>10</v>
      </c>
      <c r="L81" s="98">
        <v>11</v>
      </c>
      <c r="M81" s="98">
        <v>18</v>
      </c>
      <c r="N81" s="98">
        <v>21</v>
      </c>
      <c r="O81" s="98">
        <v>22</v>
      </c>
      <c r="P81" s="98">
        <v>22</v>
      </c>
      <c r="Q81" s="98">
        <v>24</v>
      </c>
      <c r="R81" s="98">
        <v>25</v>
      </c>
      <c r="S81" s="98">
        <v>26</v>
      </c>
      <c r="T81" s="98">
        <v>30</v>
      </c>
      <c r="U81" s="98">
        <v>33</v>
      </c>
      <c r="V81" s="98">
        <v>39</v>
      </c>
      <c r="W81" s="98">
        <v>45</v>
      </c>
      <c r="X81" s="98">
        <v>25</v>
      </c>
      <c r="Y81" s="98">
        <v>3</v>
      </c>
      <c r="Z81" s="98">
        <v>8</v>
      </c>
      <c r="AA81" s="98">
        <v>10</v>
      </c>
      <c r="AB81" s="98">
        <v>9</v>
      </c>
      <c r="AC81" s="98">
        <v>17.5</v>
      </c>
    </row>
    <row r="82" spans="2:29" x14ac:dyDescent="0.25">
      <c r="B82" s="352"/>
      <c r="C82" s="257">
        <v>43966</v>
      </c>
      <c r="D82" s="96" t="s">
        <v>10</v>
      </c>
      <c r="E82" s="98">
        <v>7</v>
      </c>
      <c r="F82" s="98">
        <v>4</v>
      </c>
      <c r="G82" s="98">
        <v>3</v>
      </c>
      <c r="H82" s="98">
        <v>3</v>
      </c>
      <c r="I82" s="98">
        <v>8</v>
      </c>
      <c r="J82" s="98">
        <v>10</v>
      </c>
      <c r="K82" s="98">
        <v>11</v>
      </c>
      <c r="L82" s="98">
        <v>12</v>
      </c>
      <c r="M82" s="98">
        <v>19</v>
      </c>
      <c r="N82" s="98">
        <v>23</v>
      </c>
      <c r="O82" s="98">
        <v>26</v>
      </c>
      <c r="P82" s="98">
        <v>26</v>
      </c>
      <c r="Q82" s="98">
        <v>30</v>
      </c>
      <c r="R82" s="98">
        <v>31</v>
      </c>
      <c r="S82" s="98">
        <v>36</v>
      </c>
      <c r="T82" s="98">
        <v>39</v>
      </c>
      <c r="U82" s="98">
        <v>42</v>
      </c>
      <c r="V82" s="98">
        <v>45</v>
      </c>
      <c r="W82" s="98">
        <v>50</v>
      </c>
      <c r="X82" s="98">
        <v>36</v>
      </c>
      <c r="Y82" s="98">
        <v>7</v>
      </c>
      <c r="Z82" s="98">
        <v>12</v>
      </c>
      <c r="AA82" s="98">
        <v>13</v>
      </c>
      <c r="AB82" s="98">
        <v>11</v>
      </c>
      <c r="AC82" s="98">
        <v>21</v>
      </c>
    </row>
    <row r="83" spans="2:29" x14ac:dyDescent="0.25">
      <c r="B83" s="352"/>
      <c r="C83" s="257">
        <v>43967</v>
      </c>
      <c r="D83" s="96" t="s">
        <v>11</v>
      </c>
      <c r="E83" s="98">
        <v>2</v>
      </c>
      <c r="F83" s="98">
        <v>7</v>
      </c>
      <c r="G83" s="98">
        <v>6</v>
      </c>
      <c r="H83" s="98">
        <v>5</v>
      </c>
      <c r="I83" s="98">
        <v>10</v>
      </c>
      <c r="J83" s="98">
        <v>12</v>
      </c>
      <c r="K83" s="98">
        <v>12</v>
      </c>
      <c r="L83" s="98">
        <v>8</v>
      </c>
      <c r="M83" s="98">
        <v>5</v>
      </c>
      <c r="N83" s="98">
        <v>8</v>
      </c>
      <c r="O83" s="98">
        <v>11</v>
      </c>
      <c r="P83" s="98">
        <v>11</v>
      </c>
      <c r="Q83" s="98">
        <v>9</v>
      </c>
      <c r="R83" s="98">
        <v>10</v>
      </c>
      <c r="S83" s="98">
        <v>11</v>
      </c>
      <c r="T83" s="98">
        <v>8</v>
      </c>
      <c r="U83" s="98">
        <v>7</v>
      </c>
      <c r="V83" s="98">
        <v>5</v>
      </c>
      <c r="W83" s="98">
        <v>2</v>
      </c>
      <c r="X83" s="98">
        <v>1</v>
      </c>
      <c r="Y83" s="98">
        <v>1</v>
      </c>
      <c r="Z83" s="98">
        <v>7</v>
      </c>
      <c r="AA83" s="98">
        <v>8</v>
      </c>
      <c r="AB83" s="98">
        <v>7</v>
      </c>
      <c r="AC83" s="98">
        <v>7.208333333333333</v>
      </c>
    </row>
    <row r="84" spans="2:29" x14ac:dyDescent="0.25">
      <c r="B84" s="352"/>
      <c r="C84" s="257">
        <v>43968</v>
      </c>
      <c r="D84" s="96" t="s">
        <v>5</v>
      </c>
      <c r="E84" s="98">
        <v>6</v>
      </c>
      <c r="F84" s="98">
        <v>2</v>
      </c>
      <c r="G84" s="98">
        <v>2</v>
      </c>
      <c r="H84" s="98">
        <v>1</v>
      </c>
      <c r="I84" s="98">
        <v>6</v>
      </c>
      <c r="J84" s="98">
        <v>7</v>
      </c>
      <c r="K84" s="98">
        <v>10</v>
      </c>
      <c r="L84" s="98">
        <v>8</v>
      </c>
      <c r="M84" s="98">
        <v>5</v>
      </c>
      <c r="N84" s="98">
        <v>6</v>
      </c>
      <c r="O84" s="98">
        <v>8</v>
      </c>
      <c r="P84" s="98">
        <v>10</v>
      </c>
      <c r="Q84" s="98">
        <v>9</v>
      </c>
      <c r="R84" s="98">
        <v>9</v>
      </c>
      <c r="S84" s="98">
        <v>9</v>
      </c>
      <c r="T84" s="98">
        <v>7</v>
      </c>
      <c r="U84" s="98">
        <v>5</v>
      </c>
      <c r="V84" s="98">
        <v>4</v>
      </c>
      <c r="W84" s="98">
        <v>1</v>
      </c>
      <c r="X84" s="98">
        <v>1</v>
      </c>
      <c r="Y84" s="98">
        <v>1</v>
      </c>
      <c r="Z84" s="98">
        <v>4</v>
      </c>
      <c r="AA84" s="98">
        <v>5</v>
      </c>
      <c r="AB84" s="98">
        <v>6</v>
      </c>
      <c r="AC84" s="98">
        <v>5.5</v>
      </c>
    </row>
    <row r="85" spans="2:29" x14ac:dyDescent="0.25">
      <c r="B85" s="352"/>
      <c r="C85" s="257">
        <v>43969</v>
      </c>
      <c r="D85" s="96" t="s">
        <v>6</v>
      </c>
      <c r="E85" s="98">
        <v>4</v>
      </c>
      <c r="F85" s="98">
        <v>4</v>
      </c>
      <c r="G85" s="98">
        <v>3</v>
      </c>
      <c r="H85" s="98">
        <v>3</v>
      </c>
      <c r="I85" s="98">
        <v>10</v>
      </c>
      <c r="J85" s="98">
        <v>11</v>
      </c>
      <c r="K85" s="98">
        <v>9</v>
      </c>
      <c r="L85" s="98">
        <v>7</v>
      </c>
      <c r="M85" s="98">
        <v>6</v>
      </c>
      <c r="N85" s="98">
        <v>8</v>
      </c>
      <c r="O85" s="98">
        <v>9</v>
      </c>
      <c r="P85" s="98">
        <v>9</v>
      </c>
      <c r="Q85" s="98">
        <v>9</v>
      </c>
      <c r="R85" s="98">
        <v>9</v>
      </c>
      <c r="S85" s="98">
        <v>8</v>
      </c>
      <c r="T85" s="98">
        <v>7</v>
      </c>
      <c r="U85" s="98">
        <v>7</v>
      </c>
      <c r="V85" s="98">
        <v>6</v>
      </c>
      <c r="W85" s="98">
        <v>4</v>
      </c>
      <c r="X85" s="98">
        <v>1</v>
      </c>
      <c r="Y85" s="98">
        <v>1</v>
      </c>
      <c r="Z85" s="98">
        <v>7</v>
      </c>
      <c r="AA85" s="98">
        <v>8</v>
      </c>
      <c r="AB85" s="98">
        <v>8</v>
      </c>
      <c r="AC85" s="98">
        <v>6.583333333333333</v>
      </c>
    </row>
    <row r="86" spans="2:29" x14ac:dyDescent="0.25">
      <c r="B86" s="352"/>
      <c r="C86" s="257">
        <v>43970</v>
      </c>
      <c r="D86" s="96" t="s">
        <v>7</v>
      </c>
      <c r="E86" s="98">
        <v>7</v>
      </c>
      <c r="F86" s="98">
        <v>6</v>
      </c>
      <c r="G86" s="98">
        <v>4</v>
      </c>
      <c r="H86" s="98">
        <v>6</v>
      </c>
      <c r="I86" s="98">
        <v>12</v>
      </c>
      <c r="J86" s="98">
        <v>13</v>
      </c>
      <c r="K86" s="98">
        <v>8</v>
      </c>
      <c r="L86" s="98">
        <v>8</v>
      </c>
      <c r="M86" s="98">
        <v>7</v>
      </c>
      <c r="N86" s="98">
        <v>8</v>
      </c>
      <c r="O86" s="98">
        <v>9</v>
      </c>
      <c r="P86" s="98">
        <v>9</v>
      </c>
      <c r="Q86" s="98">
        <v>9</v>
      </c>
      <c r="R86" s="98">
        <v>9</v>
      </c>
      <c r="S86" s="98">
        <v>8</v>
      </c>
      <c r="T86" s="98">
        <v>6</v>
      </c>
      <c r="U86" s="98">
        <v>6</v>
      </c>
      <c r="V86" s="98">
        <v>3</v>
      </c>
      <c r="W86" s="98">
        <v>3</v>
      </c>
      <c r="X86" s="98">
        <v>1</v>
      </c>
      <c r="Y86" s="98">
        <v>1</v>
      </c>
      <c r="Z86" s="98">
        <v>8</v>
      </c>
      <c r="AA86" s="98">
        <v>8</v>
      </c>
      <c r="AB86" s="98">
        <v>7</v>
      </c>
      <c r="AC86" s="98">
        <v>6.916666666666667</v>
      </c>
    </row>
    <row r="87" spans="2:29" x14ac:dyDescent="0.25">
      <c r="B87" s="352"/>
      <c r="C87" s="257">
        <v>43971</v>
      </c>
      <c r="D87" s="96" t="s">
        <v>8</v>
      </c>
      <c r="E87" s="98">
        <v>8</v>
      </c>
      <c r="F87" s="98">
        <v>5</v>
      </c>
      <c r="G87" s="98">
        <v>1</v>
      </c>
      <c r="H87" s="98">
        <v>2</v>
      </c>
      <c r="I87" s="98">
        <v>7</v>
      </c>
      <c r="J87" s="98">
        <v>8</v>
      </c>
      <c r="K87" s="98">
        <v>7</v>
      </c>
      <c r="L87" s="98">
        <v>11</v>
      </c>
      <c r="M87" s="98">
        <v>24</v>
      </c>
      <c r="N87" s="98">
        <v>29</v>
      </c>
      <c r="O87" s="98">
        <v>33</v>
      </c>
      <c r="P87" s="98">
        <v>36</v>
      </c>
      <c r="Q87" s="98">
        <v>40</v>
      </c>
      <c r="R87" s="98">
        <v>42</v>
      </c>
      <c r="S87" s="98">
        <v>43</v>
      </c>
      <c r="T87" s="98">
        <v>45</v>
      </c>
      <c r="U87" s="98">
        <v>48</v>
      </c>
      <c r="V87" s="98">
        <v>53</v>
      </c>
      <c r="W87" s="98">
        <v>54</v>
      </c>
      <c r="X87" s="98">
        <v>42</v>
      </c>
      <c r="Y87" s="98">
        <v>13</v>
      </c>
      <c r="Z87" s="98">
        <v>11</v>
      </c>
      <c r="AA87" s="98">
        <v>13</v>
      </c>
      <c r="AB87" s="98">
        <v>12</v>
      </c>
      <c r="AC87" s="98">
        <v>24.458333333333332</v>
      </c>
    </row>
    <row r="88" spans="2:29" x14ac:dyDescent="0.25">
      <c r="B88" s="352"/>
      <c r="C88" s="257">
        <v>43972</v>
      </c>
      <c r="D88" s="96" t="s">
        <v>9</v>
      </c>
      <c r="E88" s="98">
        <v>9</v>
      </c>
      <c r="F88" s="98">
        <v>5</v>
      </c>
      <c r="G88" s="98">
        <v>2</v>
      </c>
      <c r="H88" s="98">
        <v>3</v>
      </c>
      <c r="I88" s="98">
        <v>8</v>
      </c>
      <c r="J88" s="98">
        <v>11</v>
      </c>
      <c r="K88" s="98">
        <v>11</v>
      </c>
      <c r="L88" s="98">
        <v>14</v>
      </c>
      <c r="M88" s="98">
        <v>23</v>
      </c>
      <c r="N88" s="98">
        <v>26</v>
      </c>
      <c r="O88" s="98">
        <v>28</v>
      </c>
      <c r="P88" s="98">
        <v>30</v>
      </c>
      <c r="Q88" s="98">
        <v>33</v>
      </c>
      <c r="R88" s="98">
        <v>37</v>
      </c>
      <c r="S88" s="98">
        <v>41</v>
      </c>
      <c r="T88" s="98">
        <v>43</v>
      </c>
      <c r="U88" s="98">
        <v>47</v>
      </c>
      <c r="V88" s="98">
        <v>57</v>
      </c>
      <c r="W88" s="98">
        <v>63</v>
      </c>
      <c r="X88" s="98">
        <v>55</v>
      </c>
      <c r="Y88" s="98">
        <v>25</v>
      </c>
      <c r="Z88" s="98">
        <v>21</v>
      </c>
      <c r="AA88" s="98">
        <v>21</v>
      </c>
      <c r="AB88" s="98">
        <v>19</v>
      </c>
      <c r="AC88" s="98">
        <v>26.333333333333332</v>
      </c>
    </row>
    <row r="89" spans="2:29" x14ac:dyDescent="0.25">
      <c r="B89" s="352"/>
      <c r="C89" s="257">
        <v>43973</v>
      </c>
      <c r="D89" s="96" t="s">
        <v>10</v>
      </c>
      <c r="E89" s="98">
        <v>15</v>
      </c>
      <c r="F89" s="98">
        <v>10</v>
      </c>
      <c r="G89" s="98">
        <v>9</v>
      </c>
      <c r="H89" s="98">
        <v>11</v>
      </c>
      <c r="I89" s="98">
        <v>17</v>
      </c>
      <c r="J89" s="98">
        <v>20</v>
      </c>
      <c r="K89" s="98">
        <v>19</v>
      </c>
      <c r="L89" s="98">
        <v>23</v>
      </c>
      <c r="M89" s="98">
        <v>34</v>
      </c>
      <c r="N89" s="98">
        <v>36</v>
      </c>
      <c r="O89" s="98">
        <v>35</v>
      </c>
      <c r="P89" s="98">
        <v>32</v>
      </c>
      <c r="Q89" s="98">
        <v>30</v>
      </c>
      <c r="R89" s="98">
        <v>32</v>
      </c>
      <c r="S89" s="98">
        <v>37</v>
      </c>
      <c r="T89" s="98">
        <v>41</v>
      </c>
      <c r="U89" s="98">
        <v>45</v>
      </c>
      <c r="V89" s="98">
        <v>47</v>
      </c>
      <c r="W89" s="98">
        <v>47</v>
      </c>
      <c r="X89" s="98">
        <v>34</v>
      </c>
      <c r="Y89" s="98">
        <v>10</v>
      </c>
      <c r="Z89" s="98">
        <v>14</v>
      </c>
      <c r="AA89" s="98">
        <v>21</v>
      </c>
      <c r="AB89" s="98">
        <v>22</v>
      </c>
      <c r="AC89" s="98">
        <v>26.708333333333332</v>
      </c>
    </row>
    <row r="90" spans="2:29" x14ac:dyDescent="0.25">
      <c r="B90" s="352"/>
      <c r="C90" s="257">
        <v>43974</v>
      </c>
      <c r="D90" s="96" t="s">
        <v>11</v>
      </c>
      <c r="E90" s="98">
        <v>6</v>
      </c>
      <c r="F90" s="98">
        <v>5</v>
      </c>
      <c r="G90" s="98">
        <v>4</v>
      </c>
      <c r="H90" s="98">
        <v>4</v>
      </c>
      <c r="I90" s="98">
        <v>9</v>
      </c>
      <c r="J90" s="98">
        <v>9</v>
      </c>
      <c r="K90" s="98">
        <v>10</v>
      </c>
      <c r="L90" s="98">
        <v>8</v>
      </c>
      <c r="M90" s="98">
        <v>6</v>
      </c>
      <c r="N90" s="98">
        <v>10</v>
      </c>
      <c r="O90" s="98">
        <v>15</v>
      </c>
      <c r="P90" s="98">
        <v>12</v>
      </c>
      <c r="Q90" s="98">
        <v>8</v>
      </c>
      <c r="R90" s="98">
        <v>11</v>
      </c>
      <c r="S90" s="98">
        <v>10</v>
      </c>
      <c r="T90" s="98">
        <v>7</v>
      </c>
      <c r="U90" s="98">
        <v>4</v>
      </c>
      <c r="V90" s="98">
        <v>3</v>
      </c>
      <c r="W90" s="98">
        <v>2</v>
      </c>
      <c r="X90" s="98">
        <v>2</v>
      </c>
      <c r="Y90" s="98">
        <v>1</v>
      </c>
      <c r="Z90" s="98">
        <v>6</v>
      </c>
      <c r="AA90" s="98">
        <v>3</v>
      </c>
      <c r="AB90" s="98">
        <v>3</v>
      </c>
      <c r="AC90" s="98">
        <v>6.583333333333333</v>
      </c>
    </row>
    <row r="91" spans="2:29" x14ac:dyDescent="0.25">
      <c r="B91" s="352"/>
      <c r="C91" s="257">
        <v>43975</v>
      </c>
      <c r="D91" s="96" t="s">
        <v>5</v>
      </c>
      <c r="E91" s="98">
        <v>2</v>
      </c>
      <c r="F91" s="98">
        <v>1</v>
      </c>
      <c r="G91" s="98">
        <v>1</v>
      </c>
      <c r="H91" s="98">
        <v>1</v>
      </c>
      <c r="I91" s="98">
        <v>2</v>
      </c>
      <c r="J91" s="98">
        <v>4</v>
      </c>
      <c r="K91" s="98">
        <v>5</v>
      </c>
      <c r="L91" s="98">
        <v>3</v>
      </c>
      <c r="M91" s="98">
        <v>1</v>
      </c>
      <c r="N91" s="98">
        <v>1</v>
      </c>
      <c r="O91" s="98">
        <v>2</v>
      </c>
      <c r="P91" s="98">
        <v>2</v>
      </c>
      <c r="Q91" s="98">
        <v>2</v>
      </c>
      <c r="R91" s="98">
        <v>2</v>
      </c>
      <c r="S91" s="98">
        <v>2</v>
      </c>
      <c r="T91" s="98">
        <v>2</v>
      </c>
      <c r="U91" s="98">
        <v>1</v>
      </c>
      <c r="V91" s="98">
        <v>1</v>
      </c>
      <c r="W91" s="98">
        <v>1</v>
      </c>
      <c r="X91" s="98">
        <v>1</v>
      </c>
      <c r="Y91" s="98">
        <v>1</v>
      </c>
      <c r="Z91" s="98">
        <v>6</v>
      </c>
      <c r="AA91" s="98">
        <v>4</v>
      </c>
      <c r="AB91" s="98">
        <v>3</v>
      </c>
      <c r="AC91" s="98">
        <v>2.125</v>
      </c>
    </row>
    <row r="92" spans="2:29" x14ac:dyDescent="0.25">
      <c r="B92" s="352"/>
      <c r="C92" s="257">
        <v>43976</v>
      </c>
      <c r="D92" s="96" t="s">
        <v>6</v>
      </c>
      <c r="E92" s="98">
        <v>2</v>
      </c>
      <c r="F92" s="98">
        <v>1</v>
      </c>
      <c r="G92" s="98">
        <v>1</v>
      </c>
      <c r="H92" s="98">
        <v>1</v>
      </c>
      <c r="I92" s="98">
        <v>4</v>
      </c>
      <c r="J92" s="98">
        <v>7</v>
      </c>
      <c r="K92" s="98">
        <v>7</v>
      </c>
      <c r="L92" s="98">
        <v>4</v>
      </c>
      <c r="M92" s="98">
        <v>3</v>
      </c>
      <c r="N92" s="98">
        <v>3</v>
      </c>
      <c r="O92" s="98">
        <v>6</v>
      </c>
      <c r="P92" s="98">
        <v>5</v>
      </c>
      <c r="Q92" s="98">
        <v>5</v>
      </c>
      <c r="R92" s="98">
        <v>5</v>
      </c>
      <c r="S92" s="98">
        <v>5</v>
      </c>
      <c r="T92" s="98">
        <v>3</v>
      </c>
      <c r="U92" s="98">
        <v>2</v>
      </c>
      <c r="V92" s="98">
        <v>2</v>
      </c>
      <c r="W92" s="98">
        <v>1</v>
      </c>
      <c r="X92" s="98">
        <v>1</v>
      </c>
      <c r="Y92" s="98">
        <v>1</v>
      </c>
      <c r="Z92" s="98">
        <v>3</v>
      </c>
      <c r="AA92" s="98">
        <v>5</v>
      </c>
      <c r="AB92" s="98">
        <v>4</v>
      </c>
      <c r="AC92" s="98">
        <v>3.375</v>
      </c>
    </row>
    <row r="93" spans="2:29" x14ac:dyDescent="0.25">
      <c r="B93" s="352"/>
      <c r="C93" s="257">
        <v>43977</v>
      </c>
      <c r="D93" s="96" t="s">
        <v>7</v>
      </c>
      <c r="E93" s="98">
        <v>4</v>
      </c>
      <c r="F93" s="98">
        <v>3</v>
      </c>
      <c r="G93" s="98">
        <v>3</v>
      </c>
      <c r="H93" s="98">
        <v>1</v>
      </c>
      <c r="I93" s="98">
        <v>1</v>
      </c>
      <c r="J93" s="98">
        <v>7</v>
      </c>
      <c r="K93" s="98">
        <v>7</v>
      </c>
      <c r="L93" s="98">
        <v>5</v>
      </c>
      <c r="M93" s="98">
        <v>4</v>
      </c>
      <c r="N93" s="98">
        <v>3</v>
      </c>
      <c r="O93" s="98">
        <v>5</v>
      </c>
      <c r="P93" s="98">
        <v>5</v>
      </c>
      <c r="Q93" s="98">
        <v>4</v>
      </c>
      <c r="R93" s="98">
        <v>4</v>
      </c>
      <c r="S93" s="98">
        <v>5</v>
      </c>
      <c r="T93" s="98">
        <v>4</v>
      </c>
      <c r="U93" s="98">
        <v>4</v>
      </c>
      <c r="V93" s="98">
        <v>3</v>
      </c>
      <c r="W93" s="98">
        <v>1</v>
      </c>
      <c r="X93" s="98">
        <v>1</v>
      </c>
      <c r="Y93" s="98">
        <v>2</v>
      </c>
      <c r="Z93" s="98">
        <v>6</v>
      </c>
      <c r="AA93" s="98">
        <v>6</v>
      </c>
      <c r="AB93" s="98">
        <v>4</v>
      </c>
      <c r="AC93" s="98">
        <v>3.8333333333333335</v>
      </c>
    </row>
    <row r="94" spans="2:29" x14ac:dyDescent="0.25">
      <c r="B94" s="352"/>
      <c r="C94" s="257">
        <v>43978</v>
      </c>
      <c r="D94" s="96" t="s">
        <v>8</v>
      </c>
      <c r="E94" s="98">
        <v>14</v>
      </c>
      <c r="F94" s="98">
        <v>7</v>
      </c>
      <c r="G94" s="98">
        <v>2</v>
      </c>
      <c r="H94" s="98">
        <v>1</v>
      </c>
      <c r="I94" s="98">
        <v>4</v>
      </c>
      <c r="J94" s="98">
        <v>5</v>
      </c>
      <c r="K94" s="98">
        <v>6</v>
      </c>
      <c r="L94" s="98">
        <v>14</v>
      </c>
      <c r="M94" s="98">
        <v>25</v>
      </c>
      <c r="N94" s="98">
        <v>26</v>
      </c>
      <c r="O94" s="98">
        <v>28</v>
      </c>
      <c r="P94" s="98">
        <v>30</v>
      </c>
      <c r="Q94" s="98">
        <v>27</v>
      </c>
      <c r="R94" s="98">
        <v>33</v>
      </c>
      <c r="S94" s="98">
        <v>42</v>
      </c>
      <c r="T94" s="98">
        <v>45</v>
      </c>
      <c r="U94" s="98">
        <v>49</v>
      </c>
      <c r="V94" s="98">
        <v>45</v>
      </c>
      <c r="W94" s="98">
        <v>50</v>
      </c>
      <c r="X94" s="98">
        <v>42</v>
      </c>
      <c r="Y94" s="98">
        <v>21</v>
      </c>
      <c r="Z94" s="98">
        <v>13</v>
      </c>
      <c r="AA94" s="98">
        <v>9</v>
      </c>
      <c r="AB94" s="98">
        <v>7</v>
      </c>
      <c r="AC94" s="98">
        <v>22.708333333333332</v>
      </c>
    </row>
    <row r="95" spans="2:29" x14ac:dyDescent="0.25">
      <c r="B95" s="352"/>
      <c r="C95" s="257">
        <v>43979</v>
      </c>
      <c r="D95" s="96" t="s">
        <v>9</v>
      </c>
      <c r="E95" s="98">
        <v>8</v>
      </c>
      <c r="F95" s="98">
        <v>8</v>
      </c>
      <c r="G95" s="98">
        <v>8</v>
      </c>
      <c r="H95" s="98">
        <v>10</v>
      </c>
      <c r="I95" s="98">
        <v>12</v>
      </c>
      <c r="J95" s="98">
        <v>13</v>
      </c>
      <c r="K95" s="98">
        <v>12</v>
      </c>
      <c r="L95" s="98">
        <v>14</v>
      </c>
      <c r="M95" s="98">
        <v>22</v>
      </c>
      <c r="N95" s="98">
        <v>23</v>
      </c>
      <c r="O95" s="98">
        <v>25</v>
      </c>
      <c r="P95" s="98">
        <v>26</v>
      </c>
      <c r="Q95" s="98">
        <v>25</v>
      </c>
      <c r="R95" s="98">
        <v>23</v>
      </c>
      <c r="S95" s="98">
        <v>28</v>
      </c>
      <c r="T95" s="98">
        <v>30</v>
      </c>
      <c r="U95" s="98">
        <v>31</v>
      </c>
      <c r="V95" s="98">
        <v>34</v>
      </c>
      <c r="W95" s="98">
        <v>42</v>
      </c>
      <c r="X95" s="98">
        <v>30</v>
      </c>
      <c r="Y95" s="98">
        <v>15</v>
      </c>
      <c r="Z95" s="98">
        <v>14</v>
      </c>
      <c r="AA95" s="98">
        <v>10</v>
      </c>
      <c r="AB95" s="98">
        <v>8</v>
      </c>
      <c r="AC95" s="98">
        <v>19.625</v>
      </c>
    </row>
    <row r="96" spans="2:29" x14ac:dyDescent="0.25">
      <c r="B96" s="352"/>
      <c r="C96" s="257">
        <v>43980</v>
      </c>
      <c r="D96" s="96" t="s">
        <v>10</v>
      </c>
      <c r="E96" s="98">
        <v>7</v>
      </c>
      <c r="F96" s="98">
        <v>6</v>
      </c>
      <c r="G96" s="98">
        <v>5</v>
      </c>
      <c r="H96" s="98">
        <v>6</v>
      </c>
      <c r="I96" s="98">
        <v>8</v>
      </c>
      <c r="J96" s="98">
        <v>8</v>
      </c>
      <c r="K96" s="98">
        <v>7</v>
      </c>
      <c r="L96" s="98">
        <v>12</v>
      </c>
      <c r="M96" s="98">
        <v>22</v>
      </c>
      <c r="N96" s="98">
        <v>24</v>
      </c>
      <c r="O96" s="98">
        <v>24</v>
      </c>
      <c r="P96" s="98">
        <v>25</v>
      </c>
      <c r="Q96" s="98">
        <v>27</v>
      </c>
      <c r="R96" s="98">
        <v>26</v>
      </c>
      <c r="S96" s="98">
        <v>34</v>
      </c>
      <c r="T96" s="98">
        <v>38</v>
      </c>
      <c r="U96" s="98">
        <v>42</v>
      </c>
      <c r="V96" s="98">
        <v>46</v>
      </c>
      <c r="W96" s="98">
        <v>55</v>
      </c>
      <c r="X96" s="98">
        <v>50</v>
      </c>
      <c r="Y96" s="98">
        <v>33</v>
      </c>
      <c r="Z96" s="98">
        <v>24</v>
      </c>
      <c r="AA96" s="98">
        <v>18</v>
      </c>
      <c r="AB96" s="98">
        <v>13</v>
      </c>
      <c r="AC96" s="98">
        <v>23.333333333333332</v>
      </c>
    </row>
    <row r="97" spans="2:29" x14ac:dyDescent="0.25">
      <c r="B97" s="352"/>
      <c r="C97" s="257">
        <v>43981</v>
      </c>
      <c r="D97" s="96" t="s">
        <v>11</v>
      </c>
      <c r="E97" s="98">
        <v>2</v>
      </c>
      <c r="F97" s="98">
        <v>5</v>
      </c>
      <c r="G97" s="98">
        <v>6</v>
      </c>
      <c r="H97" s="98">
        <v>7</v>
      </c>
      <c r="I97" s="98">
        <v>8</v>
      </c>
      <c r="J97" s="98">
        <v>9</v>
      </c>
      <c r="K97" s="98">
        <v>9</v>
      </c>
      <c r="L97" s="98">
        <v>7</v>
      </c>
      <c r="M97" s="98">
        <v>4</v>
      </c>
      <c r="N97" s="98">
        <v>6</v>
      </c>
      <c r="O97" s="98">
        <v>8</v>
      </c>
      <c r="P97" s="98">
        <v>8</v>
      </c>
      <c r="Q97" s="98">
        <v>7</v>
      </c>
      <c r="R97" s="98">
        <v>7</v>
      </c>
      <c r="S97" s="98">
        <v>8</v>
      </c>
      <c r="T97" s="98">
        <v>7</v>
      </c>
      <c r="U97" s="98">
        <v>4</v>
      </c>
      <c r="V97" s="98">
        <v>3</v>
      </c>
      <c r="W97" s="98">
        <v>2</v>
      </c>
      <c r="X97" s="98">
        <v>1</v>
      </c>
      <c r="Y97" s="98">
        <v>1</v>
      </c>
      <c r="Z97" s="98">
        <v>4</v>
      </c>
      <c r="AA97" s="98">
        <v>5</v>
      </c>
      <c r="AB97" s="98">
        <v>5</v>
      </c>
      <c r="AC97" s="98">
        <v>5.541666666666667</v>
      </c>
    </row>
    <row r="98" spans="2:29" x14ac:dyDescent="0.25">
      <c r="B98" s="352"/>
      <c r="C98" s="257">
        <v>43982</v>
      </c>
      <c r="D98" s="96" t="s">
        <v>5</v>
      </c>
      <c r="E98" s="98">
        <v>4</v>
      </c>
      <c r="F98" s="98">
        <v>3</v>
      </c>
      <c r="G98" s="98">
        <v>2</v>
      </c>
      <c r="H98" s="98">
        <v>1</v>
      </c>
      <c r="I98" s="98">
        <v>2</v>
      </c>
      <c r="J98" s="98">
        <v>2</v>
      </c>
      <c r="K98" s="98">
        <v>3</v>
      </c>
      <c r="L98" s="98">
        <v>3</v>
      </c>
      <c r="M98" s="98">
        <v>2</v>
      </c>
      <c r="N98" s="98">
        <v>2</v>
      </c>
      <c r="O98" s="98">
        <v>3</v>
      </c>
      <c r="P98" s="98">
        <v>2</v>
      </c>
      <c r="Q98" s="98">
        <v>3</v>
      </c>
      <c r="R98" s="98">
        <v>3</v>
      </c>
      <c r="S98" s="98">
        <v>3</v>
      </c>
      <c r="T98" s="98">
        <v>3</v>
      </c>
      <c r="U98" s="98">
        <v>2</v>
      </c>
      <c r="V98" s="98">
        <v>1</v>
      </c>
      <c r="W98" s="98">
        <v>1</v>
      </c>
      <c r="X98" s="98">
        <v>1</v>
      </c>
      <c r="Y98" s="98">
        <v>1</v>
      </c>
      <c r="Z98" s="98">
        <v>4</v>
      </c>
      <c r="AA98" s="98">
        <v>3</v>
      </c>
      <c r="AB98" s="98">
        <v>3</v>
      </c>
      <c r="AC98" s="98">
        <v>2.375</v>
      </c>
    </row>
    <row r="99" spans="2:29" x14ac:dyDescent="0.25">
      <c r="C99" s="257">
        <v>43983</v>
      </c>
      <c r="D99" s="96" t="s">
        <v>6</v>
      </c>
      <c r="E99" s="98">
        <v>59</v>
      </c>
      <c r="F99" s="98">
        <v>31</v>
      </c>
      <c r="G99" s="98">
        <v>16.5</v>
      </c>
      <c r="H99" s="98">
        <v>2</v>
      </c>
      <c r="I99" s="98">
        <v>3</v>
      </c>
      <c r="J99" s="98">
        <v>5</v>
      </c>
      <c r="K99" s="98">
        <v>8</v>
      </c>
      <c r="L99" s="98">
        <v>87</v>
      </c>
      <c r="M99" s="98">
        <v>41</v>
      </c>
      <c r="N99" s="98">
        <v>45</v>
      </c>
      <c r="O99" s="98">
        <v>45</v>
      </c>
      <c r="P99" s="98">
        <v>81</v>
      </c>
      <c r="Q99" s="98">
        <v>51</v>
      </c>
      <c r="R99" s="98">
        <v>66</v>
      </c>
      <c r="S99" s="98">
        <v>74</v>
      </c>
      <c r="T99" s="98">
        <v>57</v>
      </c>
      <c r="U99" s="98">
        <v>61</v>
      </c>
      <c r="V99" s="98">
        <v>94</v>
      </c>
      <c r="W99" s="98">
        <v>76</v>
      </c>
      <c r="X99" s="98">
        <v>55</v>
      </c>
      <c r="Y99" s="98">
        <v>53</v>
      </c>
      <c r="Z99" s="98">
        <v>61</v>
      </c>
      <c r="AA99" s="98">
        <v>16</v>
      </c>
      <c r="AB99" s="98">
        <v>50</v>
      </c>
      <c r="AC99" s="98">
        <f t="shared" ref="AC99:AC128" si="0">AVERAGE(E99:AB99)</f>
        <v>47.395833333333336</v>
      </c>
    </row>
    <row r="100" spans="2:29" x14ac:dyDescent="0.25">
      <c r="C100" s="257">
        <v>43984</v>
      </c>
      <c r="D100" s="96" t="s">
        <v>7</v>
      </c>
      <c r="E100" s="98">
        <v>47</v>
      </c>
      <c r="F100" s="98">
        <v>45</v>
      </c>
      <c r="G100" s="98">
        <v>35</v>
      </c>
      <c r="H100" s="98">
        <v>25</v>
      </c>
      <c r="I100" s="98">
        <v>26</v>
      </c>
      <c r="J100" s="98">
        <v>7</v>
      </c>
      <c r="K100" s="98">
        <v>29</v>
      </c>
      <c r="L100" s="98">
        <v>79</v>
      </c>
      <c r="M100" s="98">
        <v>32</v>
      </c>
      <c r="N100" s="98">
        <v>89</v>
      </c>
      <c r="O100" s="98">
        <v>38</v>
      </c>
      <c r="P100" s="98">
        <v>72</v>
      </c>
      <c r="Q100" s="98">
        <v>74</v>
      </c>
      <c r="R100" s="98">
        <v>73</v>
      </c>
      <c r="S100" s="98">
        <v>55</v>
      </c>
      <c r="T100" s="98">
        <v>60</v>
      </c>
      <c r="U100" s="98">
        <v>82</v>
      </c>
      <c r="V100" s="98">
        <v>70</v>
      </c>
      <c r="W100" s="98">
        <v>94</v>
      </c>
      <c r="X100" s="98">
        <v>44</v>
      </c>
      <c r="Y100" s="98">
        <v>25</v>
      </c>
      <c r="Z100" s="98">
        <v>77</v>
      </c>
      <c r="AA100" s="98">
        <v>44</v>
      </c>
      <c r="AB100" s="98">
        <v>34</v>
      </c>
      <c r="AC100" s="98">
        <f t="shared" si="0"/>
        <v>52.333333333333336</v>
      </c>
    </row>
    <row r="101" spans="2:29" x14ac:dyDescent="0.25">
      <c r="C101" s="257">
        <v>43985</v>
      </c>
      <c r="D101" s="96" t="s">
        <v>8</v>
      </c>
      <c r="E101" s="98">
        <v>27</v>
      </c>
      <c r="F101" s="98">
        <v>2</v>
      </c>
      <c r="G101" s="98">
        <v>4</v>
      </c>
      <c r="H101" s="98">
        <v>6</v>
      </c>
      <c r="I101" s="98">
        <v>6</v>
      </c>
      <c r="J101" s="98">
        <v>4</v>
      </c>
      <c r="K101" s="98">
        <v>7</v>
      </c>
      <c r="L101" s="98">
        <v>38</v>
      </c>
      <c r="M101" s="98">
        <v>30</v>
      </c>
      <c r="N101" s="98">
        <v>49</v>
      </c>
      <c r="O101" s="98">
        <v>32</v>
      </c>
      <c r="P101" s="98">
        <v>34</v>
      </c>
      <c r="Q101" s="98">
        <v>32</v>
      </c>
      <c r="R101" s="98">
        <v>36</v>
      </c>
      <c r="S101" s="98">
        <v>40</v>
      </c>
      <c r="T101" s="98">
        <v>43</v>
      </c>
      <c r="U101" s="98">
        <v>41</v>
      </c>
      <c r="V101" s="98">
        <v>47</v>
      </c>
      <c r="W101" s="98">
        <v>58</v>
      </c>
      <c r="X101" s="98">
        <v>49</v>
      </c>
      <c r="Y101" s="98">
        <v>28</v>
      </c>
      <c r="Z101" s="98">
        <v>19</v>
      </c>
      <c r="AA101" s="98">
        <v>15</v>
      </c>
      <c r="AB101" s="98">
        <v>10</v>
      </c>
      <c r="AC101" s="98">
        <f t="shared" si="0"/>
        <v>27.375</v>
      </c>
    </row>
    <row r="102" spans="2:29" x14ac:dyDescent="0.25">
      <c r="C102" s="257">
        <v>43986</v>
      </c>
      <c r="D102" s="96" t="s">
        <v>9</v>
      </c>
      <c r="E102" s="98">
        <v>7</v>
      </c>
      <c r="F102" s="98">
        <v>2</v>
      </c>
      <c r="G102" s="98">
        <v>3.5</v>
      </c>
      <c r="H102" s="98">
        <v>5</v>
      </c>
      <c r="I102" s="98">
        <v>7</v>
      </c>
      <c r="J102" s="98">
        <v>7</v>
      </c>
      <c r="K102" s="98">
        <v>8</v>
      </c>
      <c r="L102" s="98">
        <v>20</v>
      </c>
      <c r="M102" s="98">
        <v>34</v>
      </c>
      <c r="N102" s="98">
        <v>35</v>
      </c>
      <c r="O102" s="98">
        <v>35</v>
      </c>
      <c r="P102" s="98">
        <v>35</v>
      </c>
      <c r="Q102" s="98">
        <v>35</v>
      </c>
      <c r="R102" s="98">
        <v>35</v>
      </c>
      <c r="S102" s="98">
        <v>36</v>
      </c>
      <c r="T102" s="98">
        <v>37</v>
      </c>
      <c r="U102" s="98">
        <v>39</v>
      </c>
      <c r="V102" s="98">
        <v>46</v>
      </c>
      <c r="W102" s="98">
        <v>53</v>
      </c>
      <c r="X102" s="98">
        <v>45</v>
      </c>
      <c r="Y102" s="98">
        <v>28</v>
      </c>
      <c r="Z102" s="98">
        <v>21</v>
      </c>
      <c r="AA102" s="98">
        <v>17</v>
      </c>
      <c r="AB102" s="98">
        <v>10</v>
      </c>
      <c r="AC102" s="98">
        <f t="shared" si="0"/>
        <v>25.020833333333332</v>
      </c>
    </row>
    <row r="103" spans="2:29" x14ac:dyDescent="0.25">
      <c r="C103" s="257">
        <v>43987</v>
      </c>
      <c r="D103" s="96" t="s">
        <v>10</v>
      </c>
      <c r="E103" s="98">
        <v>8</v>
      </c>
      <c r="F103" s="98">
        <v>4</v>
      </c>
      <c r="G103" s="98">
        <v>4.5</v>
      </c>
      <c r="H103" s="98">
        <v>5</v>
      </c>
      <c r="I103" s="98">
        <v>6</v>
      </c>
      <c r="J103" s="98">
        <v>7</v>
      </c>
      <c r="K103" s="98">
        <v>8</v>
      </c>
      <c r="L103" s="98">
        <v>21</v>
      </c>
      <c r="M103" s="98">
        <v>34</v>
      </c>
      <c r="N103" s="98">
        <v>35</v>
      </c>
      <c r="O103" s="98">
        <v>36</v>
      </c>
      <c r="P103" s="98">
        <v>40</v>
      </c>
      <c r="Q103" s="98">
        <v>43</v>
      </c>
      <c r="R103" s="98">
        <v>40</v>
      </c>
      <c r="S103" s="98">
        <v>48</v>
      </c>
      <c r="T103" s="98">
        <v>54</v>
      </c>
      <c r="U103" s="98">
        <v>55</v>
      </c>
      <c r="V103" s="98">
        <v>60</v>
      </c>
      <c r="W103" s="98">
        <v>69</v>
      </c>
      <c r="X103" s="98">
        <v>59</v>
      </c>
      <c r="Y103" s="98">
        <v>88</v>
      </c>
      <c r="Z103" s="98">
        <v>29</v>
      </c>
      <c r="AA103" s="98">
        <v>31</v>
      </c>
      <c r="AB103" s="98">
        <v>62</v>
      </c>
      <c r="AC103" s="98">
        <f t="shared" si="0"/>
        <v>35.270833333333336</v>
      </c>
    </row>
    <row r="104" spans="2:29" x14ac:dyDescent="0.25">
      <c r="C104" s="257">
        <v>43988</v>
      </c>
      <c r="D104" s="96" t="s">
        <v>11</v>
      </c>
      <c r="E104" s="98">
        <v>54</v>
      </c>
      <c r="F104" s="98">
        <v>26</v>
      </c>
      <c r="G104" s="98">
        <v>46</v>
      </c>
      <c r="H104" s="98">
        <v>66</v>
      </c>
      <c r="I104" s="98">
        <v>27</v>
      </c>
      <c r="J104" s="98">
        <v>26</v>
      </c>
      <c r="K104" s="98">
        <v>48</v>
      </c>
      <c r="L104" s="98">
        <v>28</v>
      </c>
      <c r="M104" s="98">
        <v>29</v>
      </c>
      <c r="N104" s="98">
        <v>33</v>
      </c>
      <c r="O104" s="98">
        <v>55</v>
      </c>
      <c r="P104" s="98">
        <v>57</v>
      </c>
      <c r="Q104" s="98">
        <v>38</v>
      </c>
      <c r="R104" s="98">
        <v>61</v>
      </c>
      <c r="S104" s="98">
        <v>47</v>
      </c>
      <c r="T104" s="98">
        <v>46</v>
      </c>
      <c r="U104" s="98">
        <v>45</v>
      </c>
      <c r="V104" s="98">
        <v>40</v>
      </c>
      <c r="W104" s="98">
        <v>36</v>
      </c>
      <c r="X104" s="98">
        <v>32</v>
      </c>
      <c r="Y104" s="98">
        <v>52</v>
      </c>
      <c r="Z104" s="98">
        <v>56</v>
      </c>
      <c r="AA104" s="98">
        <v>55</v>
      </c>
      <c r="AB104" s="98">
        <v>73</v>
      </c>
      <c r="AC104" s="98">
        <f t="shared" si="0"/>
        <v>44.833333333333336</v>
      </c>
    </row>
    <row r="105" spans="2:29" x14ac:dyDescent="0.25">
      <c r="C105" s="257">
        <v>43989</v>
      </c>
      <c r="D105" s="96" t="s">
        <v>5</v>
      </c>
      <c r="E105" s="98">
        <v>51</v>
      </c>
      <c r="F105" s="98">
        <v>6</v>
      </c>
      <c r="G105" s="98">
        <v>25</v>
      </c>
      <c r="H105" s="98">
        <v>44</v>
      </c>
      <c r="I105" s="98">
        <v>66</v>
      </c>
      <c r="J105" s="98">
        <v>65</v>
      </c>
      <c r="K105" s="98">
        <v>88</v>
      </c>
      <c r="L105" s="98">
        <v>25</v>
      </c>
      <c r="M105" s="98">
        <v>24</v>
      </c>
      <c r="N105" s="98">
        <v>24</v>
      </c>
      <c r="O105" s="98">
        <v>46</v>
      </c>
      <c r="P105" s="98">
        <v>27</v>
      </c>
      <c r="Q105" s="98">
        <v>49</v>
      </c>
      <c r="R105" s="98">
        <v>11</v>
      </c>
      <c r="S105" s="98">
        <v>36</v>
      </c>
      <c r="T105" s="98">
        <v>37</v>
      </c>
      <c r="U105" s="98">
        <v>55</v>
      </c>
      <c r="V105" s="98">
        <v>16</v>
      </c>
      <c r="W105" s="98">
        <v>34</v>
      </c>
      <c r="X105" s="98">
        <v>34</v>
      </c>
      <c r="Y105" s="98">
        <v>17</v>
      </c>
      <c r="Z105" s="98">
        <v>40</v>
      </c>
      <c r="AA105" s="98">
        <v>62</v>
      </c>
      <c r="AB105" s="98">
        <v>81</v>
      </c>
      <c r="AC105" s="98">
        <f t="shared" si="0"/>
        <v>40.125</v>
      </c>
    </row>
    <row r="106" spans="2:29" x14ac:dyDescent="0.25">
      <c r="C106" s="257">
        <v>43990</v>
      </c>
      <c r="D106" s="96" t="s">
        <v>6</v>
      </c>
      <c r="E106" s="98">
        <v>55</v>
      </c>
      <c r="F106" s="98">
        <v>47</v>
      </c>
      <c r="G106" s="98">
        <v>46.5</v>
      </c>
      <c r="H106" s="98">
        <v>46</v>
      </c>
      <c r="I106" s="98">
        <v>25</v>
      </c>
      <c r="J106" s="98">
        <v>26</v>
      </c>
      <c r="K106" s="98">
        <v>49</v>
      </c>
      <c r="L106" s="98">
        <v>44</v>
      </c>
      <c r="M106" s="98">
        <v>55</v>
      </c>
      <c r="N106" s="98">
        <v>54</v>
      </c>
      <c r="O106" s="98">
        <v>53</v>
      </c>
      <c r="P106" s="98">
        <v>53</v>
      </c>
      <c r="Q106" s="98">
        <v>51</v>
      </c>
      <c r="R106" s="98">
        <v>50</v>
      </c>
      <c r="S106" s="98">
        <v>51</v>
      </c>
      <c r="T106" s="98">
        <v>53</v>
      </c>
      <c r="U106" s="98">
        <v>55</v>
      </c>
      <c r="V106" s="98">
        <v>78</v>
      </c>
      <c r="W106" s="98">
        <v>85</v>
      </c>
      <c r="X106" s="98">
        <v>94</v>
      </c>
      <c r="Y106" s="98">
        <v>41</v>
      </c>
      <c r="Z106" s="98">
        <v>36</v>
      </c>
      <c r="AA106" s="98">
        <v>53</v>
      </c>
      <c r="AB106" s="98">
        <v>30</v>
      </c>
      <c r="AC106" s="98">
        <f t="shared" si="0"/>
        <v>51.270833333333336</v>
      </c>
    </row>
    <row r="107" spans="2:29" x14ac:dyDescent="0.25">
      <c r="C107" s="257">
        <v>43991</v>
      </c>
      <c r="D107" s="96" t="s">
        <v>7</v>
      </c>
      <c r="E107" s="98">
        <v>48</v>
      </c>
      <c r="F107" s="98">
        <v>26</v>
      </c>
      <c r="G107" s="98">
        <v>36.5</v>
      </c>
      <c r="H107" s="98">
        <v>47</v>
      </c>
      <c r="I107" s="98">
        <v>28</v>
      </c>
      <c r="J107" s="98">
        <v>27</v>
      </c>
      <c r="K107" s="98">
        <v>30</v>
      </c>
      <c r="L107" s="98">
        <v>42</v>
      </c>
      <c r="M107" s="98">
        <v>55</v>
      </c>
      <c r="N107" s="98">
        <v>55</v>
      </c>
      <c r="O107" s="98">
        <v>37</v>
      </c>
      <c r="P107" s="98">
        <v>56</v>
      </c>
      <c r="Q107" s="98">
        <v>54</v>
      </c>
      <c r="R107" s="98">
        <v>52</v>
      </c>
      <c r="S107" s="98">
        <v>52</v>
      </c>
      <c r="T107" s="98">
        <v>54</v>
      </c>
      <c r="U107" s="98">
        <v>38</v>
      </c>
      <c r="V107" s="98">
        <v>44</v>
      </c>
      <c r="W107" s="98">
        <v>52</v>
      </c>
      <c r="X107" s="98">
        <v>40</v>
      </c>
      <c r="Y107" s="98">
        <v>21</v>
      </c>
      <c r="Z107" s="98">
        <v>18</v>
      </c>
      <c r="AA107" s="98">
        <v>15</v>
      </c>
      <c r="AB107" s="98">
        <v>11</v>
      </c>
      <c r="AC107" s="98">
        <f t="shared" si="0"/>
        <v>39.104166666666664</v>
      </c>
    </row>
    <row r="108" spans="2:29" x14ac:dyDescent="0.25">
      <c r="C108" s="257">
        <v>43992</v>
      </c>
      <c r="D108" s="96" t="s">
        <v>8</v>
      </c>
      <c r="E108" s="98">
        <v>8</v>
      </c>
      <c r="F108" s="98">
        <v>6</v>
      </c>
      <c r="G108" s="98">
        <v>6</v>
      </c>
      <c r="H108" s="98">
        <v>6</v>
      </c>
      <c r="I108" s="98">
        <v>7</v>
      </c>
      <c r="J108" s="98">
        <v>7</v>
      </c>
      <c r="K108" s="98">
        <v>8</v>
      </c>
      <c r="L108" s="98">
        <v>22</v>
      </c>
      <c r="M108" s="98">
        <v>37</v>
      </c>
      <c r="N108" s="98">
        <v>37</v>
      </c>
      <c r="O108" s="98">
        <v>36</v>
      </c>
      <c r="P108" s="98">
        <v>46</v>
      </c>
      <c r="Q108" s="98">
        <v>36</v>
      </c>
      <c r="R108" s="98">
        <v>35</v>
      </c>
      <c r="S108" s="98">
        <v>38</v>
      </c>
      <c r="T108" s="98">
        <v>42</v>
      </c>
      <c r="U108" s="98">
        <v>44</v>
      </c>
      <c r="V108" s="98">
        <v>48</v>
      </c>
      <c r="W108" s="98">
        <v>55</v>
      </c>
      <c r="X108" s="98">
        <v>46</v>
      </c>
      <c r="Y108" s="98">
        <v>29</v>
      </c>
      <c r="Z108" s="98">
        <v>24</v>
      </c>
      <c r="AA108" s="98">
        <v>17</v>
      </c>
      <c r="AB108" s="98">
        <v>13</v>
      </c>
      <c r="AC108" s="98">
        <f t="shared" si="0"/>
        <v>27.208333333333332</v>
      </c>
    </row>
    <row r="109" spans="2:29" x14ac:dyDescent="0.25">
      <c r="C109" s="257">
        <v>43993</v>
      </c>
      <c r="D109" s="96" t="s">
        <v>9</v>
      </c>
      <c r="E109" s="98">
        <v>11</v>
      </c>
      <c r="F109" s="98">
        <v>7</v>
      </c>
      <c r="G109" s="98">
        <v>7.5</v>
      </c>
      <c r="H109" s="98">
        <v>8</v>
      </c>
      <c r="I109" s="98">
        <v>7</v>
      </c>
      <c r="J109" s="98">
        <v>6</v>
      </c>
      <c r="K109" s="98">
        <v>7</v>
      </c>
      <c r="L109" s="98">
        <v>22</v>
      </c>
      <c r="M109" s="98">
        <v>35</v>
      </c>
      <c r="N109" s="98">
        <v>34</v>
      </c>
      <c r="O109" s="98">
        <v>35</v>
      </c>
      <c r="P109" s="98">
        <v>35</v>
      </c>
      <c r="Q109" s="98">
        <v>35</v>
      </c>
      <c r="R109" s="98">
        <v>35</v>
      </c>
      <c r="S109" s="98">
        <v>37</v>
      </c>
      <c r="T109" s="98">
        <v>40</v>
      </c>
      <c r="U109" s="98">
        <v>42</v>
      </c>
      <c r="V109" s="98">
        <v>49</v>
      </c>
      <c r="W109" s="98">
        <v>57</v>
      </c>
      <c r="X109" s="98">
        <v>46</v>
      </c>
      <c r="Y109" s="98">
        <v>26</v>
      </c>
      <c r="Z109" s="98">
        <v>20</v>
      </c>
      <c r="AA109" s="98">
        <v>15</v>
      </c>
      <c r="AB109" s="98">
        <v>12</v>
      </c>
      <c r="AC109" s="98">
        <f t="shared" si="0"/>
        <v>26.1875</v>
      </c>
    </row>
    <row r="110" spans="2:29" x14ac:dyDescent="0.25">
      <c r="C110" s="257">
        <v>43994</v>
      </c>
      <c r="D110" s="96" t="s">
        <v>10</v>
      </c>
      <c r="E110" s="98">
        <v>14</v>
      </c>
      <c r="F110" s="98">
        <v>10</v>
      </c>
      <c r="G110" s="98">
        <v>10.5</v>
      </c>
      <c r="H110" s="98">
        <v>11</v>
      </c>
      <c r="I110" s="98">
        <v>11</v>
      </c>
      <c r="J110" s="98">
        <v>8</v>
      </c>
      <c r="K110" s="98">
        <v>9</v>
      </c>
      <c r="L110" s="98">
        <v>22</v>
      </c>
      <c r="M110" s="98">
        <v>34</v>
      </c>
      <c r="N110" s="98">
        <v>35</v>
      </c>
      <c r="O110" s="98">
        <v>36</v>
      </c>
      <c r="P110" s="98">
        <v>36</v>
      </c>
      <c r="Q110" s="98">
        <v>35</v>
      </c>
      <c r="R110" s="98">
        <v>31</v>
      </c>
      <c r="S110" s="98">
        <v>39</v>
      </c>
      <c r="T110" s="98">
        <v>43</v>
      </c>
      <c r="U110" s="98">
        <v>64</v>
      </c>
      <c r="V110" s="98">
        <v>86</v>
      </c>
      <c r="W110" s="98">
        <v>90</v>
      </c>
      <c r="X110" s="98">
        <v>50</v>
      </c>
      <c r="Y110" s="98">
        <v>35</v>
      </c>
      <c r="Z110" s="98">
        <v>27</v>
      </c>
      <c r="AA110" s="98">
        <v>21</v>
      </c>
      <c r="AB110" s="98">
        <v>15</v>
      </c>
      <c r="AC110" s="98">
        <f t="shared" si="0"/>
        <v>32.1875</v>
      </c>
    </row>
    <row r="111" spans="2:29" x14ac:dyDescent="0.25">
      <c r="C111" s="257">
        <v>43995</v>
      </c>
      <c r="D111" s="96" t="s">
        <v>11</v>
      </c>
      <c r="E111" s="98">
        <v>10</v>
      </c>
      <c r="F111" s="98">
        <v>7</v>
      </c>
      <c r="G111" s="98">
        <v>6</v>
      </c>
      <c r="H111" s="98">
        <v>5</v>
      </c>
      <c r="I111" s="98">
        <v>6</v>
      </c>
      <c r="J111" s="98">
        <v>4</v>
      </c>
      <c r="K111" s="98">
        <v>6</v>
      </c>
      <c r="L111" s="98">
        <v>9</v>
      </c>
      <c r="M111" s="98">
        <v>12</v>
      </c>
      <c r="N111" s="98">
        <v>18</v>
      </c>
      <c r="O111" s="98">
        <v>23</v>
      </c>
      <c r="P111" s="98">
        <v>26</v>
      </c>
      <c r="Q111" s="98">
        <v>29</v>
      </c>
      <c r="R111" s="98">
        <v>34</v>
      </c>
      <c r="S111" s="98">
        <v>36</v>
      </c>
      <c r="T111" s="98">
        <v>38</v>
      </c>
      <c r="U111" s="98">
        <v>36</v>
      </c>
      <c r="V111" s="98">
        <v>29</v>
      </c>
      <c r="W111" s="98">
        <v>45</v>
      </c>
      <c r="X111" s="98">
        <v>21</v>
      </c>
      <c r="Y111" s="98">
        <v>58</v>
      </c>
      <c r="Z111" s="98">
        <v>38</v>
      </c>
      <c r="AA111" s="98">
        <v>18</v>
      </c>
      <c r="AB111" s="98">
        <v>16</v>
      </c>
      <c r="AC111" s="98">
        <f t="shared" si="0"/>
        <v>22.083333333333332</v>
      </c>
    </row>
    <row r="112" spans="2:29" x14ac:dyDescent="0.25">
      <c r="C112" s="257">
        <v>43996</v>
      </c>
      <c r="D112" s="96" t="s">
        <v>5</v>
      </c>
      <c r="E112" s="98">
        <v>13</v>
      </c>
      <c r="F112" s="98">
        <v>7</v>
      </c>
      <c r="G112" s="98">
        <v>5</v>
      </c>
      <c r="H112" s="98">
        <v>3</v>
      </c>
      <c r="I112" s="98">
        <v>5</v>
      </c>
      <c r="J112" s="98">
        <v>3</v>
      </c>
      <c r="K112" s="98">
        <v>26</v>
      </c>
      <c r="L112" s="98">
        <v>5</v>
      </c>
      <c r="M112" s="98">
        <v>28</v>
      </c>
      <c r="N112" s="98">
        <v>33</v>
      </c>
      <c r="O112" s="98">
        <v>33</v>
      </c>
      <c r="P112" s="98">
        <v>52</v>
      </c>
      <c r="Q112" s="98">
        <v>53</v>
      </c>
      <c r="R112" s="98">
        <v>18</v>
      </c>
      <c r="S112" s="98">
        <v>19</v>
      </c>
      <c r="T112" s="98">
        <v>18</v>
      </c>
      <c r="U112" s="98">
        <v>17</v>
      </c>
      <c r="V112" s="98">
        <v>15</v>
      </c>
      <c r="W112" s="98">
        <v>16</v>
      </c>
      <c r="X112" s="98">
        <v>16</v>
      </c>
      <c r="Y112" s="98">
        <v>16</v>
      </c>
      <c r="Z112" s="98">
        <v>20</v>
      </c>
      <c r="AA112" s="98">
        <v>21</v>
      </c>
      <c r="AB112" s="98">
        <v>24</v>
      </c>
      <c r="AC112" s="98">
        <f t="shared" si="0"/>
        <v>19.416666666666668</v>
      </c>
    </row>
    <row r="113" spans="3:29" x14ac:dyDescent="0.25">
      <c r="C113" s="257">
        <v>43997</v>
      </c>
      <c r="D113" s="96" t="s">
        <v>6</v>
      </c>
      <c r="E113" s="98">
        <v>21</v>
      </c>
      <c r="F113" s="98">
        <v>18</v>
      </c>
      <c r="G113" s="98">
        <v>14.5</v>
      </c>
      <c r="H113" s="98">
        <v>11</v>
      </c>
      <c r="I113" s="98">
        <v>12</v>
      </c>
      <c r="J113" s="98">
        <v>10</v>
      </c>
      <c r="K113" s="98">
        <v>11</v>
      </c>
      <c r="L113" s="98">
        <v>27</v>
      </c>
      <c r="M113" s="98">
        <v>40</v>
      </c>
      <c r="N113" s="98">
        <v>37</v>
      </c>
      <c r="O113" s="98">
        <v>33</v>
      </c>
      <c r="P113" s="98">
        <v>33</v>
      </c>
      <c r="Q113" s="98">
        <v>31</v>
      </c>
      <c r="R113" s="98">
        <v>32</v>
      </c>
      <c r="S113" s="98">
        <v>37</v>
      </c>
      <c r="T113" s="98">
        <v>36</v>
      </c>
      <c r="U113" s="98">
        <v>39</v>
      </c>
      <c r="V113" s="98">
        <v>97</v>
      </c>
      <c r="W113" s="98">
        <v>52</v>
      </c>
      <c r="X113" s="98">
        <v>41</v>
      </c>
      <c r="Y113" s="98">
        <v>20</v>
      </c>
      <c r="Z113" s="98">
        <v>15</v>
      </c>
      <c r="AA113" s="98">
        <v>14</v>
      </c>
      <c r="AB113" s="98">
        <v>10</v>
      </c>
      <c r="AC113" s="98">
        <f t="shared" si="0"/>
        <v>28.8125</v>
      </c>
    </row>
    <row r="114" spans="3:29" x14ac:dyDescent="0.25">
      <c r="C114" s="257">
        <v>43998</v>
      </c>
      <c r="D114" s="96" t="s">
        <v>7</v>
      </c>
      <c r="E114" s="98">
        <v>7</v>
      </c>
      <c r="F114" s="98">
        <v>5</v>
      </c>
      <c r="G114" s="98">
        <v>5.5</v>
      </c>
      <c r="H114" s="98">
        <v>6</v>
      </c>
      <c r="I114" s="98">
        <v>7</v>
      </c>
      <c r="J114" s="98">
        <v>6</v>
      </c>
      <c r="K114" s="98">
        <v>8</v>
      </c>
      <c r="L114" s="98">
        <v>24</v>
      </c>
      <c r="M114" s="98">
        <v>40</v>
      </c>
      <c r="N114" s="98">
        <v>43</v>
      </c>
      <c r="O114" s="98">
        <v>41</v>
      </c>
      <c r="P114" s="98">
        <v>41</v>
      </c>
      <c r="Q114" s="98">
        <v>37</v>
      </c>
      <c r="R114" s="98">
        <v>36</v>
      </c>
      <c r="S114" s="98">
        <v>37</v>
      </c>
      <c r="T114" s="98">
        <v>41</v>
      </c>
      <c r="U114" s="98">
        <v>42</v>
      </c>
      <c r="V114" s="98">
        <v>48</v>
      </c>
      <c r="W114" s="98">
        <v>56</v>
      </c>
      <c r="X114" s="98">
        <v>45</v>
      </c>
      <c r="Y114" s="98">
        <v>26</v>
      </c>
      <c r="Z114" s="98">
        <v>19</v>
      </c>
      <c r="AA114" s="98">
        <v>15</v>
      </c>
      <c r="AB114" s="98">
        <v>13</v>
      </c>
      <c r="AC114" s="98">
        <f t="shared" si="0"/>
        <v>27.020833333333332</v>
      </c>
    </row>
    <row r="115" spans="3:29" x14ac:dyDescent="0.25">
      <c r="C115" s="257">
        <v>43999</v>
      </c>
      <c r="D115" s="96" t="s">
        <v>8</v>
      </c>
      <c r="E115" s="98">
        <v>8</v>
      </c>
      <c r="F115" s="98">
        <v>6</v>
      </c>
      <c r="G115" s="98">
        <v>5.5</v>
      </c>
      <c r="H115" s="98">
        <v>5</v>
      </c>
      <c r="I115" s="98">
        <v>7</v>
      </c>
      <c r="J115" s="98">
        <v>6</v>
      </c>
      <c r="K115" s="98">
        <v>9</v>
      </c>
      <c r="L115" s="98">
        <v>24</v>
      </c>
      <c r="M115" s="98">
        <v>39</v>
      </c>
      <c r="N115" s="98">
        <v>41</v>
      </c>
      <c r="O115" s="98">
        <v>38</v>
      </c>
      <c r="P115" s="98">
        <v>37</v>
      </c>
      <c r="Q115" s="98">
        <v>36</v>
      </c>
      <c r="R115" s="98">
        <v>37</v>
      </c>
      <c r="S115" s="98">
        <v>39</v>
      </c>
      <c r="T115" s="98">
        <v>41</v>
      </c>
      <c r="U115" s="98">
        <v>42</v>
      </c>
      <c r="V115" s="98">
        <v>50</v>
      </c>
      <c r="W115" s="98">
        <v>89</v>
      </c>
      <c r="X115" s="98">
        <v>47</v>
      </c>
      <c r="Y115" s="98">
        <v>29</v>
      </c>
      <c r="Z115" s="98">
        <v>21</v>
      </c>
      <c r="AA115" s="98">
        <v>17</v>
      </c>
      <c r="AB115" s="98">
        <v>13</v>
      </c>
      <c r="AC115" s="98">
        <f t="shared" si="0"/>
        <v>28.604166666666668</v>
      </c>
    </row>
    <row r="116" spans="3:29" x14ac:dyDescent="0.25">
      <c r="C116" s="257">
        <v>44000</v>
      </c>
      <c r="D116" s="96" t="s">
        <v>9</v>
      </c>
      <c r="E116" s="98">
        <v>9</v>
      </c>
      <c r="F116" s="98">
        <v>6</v>
      </c>
      <c r="G116" s="98">
        <v>5.5</v>
      </c>
      <c r="H116" s="98">
        <v>5</v>
      </c>
      <c r="I116" s="98">
        <v>8</v>
      </c>
      <c r="J116" s="98">
        <v>6</v>
      </c>
      <c r="K116" s="98">
        <v>8</v>
      </c>
      <c r="L116" s="98">
        <v>24</v>
      </c>
      <c r="M116" s="98">
        <v>40</v>
      </c>
      <c r="N116" s="98">
        <v>41</v>
      </c>
      <c r="O116" s="98">
        <v>40</v>
      </c>
      <c r="P116" s="98">
        <v>37</v>
      </c>
      <c r="Q116" s="98">
        <v>42</v>
      </c>
      <c r="R116" s="98">
        <v>47</v>
      </c>
      <c r="S116" s="98">
        <v>46</v>
      </c>
      <c r="T116" s="98">
        <v>39</v>
      </c>
      <c r="U116" s="98">
        <v>38</v>
      </c>
      <c r="V116" s="98">
        <v>46</v>
      </c>
      <c r="W116" s="98">
        <v>82</v>
      </c>
      <c r="X116" s="98">
        <v>43</v>
      </c>
      <c r="Y116" s="98">
        <v>26</v>
      </c>
      <c r="Z116" s="98">
        <v>20</v>
      </c>
      <c r="AA116" s="98">
        <v>16</v>
      </c>
      <c r="AB116" s="98">
        <v>12</v>
      </c>
      <c r="AC116" s="98">
        <f t="shared" si="0"/>
        <v>28.604166666666668</v>
      </c>
    </row>
    <row r="117" spans="3:29" x14ac:dyDescent="0.25">
      <c r="C117" s="257">
        <v>44001</v>
      </c>
      <c r="D117" s="96" t="s">
        <v>10</v>
      </c>
      <c r="E117" s="98">
        <v>7</v>
      </c>
      <c r="F117" s="98">
        <v>5</v>
      </c>
      <c r="G117" s="98">
        <v>5</v>
      </c>
      <c r="H117" s="98">
        <v>5</v>
      </c>
      <c r="I117" s="98">
        <v>5</v>
      </c>
      <c r="J117" s="98">
        <v>6</v>
      </c>
      <c r="K117" s="98">
        <v>10</v>
      </c>
      <c r="L117" s="98">
        <v>29</v>
      </c>
      <c r="M117" s="98">
        <v>42</v>
      </c>
      <c r="N117" s="98">
        <v>37</v>
      </c>
      <c r="O117" s="98">
        <v>36</v>
      </c>
      <c r="P117" s="98">
        <v>43</v>
      </c>
      <c r="Q117" s="98">
        <v>51</v>
      </c>
      <c r="R117" s="98">
        <v>40</v>
      </c>
      <c r="S117" s="98">
        <v>98</v>
      </c>
      <c r="T117" s="98">
        <v>75</v>
      </c>
      <c r="U117" s="98">
        <v>58</v>
      </c>
      <c r="V117" s="98">
        <v>57</v>
      </c>
      <c r="W117" s="98">
        <v>75</v>
      </c>
      <c r="X117" s="98">
        <v>50</v>
      </c>
      <c r="Y117" s="98">
        <v>57</v>
      </c>
      <c r="Z117" s="98">
        <v>35</v>
      </c>
      <c r="AA117" s="98">
        <v>30</v>
      </c>
      <c r="AB117" s="98">
        <v>35</v>
      </c>
      <c r="AC117" s="98">
        <f t="shared" si="0"/>
        <v>37.125</v>
      </c>
    </row>
    <row r="118" spans="3:29" x14ac:dyDescent="0.25">
      <c r="C118" s="257">
        <v>44002</v>
      </c>
      <c r="D118" s="96" t="s">
        <v>11</v>
      </c>
      <c r="E118" s="98">
        <v>26</v>
      </c>
      <c r="F118" s="98">
        <v>12</v>
      </c>
      <c r="G118" s="98">
        <v>8.5</v>
      </c>
      <c r="H118" s="98">
        <v>5</v>
      </c>
      <c r="I118" s="98">
        <v>5</v>
      </c>
      <c r="J118" s="98">
        <v>4</v>
      </c>
      <c r="K118" s="98">
        <v>5</v>
      </c>
      <c r="L118" s="98">
        <v>5</v>
      </c>
      <c r="M118" s="98">
        <v>3</v>
      </c>
      <c r="N118" s="98">
        <v>4</v>
      </c>
      <c r="O118" s="98">
        <v>8</v>
      </c>
      <c r="P118" s="98">
        <v>7</v>
      </c>
      <c r="Q118" s="98">
        <v>6</v>
      </c>
      <c r="R118" s="98">
        <v>5</v>
      </c>
      <c r="S118" s="98">
        <v>5</v>
      </c>
      <c r="T118" s="98">
        <v>74</v>
      </c>
      <c r="U118" s="98">
        <v>48</v>
      </c>
      <c r="V118" s="98">
        <v>32</v>
      </c>
      <c r="W118" s="98">
        <v>20</v>
      </c>
      <c r="X118" s="98">
        <v>13</v>
      </c>
      <c r="Y118" s="98">
        <v>12</v>
      </c>
      <c r="Z118" s="98">
        <v>16</v>
      </c>
      <c r="AA118" s="98">
        <v>16</v>
      </c>
      <c r="AB118" s="98">
        <v>14</v>
      </c>
      <c r="AC118" s="98">
        <f t="shared" si="0"/>
        <v>14.729166666666666</v>
      </c>
    </row>
    <row r="119" spans="3:29" x14ac:dyDescent="0.25">
      <c r="C119" s="257">
        <v>44003</v>
      </c>
      <c r="D119" s="96" t="s">
        <v>5</v>
      </c>
      <c r="E119" s="98">
        <v>11</v>
      </c>
      <c r="F119" s="98">
        <v>6</v>
      </c>
      <c r="G119" s="98">
        <v>3.5</v>
      </c>
      <c r="H119" s="98">
        <v>1</v>
      </c>
      <c r="I119" s="98">
        <v>1</v>
      </c>
      <c r="J119" s="98">
        <v>3</v>
      </c>
      <c r="K119" s="98">
        <v>3</v>
      </c>
      <c r="L119" s="98">
        <v>4</v>
      </c>
      <c r="M119" s="98">
        <v>3</v>
      </c>
      <c r="N119" s="98">
        <v>4</v>
      </c>
      <c r="O119" s="98">
        <v>6</v>
      </c>
      <c r="P119" s="98">
        <v>8</v>
      </c>
      <c r="Q119" s="98">
        <v>11</v>
      </c>
      <c r="R119" s="98">
        <v>16</v>
      </c>
      <c r="S119" s="98">
        <v>23</v>
      </c>
      <c r="T119" s="98">
        <v>27</v>
      </c>
      <c r="U119" s="98">
        <v>24</v>
      </c>
      <c r="V119" s="98">
        <v>20</v>
      </c>
      <c r="W119" s="98">
        <v>23</v>
      </c>
      <c r="X119" s="98">
        <v>18</v>
      </c>
      <c r="Y119" s="98">
        <v>18</v>
      </c>
      <c r="Z119" s="98">
        <v>23</v>
      </c>
      <c r="AA119" s="98">
        <v>21</v>
      </c>
      <c r="AB119" s="98">
        <v>18</v>
      </c>
      <c r="AC119" s="98">
        <f t="shared" si="0"/>
        <v>12.3125</v>
      </c>
    </row>
    <row r="120" spans="3:29" x14ac:dyDescent="0.25">
      <c r="C120" s="257">
        <v>44004</v>
      </c>
      <c r="D120" s="96" t="s">
        <v>6</v>
      </c>
      <c r="E120" s="98">
        <v>11</v>
      </c>
      <c r="F120" s="98">
        <v>4</v>
      </c>
      <c r="G120" s="98">
        <v>4.5</v>
      </c>
      <c r="H120" s="98">
        <v>5</v>
      </c>
      <c r="I120" s="98">
        <v>4</v>
      </c>
      <c r="J120" s="98">
        <v>3</v>
      </c>
      <c r="K120" s="98">
        <v>8</v>
      </c>
      <c r="L120" s="98">
        <v>28</v>
      </c>
      <c r="M120" s="98">
        <v>45</v>
      </c>
      <c r="N120" s="98">
        <v>39</v>
      </c>
      <c r="O120" s="98">
        <v>36</v>
      </c>
      <c r="P120" s="98">
        <v>35</v>
      </c>
      <c r="Q120" s="98">
        <v>35</v>
      </c>
      <c r="R120" s="98">
        <v>35</v>
      </c>
      <c r="S120" s="98">
        <v>38</v>
      </c>
      <c r="T120" s="98">
        <v>40</v>
      </c>
      <c r="U120" s="98">
        <v>40</v>
      </c>
      <c r="V120" s="98">
        <v>46</v>
      </c>
      <c r="W120" s="98">
        <v>54</v>
      </c>
      <c r="X120" s="98">
        <v>44</v>
      </c>
      <c r="Y120" s="98">
        <v>24</v>
      </c>
      <c r="Z120" s="98">
        <v>18</v>
      </c>
      <c r="AA120" s="98">
        <v>14</v>
      </c>
      <c r="AB120" s="98">
        <v>11</v>
      </c>
      <c r="AC120" s="98">
        <f t="shared" si="0"/>
        <v>25.895833333333332</v>
      </c>
    </row>
    <row r="121" spans="3:29" x14ac:dyDescent="0.25">
      <c r="C121" s="257">
        <v>44005</v>
      </c>
      <c r="D121" s="96" t="s">
        <v>7</v>
      </c>
      <c r="E121" s="98">
        <v>7</v>
      </c>
      <c r="F121" s="98">
        <v>4</v>
      </c>
      <c r="G121" s="98">
        <v>5</v>
      </c>
      <c r="H121" s="98">
        <v>6</v>
      </c>
      <c r="I121" s="98">
        <v>6</v>
      </c>
      <c r="J121" s="98">
        <v>6</v>
      </c>
      <c r="K121" s="98">
        <v>7</v>
      </c>
      <c r="L121" s="98">
        <v>25</v>
      </c>
      <c r="M121" s="98">
        <v>39</v>
      </c>
      <c r="N121" s="98">
        <v>39</v>
      </c>
      <c r="O121" s="98">
        <v>38</v>
      </c>
      <c r="P121" s="98">
        <v>36</v>
      </c>
      <c r="Q121" s="98">
        <v>39</v>
      </c>
      <c r="R121" s="98">
        <v>49</v>
      </c>
      <c r="S121" s="98">
        <v>52</v>
      </c>
      <c r="T121" s="98">
        <v>52</v>
      </c>
      <c r="U121" s="98">
        <v>42</v>
      </c>
      <c r="V121" s="98">
        <v>42</v>
      </c>
      <c r="W121" s="98">
        <v>50</v>
      </c>
      <c r="X121" s="98">
        <v>39</v>
      </c>
      <c r="Y121" s="98">
        <v>19</v>
      </c>
      <c r="Z121" s="98">
        <v>15</v>
      </c>
      <c r="AA121" s="98">
        <v>12</v>
      </c>
      <c r="AB121" s="98">
        <v>8</v>
      </c>
      <c r="AC121" s="98">
        <f t="shared" si="0"/>
        <v>26.541666666666668</v>
      </c>
    </row>
    <row r="122" spans="3:29" x14ac:dyDescent="0.25">
      <c r="C122" s="257">
        <v>44006</v>
      </c>
      <c r="D122" s="96" t="s">
        <v>8</v>
      </c>
      <c r="E122" s="98">
        <v>7</v>
      </c>
      <c r="F122" s="98">
        <v>5</v>
      </c>
      <c r="G122" s="98">
        <v>5.5</v>
      </c>
      <c r="H122" s="98">
        <v>6</v>
      </c>
      <c r="I122" s="98">
        <v>4</v>
      </c>
      <c r="J122" s="98">
        <v>5</v>
      </c>
      <c r="K122" s="98">
        <v>7</v>
      </c>
      <c r="L122" s="98">
        <v>24</v>
      </c>
      <c r="M122" s="98">
        <v>37</v>
      </c>
      <c r="N122" s="98">
        <v>36</v>
      </c>
      <c r="O122" s="98">
        <v>36</v>
      </c>
      <c r="P122" s="98">
        <v>35</v>
      </c>
      <c r="Q122" s="98">
        <v>35</v>
      </c>
      <c r="R122" s="98">
        <v>35</v>
      </c>
      <c r="S122" s="98">
        <v>42</v>
      </c>
      <c r="T122" s="98">
        <v>49</v>
      </c>
      <c r="U122" s="98">
        <v>46</v>
      </c>
      <c r="V122" s="98">
        <v>49</v>
      </c>
      <c r="W122" s="98">
        <v>54</v>
      </c>
      <c r="X122" s="98">
        <v>45</v>
      </c>
      <c r="Y122" s="98">
        <v>27</v>
      </c>
      <c r="Z122" s="98">
        <v>20</v>
      </c>
      <c r="AA122" s="98">
        <v>16</v>
      </c>
      <c r="AB122" s="98">
        <v>12</v>
      </c>
      <c r="AC122" s="98">
        <f t="shared" si="0"/>
        <v>26.5625</v>
      </c>
    </row>
    <row r="123" spans="3:29" x14ac:dyDescent="0.25">
      <c r="C123" s="257">
        <v>44007</v>
      </c>
      <c r="D123" s="96" t="s">
        <v>9</v>
      </c>
      <c r="E123" s="98">
        <v>9</v>
      </c>
      <c r="F123" s="98">
        <v>5</v>
      </c>
      <c r="G123" s="98">
        <v>5.5</v>
      </c>
      <c r="H123" s="98">
        <v>6</v>
      </c>
      <c r="I123" s="98">
        <v>6</v>
      </c>
      <c r="J123" s="98">
        <v>5</v>
      </c>
      <c r="K123" s="98">
        <v>8</v>
      </c>
      <c r="L123" s="98">
        <v>26</v>
      </c>
      <c r="M123" s="98">
        <v>39</v>
      </c>
      <c r="N123" s="98">
        <v>41</v>
      </c>
      <c r="O123" s="98">
        <v>40</v>
      </c>
      <c r="P123" s="98">
        <v>38</v>
      </c>
      <c r="Q123" s="98">
        <v>38</v>
      </c>
      <c r="R123" s="98">
        <v>39</v>
      </c>
      <c r="S123" s="98">
        <v>40</v>
      </c>
      <c r="T123" s="98">
        <v>43</v>
      </c>
      <c r="U123" s="98">
        <v>44</v>
      </c>
      <c r="V123" s="98">
        <v>52</v>
      </c>
      <c r="W123" s="98">
        <v>60</v>
      </c>
      <c r="X123" s="98">
        <v>52</v>
      </c>
      <c r="Y123" s="98">
        <v>33</v>
      </c>
      <c r="Z123" s="98">
        <v>25</v>
      </c>
      <c r="AA123" s="98">
        <v>22</v>
      </c>
      <c r="AB123" s="98">
        <v>17</v>
      </c>
      <c r="AC123" s="98">
        <f t="shared" si="0"/>
        <v>28.895833333333332</v>
      </c>
    </row>
    <row r="124" spans="3:29" x14ac:dyDescent="0.25">
      <c r="C124" s="257">
        <v>44008</v>
      </c>
      <c r="D124" s="96" t="s">
        <v>10</v>
      </c>
      <c r="E124" s="98">
        <v>10</v>
      </c>
      <c r="F124" s="98">
        <v>8</v>
      </c>
      <c r="G124" s="98">
        <v>8.5</v>
      </c>
      <c r="H124" s="98">
        <v>9</v>
      </c>
      <c r="I124" s="98">
        <v>8</v>
      </c>
      <c r="J124" s="98">
        <v>8</v>
      </c>
      <c r="K124" s="98">
        <v>9</v>
      </c>
      <c r="L124" s="98">
        <v>27</v>
      </c>
      <c r="M124" s="98">
        <v>41</v>
      </c>
      <c r="N124" s="98">
        <v>42</v>
      </c>
      <c r="O124" s="98">
        <v>41</v>
      </c>
      <c r="P124" s="98">
        <v>44</v>
      </c>
      <c r="Q124" s="98">
        <v>42</v>
      </c>
      <c r="R124" s="98">
        <v>36</v>
      </c>
      <c r="S124" s="98">
        <v>42</v>
      </c>
      <c r="T124" s="98">
        <v>50</v>
      </c>
      <c r="U124" s="98">
        <v>54</v>
      </c>
      <c r="V124" s="98">
        <v>57</v>
      </c>
      <c r="W124" s="98">
        <v>63</v>
      </c>
      <c r="X124" s="98">
        <v>58</v>
      </c>
      <c r="Y124" s="98">
        <v>46</v>
      </c>
      <c r="Z124" s="98">
        <v>40</v>
      </c>
      <c r="AA124" s="98">
        <v>35</v>
      </c>
      <c r="AB124" s="98">
        <v>28</v>
      </c>
      <c r="AC124" s="98">
        <f t="shared" si="0"/>
        <v>33.604166666666664</v>
      </c>
    </row>
    <row r="125" spans="3:29" x14ac:dyDescent="0.25">
      <c r="C125" s="257">
        <v>44009</v>
      </c>
      <c r="D125" s="96" t="s">
        <v>11</v>
      </c>
      <c r="E125" s="98">
        <v>18</v>
      </c>
      <c r="F125" s="98">
        <v>9</v>
      </c>
      <c r="G125" s="98">
        <v>6.5</v>
      </c>
      <c r="H125" s="98">
        <v>4</v>
      </c>
      <c r="I125" s="98">
        <v>5</v>
      </c>
      <c r="J125" s="98">
        <v>3</v>
      </c>
      <c r="K125" s="98">
        <v>4</v>
      </c>
      <c r="L125" s="98">
        <v>7</v>
      </c>
      <c r="M125" s="98">
        <v>8</v>
      </c>
      <c r="N125" s="98">
        <v>5</v>
      </c>
      <c r="O125" s="98">
        <v>8</v>
      </c>
      <c r="P125" s="98">
        <v>8</v>
      </c>
      <c r="Q125" s="98">
        <v>8</v>
      </c>
      <c r="R125" s="98">
        <v>11</v>
      </c>
      <c r="S125" s="98">
        <v>6</v>
      </c>
      <c r="T125" s="98">
        <v>31</v>
      </c>
      <c r="U125" s="98">
        <v>43</v>
      </c>
      <c r="V125" s="98">
        <v>30</v>
      </c>
      <c r="W125" s="98">
        <v>19</v>
      </c>
      <c r="X125" s="98">
        <v>15</v>
      </c>
      <c r="Y125" s="98">
        <v>13</v>
      </c>
      <c r="Z125" s="98">
        <v>17</v>
      </c>
      <c r="AA125" s="98">
        <v>17</v>
      </c>
      <c r="AB125" s="98">
        <v>15</v>
      </c>
      <c r="AC125" s="98">
        <f t="shared" si="0"/>
        <v>12.9375</v>
      </c>
    </row>
    <row r="126" spans="3:29" x14ac:dyDescent="0.25">
      <c r="C126" s="257">
        <v>44010</v>
      </c>
      <c r="D126" s="96" t="s">
        <v>5</v>
      </c>
      <c r="E126" s="98">
        <v>11</v>
      </c>
      <c r="F126" s="98">
        <v>4</v>
      </c>
      <c r="G126" s="98">
        <v>3</v>
      </c>
      <c r="H126" s="98">
        <v>2</v>
      </c>
      <c r="I126" s="98">
        <v>3</v>
      </c>
      <c r="J126" s="98">
        <v>3</v>
      </c>
      <c r="K126" s="98">
        <v>2</v>
      </c>
      <c r="L126" s="98">
        <v>23</v>
      </c>
      <c r="M126" s="98">
        <v>23</v>
      </c>
      <c r="N126" s="98">
        <v>23</v>
      </c>
      <c r="O126" s="98">
        <v>47</v>
      </c>
      <c r="P126" s="98">
        <v>46</v>
      </c>
      <c r="Q126" s="98">
        <v>6</v>
      </c>
      <c r="R126" s="98">
        <v>27</v>
      </c>
      <c r="S126" s="98">
        <v>25</v>
      </c>
      <c r="T126" s="98">
        <v>25</v>
      </c>
      <c r="U126" s="98">
        <v>23</v>
      </c>
      <c r="V126" s="98">
        <v>1</v>
      </c>
      <c r="W126" s="98">
        <v>10</v>
      </c>
      <c r="X126" s="98">
        <v>31</v>
      </c>
      <c r="Y126" s="98">
        <v>39</v>
      </c>
      <c r="Z126" s="98">
        <v>17</v>
      </c>
      <c r="AA126" s="98">
        <v>57</v>
      </c>
      <c r="AB126" s="98">
        <v>37</v>
      </c>
      <c r="AC126" s="98">
        <f t="shared" si="0"/>
        <v>20.333333333333332</v>
      </c>
    </row>
    <row r="127" spans="3:29" x14ac:dyDescent="0.25">
      <c r="C127" s="257">
        <v>44011</v>
      </c>
      <c r="D127" s="96" t="s">
        <v>6</v>
      </c>
      <c r="E127" s="98">
        <v>34</v>
      </c>
      <c r="F127" s="98">
        <v>26</v>
      </c>
      <c r="G127" s="98">
        <v>25</v>
      </c>
      <c r="H127" s="98">
        <v>24</v>
      </c>
      <c r="I127" s="98">
        <v>4</v>
      </c>
      <c r="J127" s="98">
        <v>25</v>
      </c>
      <c r="K127" s="98">
        <v>30</v>
      </c>
      <c r="L127" s="98">
        <v>50</v>
      </c>
      <c r="M127" s="98">
        <v>63</v>
      </c>
      <c r="N127" s="98">
        <v>65</v>
      </c>
      <c r="O127" s="98">
        <v>43</v>
      </c>
      <c r="P127" s="98">
        <v>43</v>
      </c>
      <c r="Q127" s="98">
        <v>43</v>
      </c>
      <c r="R127" s="98">
        <v>41</v>
      </c>
      <c r="S127" s="98">
        <v>42</v>
      </c>
      <c r="T127" s="98">
        <v>44</v>
      </c>
      <c r="U127" s="98">
        <v>46</v>
      </c>
      <c r="V127" s="98">
        <v>52</v>
      </c>
      <c r="W127" s="98">
        <v>61</v>
      </c>
      <c r="X127" s="98">
        <v>55</v>
      </c>
      <c r="Y127" s="98">
        <v>33</v>
      </c>
      <c r="Z127" s="98">
        <v>23</v>
      </c>
      <c r="AA127" s="98">
        <v>18</v>
      </c>
      <c r="AB127" s="98">
        <v>13</v>
      </c>
      <c r="AC127" s="98">
        <f t="shared" si="0"/>
        <v>37.625</v>
      </c>
    </row>
    <row r="128" spans="3:29" x14ac:dyDescent="0.25">
      <c r="C128" s="257">
        <v>44012</v>
      </c>
      <c r="D128" s="96" t="s">
        <v>7</v>
      </c>
      <c r="E128" s="98">
        <v>10</v>
      </c>
      <c r="F128" s="98">
        <v>6</v>
      </c>
      <c r="G128" s="98">
        <v>5.5</v>
      </c>
      <c r="H128" s="98">
        <v>5</v>
      </c>
      <c r="I128" s="98">
        <v>2</v>
      </c>
      <c r="J128" s="98">
        <v>2</v>
      </c>
      <c r="K128" s="98">
        <v>5</v>
      </c>
      <c r="L128" s="98">
        <v>25</v>
      </c>
      <c r="M128" s="98">
        <v>40</v>
      </c>
      <c r="N128" s="98">
        <v>44</v>
      </c>
      <c r="O128" s="98">
        <v>45</v>
      </c>
      <c r="P128" s="98">
        <v>45</v>
      </c>
      <c r="Q128" s="98">
        <v>43</v>
      </c>
      <c r="R128" s="98">
        <v>42</v>
      </c>
      <c r="S128" s="98">
        <v>97</v>
      </c>
      <c r="T128" s="98">
        <v>62</v>
      </c>
      <c r="U128" s="98">
        <v>80</v>
      </c>
      <c r="V128" s="98">
        <v>49</v>
      </c>
      <c r="W128" s="98">
        <v>57</v>
      </c>
      <c r="X128" s="98">
        <v>50</v>
      </c>
      <c r="Y128" s="98">
        <v>33</v>
      </c>
      <c r="Z128" s="98">
        <v>23</v>
      </c>
      <c r="AA128" s="98">
        <v>20</v>
      </c>
      <c r="AB128" s="98">
        <v>17</v>
      </c>
      <c r="AC128" s="98">
        <f t="shared" si="0"/>
        <v>33.645833333333336</v>
      </c>
    </row>
    <row r="129" spans="3:29" x14ac:dyDescent="0.25">
      <c r="C129" s="257">
        <v>44013</v>
      </c>
      <c r="D129" s="96" t="s">
        <v>8</v>
      </c>
      <c r="E129" s="98">
        <v>12</v>
      </c>
      <c r="F129" s="98">
        <v>7</v>
      </c>
      <c r="G129" s="98">
        <v>5</v>
      </c>
      <c r="H129" s="98">
        <v>5</v>
      </c>
      <c r="I129" s="98">
        <v>7</v>
      </c>
      <c r="J129" s="98">
        <v>7</v>
      </c>
      <c r="K129" s="98">
        <v>9</v>
      </c>
      <c r="L129" s="98">
        <v>29</v>
      </c>
      <c r="M129" s="98">
        <v>44</v>
      </c>
      <c r="N129" s="98">
        <v>43</v>
      </c>
      <c r="O129" s="98">
        <v>43</v>
      </c>
      <c r="P129" s="98">
        <v>44</v>
      </c>
      <c r="Q129" s="98">
        <v>44</v>
      </c>
      <c r="R129" s="98">
        <v>43</v>
      </c>
      <c r="S129" s="98">
        <v>44</v>
      </c>
      <c r="T129" s="98">
        <v>45</v>
      </c>
      <c r="U129" s="98">
        <v>47</v>
      </c>
      <c r="V129" s="98">
        <v>53</v>
      </c>
      <c r="W129" s="98">
        <v>61</v>
      </c>
      <c r="X129" s="98">
        <v>53</v>
      </c>
      <c r="Y129" s="98">
        <v>34</v>
      </c>
      <c r="Z129" s="98">
        <v>26</v>
      </c>
      <c r="AA129" s="98">
        <v>21</v>
      </c>
      <c r="AB129" s="98">
        <v>15</v>
      </c>
      <c r="AC129" s="98">
        <v>30.875</v>
      </c>
    </row>
    <row r="130" spans="3:29" x14ac:dyDescent="0.25">
      <c r="C130" s="257">
        <v>44014</v>
      </c>
      <c r="D130" s="96" t="s">
        <v>9</v>
      </c>
      <c r="E130" s="98">
        <v>11</v>
      </c>
      <c r="F130" s="98">
        <v>7</v>
      </c>
      <c r="G130" s="98">
        <v>6</v>
      </c>
      <c r="H130" s="98">
        <v>7</v>
      </c>
      <c r="I130" s="98">
        <v>6</v>
      </c>
      <c r="J130" s="98">
        <v>6</v>
      </c>
      <c r="K130" s="98">
        <v>9</v>
      </c>
      <c r="L130" s="98">
        <v>28</v>
      </c>
      <c r="M130" s="98">
        <v>45</v>
      </c>
      <c r="N130" s="98">
        <v>42</v>
      </c>
      <c r="O130" s="98">
        <v>40</v>
      </c>
      <c r="P130" s="98">
        <v>41</v>
      </c>
      <c r="Q130" s="98">
        <v>41</v>
      </c>
      <c r="R130" s="98">
        <v>40</v>
      </c>
      <c r="S130" s="98">
        <v>42</v>
      </c>
      <c r="T130" s="98">
        <v>44</v>
      </c>
      <c r="U130" s="98">
        <v>45</v>
      </c>
      <c r="V130" s="98">
        <v>50</v>
      </c>
      <c r="W130" s="98">
        <v>59</v>
      </c>
      <c r="X130" s="98">
        <v>53</v>
      </c>
      <c r="Y130" s="98">
        <v>34</v>
      </c>
      <c r="Z130" s="98">
        <v>25</v>
      </c>
      <c r="AA130" s="98">
        <v>21</v>
      </c>
      <c r="AB130" s="98">
        <v>16</v>
      </c>
      <c r="AC130" s="98">
        <v>29.916666666666668</v>
      </c>
    </row>
    <row r="131" spans="3:29" x14ac:dyDescent="0.25">
      <c r="C131" s="257">
        <v>44015</v>
      </c>
      <c r="D131" s="96" t="s">
        <v>10</v>
      </c>
      <c r="E131" s="98">
        <v>12</v>
      </c>
      <c r="F131" s="98">
        <v>7</v>
      </c>
      <c r="G131" s="98">
        <v>5</v>
      </c>
      <c r="H131" s="98">
        <v>6</v>
      </c>
      <c r="I131" s="98">
        <v>7</v>
      </c>
      <c r="J131" s="98">
        <v>6</v>
      </c>
      <c r="K131" s="98">
        <v>9</v>
      </c>
      <c r="L131" s="98">
        <v>28</v>
      </c>
      <c r="M131" s="98">
        <v>40</v>
      </c>
      <c r="N131" s="98">
        <v>38</v>
      </c>
      <c r="O131" s="98">
        <v>37</v>
      </c>
      <c r="P131" s="98">
        <v>37</v>
      </c>
      <c r="Q131" s="98">
        <v>39</v>
      </c>
      <c r="R131" s="98">
        <v>34</v>
      </c>
      <c r="S131" s="98">
        <v>38</v>
      </c>
      <c r="T131" s="98">
        <v>47</v>
      </c>
      <c r="U131" s="98">
        <v>52</v>
      </c>
      <c r="V131" s="98">
        <v>54</v>
      </c>
      <c r="W131" s="98">
        <v>59</v>
      </c>
      <c r="X131" s="98">
        <v>53</v>
      </c>
      <c r="Y131" s="98">
        <v>41</v>
      </c>
      <c r="Z131" s="98">
        <v>34</v>
      </c>
      <c r="AA131" s="98">
        <v>31</v>
      </c>
      <c r="AB131" s="98">
        <v>25</v>
      </c>
      <c r="AC131" s="98">
        <v>30.791666666666668</v>
      </c>
    </row>
    <row r="132" spans="3:29" x14ac:dyDescent="0.25">
      <c r="C132" s="257">
        <v>44016</v>
      </c>
      <c r="D132" s="96" t="s">
        <v>11</v>
      </c>
      <c r="E132" s="98">
        <v>18</v>
      </c>
      <c r="F132" s="98">
        <v>8</v>
      </c>
      <c r="G132" s="98">
        <v>6</v>
      </c>
      <c r="H132" s="98">
        <v>6</v>
      </c>
      <c r="I132" s="98">
        <v>5</v>
      </c>
      <c r="J132" s="98">
        <v>6</v>
      </c>
      <c r="K132" s="98">
        <v>9</v>
      </c>
      <c r="L132" s="98">
        <v>13</v>
      </c>
      <c r="M132" s="98">
        <v>18</v>
      </c>
      <c r="N132" s="98">
        <v>21</v>
      </c>
      <c r="O132" s="98">
        <v>27</v>
      </c>
      <c r="P132" s="98">
        <v>29</v>
      </c>
      <c r="Q132" s="98">
        <v>31</v>
      </c>
      <c r="R132" s="98">
        <v>35</v>
      </c>
      <c r="S132" s="98">
        <v>39</v>
      </c>
      <c r="T132" s="98">
        <v>40</v>
      </c>
      <c r="U132" s="98">
        <v>37</v>
      </c>
      <c r="V132" s="98">
        <v>35</v>
      </c>
      <c r="W132" s="98">
        <v>33</v>
      </c>
      <c r="X132" s="98">
        <v>29</v>
      </c>
      <c r="Y132" s="98">
        <v>24</v>
      </c>
      <c r="Z132" s="98">
        <v>25</v>
      </c>
      <c r="AA132" s="98">
        <v>26</v>
      </c>
      <c r="AB132" s="98">
        <v>23</v>
      </c>
      <c r="AC132" s="98">
        <v>22.625</v>
      </c>
    </row>
    <row r="133" spans="3:29" x14ac:dyDescent="0.25">
      <c r="C133" s="257">
        <v>44017</v>
      </c>
      <c r="D133" s="96" t="s">
        <v>5</v>
      </c>
      <c r="E133" s="98">
        <v>17</v>
      </c>
      <c r="F133" s="98">
        <v>8</v>
      </c>
      <c r="G133" s="98">
        <v>4</v>
      </c>
      <c r="H133" s="98">
        <v>2</v>
      </c>
      <c r="I133" s="98">
        <v>3</v>
      </c>
      <c r="J133" s="98">
        <v>2</v>
      </c>
      <c r="K133" s="98">
        <v>3</v>
      </c>
      <c r="L133" s="98">
        <v>6</v>
      </c>
      <c r="M133" s="98">
        <v>5</v>
      </c>
      <c r="N133" s="98">
        <v>5</v>
      </c>
      <c r="O133" s="98">
        <v>8</v>
      </c>
      <c r="P133" s="98">
        <v>10</v>
      </c>
      <c r="Q133" s="98">
        <v>13</v>
      </c>
      <c r="R133" s="98">
        <v>16</v>
      </c>
      <c r="S133" s="98">
        <v>19</v>
      </c>
      <c r="T133" s="98">
        <v>21</v>
      </c>
      <c r="U133" s="98">
        <v>22</v>
      </c>
      <c r="V133" s="98">
        <v>21</v>
      </c>
      <c r="W133" s="98">
        <v>22</v>
      </c>
      <c r="X133" s="98">
        <v>22</v>
      </c>
      <c r="Y133" s="98">
        <v>23</v>
      </c>
      <c r="Z133" s="98">
        <v>28</v>
      </c>
      <c r="AA133" s="98">
        <v>28</v>
      </c>
      <c r="AB133" s="98">
        <v>27</v>
      </c>
      <c r="AC133" s="98">
        <v>13.958333333333334</v>
      </c>
    </row>
    <row r="134" spans="3:29" x14ac:dyDescent="0.25">
      <c r="C134" s="257">
        <v>44018</v>
      </c>
      <c r="D134" s="96" t="s">
        <v>6</v>
      </c>
      <c r="E134" s="98">
        <v>21</v>
      </c>
      <c r="F134" s="98">
        <v>10</v>
      </c>
      <c r="G134" s="98">
        <v>5</v>
      </c>
      <c r="H134" s="98">
        <v>3</v>
      </c>
      <c r="I134" s="98">
        <v>5</v>
      </c>
      <c r="J134" s="98">
        <v>4</v>
      </c>
      <c r="K134" s="98">
        <v>9</v>
      </c>
      <c r="L134" s="98">
        <v>30</v>
      </c>
      <c r="M134" s="98">
        <v>44</v>
      </c>
      <c r="N134" s="98">
        <v>39</v>
      </c>
      <c r="O134" s="98">
        <v>35</v>
      </c>
      <c r="P134" s="98">
        <v>34</v>
      </c>
      <c r="Q134" s="98">
        <v>35</v>
      </c>
      <c r="R134" s="98">
        <v>33</v>
      </c>
      <c r="S134" s="98">
        <v>34</v>
      </c>
      <c r="T134" s="98">
        <v>38</v>
      </c>
      <c r="U134" s="98">
        <v>39</v>
      </c>
      <c r="V134" s="98">
        <v>45</v>
      </c>
      <c r="W134" s="98">
        <v>52</v>
      </c>
      <c r="X134" s="98">
        <v>46</v>
      </c>
      <c r="Y134" s="98">
        <v>27</v>
      </c>
      <c r="Z134" s="98">
        <v>20</v>
      </c>
      <c r="AA134" s="98">
        <v>16</v>
      </c>
      <c r="AB134" s="98">
        <v>12</v>
      </c>
      <c r="AC134" s="98">
        <v>26.5</v>
      </c>
    </row>
    <row r="135" spans="3:29" x14ac:dyDescent="0.25">
      <c r="C135" s="257">
        <v>44019</v>
      </c>
      <c r="D135" s="96" t="s">
        <v>7</v>
      </c>
      <c r="E135" s="98">
        <v>9</v>
      </c>
      <c r="F135" s="98">
        <v>7</v>
      </c>
      <c r="G135" s="98">
        <v>6</v>
      </c>
      <c r="H135" s="98">
        <v>6</v>
      </c>
      <c r="I135" s="98">
        <v>7</v>
      </c>
      <c r="J135" s="98">
        <v>7</v>
      </c>
      <c r="K135" s="98">
        <v>8</v>
      </c>
      <c r="L135" s="98">
        <v>28</v>
      </c>
      <c r="M135" s="98">
        <v>42</v>
      </c>
      <c r="N135" s="98">
        <v>44</v>
      </c>
      <c r="O135" s="98">
        <v>43</v>
      </c>
      <c r="P135" s="98">
        <v>40</v>
      </c>
      <c r="Q135" s="98">
        <v>38</v>
      </c>
      <c r="R135" s="98">
        <v>38</v>
      </c>
      <c r="S135" s="98">
        <v>38</v>
      </c>
      <c r="T135" s="98">
        <v>40</v>
      </c>
      <c r="U135" s="98">
        <v>43</v>
      </c>
      <c r="V135" s="98">
        <v>48</v>
      </c>
      <c r="W135" s="98">
        <v>57</v>
      </c>
      <c r="X135" s="98">
        <v>49</v>
      </c>
      <c r="Y135" s="98">
        <v>29</v>
      </c>
      <c r="Z135" s="98">
        <v>23</v>
      </c>
      <c r="AA135" s="98">
        <v>21</v>
      </c>
      <c r="AB135" s="98">
        <v>17</v>
      </c>
      <c r="AC135" s="98">
        <v>28.666666666666668</v>
      </c>
    </row>
    <row r="136" spans="3:29" x14ac:dyDescent="0.25">
      <c r="C136" s="257">
        <v>44020</v>
      </c>
      <c r="D136" s="96" t="s">
        <v>8</v>
      </c>
      <c r="E136" s="98">
        <v>13</v>
      </c>
      <c r="F136" s="98">
        <v>7</v>
      </c>
      <c r="G136" s="98">
        <v>7</v>
      </c>
      <c r="H136" s="98">
        <v>8</v>
      </c>
      <c r="I136" s="98">
        <v>9</v>
      </c>
      <c r="J136" s="98">
        <v>9</v>
      </c>
      <c r="K136" s="98">
        <v>11</v>
      </c>
      <c r="L136" s="98">
        <v>29</v>
      </c>
      <c r="M136" s="98">
        <v>41</v>
      </c>
      <c r="N136" s="98">
        <v>39</v>
      </c>
      <c r="O136" s="98">
        <v>37</v>
      </c>
      <c r="P136" s="98">
        <v>37</v>
      </c>
      <c r="Q136" s="98">
        <v>36</v>
      </c>
      <c r="R136" s="98">
        <v>35</v>
      </c>
      <c r="S136" s="98">
        <v>37</v>
      </c>
      <c r="T136" s="98">
        <v>42</v>
      </c>
      <c r="U136" s="98">
        <v>42</v>
      </c>
      <c r="V136" s="98">
        <v>49</v>
      </c>
      <c r="W136" s="98">
        <v>57</v>
      </c>
      <c r="X136" s="98">
        <v>50</v>
      </c>
      <c r="Y136" s="98">
        <v>30</v>
      </c>
      <c r="Z136" s="98">
        <v>21</v>
      </c>
      <c r="AA136" s="98">
        <v>19</v>
      </c>
      <c r="AB136" s="98">
        <v>16</v>
      </c>
      <c r="AC136" s="98">
        <v>28.375</v>
      </c>
    </row>
    <row r="137" spans="3:29" x14ac:dyDescent="0.25">
      <c r="C137" s="257">
        <v>44021</v>
      </c>
      <c r="D137" s="96" t="s">
        <v>9</v>
      </c>
      <c r="E137" s="98">
        <v>12</v>
      </c>
      <c r="F137" s="98">
        <v>8</v>
      </c>
      <c r="G137" s="98">
        <v>6</v>
      </c>
      <c r="H137" s="98">
        <v>6</v>
      </c>
      <c r="I137" s="98">
        <v>6</v>
      </c>
      <c r="J137" s="98">
        <v>5</v>
      </c>
      <c r="K137" s="98">
        <v>8</v>
      </c>
      <c r="L137" s="98">
        <v>28</v>
      </c>
      <c r="M137" s="98">
        <v>43</v>
      </c>
      <c r="N137" s="98">
        <v>39</v>
      </c>
      <c r="O137" s="98">
        <v>38</v>
      </c>
      <c r="P137" s="98">
        <v>37</v>
      </c>
      <c r="Q137" s="98">
        <v>36</v>
      </c>
      <c r="R137" s="98">
        <v>37</v>
      </c>
      <c r="S137" s="98">
        <v>39</v>
      </c>
      <c r="T137" s="98">
        <v>41</v>
      </c>
      <c r="U137" s="98">
        <v>44</v>
      </c>
      <c r="V137" s="98">
        <v>49</v>
      </c>
      <c r="W137" s="98">
        <v>57</v>
      </c>
      <c r="X137" s="98">
        <v>50</v>
      </c>
      <c r="Y137" s="98">
        <v>31</v>
      </c>
      <c r="Z137" s="98">
        <v>24</v>
      </c>
      <c r="AA137" s="98">
        <v>21</v>
      </c>
      <c r="AB137" s="98">
        <v>18</v>
      </c>
      <c r="AC137" s="98">
        <v>28.458333333333332</v>
      </c>
    </row>
    <row r="138" spans="3:29" x14ac:dyDescent="0.25">
      <c r="C138" s="257">
        <v>44022</v>
      </c>
      <c r="D138" s="96" t="s">
        <v>10</v>
      </c>
      <c r="E138" s="98">
        <v>14</v>
      </c>
      <c r="F138" s="98">
        <v>9</v>
      </c>
      <c r="G138" s="98">
        <v>8</v>
      </c>
      <c r="H138" s="98">
        <v>7</v>
      </c>
      <c r="I138" s="98">
        <v>7</v>
      </c>
      <c r="J138" s="98">
        <v>6</v>
      </c>
      <c r="K138" s="98">
        <v>10</v>
      </c>
      <c r="L138" s="98">
        <v>29</v>
      </c>
      <c r="M138" s="98">
        <v>44</v>
      </c>
      <c r="N138" s="98">
        <v>38</v>
      </c>
      <c r="O138" s="98">
        <v>36</v>
      </c>
      <c r="P138" s="98">
        <v>36</v>
      </c>
      <c r="Q138" s="98">
        <v>38</v>
      </c>
      <c r="R138" s="98">
        <v>33</v>
      </c>
      <c r="S138" s="98">
        <v>36</v>
      </c>
      <c r="T138" s="98">
        <v>44</v>
      </c>
      <c r="U138" s="98">
        <v>47</v>
      </c>
      <c r="V138" s="98">
        <v>54</v>
      </c>
      <c r="W138" s="98">
        <v>60</v>
      </c>
      <c r="X138" s="98">
        <v>52</v>
      </c>
      <c r="Y138" s="98">
        <v>38</v>
      </c>
      <c r="Z138" s="98">
        <v>30</v>
      </c>
      <c r="AA138" s="98">
        <v>26</v>
      </c>
      <c r="AB138" s="98">
        <v>21</v>
      </c>
      <c r="AC138" s="98">
        <v>30.125</v>
      </c>
    </row>
    <row r="139" spans="3:29" x14ac:dyDescent="0.25">
      <c r="C139" s="257">
        <v>44023</v>
      </c>
      <c r="D139" s="96" t="s">
        <v>11</v>
      </c>
      <c r="E139" s="98">
        <v>15</v>
      </c>
      <c r="F139" s="98">
        <v>8</v>
      </c>
      <c r="G139" s="98">
        <v>6</v>
      </c>
      <c r="H139" s="98">
        <v>5</v>
      </c>
      <c r="I139" s="98">
        <v>3</v>
      </c>
      <c r="J139" s="98">
        <v>5</v>
      </c>
      <c r="K139" s="98">
        <v>6</v>
      </c>
      <c r="L139" s="98">
        <v>11</v>
      </c>
      <c r="M139" s="98">
        <v>16</v>
      </c>
      <c r="N139" s="98">
        <v>21</v>
      </c>
      <c r="O139" s="98">
        <v>25</v>
      </c>
      <c r="P139" s="98">
        <v>28</v>
      </c>
      <c r="Q139" s="98">
        <v>30</v>
      </c>
      <c r="R139" s="98">
        <v>33</v>
      </c>
      <c r="S139" s="98">
        <v>39</v>
      </c>
      <c r="T139" s="98">
        <v>40</v>
      </c>
      <c r="U139" s="98">
        <v>37</v>
      </c>
      <c r="V139" s="98">
        <v>35</v>
      </c>
      <c r="W139" s="98">
        <v>35</v>
      </c>
      <c r="X139" s="98">
        <v>30</v>
      </c>
      <c r="Y139" s="98">
        <v>23</v>
      </c>
      <c r="Z139" s="98">
        <v>23</v>
      </c>
      <c r="AA139" s="98">
        <v>24</v>
      </c>
      <c r="AB139" s="98">
        <v>23</v>
      </c>
      <c r="AC139" s="98">
        <v>21.708333333333332</v>
      </c>
    </row>
    <row r="140" spans="3:29" x14ac:dyDescent="0.25">
      <c r="C140" s="257">
        <v>44024</v>
      </c>
      <c r="D140" s="96" t="s">
        <v>5</v>
      </c>
      <c r="E140" s="98">
        <v>20</v>
      </c>
      <c r="F140" s="98">
        <v>12</v>
      </c>
      <c r="G140" s="98">
        <v>6</v>
      </c>
      <c r="H140" s="98">
        <v>3</v>
      </c>
      <c r="I140" s="98">
        <v>2</v>
      </c>
      <c r="J140" s="98">
        <v>3</v>
      </c>
      <c r="K140" s="98">
        <v>4</v>
      </c>
      <c r="L140" s="98">
        <v>4</v>
      </c>
      <c r="M140" s="98">
        <v>4</v>
      </c>
      <c r="N140" s="98">
        <v>5</v>
      </c>
      <c r="O140" s="98">
        <v>8</v>
      </c>
      <c r="P140" s="98">
        <v>9</v>
      </c>
      <c r="Q140" s="98">
        <v>13</v>
      </c>
      <c r="R140" s="98">
        <v>16</v>
      </c>
      <c r="S140" s="98">
        <v>20</v>
      </c>
      <c r="T140" s="98">
        <v>24</v>
      </c>
      <c r="U140" s="98">
        <v>24</v>
      </c>
      <c r="V140" s="98">
        <v>24</v>
      </c>
      <c r="W140" s="98">
        <v>26</v>
      </c>
      <c r="X140" s="98">
        <v>26</v>
      </c>
      <c r="Y140" s="98">
        <v>26</v>
      </c>
      <c r="Z140" s="98">
        <v>28</v>
      </c>
      <c r="AA140" s="98">
        <v>30</v>
      </c>
      <c r="AB140" s="98">
        <v>31</v>
      </c>
      <c r="AC140" s="98">
        <v>15.333333333333334</v>
      </c>
    </row>
    <row r="141" spans="3:29" x14ac:dyDescent="0.25">
      <c r="C141" s="257">
        <v>44025</v>
      </c>
      <c r="D141" s="96" t="s">
        <v>6</v>
      </c>
      <c r="E141" s="98">
        <v>24</v>
      </c>
      <c r="F141" s="98">
        <v>10</v>
      </c>
      <c r="G141" s="98">
        <v>5</v>
      </c>
      <c r="H141" s="98">
        <v>6</v>
      </c>
      <c r="I141" s="98">
        <v>5</v>
      </c>
      <c r="J141" s="98">
        <v>5</v>
      </c>
      <c r="K141" s="98">
        <v>8</v>
      </c>
      <c r="L141" s="98">
        <v>32</v>
      </c>
      <c r="M141" s="98">
        <v>46</v>
      </c>
      <c r="N141" s="98">
        <v>41</v>
      </c>
      <c r="O141" s="98">
        <v>39</v>
      </c>
      <c r="P141" s="98">
        <v>37</v>
      </c>
      <c r="Q141" s="98">
        <v>36</v>
      </c>
      <c r="R141" s="98">
        <v>36</v>
      </c>
      <c r="S141" s="98">
        <v>39</v>
      </c>
      <c r="T141" s="98">
        <v>43</v>
      </c>
      <c r="U141" s="98">
        <v>46</v>
      </c>
      <c r="V141" s="98">
        <v>49</v>
      </c>
      <c r="W141" s="98">
        <v>59</v>
      </c>
      <c r="X141" s="98">
        <v>52</v>
      </c>
      <c r="Y141" s="98">
        <v>32</v>
      </c>
      <c r="Z141" s="98">
        <v>20</v>
      </c>
      <c r="AA141" s="98">
        <v>16</v>
      </c>
      <c r="AB141" s="98">
        <v>13</v>
      </c>
      <c r="AC141" s="98">
        <v>29.125</v>
      </c>
    </row>
    <row r="142" spans="3:29" x14ac:dyDescent="0.25">
      <c r="C142" s="257">
        <v>44026</v>
      </c>
      <c r="D142" s="96" t="s">
        <v>7</v>
      </c>
      <c r="E142" s="98">
        <v>11</v>
      </c>
      <c r="F142" s="98">
        <v>8</v>
      </c>
      <c r="G142" s="98">
        <v>7</v>
      </c>
      <c r="H142" s="98">
        <v>6</v>
      </c>
      <c r="I142" s="98">
        <v>7</v>
      </c>
      <c r="J142" s="98">
        <v>8</v>
      </c>
      <c r="K142" s="98">
        <v>8</v>
      </c>
      <c r="L142" s="98">
        <v>26</v>
      </c>
      <c r="M142" s="98">
        <v>41</v>
      </c>
      <c r="N142" s="98">
        <v>40</v>
      </c>
      <c r="O142" s="98">
        <v>39</v>
      </c>
      <c r="P142" s="98">
        <v>37</v>
      </c>
      <c r="Q142" s="98">
        <v>38</v>
      </c>
      <c r="R142" s="98">
        <v>39</v>
      </c>
      <c r="S142" s="98">
        <v>40</v>
      </c>
      <c r="T142" s="98">
        <v>43</v>
      </c>
      <c r="U142" s="98">
        <v>44</v>
      </c>
      <c r="V142" s="98">
        <v>51</v>
      </c>
      <c r="W142" s="98">
        <v>59</v>
      </c>
      <c r="X142" s="98">
        <v>55</v>
      </c>
      <c r="Y142" s="98">
        <v>36</v>
      </c>
      <c r="Z142" s="98">
        <v>26</v>
      </c>
      <c r="AA142" s="98">
        <v>22</v>
      </c>
      <c r="AB142" s="98">
        <v>17</v>
      </c>
      <c r="AC142" s="98">
        <v>29.5</v>
      </c>
    </row>
    <row r="143" spans="3:29" x14ac:dyDescent="0.25">
      <c r="C143" s="257">
        <v>44027</v>
      </c>
      <c r="D143" s="96" t="s">
        <v>8</v>
      </c>
      <c r="E143" s="98">
        <v>14</v>
      </c>
      <c r="F143" s="98">
        <v>8</v>
      </c>
      <c r="G143" s="98">
        <v>6</v>
      </c>
      <c r="H143" s="98">
        <v>6</v>
      </c>
      <c r="I143" s="98">
        <v>5</v>
      </c>
      <c r="J143" s="98">
        <v>7</v>
      </c>
      <c r="K143" s="98">
        <v>6</v>
      </c>
      <c r="L143" s="98">
        <v>8</v>
      </c>
      <c r="M143" s="98">
        <v>11</v>
      </c>
      <c r="N143" s="98">
        <v>14</v>
      </c>
      <c r="O143" s="98">
        <v>17</v>
      </c>
      <c r="P143" s="98">
        <v>20</v>
      </c>
      <c r="Q143" s="98">
        <v>21</v>
      </c>
      <c r="R143" s="98">
        <v>23</v>
      </c>
      <c r="S143" s="98">
        <v>26</v>
      </c>
      <c r="T143" s="98">
        <v>26</v>
      </c>
      <c r="U143" s="98">
        <v>25</v>
      </c>
      <c r="V143" s="98">
        <v>26</v>
      </c>
      <c r="W143" s="98">
        <v>26</v>
      </c>
      <c r="X143" s="98">
        <v>21</v>
      </c>
      <c r="Y143" s="98">
        <v>17</v>
      </c>
      <c r="Z143" s="98">
        <v>16</v>
      </c>
      <c r="AA143" s="98">
        <v>16</v>
      </c>
      <c r="AB143" s="98">
        <v>15</v>
      </c>
      <c r="AC143" s="98">
        <v>15.833333333333334</v>
      </c>
    </row>
    <row r="144" spans="3:29" x14ac:dyDescent="0.25">
      <c r="C144" s="257">
        <v>44028</v>
      </c>
      <c r="D144" s="96" t="s">
        <v>9</v>
      </c>
      <c r="E144" s="98">
        <v>11</v>
      </c>
      <c r="F144" s="98">
        <v>6</v>
      </c>
      <c r="G144" s="98">
        <v>6</v>
      </c>
      <c r="H144" s="98">
        <v>6</v>
      </c>
      <c r="I144" s="98">
        <v>6</v>
      </c>
      <c r="J144" s="98">
        <v>6</v>
      </c>
      <c r="K144" s="98">
        <v>8</v>
      </c>
      <c r="L144" s="98">
        <v>28</v>
      </c>
      <c r="M144" s="98">
        <v>40</v>
      </c>
      <c r="N144" s="98">
        <v>37</v>
      </c>
      <c r="O144" s="98">
        <v>36</v>
      </c>
      <c r="P144" s="98">
        <v>37</v>
      </c>
      <c r="Q144" s="98">
        <v>37</v>
      </c>
      <c r="R144" s="98">
        <v>36</v>
      </c>
      <c r="S144" s="98">
        <v>38</v>
      </c>
      <c r="T144" s="98">
        <v>40</v>
      </c>
      <c r="U144" s="98">
        <v>42</v>
      </c>
      <c r="V144" s="98">
        <v>47</v>
      </c>
      <c r="W144" s="98">
        <v>55</v>
      </c>
      <c r="X144" s="98">
        <v>49</v>
      </c>
      <c r="Y144" s="98">
        <v>31</v>
      </c>
      <c r="Z144" s="98">
        <v>23</v>
      </c>
      <c r="AA144" s="98">
        <v>19</v>
      </c>
      <c r="AB144" s="98">
        <v>16</v>
      </c>
      <c r="AC144" s="98">
        <v>27.5</v>
      </c>
    </row>
    <row r="145" spans="3:29" x14ac:dyDescent="0.25">
      <c r="C145" s="257">
        <v>44029</v>
      </c>
      <c r="D145" s="96" t="s">
        <v>10</v>
      </c>
      <c r="E145" s="98">
        <v>13</v>
      </c>
      <c r="F145" s="98">
        <v>7</v>
      </c>
      <c r="G145" s="98">
        <v>6</v>
      </c>
      <c r="H145" s="98">
        <v>6</v>
      </c>
      <c r="I145" s="98">
        <v>7</v>
      </c>
      <c r="J145" s="98">
        <v>7</v>
      </c>
      <c r="K145" s="98">
        <v>10</v>
      </c>
      <c r="L145" s="98">
        <v>26</v>
      </c>
      <c r="M145" s="98">
        <v>38</v>
      </c>
      <c r="N145" s="98">
        <v>36</v>
      </c>
      <c r="O145" s="98">
        <v>35</v>
      </c>
      <c r="P145" s="98">
        <v>36</v>
      </c>
      <c r="Q145" s="98">
        <v>37</v>
      </c>
      <c r="R145" s="98">
        <v>32</v>
      </c>
      <c r="S145" s="98">
        <v>35</v>
      </c>
      <c r="T145" s="98">
        <v>44</v>
      </c>
      <c r="U145" s="98">
        <v>46</v>
      </c>
      <c r="V145" s="98">
        <v>50</v>
      </c>
      <c r="W145" s="98">
        <v>55</v>
      </c>
      <c r="X145" s="98">
        <v>50</v>
      </c>
      <c r="Y145" s="98">
        <v>38</v>
      </c>
      <c r="Z145" s="98">
        <v>29</v>
      </c>
      <c r="AA145" s="98">
        <v>25</v>
      </c>
      <c r="AB145" s="98">
        <v>19</v>
      </c>
      <c r="AC145" s="98">
        <v>28.625</v>
      </c>
    </row>
    <row r="146" spans="3:29" x14ac:dyDescent="0.25">
      <c r="C146" s="257">
        <v>44030</v>
      </c>
      <c r="D146" s="96" t="s">
        <v>11</v>
      </c>
      <c r="E146" s="98">
        <v>13</v>
      </c>
      <c r="F146" s="98">
        <v>8</v>
      </c>
      <c r="G146" s="98">
        <v>6</v>
      </c>
      <c r="H146" s="98">
        <v>5</v>
      </c>
      <c r="I146" s="98">
        <v>5</v>
      </c>
      <c r="J146" s="98">
        <v>6</v>
      </c>
      <c r="K146" s="98">
        <v>7</v>
      </c>
      <c r="L146" s="98">
        <v>12</v>
      </c>
      <c r="M146" s="98">
        <v>17</v>
      </c>
      <c r="N146" s="98">
        <v>22</v>
      </c>
      <c r="O146" s="98">
        <v>26</v>
      </c>
      <c r="P146" s="98">
        <v>30</v>
      </c>
      <c r="Q146" s="98">
        <v>33</v>
      </c>
      <c r="R146" s="98">
        <v>36</v>
      </c>
      <c r="S146" s="98">
        <v>39</v>
      </c>
      <c r="T146" s="98">
        <v>39</v>
      </c>
      <c r="U146" s="98">
        <v>37</v>
      </c>
      <c r="V146" s="98">
        <v>38</v>
      </c>
      <c r="W146" s="98">
        <v>36</v>
      </c>
      <c r="X146" s="98">
        <v>31</v>
      </c>
      <c r="Y146" s="98">
        <v>26</v>
      </c>
      <c r="Z146" s="98">
        <v>25</v>
      </c>
      <c r="AA146" s="98">
        <v>26</v>
      </c>
      <c r="AB146" s="98">
        <v>24</v>
      </c>
      <c r="AC146" s="98">
        <v>22.791666666666668</v>
      </c>
    </row>
    <row r="147" spans="3:29" x14ac:dyDescent="0.25">
      <c r="C147" s="257">
        <v>44031</v>
      </c>
      <c r="D147" s="96" t="s">
        <v>5</v>
      </c>
      <c r="E147" s="98">
        <v>20</v>
      </c>
      <c r="F147" s="98">
        <v>12</v>
      </c>
      <c r="G147" s="98">
        <v>7</v>
      </c>
      <c r="H147" s="98">
        <v>3</v>
      </c>
      <c r="I147" s="98">
        <v>3</v>
      </c>
      <c r="J147" s="98">
        <v>4</v>
      </c>
      <c r="K147" s="98">
        <v>4</v>
      </c>
      <c r="L147" s="98">
        <v>4</v>
      </c>
      <c r="M147" s="98">
        <v>4</v>
      </c>
      <c r="N147" s="98">
        <v>6</v>
      </c>
      <c r="O147" s="98">
        <v>8</v>
      </c>
      <c r="P147" s="98">
        <v>11</v>
      </c>
      <c r="Q147" s="98">
        <v>14</v>
      </c>
      <c r="R147" s="98">
        <v>17</v>
      </c>
      <c r="S147" s="98">
        <v>22</v>
      </c>
      <c r="T147" s="98">
        <v>25</v>
      </c>
      <c r="U147" s="98">
        <v>23</v>
      </c>
      <c r="V147" s="98">
        <v>21</v>
      </c>
      <c r="W147" s="98">
        <v>20</v>
      </c>
      <c r="X147" s="98">
        <v>18</v>
      </c>
      <c r="Y147" s="98">
        <v>18</v>
      </c>
      <c r="Z147" s="98">
        <v>23</v>
      </c>
      <c r="AA147" s="98">
        <v>26</v>
      </c>
      <c r="AB147" s="98">
        <v>25</v>
      </c>
      <c r="AC147" s="98">
        <v>14.083333333333334</v>
      </c>
    </row>
    <row r="148" spans="3:29" x14ac:dyDescent="0.25">
      <c r="C148" s="257">
        <v>44032</v>
      </c>
      <c r="D148" s="96" t="s">
        <v>6</v>
      </c>
      <c r="E148" s="98">
        <v>18</v>
      </c>
      <c r="F148" s="98">
        <v>7</v>
      </c>
      <c r="G148" s="98">
        <v>2</v>
      </c>
      <c r="H148" s="98">
        <v>2</v>
      </c>
      <c r="I148" s="98">
        <v>1</v>
      </c>
      <c r="J148" s="98">
        <v>2</v>
      </c>
      <c r="K148" s="98">
        <v>6</v>
      </c>
      <c r="L148" s="98">
        <v>30</v>
      </c>
      <c r="M148" s="98">
        <v>41</v>
      </c>
      <c r="N148" s="98">
        <v>38</v>
      </c>
      <c r="O148" s="98">
        <v>35</v>
      </c>
      <c r="P148" s="98">
        <v>36</v>
      </c>
      <c r="Q148" s="98">
        <v>36</v>
      </c>
      <c r="R148" s="98">
        <v>35</v>
      </c>
      <c r="S148" s="98">
        <v>38</v>
      </c>
      <c r="T148" s="98">
        <v>40</v>
      </c>
      <c r="U148" s="98">
        <v>41</v>
      </c>
      <c r="V148" s="98">
        <v>46</v>
      </c>
      <c r="W148" s="98">
        <v>53</v>
      </c>
      <c r="X148" s="98">
        <v>43</v>
      </c>
      <c r="Y148" s="98">
        <v>25</v>
      </c>
      <c r="Z148" s="98">
        <v>19</v>
      </c>
      <c r="AA148" s="98">
        <v>18</v>
      </c>
      <c r="AB148" s="98">
        <v>15</v>
      </c>
      <c r="AC148" s="98">
        <v>26.125</v>
      </c>
    </row>
    <row r="149" spans="3:29" x14ac:dyDescent="0.25">
      <c r="C149" s="257">
        <v>44033</v>
      </c>
      <c r="D149" s="96" t="s">
        <v>7</v>
      </c>
      <c r="E149" s="98">
        <v>11</v>
      </c>
      <c r="F149" s="98">
        <v>8</v>
      </c>
      <c r="G149" s="98">
        <v>8</v>
      </c>
      <c r="H149" s="98">
        <v>8</v>
      </c>
      <c r="I149" s="98">
        <v>8</v>
      </c>
      <c r="J149" s="98">
        <v>7</v>
      </c>
      <c r="K149" s="98">
        <v>9</v>
      </c>
      <c r="L149" s="98">
        <v>29</v>
      </c>
      <c r="M149" s="98">
        <v>42</v>
      </c>
      <c r="N149" s="98">
        <v>40</v>
      </c>
      <c r="O149" s="98">
        <v>40</v>
      </c>
      <c r="P149" s="98">
        <v>39</v>
      </c>
      <c r="Q149" s="98">
        <v>39</v>
      </c>
      <c r="R149" s="98">
        <v>39</v>
      </c>
      <c r="S149" s="98">
        <v>43</v>
      </c>
      <c r="T149" s="98">
        <v>42</v>
      </c>
      <c r="U149" s="98">
        <v>42</v>
      </c>
      <c r="V149" s="98">
        <v>49</v>
      </c>
      <c r="W149" s="98">
        <v>56</v>
      </c>
      <c r="X149" s="98">
        <v>48</v>
      </c>
      <c r="Y149" s="98">
        <v>31</v>
      </c>
      <c r="Z149" s="98">
        <v>22</v>
      </c>
      <c r="AA149" s="98">
        <v>18</v>
      </c>
      <c r="AB149" s="98">
        <v>15</v>
      </c>
      <c r="AC149" s="98">
        <v>28.875</v>
      </c>
    </row>
    <row r="150" spans="3:29" x14ac:dyDescent="0.25">
      <c r="C150" s="257">
        <v>44034</v>
      </c>
      <c r="D150" s="96" t="s">
        <v>8</v>
      </c>
      <c r="E150" s="98">
        <v>12</v>
      </c>
      <c r="F150" s="98">
        <v>8</v>
      </c>
      <c r="G150" s="98">
        <v>6</v>
      </c>
      <c r="H150" s="98">
        <v>7</v>
      </c>
      <c r="I150" s="98">
        <v>8</v>
      </c>
      <c r="J150" s="98">
        <v>7</v>
      </c>
      <c r="K150" s="98">
        <v>11</v>
      </c>
      <c r="L150" s="98">
        <v>30</v>
      </c>
      <c r="M150" s="98">
        <v>41</v>
      </c>
      <c r="N150" s="98">
        <v>38</v>
      </c>
      <c r="O150" s="98">
        <v>39</v>
      </c>
      <c r="P150" s="98">
        <v>38</v>
      </c>
      <c r="Q150" s="98">
        <v>40</v>
      </c>
      <c r="R150" s="98">
        <v>39</v>
      </c>
      <c r="S150" s="98">
        <v>40</v>
      </c>
      <c r="T150" s="98">
        <v>42</v>
      </c>
      <c r="U150" s="98">
        <v>44</v>
      </c>
      <c r="V150" s="98">
        <v>49</v>
      </c>
      <c r="W150" s="98">
        <v>57</v>
      </c>
      <c r="X150" s="98">
        <v>50</v>
      </c>
      <c r="Y150" s="98">
        <v>32</v>
      </c>
      <c r="Z150" s="98">
        <v>23</v>
      </c>
      <c r="AA150" s="98">
        <v>20</v>
      </c>
      <c r="AB150" s="98">
        <v>17</v>
      </c>
      <c r="AC150" s="98">
        <v>29.083333333333332</v>
      </c>
    </row>
    <row r="151" spans="3:29" x14ac:dyDescent="0.25">
      <c r="C151" s="257">
        <v>44035</v>
      </c>
      <c r="D151" s="96" t="s">
        <v>9</v>
      </c>
      <c r="E151" s="98">
        <v>13</v>
      </c>
      <c r="F151" s="98">
        <v>9</v>
      </c>
      <c r="G151" s="98">
        <v>7</v>
      </c>
      <c r="H151" s="98">
        <v>5</v>
      </c>
      <c r="I151" s="98">
        <v>7</v>
      </c>
      <c r="J151" s="98">
        <v>7</v>
      </c>
      <c r="K151" s="98">
        <v>11</v>
      </c>
      <c r="L151" s="98">
        <v>30</v>
      </c>
      <c r="M151" s="98">
        <v>41</v>
      </c>
      <c r="N151" s="98">
        <v>38</v>
      </c>
      <c r="O151" s="98">
        <v>39</v>
      </c>
      <c r="P151" s="98">
        <v>41</v>
      </c>
      <c r="Q151" s="98">
        <v>41</v>
      </c>
      <c r="R151" s="98">
        <v>39</v>
      </c>
      <c r="S151" s="98">
        <v>41</v>
      </c>
      <c r="T151" s="98">
        <v>42</v>
      </c>
      <c r="U151" s="98">
        <v>44</v>
      </c>
      <c r="V151" s="98">
        <v>49</v>
      </c>
      <c r="W151" s="98">
        <v>57</v>
      </c>
      <c r="X151" s="98">
        <v>51</v>
      </c>
      <c r="Y151" s="98">
        <v>33</v>
      </c>
      <c r="Z151" s="98">
        <v>24</v>
      </c>
      <c r="AA151" s="98">
        <v>22</v>
      </c>
      <c r="AB151" s="98">
        <v>18</v>
      </c>
      <c r="AC151" s="98">
        <v>29.541666666666668</v>
      </c>
    </row>
    <row r="152" spans="3:29" x14ac:dyDescent="0.25">
      <c r="C152" s="257">
        <v>44036</v>
      </c>
      <c r="D152" s="96" t="s">
        <v>10</v>
      </c>
      <c r="E152" s="98">
        <v>14</v>
      </c>
      <c r="F152" s="98">
        <v>8</v>
      </c>
      <c r="G152" s="98">
        <v>7</v>
      </c>
      <c r="H152" s="98">
        <v>7</v>
      </c>
      <c r="I152" s="98">
        <v>5</v>
      </c>
      <c r="J152" s="98">
        <v>8</v>
      </c>
      <c r="K152" s="98">
        <v>11</v>
      </c>
      <c r="L152" s="98">
        <v>29</v>
      </c>
      <c r="M152" s="98">
        <v>40</v>
      </c>
      <c r="N152" s="98">
        <v>36</v>
      </c>
      <c r="O152" s="98">
        <v>38</v>
      </c>
      <c r="P152" s="98">
        <v>37</v>
      </c>
      <c r="Q152" s="98">
        <v>36</v>
      </c>
      <c r="R152" s="98">
        <v>30</v>
      </c>
      <c r="S152" s="98">
        <v>33</v>
      </c>
      <c r="T152" s="98">
        <v>41</v>
      </c>
      <c r="U152" s="98">
        <v>48</v>
      </c>
      <c r="V152" s="98">
        <v>53</v>
      </c>
      <c r="W152" s="98">
        <v>56</v>
      </c>
      <c r="X152" s="98">
        <v>51</v>
      </c>
      <c r="Y152" s="98">
        <v>38</v>
      </c>
      <c r="Z152" s="98">
        <v>32</v>
      </c>
      <c r="AA152" s="98">
        <v>29</v>
      </c>
      <c r="AB152" s="98">
        <v>24</v>
      </c>
      <c r="AC152" s="98">
        <v>29.625</v>
      </c>
    </row>
    <row r="153" spans="3:29" x14ac:dyDescent="0.25">
      <c r="C153" s="257">
        <v>44037</v>
      </c>
      <c r="D153" s="96" t="s">
        <v>11</v>
      </c>
      <c r="E153" s="98">
        <v>15</v>
      </c>
      <c r="F153" s="98">
        <v>9</v>
      </c>
      <c r="G153" s="98">
        <v>7</v>
      </c>
      <c r="H153" s="98">
        <v>5</v>
      </c>
      <c r="I153" s="98">
        <v>5</v>
      </c>
      <c r="J153" s="98">
        <v>7</v>
      </c>
      <c r="K153" s="98">
        <v>10</v>
      </c>
      <c r="L153" s="98">
        <v>15</v>
      </c>
      <c r="M153" s="98">
        <v>18</v>
      </c>
      <c r="N153" s="98">
        <v>23</v>
      </c>
      <c r="O153" s="98">
        <v>27</v>
      </c>
      <c r="P153" s="98">
        <v>29</v>
      </c>
      <c r="Q153" s="98">
        <v>30</v>
      </c>
      <c r="R153" s="98">
        <v>34</v>
      </c>
      <c r="S153" s="98">
        <v>36</v>
      </c>
      <c r="T153" s="98">
        <v>37</v>
      </c>
      <c r="U153" s="98">
        <v>35</v>
      </c>
      <c r="V153" s="98">
        <v>34</v>
      </c>
      <c r="W153" s="98">
        <v>33</v>
      </c>
      <c r="X153" s="98">
        <v>30</v>
      </c>
      <c r="Y153" s="98">
        <v>25</v>
      </c>
      <c r="Z153" s="98">
        <v>23</v>
      </c>
      <c r="AA153" s="98">
        <v>21</v>
      </c>
      <c r="AB153" s="98">
        <v>22</v>
      </c>
      <c r="AC153" s="98">
        <v>22.083333333333332</v>
      </c>
    </row>
    <row r="154" spans="3:29" x14ac:dyDescent="0.25">
      <c r="C154" s="257">
        <v>44038</v>
      </c>
      <c r="D154" s="96" t="s">
        <v>5</v>
      </c>
      <c r="E154" s="98">
        <v>18</v>
      </c>
      <c r="F154" s="98">
        <v>11</v>
      </c>
      <c r="G154" s="98">
        <v>7</v>
      </c>
      <c r="H154" s="98">
        <v>4</v>
      </c>
      <c r="I154" s="98">
        <v>3</v>
      </c>
      <c r="J154" s="98">
        <v>3</v>
      </c>
      <c r="K154" s="98">
        <v>3</v>
      </c>
      <c r="L154" s="98">
        <v>3</v>
      </c>
      <c r="M154" s="98">
        <v>3</v>
      </c>
      <c r="N154" s="98">
        <v>4</v>
      </c>
      <c r="O154" s="98">
        <v>7</v>
      </c>
      <c r="P154" s="98">
        <v>9</v>
      </c>
      <c r="Q154" s="98">
        <v>12</v>
      </c>
      <c r="R154" s="98">
        <v>16</v>
      </c>
      <c r="S154" s="98">
        <v>19</v>
      </c>
      <c r="T154" s="98">
        <v>21</v>
      </c>
      <c r="U154" s="98">
        <v>19</v>
      </c>
      <c r="V154" s="98">
        <v>18</v>
      </c>
      <c r="W154" s="98">
        <v>19</v>
      </c>
      <c r="X154" s="98">
        <v>19</v>
      </c>
      <c r="Y154" s="98">
        <v>18</v>
      </c>
      <c r="Z154" s="98">
        <v>22</v>
      </c>
      <c r="AA154" s="98">
        <v>25</v>
      </c>
      <c r="AB154" s="98">
        <v>22</v>
      </c>
      <c r="AC154" s="98">
        <v>12.708333333333334</v>
      </c>
    </row>
    <row r="155" spans="3:29" x14ac:dyDescent="0.25">
      <c r="C155" s="257">
        <v>44039</v>
      </c>
      <c r="D155" s="96" t="s">
        <v>6</v>
      </c>
      <c r="E155" s="98">
        <v>17</v>
      </c>
      <c r="F155" s="98">
        <v>9</v>
      </c>
      <c r="G155" s="98">
        <v>6</v>
      </c>
      <c r="H155" s="98">
        <v>5</v>
      </c>
      <c r="I155" s="98">
        <v>4</v>
      </c>
      <c r="J155" s="98">
        <v>5</v>
      </c>
      <c r="K155" s="98">
        <v>9</v>
      </c>
      <c r="L155" s="98">
        <v>29</v>
      </c>
      <c r="M155" s="98">
        <v>37</v>
      </c>
      <c r="N155" s="98">
        <v>30</v>
      </c>
      <c r="O155" s="98">
        <v>30</v>
      </c>
      <c r="P155" s="98">
        <v>32</v>
      </c>
      <c r="Q155" s="98">
        <v>34</v>
      </c>
      <c r="R155" s="98">
        <v>35</v>
      </c>
      <c r="S155" s="98">
        <v>36</v>
      </c>
      <c r="T155" s="98">
        <v>37</v>
      </c>
      <c r="U155" s="98">
        <v>37</v>
      </c>
      <c r="V155" s="98">
        <v>42</v>
      </c>
      <c r="W155" s="98">
        <v>51</v>
      </c>
      <c r="X155" s="98">
        <v>42</v>
      </c>
      <c r="Y155" s="98">
        <v>24</v>
      </c>
      <c r="Z155" s="98">
        <v>20</v>
      </c>
      <c r="AA155" s="98">
        <v>17</v>
      </c>
      <c r="AB155" s="98">
        <v>14</v>
      </c>
      <c r="AC155" s="98">
        <v>25.083333333333332</v>
      </c>
    </row>
    <row r="156" spans="3:29" x14ac:dyDescent="0.25">
      <c r="C156" s="257">
        <v>44040</v>
      </c>
      <c r="D156" s="96" t="s">
        <v>7</v>
      </c>
      <c r="E156" s="98">
        <v>11</v>
      </c>
      <c r="F156" s="98">
        <v>8</v>
      </c>
      <c r="G156" s="98">
        <v>7</v>
      </c>
      <c r="H156" s="98">
        <v>5</v>
      </c>
      <c r="I156" s="98">
        <v>6</v>
      </c>
      <c r="J156" s="98">
        <v>7</v>
      </c>
      <c r="K156" s="98">
        <v>10</v>
      </c>
      <c r="L156" s="98">
        <v>27</v>
      </c>
      <c r="M156" s="98">
        <v>34</v>
      </c>
      <c r="N156" s="98">
        <v>29</v>
      </c>
      <c r="O156" s="98">
        <v>32</v>
      </c>
      <c r="P156" s="98">
        <v>34</v>
      </c>
      <c r="Q156" s="98">
        <v>35</v>
      </c>
      <c r="R156" s="98">
        <v>35</v>
      </c>
      <c r="S156" s="98">
        <v>36</v>
      </c>
      <c r="T156" s="98">
        <v>40</v>
      </c>
      <c r="U156" s="98">
        <v>40</v>
      </c>
      <c r="V156" s="98">
        <v>44</v>
      </c>
      <c r="W156" s="98">
        <v>50</v>
      </c>
      <c r="X156" s="98">
        <v>42</v>
      </c>
      <c r="Y156" s="98">
        <v>28</v>
      </c>
      <c r="Z156" s="98">
        <v>25</v>
      </c>
      <c r="AA156" s="98">
        <v>21</v>
      </c>
      <c r="AB156" s="98">
        <v>17</v>
      </c>
      <c r="AC156" s="98">
        <v>25.958333333333332</v>
      </c>
    </row>
    <row r="157" spans="3:29" x14ac:dyDescent="0.25">
      <c r="C157" s="257">
        <v>44041</v>
      </c>
      <c r="D157" s="96" t="s">
        <v>8</v>
      </c>
      <c r="E157" s="98">
        <v>10</v>
      </c>
      <c r="F157" s="98">
        <v>6</v>
      </c>
      <c r="G157" s="98">
        <v>4</v>
      </c>
      <c r="H157" s="98">
        <v>3</v>
      </c>
      <c r="I157" s="98">
        <v>4</v>
      </c>
      <c r="J157" s="98">
        <v>7</v>
      </c>
      <c r="K157" s="98">
        <v>11</v>
      </c>
      <c r="L157" s="98">
        <v>26</v>
      </c>
      <c r="M157" s="98">
        <v>32</v>
      </c>
      <c r="N157" s="98">
        <v>26</v>
      </c>
      <c r="O157" s="98">
        <v>28</v>
      </c>
      <c r="P157" s="98">
        <v>33</v>
      </c>
      <c r="Q157" s="98">
        <v>35</v>
      </c>
      <c r="R157" s="98">
        <v>37</v>
      </c>
      <c r="S157" s="98">
        <v>41</v>
      </c>
      <c r="T157" s="98">
        <v>44</v>
      </c>
      <c r="U157" s="98">
        <v>44</v>
      </c>
      <c r="V157" s="98">
        <v>49</v>
      </c>
      <c r="W157" s="98">
        <v>52</v>
      </c>
      <c r="X157" s="98">
        <v>44</v>
      </c>
      <c r="Y157" s="98">
        <v>34</v>
      </c>
      <c r="Z157" s="98">
        <v>34</v>
      </c>
      <c r="AA157" s="98">
        <v>33</v>
      </c>
      <c r="AB157" s="98">
        <v>27</v>
      </c>
      <c r="AC157" s="98">
        <v>27.666666666666668</v>
      </c>
    </row>
    <row r="158" spans="3:29" x14ac:dyDescent="0.25">
      <c r="C158" s="257">
        <v>44042</v>
      </c>
      <c r="D158" s="96" t="s">
        <v>9</v>
      </c>
      <c r="E158" s="98">
        <v>21</v>
      </c>
      <c r="F158" s="98">
        <v>13</v>
      </c>
      <c r="G158" s="98">
        <v>7</v>
      </c>
      <c r="H158" s="98">
        <v>4</v>
      </c>
      <c r="I158" s="98">
        <v>4</v>
      </c>
      <c r="J158" s="98">
        <v>6</v>
      </c>
      <c r="K158" s="98">
        <v>8</v>
      </c>
      <c r="L158" s="98">
        <v>12</v>
      </c>
      <c r="M158" s="98">
        <v>13</v>
      </c>
      <c r="N158" s="98">
        <v>12</v>
      </c>
      <c r="O158" s="98">
        <v>15</v>
      </c>
      <c r="P158" s="98">
        <v>18</v>
      </c>
      <c r="Q158" s="98">
        <v>26</v>
      </c>
      <c r="R158" s="98">
        <v>36</v>
      </c>
      <c r="S158" s="98">
        <v>35</v>
      </c>
      <c r="T158" s="98">
        <v>33</v>
      </c>
      <c r="U158" s="98">
        <v>29</v>
      </c>
      <c r="V158" s="98">
        <v>23</v>
      </c>
      <c r="W158" s="98">
        <v>17</v>
      </c>
      <c r="X158" s="98">
        <v>12</v>
      </c>
      <c r="Y158" s="98">
        <v>10</v>
      </c>
      <c r="Z158" s="98">
        <v>14</v>
      </c>
      <c r="AA158" s="98">
        <v>14</v>
      </c>
      <c r="AB158" s="98">
        <v>11</v>
      </c>
      <c r="AC158" s="98">
        <v>16.375</v>
      </c>
    </row>
    <row r="159" spans="3:29" x14ac:dyDescent="0.25">
      <c r="C159" s="257">
        <v>44043</v>
      </c>
      <c r="D159" s="96" t="s">
        <v>10</v>
      </c>
      <c r="E159" s="98">
        <v>8</v>
      </c>
      <c r="F159" s="98">
        <v>4</v>
      </c>
      <c r="G159" s="98">
        <v>3</v>
      </c>
      <c r="H159" s="98">
        <v>1</v>
      </c>
      <c r="I159" s="98">
        <v>1</v>
      </c>
      <c r="J159" s="98">
        <v>4</v>
      </c>
      <c r="K159" s="98">
        <v>1</v>
      </c>
      <c r="L159" s="98">
        <v>3</v>
      </c>
      <c r="M159" s="98">
        <v>6</v>
      </c>
      <c r="N159" s="98">
        <v>7</v>
      </c>
      <c r="O159" s="98">
        <v>7</v>
      </c>
      <c r="P159" s="98">
        <v>7</v>
      </c>
      <c r="Q159" s="98">
        <v>9</v>
      </c>
      <c r="R159" s="98">
        <v>8</v>
      </c>
      <c r="S159" s="98">
        <v>14</v>
      </c>
      <c r="T159" s="98">
        <v>18</v>
      </c>
      <c r="U159" s="98">
        <v>18</v>
      </c>
      <c r="V159" s="98">
        <v>15</v>
      </c>
      <c r="W159" s="98">
        <v>16</v>
      </c>
      <c r="X159" s="98">
        <v>18</v>
      </c>
      <c r="Y159" s="98">
        <v>21</v>
      </c>
      <c r="Z159" s="98">
        <v>25</v>
      </c>
      <c r="AA159" s="98">
        <v>24</v>
      </c>
      <c r="AB159" s="98">
        <v>22</v>
      </c>
      <c r="AC159" s="98">
        <v>10.833333333333334</v>
      </c>
    </row>
    <row r="160" spans="3:29" x14ac:dyDescent="0.25">
      <c r="C160" s="97"/>
      <c r="D160" s="96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</row>
    <row r="161" spans="3:29" x14ac:dyDescent="0.25">
      <c r="C161" s="97"/>
      <c r="D161" s="96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</row>
    <row r="162" spans="3:29" x14ac:dyDescent="0.25">
      <c r="C162" s="97"/>
      <c r="D162" s="96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</row>
    <row r="163" spans="3:29" x14ac:dyDescent="0.25">
      <c r="C163" s="97"/>
      <c r="D163" s="96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</row>
    <row r="164" spans="3:29" x14ac:dyDescent="0.25">
      <c r="C164" s="97"/>
      <c r="D164" s="96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</row>
    <row r="165" spans="3:29" x14ac:dyDescent="0.25">
      <c r="C165" s="97"/>
      <c r="D165" s="96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</row>
    <row r="166" spans="3:29" x14ac:dyDescent="0.25">
      <c r="C166" s="97"/>
      <c r="D166" s="96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</row>
    <row r="167" spans="3:29" x14ac:dyDescent="0.25">
      <c r="C167" s="97"/>
      <c r="D167" s="96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</row>
    <row r="168" spans="3:29" x14ac:dyDescent="0.25">
      <c r="C168" s="97"/>
      <c r="D168" s="96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</row>
    <row r="169" spans="3:29" x14ac:dyDescent="0.25">
      <c r="C169" s="97"/>
      <c r="D169" s="96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</row>
    <row r="170" spans="3:29" x14ac:dyDescent="0.25">
      <c r="C170" s="97"/>
      <c r="D170" s="96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</row>
    <row r="171" spans="3:29" x14ac:dyDescent="0.25">
      <c r="C171" s="97"/>
      <c r="D171" s="96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</row>
    <row r="172" spans="3:29" x14ac:dyDescent="0.25">
      <c r="C172" s="97"/>
      <c r="D172" s="96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</row>
    <row r="173" spans="3:29" x14ac:dyDescent="0.25">
      <c r="C173" s="97"/>
      <c r="D173" s="96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</row>
    <row r="174" spans="3:29" x14ac:dyDescent="0.25">
      <c r="C174" s="97"/>
      <c r="D174" s="96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</row>
    <row r="175" spans="3:29" x14ac:dyDescent="0.25">
      <c r="C175" s="97"/>
      <c r="D175" s="96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</row>
    <row r="176" spans="3:29" x14ac:dyDescent="0.25">
      <c r="C176" s="97"/>
      <c r="D176" s="96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</row>
    <row r="177" spans="3:29" x14ac:dyDescent="0.25">
      <c r="C177" s="97"/>
      <c r="D177" s="96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</row>
    <row r="178" spans="3:29" x14ac:dyDescent="0.25">
      <c r="C178" s="97"/>
      <c r="D178" s="96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</row>
    <row r="179" spans="3:29" x14ac:dyDescent="0.25">
      <c r="C179" s="97"/>
      <c r="D179" s="96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</row>
    <row r="180" spans="3:29" x14ac:dyDescent="0.25">
      <c r="C180" s="97"/>
      <c r="D180" s="96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</row>
    <row r="181" spans="3:29" x14ac:dyDescent="0.25">
      <c r="C181" s="97"/>
      <c r="D181" s="96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</row>
    <row r="182" spans="3:29" x14ac:dyDescent="0.25">
      <c r="C182" s="97"/>
      <c r="D182" s="96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</row>
    <row r="183" spans="3:29" x14ac:dyDescent="0.25">
      <c r="C183" s="97"/>
      <c r="D183" s="96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</row>
    <row r="184" spans="3:29" x14ac:dyDescent="0.25">
      <c r="C184" s="97"/>
      <c r="D184" s="96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</row>
    <row r="185" spans="3:29" x14ac:dyDescent="0.25">
      <c r="C185" s="97"/>
      <c r="D185" s="96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</row>
    <row r="186" spans="3:29" x14ac:dyDescent="0.25">
      <c r="C186" s="97"/>
      <c r="D186" s="96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</row>
    <row r="187" spans="3:29" x14ac:dyDescent="0.25">
      <c r="C187" s="97"/>
      <c r="D187" s="96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</row>
    <row r="188" spans="3:29" x14ac:dyDescent="0.25">
      <c r="C188" s="97"/>
      <c r="D188" s="96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</row>
    <row r="189" spans="3:29" x14ac:dyDescent="0.25">
      <c r="C189" s="97"/>
      <c r="D189" s="96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</row>
    <row r="190" spans="3:29" x14ac:dyDescent="0.25">
      <c r="C190" s="97"/>
      <c r="D190" s="96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</row>
    <row r="191" spans="3:29" x14ac:dyDescent="0.25">
      <c r="C191" s="97"/>
      <c r="D191" s="96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</row>
    <row r="192" spans="3:29" x14ac:dyDescent="0.25">
      <c r="C192" s="97"/>
      <c r="D192" s="96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</row>
    <row r="193" spans="3:29" x14ac:dyDescent="0.25">
      <c r="C193" s="97"/>
      <c r="D193" s="96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</row>
    <row r="194" spans="3:29" x14ac:dyDescent="0.25">
      <c r="C194" s="97"/>
      <c r="D194" s="96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</row>
    <row r="195" spans="3:29" x14ac:dyDescent="0.25">
      <c r="C195" s="97"/>
      <c r="D195" s="96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</row>
    <row r="196" spans="3:29" x14ac:dyDescent="0.25">
      <c r="C196" s="97"/>
      <c r="D196" s="96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</row>
    <row r="197" spans="3:29" x14ac:dyDescent="0.25">
      <c r="C197" s="97"/>
      <c r="D197" s="96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</row>
    <row r="198" spans="3:29" x14ac:dyDescent="0.25">
      <c r="C198" s="97"/>
      <c r="D198" s="96"/>
    </row>
    <row r="199" spans="3:29" x14ac:dyDescent="0.25">
      <c r="C199" s="97"/>
      <c r="D199" s="96"/>
    </row>
    <row r="200" spans="3:29" x14ac:dyDescent="0.25">
      <c r="C200" s="97"/>
      <c r="D200" s="96"/>
    </row>
    <row r="201" spans="3:29" x14ac:dyDescent="0.25">
      <c r="C201" s="97"/>
      <c r="D201" s="96"/>
    </row>
    <row r="202" spans="3:29" x14ac:dyDescent="0.25">
      <c r="C202" s="97"/>
      <c r="D202" s="96"/>
    </row>
    <row r="203" spans="3:29" x14ac:dyDescent="0.25">
      <c r="C203" s="97"/>
      <c r="D203" s="96"/>
    </row>
    <row r="204" spans="3:29" x14ac:dyDescent="0.25">
      <c r="C204" s="97"/>
      <c r="D204" s="96"/>
    </row>
    <row r="205" spans="3:29" x14ac:dyDescent="0.25">
      <c r="C205" s="97"/>
      <c r="D205" s="96"/>
    </row>
    <row r="206" spans="3:29" x14ac:dyDescent="0.25">
      <c r="C206" s="97"/>
      <c r="D206" s="96"/>
    </row>
    <row r="207" spans="3:29" x14ac:dyDescent="0.25">
      <c r="C207" s="97"/>
      <c r="D207" s="96"/>
    </row>
    <row r="208" spans="3:29" x14ac:dyDescent="0.25">
      <c r="C208" s="97"/>
      <c r="D208" s="96"/>
    </row>
    <row r="209" spans="3:4" x14ac:dyDescent="0.25">
      <c r="C209" s="97"/>
      <c r="D209" s="96"/>
    </row>
    <row r="210" spans="3:4" x14ac:dyDescent="0.25">
      <c r="C210" s="97"/>
      <c r="D210" s="96"/>
    </row>
    <row r="211" spans="3:4" x14ac:dyDescent="0.25">
      <c r="C211" s="97"/>
      <c r="D211" s="96"/>
    </row>
    <row r="212" spans="3:4" x14ac:dyDescent="0.25">
      <c r="C212" s="97"/>
      <c r="D212" s="96"/>
    </row>
    <row r="213" spans="3:4" x14ac:dyDescent="0.25">
      <c r="C213" s="97"/>
      <c r="D213" s="96"/>
    </row>
    <row r="214" spans="3:4" x14ac:dyDescent="0.25">
      <c r="C214" s="97"/>
      <c r="D214" s="96"/>
    </row>
    <row r="215" spans="3:4" x14ac:dyDescent="0.25">
      <c r="C215" s="97"/>
      <c r="D215" s="96"/>
    </row>
    <row r="216" spans="3:4" x14ac:dyDescent="0.25">
      <c r="C216" s="97"/>
      <c r="D216" s="96"/>
    </row>
    <row r="217" spans="3:4" x14ac:dyDescent="0.25">
      <c r="C217" s="97"/>
      <c r="D217" s="96"/>
    </row>
    <row r="218" spans="3:4" x14ac:dyDescent="0.25">
      <c r="C218" s="97"/>
      <c r="D218" s="96"/>
    </row>
    <row r="219" spans="3:4" x14ac:dyDescent="0.25">
      <c r="C219" s="97"/>
      <c r="D219" s="96"/>
    </row>
    <row r="220" spans="3:4" x14ac:dyDescent="0.25">
      <c r="C220" s="97"/>
      <c r="D220" s="96"/>
    </row>
    <row r="221" spans="3:4" x14ac:dyDescent="0.25">
      <c r="C221" s="97"/>
      <c r="D221" s="96"/>
    </row>
    <row r="222" spans="3:4" x14ac:dyDescent="0.25">
      <c r="C222" s="97"/>
      <c r="D222" s="96"/>
    </row>
    <row r="223" spans="3:4" x14ac:dyDescent="0.25">
      <c r="C223" s="97"/>
      <c r="D223" s="96"/>
    </row>
    <row r="224" spans="3:4" x14ac:dyDescent="0.25">
      <c r="C224" s="97"/>
      <c r="D224" s="96"/>
    </row>
    <row r="225" spans="3:4" x14ac:dyDescent="0.25">
      <c r="C225" s="97"/>
      <c r="D225" s="96"/>
    </row>
    <row r="226" spans="3:4" x14ac:dyDescent="0.25">
      <c r="C226" s="97"/>
      <c r="D226" s="96"/>
    </row>
    <row r="227" spans="3:4" x14ac:dyDescent="0.25">
      <c r="C227" s="97"/>
      <c r="D227" s="96"/>
    </row>
    <row r="228" spans="3:4" x14ac:dyDescent="0.25">
      <c r="C228" s="97"/>
      <c r="D228" s="96"/>
    </row>
    <row r="229" spans="3:4" x14ac:dyDescent="0.25">
      <c r="C229" s="97"/>
      <c r="D229" s="96"/>
    </row>
    <row r="230" spans="3:4" x14ac:dyDescent="0.25">
      <c r="C230" s="97"/>
      <c r="D230" s="96"/>
    </row>
    <row r="231" spans="3:4" x14ac:dyDescent="0.25">
      <c r="C231" s="97"/>
      <c r="D231" s="96"/>
    </row>
    <row r="232" spans="3:4" x14ac:dyDescent="0.25">
      <c r="C232" s="97"/>
      <c r="D232" s="96"/>
    </row>
    <row r="233" spans="3:4" x14ac:dyDescent="0.25">
      <c r="C233" s="97"/>
      <c r="D233" s="96"/>
    </row>
    <row r="234" spans="3:4" x14ac:dyDescent="0.25">
      <c r="C234" s="97"/>
      <c r="D234" s="96"/>
    </row>
    <row r="235" spans="3:4" x14ac:dyDescent="0.25">
      <c r="C235" s="97"/>
      <c r="D235" s="96"/>
    </row>
    <row r="236" spans="3:4" x14ac:dyDescent="0.25">
      <c r="C236" s="97"/>
      <c r="D236" s="96"/>
    </row>
    <row r="237" spans="3:4" x14ac:dyDescent="0.25">
      <c r="C237" s="97"/>
      <c r="D237" s="96"/>
    </row>
    <row r="238" spans="3:4" x14ac:dyDescent="0.25">
      <c r="C238" s="97"/>
      <c r="D238" s="96"/>
    </row>
    <row r="239" spans="3:4" x14ac:dyDescent="0.25">
      <c r="C239" s="97"/>
      <c r="D239" s="96"/>
    </row>
    <row r="240" spans="3:4" x14ac:dyDescent="0.25">
      <c r="C240" s="97"/>
      <c r="D240" s="96"/>
    </row>
    <row r="241" spans="3:4" x14ac:dyDescent="0.25">
      <c r="C241" s="97"/>
      <c r="D241" s="96"/>
    </row>
    <row r="242" spans="3:4" x14ac:dyDescent="0.25">
      <c r="C242" s="97"/>
      <c r="D242" s="96"/>
    </row>
    <row r="243" spans="3:4" x14ac:dyDescent="0.25">
      <c r="C243" s="97"/>
      <c r="D243" s="96"/>
    </row>
    <row r="244" spans="3:4" x14ac:dyDescent="0.25">
      <c r="C244" s="97"/>
      <c r="D244" s="96"/>
    </row>
    <row r="245" spans="3:4" x14ac:dyDescent="0.25">
      <c r="C245" s="97"/>
      <c r="D245" s="96"/>
    </row>
    <row r="246" spans="3:4" x14ac:dyDescent="0.25">
      <c r="C246" s="97"/>
      <c r="D246" s="96"/>
    </row>
    <row r="247" spans="3:4" x14ac:dyDescent="0.25">
      <c r="C247" s="97"/>
      <c r="D247" s="96"/>
    </row>
    <row r="248" spans="3:4" x14ac:dyDescent="0.25">
      <c r="C248" s="97"/>
      <c r="D248" s="96"/>
    </row>
    <row r="249" spans="3:4" x14ac:dyDescent="0.25">
      <c r="C249" s="97"/>
      <c r="D249" s="96"/>
    </row>
    <row r="250" spans="3:4" x14ac:dyDescent="0.25">
      <c r="C250" s="97"/>
      <c r="D250" s="96"/>
    </row>
    <row r="251" spans="3:4" x14ac:dyDescent="0.25">
      <c r="C251" s="97"/>
      <c r="D251" s="96"/>
    </row>
    <row r="252" spans="3:4" x14ac:dyDescent="0.25">
      <c r="C252" s="97"/>
      <c r="D252" s="96"/>
    </row>
    <row r="253" spans="3:4" x14ac:dyDescent="0.25">
      <c r="C253" s="97"/>
      <c r="D253" s="96"/>
    </row>
    <row r="254" spans="3:4" x14ac:dyDescent="0.25">
      <c r="C254" s="97"/>
      <c r="D254" s="96"/>
    </row>
    <row r="255" spans="3:4" x14ac:dyDescent="0.25">
      <c r="C255" s="97"/>
      <c r="D255" s="96"/>
    </row>
    <row r="256" spans="3:4" x14ac:dyDescent="0.25">
      <c r="C256" s="97"/>
      <c r="D256" s="96"/>
    </row>
    <row r="257" spans="3:4" x14ac:dyDescent="0.25">
      <c r="C257" s="97"/>
      <c r="D257" s="96"/>
    </row>
    <row r="258" spans="3:4" x14ac:dyDescent="0.25">
      <c r="C258" s="97"/>
      <c r="D258" s="96"/>
    </row>
    <row r="259" spans="3:4" x14ac:dyDescent="0.25">
      <c r="C259" s="97"/>
      <c r="D259" s="96"/>
    </row>
    <row r="260" spans="3:4" x14ac:dyDescent="0.25">
      <c r="C260" s="97"/>
      <c r="D260" s="96"/>
    </row>
    <row r="261" spans="3:4" x14ac:dyDescent="0.25">
      <c r="C261" s="97"/>
      <c r="D261" s="96"/>
    </row>
    <row r="262" spans="3:4" x14ac:dyDescent="0.25">
      <c r="C262" s="97"/>
      <c r="D262" s="96"/>
    </row>
    <row r="263" spans="3:4" x14ac:dyDescent="0.25">
      <c r="C263" s="97"/>
      <c r="D263" s="96"/>
    </row>
    <row r="264" spans="3:4" x14ac:dyDescent="0.25">
      <c r="C264" s="97"/>
      <c r="D264" s="96"/>
    </row>
    <row r="265" spans="3:4" x14ac:dyDescent="0.25">
      <c r="C265" s="97"/>
      <c r="D265" s="96"/>
    </row>
    <row r="266" spans="3:4" x14ac:dyDescent="0.25">
      <c r="C266" s="97"/>
      <c r="D266" s="96"/>
    </row>
    <row r="267" spans="3:4" x14ac:dyDescent="0.25">
      <c r="C267" s="97"/>
      <c r="D267" s="96"/>
    </row>
    <row r="268" spans="3:4" x14ac:dyDescent="0.25">
      <c r="C268" s="97"/>
      <c r="D268" s="96"/>
    </row>
    <row r="269" spans="3:4" x14ac:dyDescent="0.25">
      <c r="C269" s="97"/>
      <c r="D269" s="96"/>
    </row>
    <row r="270" spans="3:4" x14ac:dyDescent="0.25">
      <c r="C270" s="97"/>
      <c r="D270" s="96"/>
    </row>
    <row r="271" spans="3:4" x14ac:dyDescent="0.25">
      <c r="C271" s="97"/>
      <c r="D271" s="96"/>
    </row>
  </sheetData>
  <mergeCells count="2">
    <mergeCell ref="B7:B17"/>
    <mergeCell ref="B18:B9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showGridLines="0" workbookViewId="0">
      <pane ySplit="6" topLeftCell="A7" activePane="bottomLeft" state="frozen"/>
      <selection pane="bottomLeft"/>
    </sheetView>
  </sheetViews>
  <sheetFormatPr defaultRowHeight="15" x14ac:dyDescent="0.25"/>
  <cols>
    <col min="2" max="6" width="14.85546875" customWidth="1"/>
  </cols>
  <sheetData>
    <row r="1" spans="1:6" s="134" customFormat="1" x14ac:dyDescent="0.25">
      <c r="A1" s="136" t="s">
        <v>215</v>
      </c>
    </row>
    <row r="2" spans="1:6" s="134" customFormat="1" ht="14.25" x14ac:dyDescent="0.2">
      <c r="A2" s="135"/>
    </row>
    <row r="3" spans="1:6" s="134" customFormat="1" ht="14.25" x14ac:dyDescent="0.2"/>
    <row r="4" spans="1:6" s="134" customFormat="1" ht="14.25" x14ac:dyDescent="0.2"/>
    <row r="6" spans="1:6" x14ac:dyDescent="0.25">
      <c r="B6" s="130" t="s">
        <v>4</v>
      </c>
      <c r="C6" s="130" t="s">
        <v>208</v>
      </c>
      <c r="D6" s="130" t="s">
        <v>209</v>
      </c>
      <c r="E6" s="130" t="s">
        <v>210</v>
      </c>
      <c r="F6" s="130" t="s">
        <v>211</v>
      </c>
    </row>
    <row r="7" spans="1:6" x14ac:dyDescent="0.25">
      <c r="B7" s="144">
        <v>44013</v>
      </c>
      <c r="C7" s="138">
        <v>2169777</v>
      </c>
      <c r="D7" s="138">
        <v>1041533</v>
      </c>
      <c r="E7" s="138">
        <v>264207</v>
      </c>
      <c r="F7" s="138">
        <v>113050</v>
      </c>
    </row>
    <row r="8" spans="1:6" x14ac:dyDescent="0.25">
      <c r="B8" s="144">
        <v>44014</v>
      </c>
      <c r="C8" s="138">
        <v>2133533</v>
      </c>
      <c r="D8" s="138">
        <v>1027939</v>
      </c>
      <c r="E8" s="138">
        <v>255615</v>
      </c>
      <c r="F8" s="138">
        <v>110711</v>
      </c>
    </row>
    <row r="9" spans="1:6" x14ac:dyDescent="0.25">
      <c r="B9" s="144">
        <v>44015</v>
      </c>
      <c r="C9" s="138">
        <v>2119880</v>
      </c>
      <c r="D9" s="138">
        <v>1011524</v>
      </c>
      <c r="E9" s="138">
        <v>252679</v>
      </c>
      <c r="F9" s="138">
        <v>109465</v>
      </c>
    </row>
    <row r="10" spans="1:6" x14ac:dyDescent="0.25">
      <c r="B10" s="144">
        <v>44016</v>
      </c>
      <c r="C10" s="138">
        <v>1926344</v>
      </c>
      <c r="D10" s="138">
        <v>850730</v>
      </c>
      <c r="E10" s="138">
        <v>193680</v>
      </c>
      <c r="F10" s="138">
        <v>89054</v>
      </c>
    </row>
    <row r="11" spans="1:6" x14ac:dyDescent="0.25">
      <c r="B11" s="144">
        <v>44017</v>
      </c>
      <c r="C11" s="138">
        <v>1481692</v>
      </c>
      <c r="D11" s="138">
        <v>649732</v>
      </c>
      <c r="E11" s="138">
        <v>124770</v>
      </c>
      <c r="F11" s="138">
        <v>64500</v>
      </c>
    </row>
    <row r="12" spans="1:6" x14ac:dyDescent="0.25">
      <c r="B12" s="144">
        <v>44018</v>
      </c>
      <c r="C12" s="138">
        <v>2221446</v>
      </c>
      <c r="D12" s="138">
        <v>1053937</v>
      </c>
      <c r="E12" s="138">
        <v>272542</v>
      </c>
      <c r="F12" s="138">
        <v>117850</v>
      </c>
    </row>
    <row r="13" spans="1:6" x14ac:dyDescent="0.25">
      <c r="B13" s="144">
        <v>44019</v>
      </c>
      <c r="C13" s="138">
        <v>2193526</v>
      </c>
      <c r="D13" s="138">
        <v>1055736</v>
      </c>
      <c r="E13" s="138">
        <v>265851</v>
      </c>
      <c r="F13" s="138">
        <v>114228</v>
      </c>
    </row>
    <row r="14" spans="1:6" x14ac:dyDescent="0.25">
      <c r="B14" s="144">
        <v>44020</v>
      </c>
      <c r="C14" s="138">
        <v>2174774</v>
      </c>
      <c r="D14" s="138">
        <v>1051102</v>
      </c>
      <c r="E14" s="138">
        <v>264455</v>
      </c>
      <c r="F14" s="138">
        <v>114337</v>
      </c>
    </row>
    <row r="15" spans="1:6" x14ac:dyDescent="0.25">
      <c r="B15" s="144">
        <v>44021</v>
      </c>
      <c r="C15" s="138">
        <v>2198384</v>
      </c>
      <c r="D15" s="138">
        <v>1081272</v>
      </c>
      <c r="E15" s="138">
        <v>271793</v>
      </c>
      <c r="F15" s="138">
        <v>114893</v>
      </c>
    </row>
    <row r="16" spans="1:6" x14ac:dyDescent="0.25">
      <c r="B16" s="144">
        <v>44022</v>
      </c>
      <c r="C16" s="138">
        <v>2237425</v>
      </c>
      <c r="D16" s="138">
        <v>1096626</v>
      </c>
      <c r="E16" s="138">
        <v>271244</v>
      </c>
      <c r="F16" s="138">
        <v>116725</v>
      </c>
    </row>
    <row r="17" spans="2:6" x14ac:dyDescent="0.25">
      <c r="B17" s="144">
        <v>44023</v>
      </c>
      <c r="C17" s="138">
        <v>2030694</v>
      </c>
      <c r="D17" s="138">
        <v>914331</v>
      </c>
      <c r="E17" s="138">
        <v>207337</v>
      </c>
      <c r="F17" s="138">
        <v>92954</v>
      </c>
    </row>
    <row r="18" spans="2:6" x14ac:dyDescent="0.25">
      <c r="B18" s="144">
        <v>44024</v>
      </c>
      <c r="C18" s="138">
        <v>1581295</v>
      </c>
      <c r="D18" s="138">
        <v>701189</v>
      </c>
      <c r="E18" s="138">
        <v>135840</v>
      </c>
      <c r="F18" s="138">
        <v>68183</v>
      </c>
    </row>
    <row r="19" spans="2:6" x14ac:dyDescent="0.25">
      <c r="B19" s="144">
        <v>44025</v>
      </c>
      <c r="C19" s="138">
        <v>2206047</v>
      </c>
      <c r="D19" s="138">
        <v>1054172</v>
      </c>
      <c r="E19" s="138">
        <v>270399</v>
      </c>
      <c r="F19" s="138">
        <v>115005</v>
      </c>
    </row>
    <row r="20" spans="2:6" x14ac:dyDescent="0.25">
      <c r="B20" s="144">
        <v>44026</v>
      </c>
      <c r="C20" s="138">
        <v>2261812</v>
      </c>
      <c r="D20" s="138">
        <v>1111873</v>
      </c>
      <c r="E20" s="138">
        <v>283361</v>
      </c>
      <c r="F20" s="138">
        <v>118441</v>
      </c>
    </row>
    <row r="21" spans="2:6" x14ac:dyDescent="0.25">
      <c r="B21" s="144">
        <v>44027</v>
      </c>
      <c r="C21" s="138">
        <v>2330786</v>
      </c>
      <c r="D21" s="138">
        <v>974912</v>
      </c>
      <c r="E21" s="138">
        <v>217221</v>
      </c>
      <c r="F21" s="138">
        <v>91621</v>
      </c>
    </row>
    <row r="22" spans="2:6" x14ac:dyDescent="0.25">
      <c r="B22" s="144">
        <v>44028</v>
      </c>
      <c r="C22" s="138">
        <v>2287422</v>
      </c>
      <c r="D22" s="138">
        <v>1126734</v>
      </c>
      <c r="E22" s="138">
        <v>290531</v>
      </c>
      <c r="F22" s="138">
        <v>119607</v>
      </c>
    </row>
    <row r="23" spans="2:6" x14ac:dyDescent="0.25">
      <c r="B23" s="144">
        <v>44029</v>
      </c>
      <c r="C23" s="138">
        <v>2287337</v>
      </c>
      <c r="D23" s="138">
        <v>1126824</v>
      </c>
      <c r="E23" s="138">
        <v>290753</v>
      </c>
      <c r="F23" s="138">
        <v>119826</v>
      </c>
    </row>
    <row r="24" spans="2:6" x14ac:dyDescent="0.25">
      <c r="B24" s="144">
        <v>44030</v>
      </c>
      <c r="C24" s="138">
        <v>2056350</v>
      </c>
      <c r="D24" s="138">
        <v>945550</v>
      </c>
      <c r="E24" s="138">
        <v>218383</v>
      </c>
      <c r="F24" s="138">
        <v>95609</v>
      </c>
    </row>
    <row r="25" spans="2:6" x14ac:dyDescent="0.25">
      <c r="B25" s="144">
        <v>44031</v>
      </c>
      <c r="C25" s="138">
        <v>1571057</v>
      </c>
      <c r="D25" s="138">
        <v>715290</v>
      </c>
      <c r="E25" s="138">
        <v>144343</v>
      </c>
      <c r="F25" s="138">
        <v>69239</v>
      </c>
    </row>
    <row r="26" spans="2:6" x14ac:dyDescent="0.25">
      <c r="B26" s="144">
        <v>44032</v>
      </c>
      <c r="C26" s="138">
        <v>2306009</v>
      </c>
      <c r="D26" s="138">
        <v>1129909</v>
      </c>
      <c r="E26" s="138">
        <v>302976</v>
      </c>
      <c r="F26" s="138">
        <v>122319</v>
      </c>
    </row>
    <row r="27" spans="2:6" x14ac:dyDescent="0.25">
      <c r="B27" s="144">
        <v>44033</v>
      </c>
      <c r="C27" s="138">
        <v>2287940</v>
      </c>
      <c r="D27" s="138">
        <v>1142690</v>
      </c>
      <c r="E27" s="138">
        <v>293540</v>
      </c>
      <c r="F27" s="138">
        <v>118899</v>
      </c>
    </row>
    <row r="28" spans="2:6" x14ac:dyDescent="0.25">
      <c r="B28" s="144">
        <v>44034</v>
      </c>
      <c r="C28" s="138">
        <v>2285715</v>
      </c>
      <c r="D28" s="138">
        <v>1137670</v>
      </c>
      <c r="E28" s="138">
        <v>295165</v>
      </c>
      <c r="F28" s="138">
        <v>119646</v>
      </c>
    </row>
    <row r="29" spans="2:6" x14ac:dyDescent="0.25">
      <c r="B29" s="144">
        <v>44035</v>
      </c>
      <c r="C29" s="138">
        <v>2260001</v>
      </c>
      <c r="D29" s="138">
        <v>1130623</v>
      </c>
      <c r="E29" s="138">
        <v>287889</v>
      </c>
      <c r="F29" s="138">
        <v>118137</v>
      </c>
    </row>
    <row r="30" spans="2:6" x14ac:dyDescent="0.25">
      <c r="B30" s="144">
        <v>44036</v>
      </c>
      <c r="C30" s="138">
        <v>2385236</v>
      </c>
      <c r="D30" s="138">
        <v>1161982</v>
      </c>
      <c r="E30" s="138">
        <v>291859</v>
      </c>
      <c r="F30" s="138">
        <v>120264</v>
      </c>
    </row>
    <row r="31" spans="2:6" x14ac:dyDescent="0.25">
      <c r="B31" s="144">
        <v>44037</v>
      </c>
      <c r="C31" s="138">
        <v>2073942</v>
      </c>
      <c r="D31" s="138">
        <v>959977</v>
      </c>
      <c r="E31" s="138">
        <v>225671</v>
      </c>
      <c r="F31" s="138">
        <v>98148</v>
      </c>
    </row>
    <row r="32" spans="2:6" x14ac:dyDescent="0.25">
      <c r="B32" s="144">
        <v>44038</v>
      </c>
      <c r="C32" s="138">
        <v>2524932</v>
      </c>
      <c r="D32" s="138">
        <v>1163580</v>
      </c>
      <c r="E32" s="138">
        <v>256024</v>
      </c>
      <c r="F32" s="138">
        <v>124665</v>
      </c>
    </row>
    <row r="33" spans="2:6" x14ac:dyDescent="0.25">
      <c r="B33" s="144">
        <v>44039</v>
      </c>
      <c r="C33" s="138">
        <v>2303794</v>
      </c>
      <c r="D33" s="138">
        <v>1117575</v>
      </c>
      <c r="E33" s="138">
        <v>312960</v>
      </c>
      <c r="F33" s="138">
        <v>122790</v>
      </c>
    </row>
    <row r="34" spans="2:6" x14ac:dyDescent="0.25">
      <c r="B34" s="144">
        <v>44040</v>
      </c>
      <c r="C34" s="138">
        <v>2249974</v>
      </c>
      <c r="D34" s="138">
        <v>1104193</v>
      </c>
      <c r="E34" s="138">
        <v>297542</v>
      </c>
      <c r="F34" s="138">
        <v>118301</v>
      </c>
    </row>
    <row r="35" spans="2:6" x14ac:dyDescent="0.25">
      <c r="B35" s="144">
        <v>44041</v>
      </c>
      <c r="C35" s="138">
        <v>2231312</v>
      </c>
      <c r="D35" s="138">
        <v>1084212</v>
      </c>
      <c r="E35" s="138">
        <v>290764</v>
      </c>
      <c r="F35" s="138">
        <v>118464</v>
      </c>
    </row>
    <row r="36" spans="2:6" x14ac:dyDescent="0.25">
      <c r="B36" s="144">
        <v>44042</v>
      </c>
      <c r="C36" s="138">
        <v>1940750</v>
      </c>
      <c r="D36" s="138">
        <v>835546</v>
      </c>
      <c r="E36" s="138">
        <v>228194</v>
      </c>
      <c r="F36" s="138">
        <v>99504</v>
      </c>
    </row>
    <row r="37" spans="2:6" x14ac:dyDescent="0.25">
      <c r="B37" s="144">
        <v>44043</v>
      </c>
      <c r="C37" s="138">
        <v>2148464</v>
      </c>
      <c r="D37" s="138">
        <v>667843</v>
      </c>
      <c r="E37" s="138">
        <v>107689</v>
      </c>
      <c r="F37" s="138">
        <v>53855</v>
      </c>
    </row>
    <row r="38" spans="2:6" ht="30" x14ac:dyDescent="0.25">
      <c r="B38" s="125" t="s">
        <v>2</v>
      </c>
      <c r="C38" s="124">
        <f>SUM(C7:C37)</f>
        <v>66467650</v>
      </c>
      <c r="D38" s="124">
        <f>SUM(D7:D37)</f>
        <v>31226806</v>
      </c>
      <c r="E38" s="124">
        <f>SUM(E7:E37)</f>
        <v>7685277</v>
      </c>
      <c r="F38" s="124">
        <f>SUM(F7:F37)</f>
        <v>3290290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1" max="1" width="3.5703125" customWidth="1"/>
    <col min="2" max="2" width="18.140625" bestFit="1" customWidth="1"/>
    <col min="3" max="3" width="18.140625" customWidth="1"/>
    <col min="4" max="8" width="17.28515625" customWidth="1"/>
    <col min="9" max="9" width="4.28515625" customWidth="1"/>
    <col min="10" max="10" width="18.140625" bestFit="1" customWidth="1"/>
    <col min="11" max="14" width="17.28515625" customWidth="1"/>
  </cols>
  <sheetData>
    <row r="1" spans="1:11" s="134" customFormat="1" x14ac:dyDescent="0.25">
      <c r="A1" s="136" t="s">
        <v>216</v>
      </c>
    </row>
    <row r="2" spans="1:11" s="134" customFormat="1" ht="14.25" x14ac:dyDescent="0.2">
      <c r="A2" s="143"/>
    </row>
    <row r="3" spans="1:11" s="134" customFormat="1" ht="14.25" x14ac:dyDescent="0.2"/>
    <row r="4" spans="1:11" s="134" customFormat="1" ht="14.25" x14ac:dyDescent="0.2"/>
    <row r="6" spans="1:11" ht="60" x14ac:dyDescent="0.25">
      <c r="B6" s="130" t="s">
        <v>3</v>
      </c>
      <c r="C6" s="130" t="s">
        <v>4</v>
      </c>
      <c r="D6" s="130" t="s">
        <v>217</v>
      </c>
      <c r="E6" s="130" t="s">
        <v>218</v>
      </c>
      <c r="F6" s="130" t="s">
        <v>219</v>
      </c>
      <c r="G6" s="130" t="s">
        <v>220</v>
      </c>
      <c r="H6" s="130" t="s">
        <v>221</v>
      </c>
      <c r="J6" s="130"/>
      <c r="K6" s="130" t="s">
        <v>222</v>
      </c>
    </row>
    <row r="7" spans="1:11" x14ac:dyDescent="0.25">
      <c r="B7" s="144">
        <v>44013</v>
      </c>
      <c r="C7" s="139" t="s">
        <v>8</v>
      </c>
      <c r="D7" s="138">
        <v>1741538</v>
      </c>
      <c r="E7" s="138">
        <v>1007653</v>
      </c>
      <c r="F7" s="138">
        <v>465127</v>
      </c>
      <c r="G7" s="138">
        <v>238367</v>
      </c>
      <c r="H7" s="138">
        <v>135882</v>
      </c>
      <c r="J7" s="139" t="s">
        <v>217</v>
      </c>
      <c r="K7" s="133">
        <f>AVERAGE(D7:D37)</f>
        <v>1700474.1612903227</v>
      </c>
    </row>
    <row r="8" spans="1:11" x14ac:dyDescent="0.25">
      <c r="B8" s="144">
        <v>44014</v>
      </c>
      <c r="C8" s="139" t="s">
        <v>9</v>
      </c>
      <c r="D8" s="138">
        <v>1704552</v>
      </c>
      <c r="E8" s="138">
        <v>992197</v>
      </c>
      <c r="F8" s="138">
        <v>461555</v>
      </c>
      <c r="G8" s="138">
        <v>235851</v>
      </c>
      <c r="H8" s="138">
        <v>133643</v>
      </c>
      <c r="J8" s="139" t="s">
        <v>218</v>
      </c>
      <c r="K8" s="133">
        <f>AVERAGE(E7:E37)</f>
        <v>969728.83870967745</v>
      </c>
    </row>
    <row r="9" spans="1:11" x14ac:dyDescent="0.25">
      <c r="B9" s="144">
        <v>44015</v>
      </c>
      <c r="C9" s="139" t="s">
        <v>10</v>
      </c>
      <c r="D9" s="138">
        <v>1665291</v>
      </c>
      <c r="E9" s="138">
        <v>1013964</v>
      </c>
      <c r="F9" s="138">
        <v>439363</v>
      </c>
      <c r="G9" s="138">
        <v>239884</v>
      </c>
      <c r="H9" s="138">
        <v>135046</v>
      </c>
      <c r="J9" s="139" t="s">
        <v>219</v>
      </c>
      <c r="K9" s="133">
        <f>AVERAGE(F7:F37)</f>
        <v>448604.67741935485</v>
      </c>
    </row>
    <row r="10" spans="1:11" x14ac:dyDescent="0.25">
      <c r="B10" s="144">
        <v>44016</v>
      </c>
      <c r="C10" s="139" t="s">
        <v>11</v>
      </c>
      <c r="D10" s="138">
        <v>1433422</v>
      </c>
      <c r="E10" s="138">
        <v>873014</v>
      </c>
      <c r="F10" s="138">
        <v>391438</v>
      </c>
      <c r="G10" s="138">
        <v>221548</v>
      </c>
      <c r="H10" s="138">
        <v>140386</v>
      </c>
      <c r="J10" s="139" t="s">
        <v>220</v>
      </c>
      <c r="K10" s="133">
        <f>AVERAGE(G7:G37)</f>
        <v>239118.22580645161</v>
      </c>
    </row>
    <row r="11" spans="1:11" x14ac:dyDescent="0.25">
      <c r="B11" s="144">
        <v>44017</v>
      </c>
      <c r="C11" s="139" t="s">
        <v>5</v>
      </c>
      <c r="D11" s="138">
        <v>1065068</v>
      </c>
      <c r="E11" s="138">
        <v>638575</v>
      </c>
      <c r="F11" s="138">
        <v>300800</v>
      </c>
      <c r="G11" s="138">
        <v>181068</v>
      </c>
      <c r="H11" s="138">
        <v>135183</v>
      </c>
      <c r="J11" s="139" t="s">
        <v>221</v>
      </c>
      <c r="K11" s="133">
        <f>AVERAGE(H7:H37)</f>
        <v>147558.70967741936</v>
      </c>
    </row>
    <row r="12" spans="1:11" x14ac:dyDescent="0.25">
      <c r="B12" s="144">
        <v>44018</v>
      </c>
      <c r="C12" s="139" t="s">
        <v>6</v>
      </c>
      <c r="D12" s="138">
        <v>1773915</v>
      </c>
      <c r="E12" s="138">
        <v>1037602</v>
      </c>
      <c r="F12" s="138">
        <v>477499</v>
      </c>
      <c r="G12" s="138">
        <v>240936</v>
      </c>
      <c r="H12" s="138">
        <v>135823</v>
      </c>
    </row>
    <row r="13" spans="1:11" x14ac:dyDescent="0.25">
      <c r="B13" s="144">
        <v>44019</v>
      </c>
      <c r="C13" s="139" t="s">
        <v>7</v>
      </c>
      <c r="D13" s="138">
        <v>1758241</v>
      </c>
      <c r="E13" s="138">
        <v>1025488</v>
      </c>
      <c r="F13" s="138">
        <v>468557</v>
      </c>
      <c r="G13" s="138">
        <v>239700</v>
      </c>
      <c r="H13" s="138">
        <v>137355</v>
      </c>
    </row>
    <row r="14" spans="1:11" x14ac:dyDescent="0.25">
      <c r="B14" s="144">
        <v>44020</v>
      </c>
      <c r="C14" s="139" t="s">
        <v>8</v>
      </c>
      <c r="D14" s="138">
        <v>1770155</v>
      </c>
      <c r="E14" s="138">
        <v>1003198</v>
      </c>
      <c r="F14" s="138">
        <v>468683</v>
      </c>
      <c r="G14" s="138">
        <v>237084</v>
      </c>
      <c r="H14" s="138">
        <v>125548</v>
      </c>
    </row>
    <row r="15" spans="1:11" x14ac:dyDescent="0.25">
      <c r="B15" s="144">
        <v>44021</v>
      </c>
      <c r="C15" s="139" t="s">
        <v>9</v>
      </c>
      <c r="D15" s="138">
        <v>1780881</v>
      </c>
      <c r="E15" s="138">
        <v>1023843</v>
      </c>
      <c r="F15" s="138">
        <v>472452</v>
      </c>
      <c r="G15" s="138">
        <v>245432</v>
      </c>
      <c r="H15" s="138">
        <v>143734</v>
      </c>
    </row>
    <row r="16" spans="1:11" x14ac:dyDescent="0.25">
      <c r="B16" s="144">
        <v>44022</v>
      </c>
      <c r="C16" s="139" t="s">
        <v>10</v>
      </c>
      <c r="D16" s="138">
        <v>1796298</v>
      </c>
      <c r="E16" s="138">
        <v>1045366</v>
      </c>
      <c r="F16" s="138">
        <v>485192</v>
      </c>
      <c r="G16" s="138">
        <v>250233</v>
      </c>
      <c r="H16" s="138">
        <v>144931</v>
      </c>
    </row>
    <row r="17" spans="2:8" x14ac:dyDescent="0.25">
      <c r="B17" s="144">
        <v>44023</v>
      </c>
      <c r="C17" s="139" t="s">
        <v>11</v>
      </c>
      <c r="D17" s="138">
        <v>1518814</v>
      </c>
      <c r="E17" s="138">
        <v>923270</v>
      </c>
      <c r="F17" s="138">
        <v>414326</v>
      </c>
      <c r="G17" s="138">
        <v>234887</v>
      </c>
      <c r="H17" s="138">
        <v>154019</v>
      </c>
    </row>
    <row r="18" spans="2:8" x14ac:dyDescent="0.25">
      <c r="B18" s="144">
        <v>44024</v>
      </c>
      <c r="C18" s="139" t="s">
        <v>5</v>
      </c>
      <c r="D18" s="138">
        <v>1133970</v>
      </c>
      <c r="E18" s="138">
        <v>687577</v>
      </c>
      <c r="F18" s="138">
        <v>317473</v>
      </c>
      <c r="G18" s="138">
        <v>195570</v>
      </c>
      <c r="H18" s="138">
        <v>151917</v>
      </c>
    </row>
    <row r="19" spans="2:8" x14ac:dyDescent="0.25">
      <c r="B19" s="144">
        <v>44025</v>
      </c>
      <c r="C19" s="139" t="s">
        <v>6</v>
      </c>
      <c r="D19" s="138">
        <v>1774869</v>
      </c>
      <c r="E19" s="138">
        <v>1028637</v>
      </c>
      <c r="F19" s="138">
        <v>481585</v>
      </c>
      <c r="G19" s="138">
        <v>238502</v>
      </c>
      <c r="H19" s="138">
        <v>122030</v>
      </c>
    </row>
    <row r="20" spans="2:8" x14ac:dyDescent="0.25">
      <c r="B20" s="144">
        <v>44026</v>
      </c>
      <c r="C20" s="139" t="s">
        <v>7</v>
      </c>
      <c r="D20" s="138">
        <v>1822472</v>
      </c>
      <c r="E20" s="138">
        <v>1061858</v>
      </c>
      <c r="F20" s="138">
        <v>494926</v>
      </c>
      <c r="G20" s="138">
        <v>250124</v>
      </c>
      <c r="H20" s="138">
        <v>146107</v>
      </c>
    </row>
    <row r="21" spans="2:8" x14ac:dyDescent="0.25">
      <c r="B21" s="144">
        <v>44027</v>
      </c>
      <c r="C21" s="139" t="s">
        <v>8</v>
      </c>
      <c r="D21" s="138">
        <v>1798451</v>
      </c>
      <c r="E21" s="138">
        <v>987843</v>
      </c>
      <c r="F21" s="138">
        <v>415790</v>
      </c>
      <c r="G21" s="138">
        <v>234839</v>
      </c>
      <c r="H21" s="138">
        <v>177617</v>
      </c>
    </row>
    <row r="22" spans="2:8" x14ac:dyDescent="0.25">
      <c r="B22" s="144">
        <v>44028</v>
      </c>
      <c r="C22" s="139" t="s">
        <v>9</v>
      </c>
      <c r="D22" s="138">
        <v>1859392</v>
      </c>
      <c r="E22" s="138">
        <v>1067626</v>
      </c>
      <c r="F22" s="138">
        <v>494383</v>
      </c>
      <c r="G22" s="138">
        <v>254521</v>
      </c>
      <c r="H22" s="138">
        <v>148372</v>
      </c>
    </row>
    <row r="23" spans="2:8" x14ac:dyDescent="0.25">
      <c r="B23" s="144">
        <v>44029</v>
      </c>
      <c r="C23" s="139" t="s">
        <v>10</v>
      </c>
      <c r="D23" s="138">
        <v>1854790</v>
      </c>
      <c r="E23" s="138">
        <v>1066433</v>
      </c>
      <c r="F23" s="138">
        <v>496111</v>
      </c>
      <c r="G23" s="138">
        <v>256613</v>
      </c>
      <c r="H23" s="138">
        <v>150793</v>
      </c>
    </row>
    <row r="24" spans="2:8" x14ac:dyDescent="0.25">
      <c r="B24" s="144">
        <v>44030</v>
      </c>
      <c r="C24" s="139" t="s">
        <v>11</v>
      </c>
      <c r="D24" s="138">
        <v>1556346</v>
      </c>
      <c r="E24" s="138">
        <v>937790</v>
      </c>
      <c r="F24" s="138">
        <v>422383</v>
      </c>
      <c r="G24" s="138">
        <v>241980</v>
      </c>
      <c r="H24" s="138">
        <v>157393</v>
      </c>
    </row>
    <row r="25" spans="2:8" x14ac:dyDescent="0.25">
      <c r="B25" s="144">
        <v>44031</v>
      </c>
      <c r="C25" s="139" t="s">
        <v>5</v>
      </c>
      <c r="D25" s="138">
        <v>1155776</v>
      </c>
      <c r="E25" s="138">
        <v>686423</v>
      </c>
      <c r="F25" s="138">
        <v>313798</v>
      </c>
      <c r="G25" s="138">
        <v>195004</v>
      </c>
      <c r="H25" s="138">
        <v>148928</v>
      </c>
    </row>
    <row r="26" spans="2:8" x14ac:dyDescent="0.25">
      <c r="B26" s="144">
        <v>44032</v>
      </c>
      <c r="C26" s="139" t="s">
        <v>6</v>
      </c>
      <c r="D26" s="138">
        <v>1877293</v>
      </c>
      <c r="E26" s="138">
        <v>1085366</v>
      </c>
      <c r="F26" s="138">
        <v>498725</v>
      </c>
      <c r="G26" s="138">
        <v>253885</v>
      </c>
      <c r="H26" s="138">
        <v>145944</v>
      </c>
    </row>
    <row r="27" spans="2:8" x14ac:dyDescent="0.25">
      <c r="B27" s="144">
        <v>44033</v>
      </c>
      <c r="C27" s="139" t="s">
        <v>7</v>
      </c>
      <c r="D27" s="138">
        <v>1865451</v>
      </c>
      <c r="E27" s="138">
        <v>1073775</v>
      </c>
      <c r="F27" s="138">
        <v>495599</v>
      </c>
      <c r="G27" s="138">
        <v>255956</v>
      </c>
      <c r="H27" s="138">
        <v>152288</v>
      </c>
    </row>
    <row r="28" spans="2:8" x14ac:dyDescent="0.25">
      <c r="B28" s="144">
        <v>44034</v>
      </c>
      <c r="C28" s="139" t="s">
        <v>8</v>
      </c>
      <c r="D28" s="138">
        <v>1871398</v>
      </c>
      <c r="E28" s="138">
        <v>1066277</v>
      </c>
      <c r="F28" s="138">
        <v>492748</v>
      </c>
      <c r="G28" s="138">
        <v>256818</v>
      </c>
      <c r="H28" s="138">
        <v>150955</v>
      </c>
    </row>
    <row r="29" spans="2:8" x14ac:dyDescent="0.25">
      <c r="B29" s="144">
        <v>44035</v>
      </c>
      <c r="C29" s="139" t="s">
        <v>9</v>
      </c>
      <c r="D29" s="138">
        <v>1832264</v>
      </c>
      <c r="E29" s="138">
        <v>1064147</v>
      </c>
      <c r="F29" s="138">
        <v>489029</v>
      </c>
      <c r="G29" s="138">
        <v>261289</v>
      </c>
      <c r="H29" s="138">
        <v>149921</v>
      </c>
    </row>
    <row r="30" spans="2:8" x14ac:dyDescent="0.25">
      <c r="B30" s="144">
        <v>44036</v>
      </c>
      <c r="C30" s="139" t="s">
        <v>10</v>
      </c>
      <c r="D30" s="138">
        <v>1847433</v>
      </c>
      <c r="E30" s="138">
        <v>1120278</v>
      </c>
      <c r="F30" s="138">
        <v>490669</v>
      </c>
      <c r="G30" s="138">
        <v>320365</v>
      </c>
      <c r="H30" s="138">
        <v>180596</v>
      </c>
    </row>
    <row r="31" spans="2:8" x14ac:dyDescent="0.25">
      <c r="B31" s="144">
        <v>44037</v>
      </c>
      <c r="C31" s="139" t="s">
        <v>11</v>
      </c>
      <c r="D31" s="138">
        <v>1623302</v>
      </c>
      <c r="E31" s="138">
        <v>926907</v>
      </c>
      <c r="F31" s="138">
        <v>406431</v>
      </c>
      <c r="G31" s="138">
        <v>248518</v>
      </c>
      <c r="H31" s="138">
        <v>152580</v>
      </c>
    </row>
    <row r="32" spans="2:8" x14ac:dyDescent="0.25">
      <c r="B32" s="144">
        <v>44038</v>
      </c>
      <c r="C32" s="139" t="s">
        <v>5</v>
      </c>
      <c r="D32" s="138">
        <v>2403190</v>
      </c>
      <c r="E32" s="138">
        <v>708552</v>
      </c>
      <c r="F32" s="138">
        <v>614654</v>
      </c>
      <c r="G32" s="138">
        <v>197405</v>
      </c>
      <c r="H32" s="138">
        <v>145400</v>
      </c>
    </row>
    <row r="33" spans="2:8" x14ac:dyDescent="0.25">
      <c r="B33" s="144">
        <v>44039</v>
      </c>
      <c r="C33" s="139" t="s">
        <v>6</v>
      </c>
      <c r="D33" s="138">
        <v>1878307</v>
      </c>
      <c r="E33" s="138">
        <v>1085419</v>
      </c>
      <c r="F33" s="138">
        <v>489843</v>
      </c>
      <c r="G33" s="138">
        <v>255152</v>
      </c>
      <c r="H33" s="138">
        <v>148398</v>
      </c>
    </row>
    <row r="34" spans="2:8" x14ac:dyDescent="0.25">
      <c r="B34" s="144">
        <v>44040</v>
      </c>
      <c r="C34" s="139" t="s">
        <v>7</v>
      </c>
      <c r="D34" s="138">
        <v>1838090</v>
      </c>
      <c r="E34" s="138">
        <v>1061035</v>
      </c>
      <c r="F34" s="138">
        <v>473055</v>
      </c>
      <c r="G34" s="138">
        <v>252746</v>
      </c>
      <c r="H34" s="138">
        <v>145084</v>
      </c>
    </row>
    <row r="35" spans="2:8" x14ac:dyDescent="0.25">
      <c r="B35" s="144">
        <v>44041</v>
      </c>
      <c r="C35" s="139" t="s">
        <v>8</v>
      </c>
      <c r="D35" s="138">
        <v>1819099</v>
      </c>
      <c r="E35" s="138">
        <v>1050066</v>
      </c>
      <c r="F35" s="138">
        <v>468817</v>
      </c>
      <c r="G35" s="138">
        <v>248262</v>
      </c>
      <c r="H35" s="138">
        <v>138508</v>
      </c>
    </row>
    <row r="36" spans="2:8" x14ac:dyDescent="0.25">
      <c r="B36" s="144">
        <v>44042</v>
      </c>
      <c r="C36" s="139" t="s">
        <v>9</v>
      </c>
      <c r="D36" s="138">
        <v>1532322</v>
      </c>
      <c r="E36" s="138">
        <v>864589</v>
      </c>
      <c r="F36" s="138">
        <v>369949</v>
      </c>
      <c r="G36" s="138">
        <v>214796</v>
      </c>
      <c r="H36" s="138">
        <v>122338</v>
      </c>
    </row>
    <row r="37" spans="2:8" x14ac:dyDescent="0.25">
      <c r="B37" s="144">
        <v>44043</v>
      </c>
      <c r="C37" s="139" t="s">
        <v>10</v>
      </c>
      <c r="D37" s="138">
        <v>1362309</v>
      </c>
      <c r="E37" s="138">
        <v>846826</v>
      </c>
      <c r="F37" s="138">
        <v>335785</v>
      </c>
      <c r="G37" s="138">
        <v>215330</v>
      </c>
      <c r="H37" s="138">
        <v>217601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9.140625" customWidth="1"/>
    <col min="3" max="3" width="13.140625" customWidth="1"/>
    <col min="4" max="4" width="21.28515625" customWidth="1"/>
    <col min="5" max="5" width="19" customWidth="1"/>
    <col min="6" max="6" width="17.28515625" customWidth="1"/>
    <col min="7" max="7" width="16" customWidth="1"/>
    <col min="8" max="8" width="18.85546875" customWidth="1"/>
    <col min="9" max="9" width="16" customWidth="1"/>
    <col min="10" max="10" width="18.85546875" customWidth="1"/>
    <col min="11" max="11" width="16" customWidth="1"/>
    <col min="12" max="20" width="18.85546875" customWidth="1"/>
  </cols>
  <sheetData>
    <row r="1" spans="1:16" s="134" customFormat="1" x14ac:dyDescent="0.25">
      <c r="A1" s="136" t="s">
        <v>224</v>
      </c>
    </row>
    <row r="2" spans="1:16" s="134" customFormat="1" ht="14.25" x14ac:dyDescent="0.2">
      <c r="A2" s="135"/>
    </row>
    <row r="3" spans="1:16" s="134" customFormat="1" ht="14.25" x14ac:dyDescent="0.2"/>
    <row r="4" spans="1:16" s="134" customFormat="1" ht="14.25" x14ac:dyDescent="0.2"/>
    <row r="7" spans="1:16" ht="14.45" customHeight="1" x14ac:dyDescent="0.25">
      <c r="B7" s="281"/>
      <c r="C7" s="277" t="s">
        <v>197</v>
      </c>
      <c r="D7" s="277"/>
      <c r="E7" s="279" t="s">
        <v>0</v>
      </c>
      <c r="F7" s="277"/>
      <c r="G7" s="279" t="s">
        <v>1</v>
      </c>
      <c r="H7" s="277"/>
      <c r="I7" s="279" t="s">
        <v>17</v>
      </c>
      <c r="J7" s="277"/>
      <c r="K7" s="279" t="s">
        <v>19</v>
      </c>
      <c r="L7" s="280"/>
      <c r="M7" s="279" t="s">
        <v>22</v>
      </c>
      <c r="N7" s="280"/>
      <c r="O7" s="279" t="s">
        <v>187</v>
      </c>
      <c r="P7" s="280"/>
    </row>
    <row r="8" spans="1:16" x14ac:dyDescent="0.25">
      <c r="B8" s="282"/>
      <c r="C8" s="130" t="s">
        <v>198</v>
      </c>
      <c r="D8" s="130" t="s">
        <v>199</v>
      </c>
      <c r="E8" s="156" t="s">
        <v>198</v>
      </c>
      <c r="F8" s="130" t="s">
        <v>199</v>
      </c>
      <c r="G8" s="156" t="s">
        <v>198</v>
      </c>
      <c r="H8" s="130" t="s">
        <v>199</v>
      </c>
      <c r="I8" s="156" t="s">
        <v>198</v>
      </c>
      <c r="J8" s="130" t="s">
        <v>199</v>
      </c>
      <c r="K8" s="156" t="s">
        <v>198</v>
      </c>
      <c r="L8" s="155" t="s">
        <v>199</v>
      </c>
      <c r="M8" s="156" t="s">
        <v>198</v>
      </c>
      <c r="N8" s="155" t="s">
        <v>199</v>
      </c>
      <c r="O8" s="156" t="s">
        <v>198</v>
      </c>
      <c r="P8" s="155" t="s">
        <v>199</v>
      </c>
    </row>
    <row r="9" spans="1:16" x14ac:dyDescent="0.25">
      <c r="B9" s="139" t="s">
        <v>221</v>
      </c>
      <c r="C9" s="133">
        <v>4312341</v>
      </c>
      <c r="D9" s="133">
        <v>1462639</v>
      </c>
      <c r="E9" s="161">
        <v>4018222</v>
      </c>
      <c r="F9" s="126">
        <v>1751551</v>
      </c>
      <c r="G9" s="161">
        <v>2693571</v>
      </c>
      <c r="H9" s="126">
        <v>1096213</v>
      </c>
      <c r="I9" s="161">
        <v>386623</v>
      </c>
      <c r="J9" s="126">
        <v>18716</v>
      </c>
      <c r="K9" s="164">
        <v>570741</v>
      </c>
      <c r="L9" s="163">
        <v>9148</v>
      </c>
      <c r="M9" s="164">
        <v>2114683</v>
      </c>
      <c r="N9" s="163">
        <v>529238</v>
      </c>
      <c r="O9" s="164">
        <v>3388514</v>
      </c>
      <c r="P9" s="163">
        <v>1185806</v>
      </c>
    </row>
    <row r="10" spans="1:16" x14ac:dyDescent="0.25">
      <c r="B10" s="139" t="s">
        <v>220</v>
      </c>
      <c r="C10" s="133">
        <v>9730211</v>
      </c>
      <c r="D10" s="133">
        <v>2881972</v>
      </c>
      <c r="E10" s="161">
        <v>8902592</v>
      </c>
      <c r="F10" s="126">
        <v>3415631</v>
      </c>
      <c r="G10" s="161">
        <v>5701130</v>
      </c>
      <c r="H10" s="126">
        <v>1885084</v>
      </c>
      <c r="I10" s="161">
        <v>1141959</v>
      </c>
      <c r="J10" s="126">
        <v>81414</v>
      </c>
      <c r="K10" s="161">
        <v>1554647</v>
      </c>
      <c r="L10" s="162">
        <v>69457</v>
      </c>
      <c r="M10" s="161">
        <v>4398490</v>
      </c>
      <c r="N10" s="162">
        <v>1025602</v>
      </c>
      <c r="O10" s="161">
        <v>5696685</v>
      </c>
      <c r="P10" s="162">
        <v>1715980</v>
      </c>
    </row>
    <row r="11" spans="1:16" x14ac:dyDescent="0.25">
      <c r="B11" s="139" t="s">
        <v>219</v>
      </c>
      <c r="C11" s="133">
        <v>19830840</v>
      </c>
      <c r="D11" s="133">
        <v>5128475</v>
      </c>
      <c r="E11" s="161">
        <v>18548284</v>
      </c>
      <c r="F11" s="126">
        <v>5938794</v>
      </c>
      <c r="G11" s="161">
        <v>12402598</v>
      </c>
      <c r="H11" s="126">
        <v>3390394</v>
      </c>
      <c r="I11" s="161">
        <v>2527017</v>
      </c>
      <c r="J11" s="126">
        <v>183650</v>
      </c>
      <c r="K11" s="161">
        <v>3506182</v>
      </c>
      <c r="L11" s="162">
        <v>177654</v>
      </c>
      <c r="M11" s="161">
        <v>8908054</v>
      </c>
      <c r="N11" s="162">
        <v>1943513</v>
      </c>
      <c r="O11" s="161">
        <v>10725442</v>
      </c>
      <c r="P11" s="162">
        <v>3181303</v>
      </c>
    </row>
    <row r="12" spans="1:16" x14ac:dyDescent="0.25">
      <c r="B12" s="139" t="s">
        <v>218</v>
      </c>
      <c r="C12" s="133">
        <v>46729636</v>
      </c>
      <c r="D12" s="133">
        <v>12532657</v>
      </c>
      <c r="E12" s="161">
        <v>43002773</v>
      </c>
      <c r="F12" s="126">
        <v>14557306</v>
      </c>
      <c r="G12" s="161">
        <v>27631364</v>
      </c>
      <c r="H12" s="126">
        <v>7868245</v>
      </c>
      <c r="I12" s="161">
        <v>5035285</v>
      </c>
      <c r="J12" s="126">
        <v>312111</v>
      </c>
      <c r="K12" s="161">
        <v>6897467</v>
      </c>
      <c r="L12" s="162">
        <v>205843</v>
      </c>
      <c r="M12" s="161">
        <v>18794691</v>
      </c>
      <c r="N12" s="162">
        <v>4048567</v>
      </c>
      <c r="O12" s="161">
        <v>23679486</v>
      </c>
      <c r="P12" s="162">
        <v>6382108</v>
      </c>
    </row>
    <row r="13" spans="1:16" x14ac:dyDescent="0.25">
      <c r="B13" s="139" t="s">
        <v>217</v>
      </c>
      <c r="C13" s="133">
        <v>74196296</v>
      </c>
      <c r="D13" s="133">
        <v>18919776</v>
      </c>
      <c r="E13" s="161">
        <v>71018349</v>
      </c>
      <c r="F13" s="126">
        <v>21517085</v>
      </c>
      <c r="G13" s="161">
        <v>47900775</v>
      </c>
      <c r="H13" s="126">
        <v>12652516</v>
      </c>
      <c r="I13" s="161">
        <v>11512751</v>
      </c>
      <c r="J13" s="126">
        <v>744999</v>
      </c>
      <c r="K13" s="160">
        <v>13921405</v>
      </c>
      <c r="L13" s="159">
        <v>694297</v>
      </c>
      <c r="M13" s="160">
        <v>33241999</v>
      </c>
      <c r="N13" s="159">
        <v>7155064</v>
      </c>
      <c r="O13" s="160">
        <v>40824811</v>
      </c>
      <c r="P13" s="159">
        <v>11889888</v>
      </c>
    </row>
    <row r="14" spans="1:16" x14ac:dyDescent="0.25">
      <c r="B14" s="147" t="s">
        <v>12</v>
      </c>
      <c r="C14" s="124">
        <f t="shared" ref="C14:P14" si="0">SUM(C9:C13)</f>
        <v>154799324</v>
      </c>
      <c r="D14" s="124">
        <f t="shared" si="0"/>
        <v>40925519</v>
      </c>
      <c r="E14" s="158">
        <f t="shared" si="0"/>
        <v>145490220</v>
      </c>
      <c r="F14" s="124">
        <f t="shared" si="0"/>
        <v>47180367</v>
      </c>
      <c r="G14" s="158">
        <f t="shared" si="0"/>
        <v>96329438</v>
      </c>
      <c r="H14" s="124">
        <f t="shared" si="0"/>
        <v>26892452</v>
      </c>
      <c r="I14" s="158">
        <f t="shared" si="0"/>
        <v>20603635</v>
      </c>
      <c r="J14" s="124">
        <f t="shared" si="0"/>
        <v>1340890</v>
      </c>
      <c r="K14" s="158">
        <f t="shared" si="0"/>
        <v>26450442</v>
      </c>
      <c r="L14" s="157">
        <f t="shared" si="0"/>
        <v>1156399</v>
      </c>
      <c r="M14" s="158">
        <f t="shared" si="0"/>
        <v>67457917</v>
      </c>
      <c r="N14" s="157">
        <f t="shared" si="0"/>
        <v>14701984</v>
      </c>
      <c r="O14" s="158">
        <f t="shared" si="0"/>
        <v>84314938</v>
      </c>
      <c r="P14" s="157">
        <f t="shared" si="0"/>
        <v>24355085</v>
      </c>
    </row>
    <row r="17" spans="2:20" ht="14.45" customHeight="1" x14ac:dyDescent="0.25">
      <c r="B17" s="281"/>
      <c r="C17" s="277" t="s">
        <v>202</v>
      </c>
      <c r="D17" s="277"/>
      <c r="E17" s="277"/>
      <c r="F17" s="279" t="s">
        <v>203</v>
      </c>
      <c r="G17" s="277"/>
      <c r="H17" s="280"/>
      <c r="I17" s="279" t="s">
        <v>223</v>
      </c>
      <c r="J17" s="277"/>
      <c r="K17" s="280"/>
      <c r="L17" s="279" t="s">
        <v>205</v>
      </c>
      <c r="M17" s="277"/>
      <c r="N17" s="280"/>
      <c r="O17" s="279" t="s">
        <v>206</v>
      </c>
      <c r="P17" s="277"/>
      <c r="Q17" s="280"/>
      <c r="R17" s="279" t="s">
        <v>207</v>
      </c>
      <c r="S17" s="277"/>
      <c r="T17" s="280"/>
    </row>
    <row r="18" spans="2:20" x14ac:dyDescent="0.25">
      <c r="B18" s="282"/>
      <c r="C18" s="130" t="s">
        <v>198</v>
      </c>
      <c r="D18" s="130" t="s">
        <v>199</v>
      </c>
      <c r="E18" s="130" t="s">
        <v>13</v>
      </c>
      <c r="F18" s="156" t="s">
        <v>198</v>
      </c>
      <c r="G18" s="130" t="s">
        <v>199</v>
      </c>
      <c r="H18" s="155" t="s">
        <v>13</v>
      </c>
      <c r="I18" s="156" t="s">
        <v>198</v>
      </c>
      <c r="J18" s="130" t="s">
        <v>199</v>
      </c>
      <c r="K18" s="155" t="s">
        <v>13</v>
      </c>
      <c r="L18" s="156" t="s">
        <v>198</v>
      </c>
      <c r="M18" s="130" t="s">
        <v>199</v>
      </c>
      <c r="N18" s="155" t="s">
        <v>13</v>
      </c>
      <c r="O18" s="156" t="s">
        <v>198</v>
      </c>
      <c r="P18" s="130" t="s">
        <v>199</v>
      </c>
      <c r="Q18" s="155" t="s">
        <v>13</v>
      </c>
      <c r="R18" s="156" t="s">
        <v>198</v>
      </c>
      <c r="S18" s="130" t="s">
        <v>199</v>
      </c>
      <c r="T18" s="155" t="s">
        <v>13</v>
      </c>
    </row>
    <row r="19" spans="2:20" x14ac:dyDescent="0.25">
      <c r="B19" s="139" t="s">
        <v>221</v>
      </c>
      <c r="C19" s="150">
        <f t="shared" ref="C19:D24" si="1">(O9/C9)-1</f>
        <v>-0.21422865214044995</v>
      </c>
      <c r="D19" s="150">
        <f t="shared" si="1"/>
        <v>-0.18926953267347579</v>
      </c>
      <c r="E19" s="150">
        <f t="shared" ref="E19:E24" si="2">(SUM(O9:P9)/SUM(C9:D9))-1</f>
        <v>-0.20790721353147545</v>
      </c>
      <c r="F19" s="154">
        <f t="shared" ref="F19:G24" si="3">(O9/E9)-1</f>
        <v>-0.15671309350254914</v>
      </c>
      <c r="G19" s="120">
        <f t="shared" si="3"/>
        <v>-0.32299658987948399</v>
      </c>
      <c r="H19" s="153">
        <f t="shared" ref="H19:H24" si="4">(SUM(O9:P9)/SUM(E9:F9))-1</f>
        <v>-0.20719238001217721</v>
      </c>
      <c r="I19" s="154">
        <f t="shared" ref="I19:J24" si="5">(O9/G9)-1</f>
        <v>0.25800062444984739</v>
      </c>
      <c r="J19" s="120">
        <f t="shared" si="5"/>
        <v>8.172955438404772E-2</v>
      </c>
      <c r="K19" s="153">
        <f t="shared" ref="K19:K24" si="6">(SUM(O9:P9)/SUM(G9:H9))-1</f>
        <v>0.20701338123755875</v>
      </c>
      <c r="L19" s="154">
        <f t="shared" ref="L19:M24" si="7">(O9/I9)-1</f>
        <v>7.764388047270856</v>
      </c>
      <c r="M19" s="120">
        <f t="shared" si="7"/>
        <v>62.357875614447529</v>
      </c>
      <c r="N19" s="153">
        <f t="shared" ref="N19:N24" si="8">(SUM(O9:P9)/SUM(I9:J9))-1</f>
        <v>10.285171177705575</v>
      </c>
      <c r="O19" s="154">
        <f t="shared" ref="O19:P24" si="9">(O9/K9)-1</f>
        <v>4.9370432472872983</v>
      </c>
      <c r="P19" s="120">
        <f t="shared" si="9"/>
        <v>128.62461740271098</v>
      </c>
      <c r="Q19" s="153">
        <f t="shared" ref="Q19:Q24" si="10">(SUM(O9:P9)/SUM(K9:L9))-1</f>
        <v>6.8882682720313717</v>
      </c>
      <c r="R19" s="154">
        <f t="shared" ref="R19:S24" si="11">(O9/M9)-1</f>
        <v>0.60237444572070609</v>
      </c>
      <c r="S19" s="120">
        <f t="shared" si="11"/>
        <v>1.2405911895971187</v>
      </c>
      <c r="T19" s="153">
        <f t="shared" ref="T19:T24" si="12">(SUM(O9:P9)/SUM(M9:N9))-1</f>
        <v>0.73012733739018687</v>
      </c>
    </row>
    <row r="20" spans="2:20" x14ac:dyDescent="0.25">
      <c r="B20" s="139" t="s">
        <v>220</v>
      </c>
      <c r="C20" s="150">
        <f t="shared" si="1"/>
        <v>-0.41453633430970815</v>
      </c>
      <c r="D20" s="150">
        <f t="shared" si="1"/>
        <v>-0.40458130752137778</v>
      </c>
      <c r="E20" s="150">
        <f t="shared" si="2"/>
        <v>-0.41226154108293545</v>
      </c>
      <c r="F20" s="152">
        <f t="shared" si="3"/>
        <v>-0.36010939285996713</v>
      </c>
      <c r="G20" s="121">
        <f t="shared" si="3"/>
        <v>-0.49760966568109966</v>
      </c>
      <c r="H20" s="151">
        <f t="shared" si="4"/>
        <v>-0.39823584944029666</v>
      </c>
      <c r="I20" s="152">
        <f t="shared" si="5"/>
        <v>-7.796699952465902E-4</v>
      </c>
      <c r="J20" s="121">
        <f t="shared" si="5"/>
        <v>-8.9706347303356249E-2</v>
      </c>
      <c r="K20" s="151">
        <f t="shared" si="6"/>
        <v>-2.287689221527367E-2</v>
      </c>
      <c r="L20" s="152">
        <f t="shared" si="7"/>
        <v>3.9885197279411955</v>
      </c>
      <c r="M20" s="121">
        <f t="shared" si="7"/>
        <v>20.077210307809466</v>
      </c>
      <c r="N20" s="151">
        <f t="shared" si="8"/>
        <v>5.0592027125006025</v>
      </c>
      <c r="O20" s="152">
        <f t="shared" si="9"/>
        <v>2.6642948527865169</v>
      </c>
      <c r="P20" s="121">
        <f t="shared" si="9"/>
        <v>23.705645219344344</v>
      </c>
      <c r="Q20" s="151">
        <f t="shared" si="10"/>
        <v>3.5641566057346079</v>
      </c>
      <c r="R20" s="152">
        <f t="shared" si="11"/>
        <v>0.29514560678778401</v>
      </c>
      <c r="S20" s="121">
        <f t="shared" si="11"/>
        <v>0.67314416313540737</v>
      </c>
      <c r="T20" s="151">
        <f t="shared" si="12"/>
        <v>0.36661859717718648</v>
      </c>
    </row>
    <row r="21" spans="2:20" x14ac:dyDescent="0.25">
      <c r="B21" s="139" t="s">
        <v>219</v>
      </c>
      <c r="C21" s="150">
        <f t="shared" si="1"/>
        <v>-0.4591534196231728</v>
      </c>
      <c r="D21" s="150">
        <f t="shared" si="1"/>
        <v>-0.37967855941581075</v>
      </c>
      <c r="E21" s="150">
        <f t="shared" si="2"/>
        <v>-0.44282345088396857</v>
      </c>
      <c r="F21" s="152">
        <f t="shared" si="3"/>
        <v>-0.42175556509701917</v>
      </c>
      <c r="G21" s="121">
        <f t="shared" si="3"/>
        <v>-0.46431834476831491</v>
      </c>
      <c r="H21" s="151">
        <f t="shared" si="4"/>
        <v>-0.43207821692731163</v>
      </c>
      <c r="I21" s="152">
        <f t="shared" si="5"/>
        <v>-0.13522618406240372</v>
      </c>
      <c r="J21" s="121">
        <f t="shared" si="5"/>
        <v>-6.1671593331040553E-2</v>
      </c>
      <c r="K21" s="151">
        <f t="shared" si="6"/>
        <v>-0.11943569654185859</v>
      </c>
      <c r="L21" s="152">
        <f t="shared" si="7"/>
        <v>3.2443093972062709</v>
      </c>
      <c r="M21" s="121">
        <f t="shared" si="7"/>
        <v>16.322640893002994</v>
      </c>
      <c r="N21" s="151">
        <f t="shared" si="8"/>
        <v>4.1303775048724169</v>
      </c>
      <c r="O21" s="152">
        <f t="shared" si="9"/>
        <v>2.0590089162513525</v>
      </c>
      <c r="P21" s="121">
        <f t="shared" si="9"/>
        <v>16.907297330766546</v>
      </c>
      <c r="Q21" s="151">
        <f t="shared" si="10"/>
        <v>2.7750716915736748</v>
      </c>
      <c r="R21" s="152">
        <f t="shared" si="11"/>
        <v>0.20401627560856728</v>
      </c>
      <c r="S21" s="121">
        <f t="shared" si="11"/>
        <v>0.63688279934325109</v>
      </c>
      <c r="T21" s="151">
        <f t="shared" si="12"/>
        <v>0.28154256431352254</v>
      </c>
    </row>
    <row r="22" spans="2:20" x14ac:dyDescent="0.25">
      <c r="B22" s="139" t="s">
        <v>218</v>
      </c>
      <c r="C22" s="150">
        <f t="shared" si="1"/>
        <v>-0.4932662004899846</v>
      </c>
      <c r="D22" s="150">
        <f t="shared" si="1"/>
        <v>-0.49076177541601917</v>
      </c>
      <c r="E22" s="150">
        <f t="shared" si="2"/>
        <v>-0.49273657028424467</v>
      </c>
      <c r="F22" s="152">
        <f t="shared" si="3"/>
        <v>-0.44934978960542848</v>
      </c>
      <c r="G22" s="121">
        <f t="shared" si="3"/>
        <v>-0.56158728819741777</v>
      </c>
      <c r="H22" s="151">
        <f t="shared" si="4"/>
        <v>-0.47773535891081731</v>
      </c>
      <c r="I22" s="152">
        <f t="shared" si="5"/>
        <v>-0.14302145923740861</v>
      </c>
      <c r="J22" s="121">
        <f t="shared" si="5"/>
        <v>-0.18887782472457326</v>
      </c>
      <c r="K22" s="151">
        <f t="shared" si="6"/>
        <v>-0.15318520832159022</v>
      </c>
      <c r="L22" s="152">
        <f t="shared" si="7"/>
        <v>3.7027101742999653</v>
      </c>
      <c r="M22" s="121">
        <f t="shared" si="7"/>
        <v>19.448199518760955</v>
      </c>
      <c r="N22" s="151">
        <f t="shared" si="8"/>
        <v>4.6217257895244712</v>
      </c>
      <c r="O22" s="152">
        <f t="shared" si="9"/>
        <v>2.4330698501348396</v>
      </c>
      <c r="P22" s="121">
        <f t="shared" si="9"/>
        <v>30.004736619656729</v>
      </c>
      <c r="Q22" s="151">
        <f t="shared" si="10"/>
        <v>3.2320543521259806</v>
      </c>
      <c r="R22" s="152">
        <f t="shared" si="11"/>
        <v>0.25990291620117612</v>
      </c>
      <c r="S22" s="121">
        <f t="shared" si="11"/>
        <v>0.576386904304659</v>
      </c>
      <c r="T22" s="151">
        <f t="shared" si="12"/>
        <v>0.31599415459913827</v>
      </c>
    </row>
    <row r="23" spans="2:20" x14ac:dyDescent="0.25">
      <c r="B23" s="139" t="s">
        <v>217</v>
      </c>
      <c r="C23" s="150">
        <f t="shared" si="1"/>
        <v>-0.44977292397453372</v>
      </c>
      <c r="D23" s="150">
        <f t="shared" si="1"/>
        <v>-0.37156296142195344</v>
      </c>
      <c r="E23" s="150">
        <f t="shared" si="2"/>
        <v>-0.43388184372725691</v>
      </c>
      <c r="F23" s="149">
        <f t="shared" si="3"/>
        <v>-0.42515122394636351</v>
      </c>
      <c r="G23" s="122">
        <f t="shared" si="3"/>
        <v>-0.44742106098479417</v>
      </c>
      <c r="H23" s="148">
        <f t="shared" si="4"/>
        <v>-0.43032958596163284</v>
      </c>
      <c r="I23" s="149">
        <f t="shared" si="5"/>
        <v>-0.1477212842589708</v>
      </c>
      <c r="J23" s="122">
        <f t="shared" si="5"/>
        <v>-6.0274810164239301E-2</v>
      </c>
      <c r="K23" s="148">
        <f t="shared" si="6"/>
        <v>-0.12944947946759822</v>
      </c>
      <c r="L23" s="149">
        <f t="shared" si="7"/>
        <v>2.5460517646911671</v>
      </c>
      <c r="M23" s="122">
        <f t="shared" si="7"/>
        <v>14.9596026303391</v>
      </c>
      <c r="N23" s="148">
        <f t="shared" si="8"/>
        <v>3.300519997552569</v>
      </c>
      <c r="O23" s="149">
        <f t="shared" si="9"/>
        <v>1.9325208913899137</v>
      </c>
      <c r="P23" s="122">
        <f t="shared" si="9"/>
        <v>16.125074715863672</v>
      </c>
      <c r="Q23" s="148">
        <f t="shared" si="10"/>
        <v>2.6067168720325578</v>
      </c>
      <c r="R23" s="149">
        <f t="shared" si="11"/>
        <v>0.22810938656246282</v>
      </c>
      <c r="S23" s="122">
        <f t="shared" si="11"/>
        <v>0.66174446517878804</v>
      </c>
      <c r="T23" s="148">
        <f t="shared" si="12"/>
        <v>0.30491414685270568</v>
      </c>
    </row>
    <row r="24" spans="2:20" x14ac:dyDescent="0.25">
      <c r="B24" s="147" t="s">
        <v>12</v>
      </c>
      <c r="C24" s="123">
        <f t="shared" si="1"/>
        <v>-0.45532747933705442</v>
      </c>
      <c r="D24" s="123">
        <f t="shared" si="1"/>
        <v>-0.40489245841940336</v>
      </c>
      <c r="E24" s="123">
        <f t="shared" si="2"/>
        <v>-0.44478165707354789</v>
      </c>
      <c r="F24" s="146">
        <f t="shared" si="3"/>
        <v>-0.42047693652535545</v>
      </c>
      <c r="G24" s="123">
        <f t="shared" si="3"/>
        <v>-0.48378771619135563</v>
      </c>
      <c r="H24" s="123">
        <f t="shared" si="4"/>
        <v>-0.43598021528838748</v>
      </c>
      <c r="I24" s="146">
        <f t="shared" si="5"/>
        <v>-0.12472303637855753</v>
      </c>
      <c r="J24" s="123">
        <f t="shared" si="5"/>
        <v>-9.4352385569006492E-2</v>
      </c>
      <c r="K24" s="123">
        <f t="shared" si="6"/>
        <v>-0.11809482065240196</v>
      </c>
      <c r="L24" s="146">
        <f t="shared" si="7"/>
        <v>3.0922360544632053</v>
      </c>
      <c r="M24" s="123">
        <f t="shared" si="7"/>
        <v>17.163372834460695</v>
      </c>
      <c r="N24" s="123">
        <f t="shared" si="8"/>
        <v>3.9520335026618261</v>
      </c>
      <c r="O24" s="146">
        <f t="shared" si="9"/>
        <v>2.1876570531411157</v>
      </c>
      <c r="P24" s="123">
        <f t="shared" si="9"/>
        <v>20.061143255917724</v>
      </c>
      <c r="Q24" s="123">
        <f t="shared" si="10"/>
        <v>2.9363440025608147</v>
      </c>
      <c r="R24" s="146">
        <f t="shared" si="11"/>
        <v>0.24988943847762157</v>
      </c>
      <c r="S24" s="123">
        <f t="shared" si="11"/>
        <v>0.65658492078348063</v>
      </c>
      <c r="T24" s="145">
        <f t="shared" si="12"/>
        <v>0.32266497010506368</v>
      </c>
    </row>
  </sheetData>
  <mergeCells count="15">
    <mergeCell ref="R17:T17"/>
    <mergeCell ref="O17:Q17"/>
    <mergeCell ref="B7:B8"/>
    <mergeCell ref="B17:B18"/>
    <mergeCell ref="C7:D7"/>
    <mergeCell ref="E7:F7"/>
    <mergeCell ref="I7:J7"/>
    <mergeCell ref="I17:K17"/>
    <mergeCell ref="C17:E17"/>
    <mergeCell ref="F17:H17"/>
    <mergeCell ref="G7:H7"/>
    <mergeCell ref="K7:L7"/>
    <mergeCell ref="L17:N17"/>
    <mergeCell ref="M7:N7"/>
    <mergeCell ref="O7:P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35.85546875" bestFit="1" customWidth="1"/>
    <col min="3" max="3" width="16.85546875" customWidth="1"/>
    <col min="4" max="20" width="17" customWidth="1"/>
  </cols>
  <sheetData>
    <row r="1" spans="1:16" s="134" customFormat="1" x14ac:dyDescent="0.25">
      <c r="A1" s="136" t="s">
        <v>247</v>
      </c>
    </row>
    <row r="2" spans="1:16" s="134" customFormat="1" ht="14.25" x14ac:dyDescent="0.2">
      <c r="A2" s="135"/>
    </row>
    <row r="3" spans="1:16" s="134" customFormat="1" ht="14.25" x14ac:dyDescent="0.2"/>
    <row r="4" spans="1:16" s="134" customFormat="1" ht="14.25" x14ac:dyDescent="0.2"/>
    <row r="7" spans="1:16" x14ac:dyDescent="0.25">
      <c r="B7" s="281" t="s">
        <v>246</v>
      </c>
      <c r="C7" s="277" t="s">
        <v>197</v>
      </c>
      <c r="D7" s="277"/>
      <c r="E7" s="279" t="s">
        <v>0</v>
      </c>
      <c r="F7" s="277"/>
      <c r="G7" s="279" t="s">
        <v>1</v>
      </c>
      <c r="H7" s="277"/>
      <c r="I7" s="279" t="s">
        <v>17</v>
      </c>
      <c r="J7" s="277"/>
      <c r="K7" s="279" t="s">
        <v>19</v>
      </c>
      <c r="L7" s="280"/>
      <c r="M7" s="279" t="s">
        <v>22</v>
      </c>
      <c r="N7" s="280"/>
      <c r="O7" s="279" t="s">
        <v>187</v>
      </c>
      <c r="P7" s="280"/>
    </row>
    <row r="8" spans="1:16" x14ac:dyDescent="0.25">
      <c r="B8" s="282"/>
      <c r="C8" s="130" t="s">
        <v>198</v>
      </c>
      <c r="D8" s="130" t="s">
        <v>199</v>
      </c>
      <c r="E8" s="156" t="s">
        <v>198</v>
      </c>
      <c r="F8" s="130" t="s">
        <v>199</v>
      </c>
      <c r="G8" s="156" t="s">
        <v>198</v>
      </c>
      <c r="H8" s="130" t="s">
        <v>199</v>
      </c>
      <c r="I8" s="156" t="s">
        <v>198</v>
      </c>
      <c r="J8" s="130" t="s">
        <v>199</v>
      </c>
      <c r="K8" s="156" t="s">
        <v>198</v>
      </c>
      <c r="L8" s="155" t="s">
        <v>199</v>
      </c>
      <c r="M8" s="156" t="s">
        <v>198</v>
      </c>
      <c r="N8" s="155" t="s">
        <v>199</v>
      </c>
      <c r="O8" s="156" t="s">
        <v>198</v>
      </c>
      <c r="P8" s="155" t="s">
        <v>199</v>
      </c>
    </row>
    <row r="9" spans="1:16" x14ac:dyDescent="0.25">
      <c r="B9" s="139" t="s">
        <v>239</v>
      </c>
      <c r="C9" s="133">
        <v>15434.347826086956</v>
      </c>
      <c r="D9" s="133">
        <v>13008.25</v>
      </c>
      <c r="E9" s="161">
        <v>14099.25</v>
      </c>
      <c r="F9" s="126">
        <v>12469.666666666666</v>
      </c>
      <c r="G9" s="161">
        <v>7002.090909090909</v>
      </c>
      <c r="H9" s="126">
        <v>4640.8888888888887</v>
      </c>
      <c r="I9" s="161">
        <v>54.272727272727273</v>
      </c>
      <c r="J9" s="126">
        <v>38.625</v>
      </c>
      <c r="K9" s="161">
        <v>303.71428571428572</v>
      </c>
      <c r="L9" s="162">
        <v>0</v>
      </c>
      <c r="M9" s="161">
        <v>2432.4545454545455</v>
      </c>
      <c r="N9" s="162">
        <v>1292.25</v>
      </c>
      <c r="O9" s="161">
        <v>4137.217391304348</v>
      </c>
      <c r="P9" s="162">
        <v>2991.375</v>
      </c>
    </row>
    <row r="10" spans="1:16" x14ac:dyDescent="0.25">
      <c r="B10" s="139" t="s">
        <v>238</v>
      </c>
      <c r="C10" s="133">
        <v>12879</v>
      </c>
      <c r="D10" s="133">
        <v>12093.5</v>
      </c>
      <c r="E10" s="161">
        <v>12952</v>
      </c>
      <c r="F10" s="126">
        <v>12994.555555555555</v>
      </c>
      <c r="G10" s="161">
        <v>5959.681818181818</v>
      </c>
      <c r="H10" s="126">
        <v>4794.1111111111113</v>
      </c>
      <c r="I10" s="161">
        <v>608.0454545454545</v>
      </c>
      <c r="J10" s="126">
        <v>55.375</v>
      </c>
      <c r="K10" s="161">
        <v>1122.6666666666667</v>
      </c>
      <c r="L10" s="162">
        <v>0</v>
      </c>
      <c r="M10" s="161">
        <v>3657.818181818182</v>
      </c>
      <c r="N10" s="162">
        <v>2065</v>
      </c>
      <c r="O10" s="161">
        <v>5029.086956521739</v>
      </c>
      <c r="P10" s="162">
        <v>4008.875</v>
      </c>
    </row>
    <row r="11" spans="1:16" x14ac:dyDescent="0.25">
      <c r="B11" s="139" t="s">
        <v>237</v>
      </c>
      <c r="C11" s="133">
        <v>388249.4347826087</v>
      </c>
      <c r="D11" s="133">
        <v>342268.125</v>
      </c>
      <c r="E11" s="161">
        <v>409848.65</v>
      </c>
      <c r="F11" s="126">
        <v>354828.88888888888</v>
      </c>
      <c r="G11" s="161">
        <v>254808.18181818182</v>
      </c>
      <c r="H11" s="126">
        <v>201368.77777777778</v>
      </c>
      <c r="I11" s="161">
        <v>55823.818181818184</v>
      </c>
      <c r="J11" s="126">
        <v>10743.5</v>
      </c>
      <c r="K11" s="161">
        <v>77201.857142857145</v>
      </c>
      <c r="L11" s="162">
        <v>6208.1</v>
      </c>
      <c r="M11" s="161">
        <v>195875.13636363635</v>
      </c>
      <c r="N11" s="162">
        <v>134722.375</v>
      </c>
      <c r="O11" s="161">
        <v>233434.78260869565</v>
      </c>
      <c r="P11" s="162">
        <v>204152.5</v>
      </c>
    </row>
    <row r="12" spans="1:16" x14ac:dyDescent="0.25">
      <c r="B12" s="139" t="s">
        <v>236</v>
      </c>
      <c r="C12" s="133">
        <v>505700.52173913043</v>
      </c>
      <c r="D12" s="133">
        <v>334682.5</v>
      </c>
      <c r="E12" s="161">
        <v>538131.25</v>
      </c>
      <c r="F12" s="126">
        <v>344584.22222222225</v>
      </c>
      <c r="G12" s="161">
        <v>291354.27272727271</v>
      </c>
      <c r="H12" s="126">
        <v>171953</v>
      </c>
      <c r="I12" s="161">
        <v>35975.318181818184</v>
      </c>
      <c r="J12" s="126">
        <v>5952.625</v>
      </c>
      <c r="K12" s="161">
        <v>52712.666666666664</v>
      </c>
      <c r="L12" s="162">
        <v>3205.7</v>
      </c>
      <c r="M12" s="161">
        <v>155546.63636363635</v>
      </c>
      <c r="N12" s="162">
        <v>80028.625</v>
      </c>
      <c r="O12" s="161">
        <v>189116.82608695651</v>
      </c>
      <c r="P12" s="162">
        <v>129069.5</v>
      </c>
    </row>
    <row r="13" spans="1:16" x14ac:dyDescent="0.25">
      <c r="B13" s="139" t="s">
        <v>235</v>
      </c>
      <c r="C13" s="133">
        <v>50712.043478260872</v>
      </c>
      <c r="D13" s="133">
        <v>33122.125</v>
      </c>
      <c r="E13" s="161">
        <v>54843.3</v>
      </c>
      <c r="F13" s="126">
        <v>35370.333333333336</v>
      </c>
      <c r="G13" s="161">
        <v>38786.272727272728</v>
      </c>
      <c r="H13" s="126">
        <v>22008.888888888891</v>
      </c>
      <c r="I13" s="161">
        <v>12813.59090909091</v>
      </c>
      <c r="J13" s="126">
        <v>1937.75</v>
      </c>
      <c r="K13" s="161">
        <v>15292.047619047618</v>
      </c>
      <c r="L13" s="162">
        <v>1051.3</v>
      </c>
      <c r="M13" s="161">
        <v>31787</v>
      </c>
      <c r="N13" s="162">
        <v>16018.25</v>
      </c>
      <c r="O13" s="161">
        <v>34885.565217391304</v>
      </c>
      <c r="P13" s="162">
        <v>23718.75</v>
      </c>
    </row>
    <row r="14" spans="1:16" x14ac:dyDescent="0.25">
      <c r="B14" s="139" t="s">
        <v>234</v>
      </c>
      <c r="C14" s="133">
        <v>260529.86956521738</v>
      </c>
      <c r="D14" s="133">
        <v>193146.5</v>
      </c>
      <c r="E14" s="161">
        <v>272992.09999999998</v>
      </c>
      <c r="F14" s="126">
        <v>198281.11111111112</v>
      </c>
      <c r="G14" s="161">
        <v>149564.40909090909</v>
      </c>
      <c r="H14" s="126">
        <v>100889.55555555556</v>
      </c>
      <c r="I14" s="161">
        <v>20817.68181818182</v>
      </c>
      <c r="J14" s="126">
        <v>3681.375</v>
      </c>
      <c r="K14" s="161">
        <v>28724.523809523809</v>
      </c>
      <c r="L14" s="162">
        <v>2297.5</v>
      </c>
      <c r="M14" s="161">
        <v>87176.909090909088</v>
      </c>
      <c r="N14" s="162">
        <v>48408.125</v>
      </c>
      <c r="O14" s="161">
        <v>107871.39130434782</v>
      </c>
      <c r="P14" s="162">
        <v>78833.375</v>
      </c>
    </row>
    <row r="15" spans="1:16" x14ac:dyDescent="0.25">
      <c r="B15" s="139" t="s">
        <v>233</v>
      </c>
      <c r="C15" s="133">
        <v>211610.5652173913</v>
      </c>
      <c r="D15" s="133">
        <v>171863</v>
      </c>
      <c r="E15" s="161">
        <v>224479.5</v>
      </c>
      <c r="F15" s="126">
        <v>178573.77777777778</v>
      </c>
      <c r="G15" s="161">
        <v>131034.72727272728</v>
      </c>
      <c r="H15" s="126">
        <v>97429.222222222219</v>
      </c>
      <c r="I15" s="161">
        <v>20842.045454545456</v>
      </c>
      <c r="J15" s="126">
        <v>3932.25</v>
      </c>
      <c r="K15" s="161">
        <v>29847.285714285714</v>
      </c>
      <c r="L15" s="162">
        <v>2204.5</v>
      </c>
      <c r="M15" s="161">
        <v>86769.681818181823</v>
      </c>
      <c r="N15" s="162">
        <v>55914.25</v>
      </c>
      <c r="O15" s="161">
        <v>108142.69565217392</v>
      </c>
      <c r="P15" s="162">
        <v>88452</v>
      </c>
    </row>
    <row r="16" spans="1:16" x14ac:dyDescent="0.25">
      <c r="B16" s="139" t="s">
        <v>232</v>
      </c>
      <c r="C16" s="133">
        <v>18036.391304347828</v>
      </c>
      <c r="D16" s="133">
        <v>11354.5</v>
      </c>
      <c r="E16" s="161">
        <v>23446.55</v>
      </c>
      <c r="F16" s="126">
        <v>13322.444444444445</v>
      </c>
      <c r="G16" s="161">
        <v>11300.636363636364</v>
      </c>
      <c r="H16" s="126">
        <v>6641.4444444444443</v>
      </c>
      <c r="I16" s="161">
        <v>909.27272727272725</v>
      </c>
      <c r="J16" s="126">
        <v>189.125</v>
      </c>
      <c r="K16" s="161">
        <v>1139.4285714285713</v>
      </c>
      <c r="L16" s="162">
        <v>17.8</v>
      </c>
      <c r="M16" s="161">
        <v>3822.409090909091</v>
      </c>
      <c r="N16" s="162">
        <v>2267.125</v>
      </c>
      <c r="O16" s="161">
        <v>4716.869565217391</v>
      </c>
      <c r="P16" s="162">
        <v>3302.75</v>
      </c>
    </row>
    <row r="17" spans="2:20" x14ac:dyDescent="0.25">
      <c r="B17" s="139" t="s">
        <v>231</v>
      </c>
      <c r="C17" s="133">
        <v>423052.65217391303</v>
      </c>
      <c r="D17" s="133">
        <v>360246.5</v>
      </c>
      <c r="E17" s="161">
        <v>445129.6</v>
      </c>
      <c r="F17" s="126">
        <v>379514.55555555556</v>
      </c>
      <c r="G17" s="161">
        <v>259142.27272727274</v>
      </c>
      <c r="H17" s="126">
        <v>209453.77777777778</v>
      </c>
      <c r="I17" s="161">
        <v>51907.227272727272</v>
      </c>
      <c r="J17" s="126">
        <v>10176.75</v>
      </c>
      <c r="K17" s="161">
        <v>74030.809523809527</v>
      </c>
      <c r="L17" s="162">
        <v>6945.7</v>
      </c>
      <c r="M17" s="161">
        <v>199931.36363636365</v>
      </c>
      <c r="N17" s="162">
        <v>128200.25</v>
      </c>
      <c r="O17" s="161">
        <v>247681.91304347827</v>
      </c>
      <c r="P17" s="162">
        <v>214497.5</v>
      </c>
    </row>
    <row r="18" spans="2:20" x14ac:dyDescent="0.25">
      <c r="B18" s="139" t="s">
        <v>230</v>
      </c>
      <c r="C18" s="133">
        <v>387447.30434782611</v>
      </c>
      <c r="D18" s="133">
        <v>304368</v>
      </c>
      <c r="E18" s="161">
        <v>405813.6</v>
      </c>
      <c r="F18" s="126">
        <v>314536.77777777775</v>
      </c>
      <c r="G18" s="161">
        <v>243848.13636363635</v>
      </c>
      <c r="H18" s="126">
        <v>174548.66666666666</v>
      </c>
      <c r="I18" s="161">
        <v>48954.272727272728</v>
      </c>
      <c r="J18" s="126">
        <v>6734</v>
      </c>
      <c r="K18" s="161">
        <v>79658.619047619053</v>
      </c>
      <c r="L18" s="162">
        <v>2440.5</v>
      </c>
      <c r="M18" s="161">
        <v>194152</v>
      </c>
      <c r="N18" s="162">
        <v>104521.75</v>
      </c>
      <c r="O18" s="161">
        <v>233599</v>
      </c>
      <c r="P18" s="162">
        <v>174241.125</v>
      </c>
    </row>
    <row r="19" spans="2:20" x14ac:dyDescent="0.25">
      <c r="B19" s="139" t="s">
        <v>229</v>
      </c>
      <c r="C19" s="133">
        <v>970.78260869565213</v>
      </c>
      <c r="D19" s="133">
        <v>993.125</v>
      </c>
      <c r="E19" s="161">
        <v>864.9</v>
      </c>
      <c r="F19" s="126">
        <v>825.77777777777783</v>
      </c>
      <c r="G19" s="161">
        <v>267.31818181818181</v>
      </c>
      <c r="H19" s="126">
        <v>268.88888888888891</v>
      </c>
      <c r="I19" s="161">
        <v>3.3181818181818183</v>
      </c>
      <c r="J19" s="126">
        <v>4.25</v>
      </c>
      <c r="K19" s="161">
        <v>0</v>
      </c>
      <c r="L19" s="162">
        <v>0</v>
      </c>
      <c r="M19" s="161">
        <v>186.68181818181819</v>
      </c>
      <c r="N19" s="162">
        <v>153.75</v>
      </c>
      <c r="O19" s="161">
        <v>309.13043478260869</v>
      </c>
      <c r="P19" s="162">
        <v>326.875</v>
      </c>
    </row>
    <row r="20" spans="2:20" x14ac:dyDescent="0.25">
      <c r="B20" s="139" t="s">
        <v>228</v>
      </c>
      <c r="C20" s="133">
        <v>3531.608695652174</v>
      </c>
      <c r="D20" s="133">
        <v>2709.375</v>
      </c>
      <c r="E20" s="161">
        <v>4164</v>
      </c>
      <c r="F20" s="126">
        <v>2551.5555555555557</v>
      </c>
      <c r="G20" s="161">
        <v>2174.909090909091</v>
      </c>
      <c r="H20" s="126">
        <v>1213</v>
      </c>
      <c r="I20" s="161">
        <v>16.863636363636363</v>
      </c>
      <c r="J20" s="126">
        <v>8.125</v>
      </c>
      <c r="K20" s="161">
        <v>0</v>
      </c>
      <c r="L20" s="162">
        <v>0</v>
      </c>
      <c r="M20" s="161">
        <v>0</v>
      </c>
      <c r="N20" s="162">
        <v>0</v>
      </c>
      <c r="O20" s="161">
        <v>962.78260869565213</v>
      </c>
      <c r="P20" s="162">
        <v>695.5</v>
      </c>
    </row>
    <row r="21" spans="2:20" x14ac:dyDescent="0.25">
      <c r="B21" s="139" t="s">
        <v>227</v>
      </c>
      <c r="C21" s="133">
        <v>172797.95652173914</v>
      </c>
      <c r="D21" s="133">
        <v>141970.125</v>
      </c>
      <c r="E21" s="161">
        <v>184369.1</v>
      </c>
      <c r="F21" s="126">
        <v>144319</v>
      </c>
      <c r="G21" s="161">
        <v>117655.59090909091</v>
      </c>
      <c r="H21" s="126">
        <v>85701.555555555562</v>
      </c>
      <c r="I21" s="161">
        <v>32057.5</v>
      </c>
      <c r="J21" s="126">
        <v>5736.5</v>
      </c>
      <c r="K21" s="161">
        <v>42447.857142857145</v>
      </c>
      <c r="L21" s="162">
        <v>3158.5</v>
      </c>
      <c r="M21" s="161">
        <v>92897.318181818177</v>
      </c>
      <c r="N21" s="162">
        <v>60679.375</v>
      </c>
      <c r="O21" s="161">
        <v>107060.60869565218</v>
      </c>
      <c r="P21" s="162">
        <v>87710.375</v>
      </c>
    </row>
    <row r="22" spans="2:20" x14ac:dyDescent="0.25">
      <c r="B22" s="139" t="s">
        <v>226</v>
      </c>
      <c r="C22" s="133">
        <v>584.17391304347825</v>
      </c>
      <c r="D22" s="133">
        <v>639.375</v>
      </c>
      <c r="E22" s="161">
        <v>1061.2</v>
      </c>
      <c r="F22" s="126">
        <v>719.33333333333337</v>
      </c>
      <c r="G22" s="161">
        <v>599.4545454545455</v>
      </c>
      <c r="H22" s="126">
        <v>516.55555555555554</v>
      </c>
      <c r="I22" s="161">
        <v>0.18181818181818182</v>
      </c>
      <c r="J22" s="126">
        <v>0.125</v>
      </c>
      <c r="K22" s="161">
        <v>4.7619047619047616E-2</v>
      </c>
      <c r="L22" s="162">
        <v>0.3</v>
      </c>
      <c r="M22" s="161">
        <v>4.5454545454545456E-2</v>
      </c>
      <c r="N22" s="162">
        <v>0</v>
      </c>
      <c r="O22" s="161">
        <v>265.47826086956519</v>
      </c>
      <c r="P22" s="162">
        <v>256.25</v>
      </c>
    </row>
    <row r="23" spans="2:20" x14ac:dyDescent="0.25">
      <c r="B23" s="139" t="s">
        <v>225</v>
      </c>
      <c r="C23" s="133">
        <v>3239.304347826087</v>
      </c>
      <c r="D23" s="133">
        <v>4363.625</v>
      </c>
      <c r="E23" s="161">
        <v>3073.25</v>
      </c>
      <c r="F23" s="126">
        <v>4101</v>
      </c>
      <c r="G23" s="161">
        <v>1615.409090909091</v>
      </c>
      <c r="H23" s="126">
        <v>2274.8888888888887</v>
      </c>
      <c r="I23" s="161">
        <v>0.40909090909090912</v>
      </c>
      <c r="J23" s="126">
        <v>0.25</v>
      </c>
      <c r="K23" s="161">
        <v>9.5238095238095233E-2</v>
      </c>
      <c r="L23" s="162">
        <v>0.1</v>
      </c>
      <c r="M23" s="161">
        <v>4.5454545454545456E-2</v>
      </c>
      <c r="N23" s="162">
        <v>0</v>
      </c>
      <c r="O23" s="161">
        <v>11.478260869565217</v>
      </c>
      <c r="P23" s="162">
        <v>4.25</v>
      </c>
    </row>
    <row r="26" spans="2:20" ht="15" customHeight="1" x14ac:dyDescent="0.25">
      <c r="B26" s="281"/>
      <c r="C26" s="279" t="s">
        <v>245</v>
      </c>
      <c r="D26" s="277"/>
      <c r="E26" s="280"/>
      <c r="F26" s="279" t="s">
        <v>244</v>
      </c>
      <c r="G26" s="277"/>
      <c r="H26" s="280"/>
      <c r="I26" s="279" t="s">
        <v>243</v>
      </c>
      <c r="J26" s="277"/>
      <c r="K26" s="280"/>
      <c r="L26" s="279" t="s">
        <v>242</v>
      </c>
      <c r="M26" s="277"/>
      <c r="N26" s="280"/>
      <c r="O26" s="279" t="s">
        <v>241</v>
      </c>
      <c r="P26" s="277"/>
      <c r="Q26" s="280"/>
      <c r="R26" s="279" t="s">
        <v>240</v>
      </c>
      <c r="S26" s="277"/>
      <c r="T26" s="280"/>
    </row>
    <row r="27" spans="2:20" x14ac:dyDescent="0.25">
      <c r="B27" s="282"/>
      <c r="C27" s="156" t="s">
        <v>198</v>
      </c>
      <c r="D27" s="130" t="s">
        <v>199</v>
      </c>
      <c r="E27" s="155" t="s">
        <v>13</v>
      </c>
      <c r="F27" s="156" t="s">
        <v>198</v>
      </c>
      <c r="G27" s="166" t="s">
        <v>199</v>
      </c>
      <c r="H27" s="155" t="s">
        <v>13</v>
      </c>
      <c r="I27" s="156" t="s">
        <v>198</v>
      </c>
      <c r="J27" s="130" t="s">
        <v>199</v>
      </c>
      <c r="K27" s="155" t="s">
        <v>13</v>
      </c>
      <c r="L27" s="156" t="s">
        <v>198</v>
      </c>
      <c r="M27" s="130" t="s">
        <v>199</v>
      </c>
      <c r="N27" s="155" t="s">
        <v>13</v>
      </c>
      <c r="O27" s="156" t="s">
        <v>198</v>
      </c>
      <c r="P27" s="130" t="s">
        <v>199</v>
      </c>
      <c r="Q27" s="155" t="s">
        <v>13</v>
      </c>
      <c r="R27" s="156" t="s">
        <v>198</v>
      </c>
      <c r="S27" s="130" t="s">
        <v>199</v>
      </c>
      <c r="T27" s="155" t="s">
        <v>13</v>
      </c>
    </row>
    <row r="28" spans="2:20" x14ac:dyDescent="0.25">
      <c r="B28" s="139" t="s">
        <v>239</v>
      </c>
      <c r="C28" s="154">
        <f t="shared" ref="C28:C42" si="0">(O9/C9)-1</f>
        <v>-0.73194737879940286</v>
      </c>
      <c r="D28" s="120">
        <f t="shared" ref="D28:D42" si="1">(P9/D9)-1</f>
        <v>-0.7700401668172121</v>
      </c>
      <c r="E28" s="153">
        <f t="shared" ref="E28:E42" si="2">(SUM(O9:P9)/SUM(C9:D9))-1</f>
        <v>-0.74936915274433358</v>
      </c>
      <c r="F28" s="154">
        <f t="shared" ref="F28:F42" si="3">(O9/E9)-1</f>
        <v>-0.70656471859819869</v>
      </c>
      <c r="G28" s="120">
        <f t="shared" ref="G28:G42" si="4">(P9/F9)-1</f>
        <v>-0.76010786174449996</v>
      </c>
      <c r="H28" s="153">
        <f t="shared" ref="H28:H42" si="5">(SUM(O9:P9)/SUM(E9:F9))-1</f>
        <v>-0.73169427716080448</v>
      </c>
      <c r="I28" s="154">
        <f t="shared" ref="I28:I42" si="6">(O9/G9)-1</f>
        <v>-0.40914543312584772</v>
      </c>
      <c r="J28" s="120">
        <f t="shared" ref="J28:J42" si="7">(P9/H9)-1</f>
        <v>-0.35543059279831446</v>
      </c>
      <c r="K28" s="153">
        <f t="shared" ref="K28:K42" si="8">(SUM(O9:P9)/SUM(G9:H9))-1</f>
        <v>-0.3877347109593674</v>
      </c>
      <c r="L28" s="154">
        <f t="shared" ref="L28:L42" si="9">(O9/I9)-1</f>
        <v>75.230136188187316</v>
      </c>
      <c r="M28" s="120">
        <f t="shared" ref="M28:M42" si="10">(P9/J9)-1</f>
        <v>76.446601941747574</v>
      </c>
      <c r="N28" s="153">
        <f t="shared" ref="N28:N42" si="11">(SUM(O9:P9)/SUM(I9:J9))-1</f>
        <v>75.735918095997874</v>
      </c>
      <c r="O28" s="154">
        <f t="shared" ref="O28:O42" si="12">(O9/K9)-1</f>
        <v>12.62207043232852</v>
      </c>
      <c r="P28" s="120" t="e">
        <f t="shared" ref="P28:P42" si="13">(P9/L9)-1</f>
        <v>#DIV/0!</v>
      </c>
      <c r="Q28" s="153">
        <f t="shared" ref="Q28:Q42" si="14">(SUM(O9:P9)/SUM(K9:L9))-1</f>
        <v>22.471376641171418</v>
      </c>
      <c r="R28" s="154">
        <f t="shared" ref="R28:R42" si="15">(O9/M9)-1</f>
        <v>0.7008405764602843</v>
      </c>
      <c r="S28" s="120">
        <f t="shared" ref="S28:S42" si="16">(P9/N9)-1</f>
        <v>1.3148578061520602</v>
      </c>
      <c r="T28" s="153">
        <f t="shared" ref="T28:T42" si="17">(SUM(O9:P9)/SUM(M9:N9))-1</f>
        <v>0.91386787980371409</v>
      </c>
    </row>
    <row r="29" spans="2:20" x14ac:dyDescent="0.25">
      <c r="B29" s="139" t="s">
        <v>238</v>
      </c>
      <c r="C29" s="152">
        <f t="shared" si="0"/>
        <v>-0.60951262081514568</v>
      </c>
      <c r="D29" s="121">
        <f t="shared" si="1"/>
        <v>-0.66850994335800218</v>
      </c>
      <c r="E29" s="151">
        <f t="shared" si="2"/>
        <v>-0.63808341349397379</v>
      </c>
      <c r="F29" s="152">
        <f t="shared" si="3"/>
        <v>-0.61171348390042168</v>
      </c>
      <c r="G29" s="121">
        <f t="shared" si="4"/>
        <v>-0.6914957973852297</v>
      </c>
      <c r="H29" s="151">
        <f t="shared" si="5"/>
        <v>-0.65167006706650987</v>
      </c>
      <c r="I29" s="152">
        <f t="shared" si="6"/>
        <v>-0.15614841363191856</v>
      </c>
      <c r="J29" s="121">
        <f t="shared" si="7"/>
        <v>-0.16379180476047006</v>
      </c>
      <c r="K29" s="151">
        <f t="shared" si="8"/>
        <v>-0.15955588730905634</v>
      </c>
      <c r="L29" s="152">
        <f t="shared" si="9"/>
        <v>7.2709062602585242</v>
      </c>
      <c r="M29" s="121">
        <f t="shared" si="10"/>
        <v>71.395033860045146</v>
      </c>
      <c r="N29" s="151">
        <f t="shared" si="11"/>
        <v>12.623279014986265</v>
      </c>
      <c r="O29" s="152">
        <f t="shared" si="12"/>
        <v>3.4795905194671066</v>
      </c>
      <c r="P29" s="121" t="e">
        <f t="shared" si="13"/>
        <v>#DIV/0!</v>
      </c>
      <c r="Q29" s="151">
        <f t="shared" si="14"/>
        <v>7.050441172673759</v>
      </c>
      <c r="R29" s="152">
        <f t="shared" si="15"/>
        <v>0.37488707927575127</v>
      </c>
      <c r="S29" s="121">
        <f t="shared" si="16"/>
        <v>0.9413438256658595</v>
      </c>
      <c r="T29" s="151">
        <f t="shared" si="17"/>
        <v>0.57928518247111471</v>
      </c>
    </row>
    <row r="30" spans="2:20" x14ac:dyDescent="0.25">
      <c r="B30" s="139" t="s">
        <v>237</v>
      </c>
      <c r="C30" s="152">
        <f t="shared" si="0"/>
        <v>-0.3987504895160966</v>
      </c>
      <c r="D30" s="121">
        <f t="shared" si="1"/>
        <v>-0.40353049235887795</v>
      </c>
      <c r="E30" s="151">
        <f t="shared" si="2"/>
        <v>-0.40099005595578663</v>
      </c>
      <c r="F30" s="152">
        <f t="shared" si="3"/>
        <v>-0.43043661944794587</v>
      </c>
      <c r="G30" s="121">
        <f t="shared" si="4"/>
        <v>-0.42464521240284825</v>
      </c>
      <c r="H30" s="151">
        <f t="shared" si="5"/>
        <v>-0.42774926638419397</v>
      </c>
      <c r="I30" s="152">
        <f t="shared" si="6"/>
        <v>-8.3880348962801943E-2</v>
      </c>
      <c r="J30" s="121">
        <f t="shared" si="7"/>
        <v>1.3824001183014634E-2</v>
      </c>
      <c r="K30" s="151">
        <f t="shared" si="8"/>
        <v>-4.0751021278516597E-2</v>
      </c>
      <c r="L30" s="152">
        <f t="shared" si="9"/>
        <v>3.181634116254795</v>
      </c>
      <c r="M30" s="121">
        <f t="shared" si="10"/>
        <v>18.002420067948062</v>
      </c>
      <c r="N30" s="151">
        <f t="shared" si="11"/>
        <v>5.5736054051853907</v>
      </c>
      <c r="O30" s="152">
        <f t="shared" si="12"/>
        <v>2.0236938753524978</v>
      </c>
      <c r="P30" s="121">
        <f t="shared" si="13"/>
        <v>31.884860102124641</v>
      </c>
      <c r="Q30" s="151">
        <f t="shared" si="14"/>
        <v>4.2462235636835919</v>
      </c>
      <c r="R30" s="152">
        <f t="shared" si="15"/>
        <v>0.19175300623827485</v>
      </c>
      <c r="S30" s="121">
        <f t="shared" si="16"/>
        <v>0.51535704444046515</v>
      </c>
      <c r="T30" s="151">
        <f t="shared" si="17"/>
        <v>0.32362545865439785</v>
      </c>
    </row>
    <row r="31" spans="2:20" x14ac:dyDescent="0.25">
      <c r="B31" s="139" t="s">
        <v>236</v>
      </c>
      <c r="C31" s="152">
        <f t="shared" si="0"/>
        <v>-0.626029996100115</v>
      </c>
      <c r="D31" s="121">
        <f t="shared" si="1"/>
        <v>-0.61435240862608587</v>
      </c>
      <c r="E31" s="151">
        <f t="shared" si="2"/>
        <v>-0.62137939742227788</v>
      </c>
      <c r="F31" s="152">
        <f t="shared" si="3"/>
        <v>-0.64856747106406387</v>
      </c>
      <c r="G31" s="121">
        <f t="shared" si="4"/>
        <v>-0.62543409803376571</v>
      </c>
      <c r="H31" s="151">
        <f t="shared" si="5"/>
        <v>-0.6395369333609533</v>
      </c>
      <c r="I31" s="152">
        <f t="shared" si="6"/>
        <v>-0.35090422969707868</v>
      </c>
      <c r="J31" s="121">
        <f t="shared" si="7"/>
        <v>-0.24939082191063833</v>
      </c>
      <c r="K31" s="151">
        <f t="shared" si="8"/>
        <v>-0.31322829401329533</v>
      </c>
      <c r="L31" s="152">
        <f t="shared" si="9"/>
        <v>4.2568492968197171</v>
      </c>
      <c r="M31" s="121">
        <f t="shared" si="10"/>
        <v>20.682787005732767</v>
      </c>
      <c r="N31" s="151">
        <f t="shared" si="11"/>
        <v>6.5888846897917057</v>
      </c>
      <c r="O31" s="152">
        <f t="shared" si="12"/>
        <v>2.5876922577803536</v>
      </c>
      <c r="P31" s="121">
        <f t="shared" si="13"/>
        <v>39.262501169791314</v>
      </c>
      <c r="Q31" s="151">
        <f t="shared" si="14"/>
        <v>4.6901934919467108</v>
      </c>
      <c r="R31" s="152">
        <f t="shared" si="15"/>
        <v>0.21582073716361116</v>
      </c>
      <c r="S31" s="121">
        <f t="shared" si="16"/>
        <v>0.61279167297951198</v>
      </c>
      <c r="T31" s="151">
        <f t="shared" si="17"/>
        <v>0.35067801366375617</v>
      </c>
    </row>
    <row r="32" spans="2:20" x14ac:dyDescent="0.25">
      <c r="B32" s="139" t="s">
        <v>235</v>
      </c>
      <c r="C32" s="152">
        <f t="shared" si="0"/>
        <v>-0.31208520058265898</v>
      </c>
      <c r="D32" s="121">
        <f t="shared" si="1"/>
        <v>-0.28390011208519983</v>
      </c>
      <c r="E32" s="151">
        <f t="shared" si="2"/>
        <v>-0.30094952593717139</v>
      </c>
      <c r="F32" s="152">
        <f t="shared" si="3"/>
        <v>-0.36390470271863107</v>
      </c>
      <c r="G32" s="121">
        <f t="shared" si="4"/>
        <v>-0.32941683708569336</v>
      </c>
      <c r="H32" s="151">
        <f t="shared" si="5"/>
        <v>-0.35038294044923024</v>
      </c>
      <c r="I32" s="152">
        <f t="shared" si="6"/>
        <v>-0.10056927968586749</v>
      </c>
      <c r="J32" s="121">
        <f t="shared" si="7"/>
        <v>7.7689569870759145E-2</v>
      </c>
      <c r="K32" s="151">
        <f t="shared" si="8"/>
        <v>-3.6036525613707848E-2</v>
      </c>
      <c r="L32" s="152">
        <f t="shared" si="9"/>
        <v>1.7225440132196588</v>
      </c>
      <c r="M32" s="121">
        <f t="shared" si="10"/>
        <v>11.240356083086054</v>
      </c>
      <c r="N32" s="151">
        <f t="shared" si="11"/>
        <v>2.9728127482481828</v>
      </c>
      <c r="O32" s="152">
        <f t="shared" si="12"/>
        <v>1.2812880319531703</v>
      </c>
      <c r="P32" s="121">
        <f t="shared" si="13"/>
        <v>21.561352611052982</v>
      </c>
      <c r="Q32" s="151">
        <f t="shared" si="14"/>
        <v>2.5858207622708802</v>
      </c>
      <c r="R32" s="152">
        <f t="shared" si="15"/>
        <v>9.7479007688404229E-2</v>
      </c>
      <c r="S32" s="121">
        <f t="shared" si="16"/>
        <v>0.48073291401994589</v>
      </c>
      <c r="T32" s="151">
        <f t="shared" si="17"/>
        <v>0.22589705560354356</v>
      </c>
    </row>
    <row r="33" spans="2:20" x14ac:dyDescent="0.25">
      <c r="B33" s="139" t="s">
        <v>234</v>
      </c>
      <c r="C33" s="152">
        <f t="shared" si="0"/>
        <v>-0.58595384289575736</v>
      </c>
      <c r="D33" s="121">
        <f t="shared" si="1"/>
        <v>-0.59184673292034806</v>
      </c>
      <c r="E33" s="151">
        <f t="shared" si="2"/>
        <v>-0.58846266010443271</v>
      </c>
      <c r="F33" s="152">
        <f t="shared" si="3"/>
        <v>-0.6048552639276088</v>
      </c>
      <c r="G33" s="121">
        <f t="shared" si="4"/>
        <v>-0.60241611236572101</v>
      </c>
      <c r="H33" s="151">
        <f t="shared" si="5"/>
        <v>-0.60382902761615098</v>
      </c>
      <c r="I33" s="152">
        <f t="shared" si="6"/>
        <v>-0.27876296265924583</v>
      </c>
      <c r="J33" s="121">
        <f t="shared" si="7"/>
        <v>-0.21861708512939348</v>
      </c>
      <c r="K33" s="151">
        <f t="shared" si="8"/>
        <v>-0.2545345945395745</v>
      </c>
      <c r="L33" s="152">
        <f t="shared" si="9"/>
        <v>4.1817196672750914</v>
      </c>
      <c r="M33" s="121">
        <f t="shared" si="10"/>
        <v>20.414111575158739</v>
      </c>
      <c r="N33" s="151">
        <f t="shared" si="11"/>
        <v>6.6208960895909295</v>
      </c>
      <c r="O33" s="152">
        <f t="shared" si="12"/>
        <v>2.7553761385099911</v>
      </c>
      <c r="P33" s="121">
        <f t="shared" si="13"/>
        <v>33.3126768226333</v>
      </c>
      <c r="Q33" s="151">
        <f t="shared" si="14"/>
        <v>5.0184586102673672</v>
      </c>
      <c r="R33" s="152">
        <f t="shared" si="15"/>
        <v>0.23738490420506064</v>
      </c>
      <c r="S33" s="121">
        <f t="shared" si="16"/>
        <v>0.62851535770079914</v>
      </c>
      <c r="T33" s="151">
        <f t="shared" si="17"/>
        <v>0.37703078777236754</v>
      </c>
    </row>
    <row r="34" spans="2:20" x14ac:dyDescent="0.25">
      <c r="B34" s="139" t="s">
        <v>233</v>
      </c>
      <c r="C34" s="152">
        <f t="shared" si="0"/>
        <v>-0.48895417607775393</v>
      </c>
      <c r="D34" s="121">
        <f t="shared" si="1"/>
        <v>-0.48533424879118836</v>
      </c>
      <c r="E34" s="151">
        <f t="shared" si="2"/>
        <v>-0.48733181766851563</v>
      </c>
      <c r="F34" s="152">
        <f t="shared" si="3"/>
        <v>-0.51825135189550087</v>
      </c>
      <c r="G34" s="121">
        <f t="shared" si="4"/>
        <v>-0.50467531627139484</v>
      </c>
      <c r="H34" s="151">
        <f t="shared" si="5"/>
        <v>-0.51223645485258695</v>
      </c>
      <c r="I34" s="152">
        <f t="shared" si="6"/>
        <v>-0.17470202057892148</v>
      </c>
      <c r="J34" s="121">
        <f t="shared" si="7"/>
        <v>-9.2140961586929748E-2</v>
      </c>
      <c r="K34" s="151">
        <f t="shared" si="8"/>
        <v>-0.13949357836642007</v>
      </c>
      <c r="L34" s="152">
        <f t="shared" si="9"/>
        <v>4.1886795798436856</v>
      </c>
      <c r="M34" s="121">
        <f t="shared" si="10"/>
        <v>21.493991989319092</v>
      </c>
      <c r="N34" s="151">
        <f t="shared" si="11"/>
        <v>6.9354303339473482</v>
      </c>
      <c r="O34" s="152">
        <f t="shared" si="12"/>
        <v>2.6232003367868697</v>
      </c>
      <c r="P34" s="121">
        <f t="shared" si="13"/>
        <v>39.123383987298709</v>
      </c>
      <c r="Q34" s="151">
        <f t="shared" si="14"/>
        <v>5.1336581182916818</v>
      </c>
      <c r="R34" s="152">
        <f t="shared" si="15"/>
        <v>0.24631891446573873</v>
      </c>
      <c r="S34" s="121">
        <f t="shared" si="16"/>
        <v>0.5819223185502802</v>
      </c>
      <c r="T34" s="151">
        <f t="shared" si="17"/>
        <v>0.37783346132267437</v>
      </c>
    </row>
    <row r="35" spans="2:20" x14ac:dyDescent="0.25">
      <c r="B35" s="139" t="s">
        <v>232</v>
      </c>
      <c r="C35" s="152">
        <f t="shared" si="0"/>
        <v>-0.73848041519922281</v>
      </c>
      <c r="D35" s="121">
        <f t="shared" si="1"/>
        <v>-0.70912413580518741</v>
      </c>
      <c r="E35" s="151">
        <f t="shared" si="2"/>
        <v>-0.72713928672074535</v>
      </c>
      <c r="F35" s="152">
        <f t="shared" si="3"/>
        <v>-0.79882457908658666</v>
      </c>
      <c r="G35" s="121">
        <f t="shared" si="4"/>
        <v>-0.75209129122116392</v>
      </c>
      <c r="H35" s="151">
        <f t="shared" si="5"/>
        <v>-0.78189178990645192</v>
      </c>
      <c r="I35" s="152">
        <f t="shared" si="6"/>
        <v>-0.58260142053632302</v>
      </c>
      <c r="J35" s="121">
        <f t="shared" si="7"/>
        <v>-0.50270607130309664</v>
      </c>
      <c r="K35" s="151">
        <f t="shared" si="8"/>
        <v>-0.55302734108713358</v>
      </c>
      <c r="L35" s="152">
        <f t="shared" si="9"/>
        <v>4.1875190179355428</v>
      </c>
      <c r="M35" s="121">
        <f t="shared" si="10"/>
        <v>16.463317911434238</v>
      </c>
      <c r="N35" s="151">
        <f t="shared" si="11"/>
        <v>6.3011982509557356</v>
      </c>
      <c r="O35" s="152">
        <f t="shared" si="12"/>
        <v>3.1396799092930969</v>
      </c>
      <c r="P35" s="121">
        <f t="shared" si="13"/>
        <v>184.54775280898875</v>
      </c>
      <c r="Q35" s="151">
        <f t="shared" si="14"/>
        <v>5.9300220917613196</v>
      </c>
      <c r="R35" s="152">
        <f t="shared" si="15"/>
        <v>0.23400438127766399</v>
      </c>
      <c r="S35" s="121">
        <f t="shared" si="16"/>
        <v>0.4568010145007444</v>
      </c>
      <c r="T35" s="151">
        <f t="shared" si="17"/>
        <v>0.31695125530041368</v>
      </c>
    </row>
    <row r="36" spans="2:20" x14ac:dyDescent="0.25">
      <c r="B36" s="139" t="s">
        <v>231</v>
      </c>
      <c r="C36" s="152">
        <f t="shared" si="0"/>
        <v>-0.4145364370824024</v>
      </c>
      <c r="D36" s="121">
        <f t="shared" si="1"/>
        <v>-0.40458130752137778</v>
      </c>
      <c r="E36" s="151">
        <f t="shared" si="2"/>
        <v>-0.40995798123771976</v>
      </c>
      <c r="F36" s="152">
        <f t="shared" si="3"/>
        <v>-0.44357348277113384</v>
      </c>
      <c r="G36" s="121">
        <f t="shared" si="4"/>
        <v>-0.43481087389123707</v>
      </c>
      <c r="H36" s="151">
        <f t="shared" si="5"/>
        <v>-0.43954078867858826</v>
      </c>
      <c r="I36" s="152">
        <f t="shared" si="6"/>
        <v>-4.4224199946936493E-2</v>
      </c>
      <c r="J36" s="121">
        <f t="shared" si="7"/>
        <v>2.4080359283724206E-2</v>
      </c>
      <c r="K36" s="151">
        <f t="shared" si="8"/>
        <v>-1.3693323822632331E-2</v>
      </c>
      <c r="L36" s="152">
        <f t="shared" si="9"/>
        <v>3.7716267282420137</v>
      </c>
      <c r="M36" s="121">
        <f t="shared" si="10"/>
        <v>20.077210307809466</v>
      </c>
      <c r="N36" s="151">
        <f t="shared" si="11"/>
        <v>6.444423397895096</v>
      </c>
      <c r="O36" s="152">
        <f t="shared" si="12"/>
        <v>2.3456599304620558</v>
      </c>
      <c r="P36" s="121">
        <f t="shared" si="13"/>
        <v>29.882056524180427</v>
      </c>
      <c r="Q36" s="151">
        <f t="shared" si="14"/>
        <v>4.707573909537107</v>
      </c>
      <c r="R36" s="152">
        <f t="shared" si="15"/>
        <v>0.2388347107658586</v>
      </c>
      <c r="S36" s="121">
        <f t="shared" si="16"/>
        <v>0.67314416313540737</v>
      </c>
      <c r="T36" s="151">
        <f t="shared" si="17"/>
        <v>0.40851839273148105</v>
      </c>
    </row>
    <row r="37" spans="2:20" x14ac:dyDescent="0.25">
      <c r="B37" s="139" t="s">
        <v>230</v>
      </c>
      <c r="C37" s="152">
        <f t="shared" si="0"/>
        <v>-0.39708188086839979</v>
      </c>
      <c r="D37" s="121">
        <f t="shared" si="1"/>
        <v>-0.42753139291909792</v>
      </c>
      <c r="E37" s="151">
        <f t="shared" si="2"/>
        <v>-0.41047831345033536</v>
      </c>
      <c r="F37" s="152">
        <f t="shared" si="3"/>
        <v>-0.42436872495155409</v>
      </c>
      <c r="G37" s="121">
        <f t="shared" si="4"/>
        <v>-0.44603894580778569</v>
      </c>
      <c r="H37" s="151">
        <f t="shared" si="5"/>
        <v>-0.43383090009870806</v>
      </c>
      <c r="I37" s="152">
        <f t="shared" si="6"/>
        <v>-4.2030816870186838E-2</v>
      </c>
      <c r="J37" s="121">
        <f t="shared" si="7"/>
        <v>-1.7619250409627307E-3</v>
      </c>
      <c r="K37" s="151">
        <f t="shared" si="8"/>
        <v>-2.5231258828568026E-2</v>
      </c>
      <c r="L37" s="152">
        <f t="shared" si="9"/>
        <v>3.7717796013719669</v>
      </c>
      <c r="M37" s="121">
        <f t="shared" si="10"/>
        <v>24.874832937332936</v>
      </c>
      <c r="N37" s="151">
        <f t="shared" si="11"/>
        <v>6.3236267714273122</v>
      </c>
      <c r="O37" s="152">
        <f t="shared" si="12"/>
        <v>1.9325012508735191</v>
      </c>
      <c r="P37" s="121">
        <f t="shared" si="13"/>
        <v>70.395666871542716</v>
      </c>
      <c r="Q37" s="151">
        <f t="shared" si="14"/>
        <v>3.9676553138584225</v>
      </c>
      <c r="R37" s="152">
        <f t="shared" si="15"/>
        <v>0.20317586221105111</v>
      </c>
      <c r="S37" s="121">
        <f t="shared" si="16"/>
        <v>0.66703222056653289</v>
      </c>
      <c r="T37" s="151">
        <f t="shared" si="17"/>
        <v>0.36550374781848083</v>
      </c>
    </row>
    <row r="38" spans="2:20" x14ac:dyDescent="0.25">
      <c r="B38" s="139" t="s">
        <v>229</v>
      </c>
      <c r="C38" s="152">
        <f t="shared" si="0"/>
        <v>-0.68156574704407014</v>
      </c>
      <c r="D38" s="121">
        <f t="shared" si="1"/>
        <v>-0.67086217747010701</v>
      </c>
      <c r="E38" s="151">
        <f t="shared" si="2"/>
        <v>-0.67615307768728594</v>
      </c>
      <c r="F38" s="152">
        <f t="shared" si="3"/>
        <v>-0.64258245487037957</v>
      </c>
      <c r="G38" s="121">
        <f t="shared" si="4"/>
        <v>-0.60416106027987082</v>
      </c>
      <c r="H38" s="151">
        <f t="shared" si="5"/>
        <v>-0.62381629241109882</v>
      </c>
      <c r="I38" s="152">
        <f t="shared" si="6"/>
        <v>0.1564138012612466</v>
      </c>
      <c r="J38" s="121">
        <f t="shared" si="7"/>
        <v>0.21565082644628086</v>
      </c>
      <c r="K38" s="151">
        <f t="shared" si="8"/>
        <v>0.18611907512509807</v>
      </c>
      <c r="L38" s="152">
        <f t="shared" si="9"/>
        <v>92.16259678379987</v>
      </c>
      <c r="M38" s="121">
        <f t="shared" si="10"/>
        <v>75.911764705882348</v>
      </c>
      <c r="N38" s="151">
        <f t="shared" si="11"/>
        <v>83.036754145449805</v>
      </c>
      <c r="O38" s="152" t="e">
        <f t="shared" si="12"/>
        <v>#DIV/0!</v>
      </c>
      <c r="P38" s="121" t="e">
        <f t="shared" si="13"/>
        <v>#DIV/0!</v>
      </c>
      <c r="Q38" s="151" t="e">
        <f t="shared" si="14"/>
        <v>#DIV/0!</v>
      </c>
      <c r="R38" s="152">
        <f t="shared" si="15"/>
        <v>0.6559214914091529</v>
      </c>
      <c r="S38" s="121">
        <f t="shared" si="16"/>
        <v>1.1260162601626016</v>
      </c>
      <c r="T38" s="151">
        <f t="shared" si="17"/>
        <v>0.86823146608149981</v>
      </c>
    </row>
    <row r="39" spans="2:20" x14ac:dyDescent="0.25">
      <c r="B39" s="139" t="s">
        <v>228</v>
      </c>
      <c r="C39" s="152">
        <f t="shared" si="0"/>
        <v>-0.7273812894727123</v>
      </c>
      <c r="D39" s="121">
        <f t="shared" si="1"/>
        <v>-0.7432987312572088</v>
      </c>
      <c r="E39" s="151">
        <f t="shared" si="2"/>
        <v>-0.7342914691716137</v>
      </c>
      <c r="F39" s="152">
        <f t="shared" si="3"/>
        <v>-0.76878419579835444</v>
      </c>
      <c r="G39" s="121">
        <f t="shared" si="4"/>
        <v>-0.7274211809789235</v>
      </c>
      <c r="H39" s="151">
        <f t="shared" si="5"/>
        <v>-0.75306844013466467</v>
      </c>
      <c r="I39" s="152">
        <f t="shared" si="6"/>
        <v>-0.55732282663216126</v>
      </c>
      <c r="J39" s="121">
        <f t="shared" si="7"/>
        <v>-0.42662819455894474</v>
      </c>
      <c r="K39" s="151">
        <f t="shared" si="8"/>
        <v>-0.51052918947991066</v>
      </c>
      <c r="L39" s="152">
        <f t="shared" si="9"/>
        <v>56.092230165240828</v>
      </c>
      <c r="M39" s="121">
        <f t="shared" si="10"/>
        <v>84.6</v>
      </c>
      <c r="N39" s="151">
        <f t="shared" si="11"/>
        <v>65.361468651758699</v>
      </c>
      <c r="O39" s="152" t="e">
        <f t="shared" si="12"/>
        <v>#DIV/0!</v>
      </c>
      <c r="P39" s="121" t="e">
        <f t="shared" si="13"/>
        <v>#DIV/0!</v>
      </c>
      <c r="Q39" s="151" t="e">
        <f t="shared" si="14"/>
        <v>#DIV/0!</v>
      </c>
      <c r="R39" s="152" t="e">
        <f t="shared" si="15"/>
        <v>#DIV/0!</v>
      </c>
      <c r="S39" s="121" t="e">
        <f t="shared" si="16"/>
        <v>#DIV/0!</v>
      </c>
      <c r="T39" s="151" t="e">
        <f t="shared" si="17"/>
        <v>#DIV/0!</v>
      </c>
    </row>
    <row r="40" spans="2:20" x14ac:dyDescent="0.25">
      <c r="B40" s="139" t="s">
        <v>227</v>
      </c>
      <c r="C40" s="152">
        <f t="shared" si="0"/>
        <v>-0.38042896541902549</v>
      </c>
      <c r="D40" s="121">
        <f t="shared" si="1"/>
        <v>-0.38219132370278608</v>
      </c>
      <c r="E40" s="151">
        <f t="shared" si="2"/>
        <v>-0.38122384342771898</v>
      </c>
      <c r="F40" s="152">
        <f t="shared" si="3"/>
        <v>-0.41931370985890715</v>
      </c>
      <c r="G40" s="121">
        <f t="shared" si="4"/>
        <v>-0.39224651639770236</v>
      </c>
      <c r="H40" s="151">
        <f t="shared" si="5"/>
        <v>-0.40742915945039637</v>
      </c>
      <c r="I40" s="152">
        <f t="shared" si="6"/>
        <v>-9.0050818083308726E-2</v>
      </c>
      <c r="J40" s="121">
        <f t="shared" si="7"/>
        <v>2.3439708082570787E-2</v>
      </c>
      <c r="K40" s="151">
        <f t="shared" si="8"/>
        <v>-4.2222085224268291E-2</v>
      </c>
      <c r="L40" s="152">
        <f t="shared" si="9"/>
        <v>2.3396431005428426</v>
      </c>
      <c r="M40" s="121">
        <f t="shared" si="10"/>
        <v>14.2898762311514</v>
      </c>
      <c r="N40" s="151">
        <f t="shared" si="11"/>
        <v>4.1534895405527905</v>
      </c>
      <c r="O40" s="152">
        <f t="shared" si="12"/>
        <v>1.5221675698573551</v>
      </c>
      <c r="P40" s="121">
        <f t="shared" si="13"/>
        <v>26.769629570998891</v>
      </c>
      <c r="Q40" s="151">
        <f t="shared" si="14"/>
        <v>3.270698119684333</v>
      </c>
      <c r="R40" s="152">
        <f t="shared" si="15"/>
        <v>0.15246178028641988</v>
      </c>
      <c r="S40" s="121">
        <f t="shared" si="16"/>
        <v>0.44547261734320753</v>
      </c>
      <c r="T40" s="151">
        <f t="shared" si="17"/>
        <v>0.26823269638358727</v>
      </c>
    </row>
    <row r="41" spans="2:20" x14ac:dyDescent="0.25">
      <c r="B41" s="139" t="s">
        <v>226</v>
      </c>
      <c r="C41" s="152">
        <f t="shared" si="0"/>
        <v>-0.5455492706162548</v>
      </c>
      <c r="D41" s="121">
        <f t="shared" si="1"/>
        <v>-0.59921798631476053</v>
      </c>
      <c r="E41" s="151">
        <f t="shared" si="2"/>
        <v>-0.57359427538388419</v>
      </c>
      <c r="F41" s="152">
        <f t="shared" si="3"/>
        <v>-0.74983201953489897</v>
      </c>
      <c r="G41" s="121">
        <f t="shared" si="4"/>
        <v>-0.6437673772011121</v>
      </c>
      <c r="H41" s="151">
        <f t="shared" si="5"/>
        <v>-0.7069820311126449</v>
      </c>
      <c r="I41" s="152">
        <f t="shared" si="6"/>
        <v>-0.55713362608959405</v>
      </c>
      <c r="J41" s="121">
        <f t="shared" si="7"/>
        <v>-0.50392557539255756</v>
      </c>
      <c r="K41" s="151">
        <f t="shared" si="8"/>
        <v>-0.5325057896901213</v>
      </c>
      <c r="L41" s="152">
        <f t="shared" si="9"/>
        <v>1459.1304347826085</v>
      </c>
      <c r="M41" s="121">
        <f t="shared" si="10"/>
        <v>2049</v>
      </c>
      <c r="N41" s="151">
        <f t="shared" si="11"/>
        <v>1699.4476650563608</v>
      </c>
      <c r="O41" s="152">
        <f t="shared" si="12"/>
        <v>5574.0434782608691</v>
      </c>
      <c r="P41" s="121">
        <f t="shared" si="13"/>
        <v>853.16666666666674</v>
      </c>
      <c r="Q41" s="151">
        <f t="shared" si="14"/>
        <v>1499.8621203097084</v>
      </c>
      <c r="R41" s="152">
        <f t="shared" si="15"/>
        <v>5839.5217391304341</v>
      </c>
      <c r="S41" s="121" t="e">
        <f t="shared" si="16"/>
        <v>#DIV/0!</v>
      </c>
      <c r="T41" s="151">
        <f t="shared" si="17"/>
        <v>11477.021739130436</v>
      </c>
    </row>
    <row r="42" spans="2:20" x14ac:dyDescent="0.25">
      <c r="B42" s="139" t="s">
        <v>225</v>
      </c>
      <c r="C42" s="152">
        <f t="shared" si="0"/>
        <v>-0.99645656609041122</v>
      </c>
      <c r="D42" s="121">
        <f t="shared" si="1"/>
        <v>-0.99902603913031018</v>
      </c>
      <c r="E42" s="151">
        <f t="shared" si="2"/>
        <v>-0.99793128935571884</v>
      </c>
      <c r="F42" s="152">
        <f t="shared" si="3"/>
        <v>-0.99626510668850066</v>
      </c>
      <c r="G42" s="121">
        <f t="shared" si="4"/>
        <v>-0.99896366739819553</v>
      </c>
      <c r="H42" s="151">
        <f t="shared" si="5"/>
        <v>-0.99780767873024145</v>
      </c>
      <c r="I42" s="152">
        <f t="shared" si="6"/>
        <v>-0.99289451759671254</v>
      </c>
      <c r="J42" s="121">
        <f t="shared" si="7"/>
        <v>-0.99813177688776011</v>
      </c>
      <c r="K42" s="151">
        <f t="shared" si="8"/>
        <v>-0.99595705497336173</v>
      </c>
      <c r="L42" s="152">
        <f t="shared" si="9"/>
        <v>27.05797101449275</v>
      </c>
      <c r="M42" s="121">
        <f t="shared" si="10"/>
        <v>16</v>
      </c>
      <c r="N42" s="151">
        <f t="shared" si="11"/>
        <v>22.863568215892052</v>
      </c>
      <c r="O42" s="152">
        <f t="shared" si="12"/>
        <v>119.52173913043478</v>
      </c>
      <c r="P42" s="121">
        <f t="shared" si="13"/>
        <v>41.5</v>
      </c>
      <c r="Q42" s="151">
        <f t="shared" si="14"/>
        <v>79.559384941675503</v>
      </c>
      <c r="R42" s="152">
        <f t="shared" si="15"/>
        <v>251.52173913043475</v>
      </c>
      <c r="S42" s="121" t="e">
        <f t="shared" si="16"/>
        <v>#DIV/0!</v>
      </c>
      <c r="T42" s="151">
        <f t="shared" si="17"/>
        <v>345.02173913043475</v>
      </c>
    </row>
    <row r="43" spans="2:20" x14ac:dyDescent="0.25">
      <c r="K43" s="165"/>
    </row>
  </sheetData>
  <mergeCells count="15">
    <mergeCell ref="R26:T26"/>
    <mergeCell ref="O26:Q26"/>
    <mergeCell ref="I7:J7"/>
    <mergeCell ref="G7:H7"/>
    <mergeCell ref="B26:B27"/>
    <mergeCell ref="C26:E26"/>
    <mergeCell ref="F26:H26"/>
    <mergeCell ref="B7:B8"/>
    <mergeCell ref="C7:D7"/>
    <mergeCell ref="E7:F7"/>
    <mergeCell ref="I26:K26"/>
    <mergeCell ref="K7:L7"/>
    <mergeCell ref="L26:N26"/>
    <mergeCell ref="M7:N7"/>
    <mergeCell ref="O7:P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workbookViewId="0">
      <pane ySplit="4" topLeftCell="A5" activePane="bottomLeft" state="frozenSplit"/>
      <selection pane="bottomLeft"/>
    </sheetView>
  </sheetViews>
  <sheetFormatPr defaultRowHeight="15" x14ac:dyDescent="0.25"/>
  <cols>
    <col min="2" max="2" width="11.28515625" bestFit="1" customWidth="1"/>
    <col min="3" max="3" width="13.140625" customWidth="1"/>
    <col min="4" max="10" width="14.5703125" customWidth="1"/>
    <col min="11" max="13" width="18.85546875" customWidth="1"/>
    <col min="14" max="16" width="19.42578125" customWidth="1"/>
  </cols>
  <sheetData>
    <row r="1" spans="1:16" s="134" customFormat="1" x14ac:dyDescent="0.25">
      <c r="A1" s="136" t="s">
        <v>250</v>
      </c>
    </row>
    <row r="2" spans="1:16" s="134" customFormat="1" ht="14.25" x14ac:dyDescent="0.2">
      <c r="A2" s="135"/>
    </row>
    <row r="3" spans="1:16" s="134" customFormat="1" ht="14.25" x14ac:dyDescent="0.2"/>
    <row r="4" spans="1:16" s="134" customFormat="1" ht="14.25" x14ac:dyDescent="0.2"/>
    <row r="7" spans="1:16" ht="30" x14ac:dyDescent="0.25">
      <c r="B7" s="147"/>
      <c r="C7" s="130" t="s">
        <v>4</v>
      </c>
      <c r="D7" s="130" t="s">
        <v>249</v>
      </c>
      <c r="E7" s="130" t="s">
        <v>248</v>
      </c>
      <c r="F7" s="130" t="s">
        <v>14</v>
      </c>
      <c r="G7" s="130" t="s">
        <v>18</v>
      </c>
      <c r="H7" s="130" t="s">
        <v>20</v>
      </c>
      <c r="I7" s="130" t="s">
        <v>21</v>
      </c>
      <c r="J7" s="130" t="s">
        <v>188</v>
      </c>
      <c r="K7" s="130" t="s">
        <v>245</v>
      </c>
      <c r="L7" s="130" t="s">
        <v>244</v>
      </c>
      <c r="M7" s="130" t="s">
        <v>243</v>
      </c>
      <c r="N7" s="130" t="s">
        <v>242</v>
      </c>
      <c r="O7" s="130" t="s">
        <v>241</v>
      </c>
      <c r="P7" s="130" t="s">
        <v>240</v>
      </c>
    </row>
    <row r="8" spans="1:16" x14ac:dyDescent="0.25">
      <c r="B8" s="283" t="s">
        <v>15</v>
      </c>
      <c r="C8" s="129" t="s">
        <v>6</v>
      </c>
      <c r="D8" s="175">
        <v>26682342</v>
      </c>
      <c r="E8" s="175">
        <v>29211085</v>
      </c>
      <c r="F8" s="175">
        <v>21922206</v>
      </c>
      <c r="G8" s="175">
        <v>4342646</v>
      </c>
      <c r="H8" s="175">
        <v>3178822</v>
      </c>
      <c r="I8" s="175">
        <v>15671360</v>
      </c>
      <c r="J8" s="175">
        <v>15029730</v>
      </c>
      <c r="K8" s="174">
        <f t="shared" ref="K8:K16" si="0">(J8/D8)-1</f>
        <v>-0.43671623727782216</v>
      </c>
      <c r="L8" s="173">
        <f t="shared" ref="L8:L16" si="1">(J8/E8)-1</f>
        <v>-0.48547854350497421</v>
      </c>
      <c r="M8" s="173">
        <f t="shared" ref="M8:M16" si="2">(J8/F8)-1</f>
        <v>-0.3144061323025612</v>
      </c>
      <c r="N8" s="173">
        <f t="shared" ref="N8:N16" si="3">(J8/G8)-1</f>
        <v>2.4609613585818417</v>
      </c>
      <c r="O8" s="173">
        <f t="shared" ref="O8:O16" si="4">(J8/H8)-1</f>
        <v>3.7280816604389928</v>
      </c>
      <c r="P8" s="173">
        <f t="shared" ref="P8:P16" si="5">(J8/I8)-1</f>
        <v>-4.0942840953178239E-2</v>
      </c>
    </row>
    <row r="9" spans="1:16" x14ac:dyDescent="0.25">
      <c r="B9" s="284"/>
      <c r="C9" s="127" t="s">
        <v>7</v>
      </c>
      <c r="D9" s="178">
        <v>26442012</v>
      </c>
      <c r="E9" s="178">
        <v>29572186</v>
      </c>
      <c r="F9" s="178">
        <v>20533403</v>
      </c>
      <c r="G9" s="178">
        <v>4087775</v>
      </c>
      <c r="H9" s="178">
        <v>3047505</v>
      </c>
      <c r="I9" s="178">
        <v>15120618</v>
      </c>
      <c r="J9" s="178">
        <v>15017907</v>
      </c>
      <c r="K9" s="177">
        <f t="shared" si="0"/>
        <v>-0.43204371134844055</v>
      </c>
      <c r="L9" s="176">
        <f t="shared" si="1"/>
        <v>-0.49216108000943859</v>
      </c>
      <c r="M9" s="176">
        <f t="shared" si="2"/>
        <v>-0.26861090682338429</v>
      </c>
      <c r="N9" s="176">
        <f t="shared" si="3"/>
        <v>2.6738585171639828</v>
      </c>
      <c r="O9" s="176">
        <f t="shared" si="4"/>
        <v>3.9279351469480774</v>
      </c>
      <c r="P9" s="176">
        <f t="shared" si="5"/>
        <v>-6.7927779142360478E-3</v>
      </c>
    </row>
    <row r="10" spans="1:16" x14ac:dyDescent="0.25">
      <c r="B10" s="284"/>
      <c r="C10" s="127" t="s">
        <v>8</v>
      </c>
      <c r="D10" s="178">
        <v>32013999</v>
      </c>
      <c r="E10" s="178">
        <v>29206709</v>
      </c>
      <c r="F10" s="178">
        <v>18791688</v>
      </c>
      <c r="G10" s="178">
        <v>5112303</v>
      </c>
      <c r="H10" s="178">
        <v>6638901</v>
      </c>
      <c r="I10" s="178">
        <v>12178744</v>
      </c>
      <c r="J10" s="178">
        <v>18370723</v>
      </c>
      <c r="K10" s="177">
        <f t="shared" si="0"/>
        <v>-0.42616594071862124</v>
      </c>
      <c r="L10" s="176">
        <f t="shared" si="1"/>
        <v>-0.37101016756115868</v>
      </c>
      <c r="M10" s="176">
        <f t="shared" si="2"/>
        <v>-2.2401659712528166E-2</v>
      </c>
      <c r="N10" s="176">
        <f t="shared" si="3"/>
        <v>2.5934339181382637</v>
      </c>
      <c r="O10" s="176">
        <f t="shared" si="4"/>
        <v>1.7671331444767739</v>
      </c>
      <c r="P10" s="176">
        <f t="shared" si="5"/>
        <v>0.50842508882689375</v>
      </c>
    </row>
    <row r="11" spans="1:16" x14ac:dyDescent="0.25">
      <c r="B11" s="284"/>
      <c r="C11" s="127" t="s">
        <v>9</v>
      </c>
      <c r="D11" s="178">
        <v>33882934</v>
      </c>
      <c r="E11" s="178">
        <v>28521304</v>
      </c>
      <c r="F11" s="178">
        <v>17852213</v>
      </c>
      <c r="G11" s="178">
        <v>4020357</v>
      </c>
      <c r="H11" s="178">
        <v>6450948</v>
      </c>
      <c r="I11" s="178">
        <v>12013932</v>
      </c>
      <c r="J11" s="178">
        <v>17919078</v>
      </c>
      <c r="K11" s="177">
        <f t="shared" si="0"/>
        <v>-0.47114739237162873</v>
      </c>
      <c r="L11" s="176">
        <f t="shared" si="1"/>
        <v>-0.37173005834515838</v>
      </c>
      <c r="M11" s="176">
        <f t="shared" si="2"/>
        <v>3.7454740205038473E-3</v>
      </c>
      <c r="N11" s="176">
        <f t="shared" si="3"/>
        <v>3.4570862736816652</v>
      </c>
      <c r="O11" s="176">
        <f t="shared" si="4"/>
        <v>1.7777433642311178</v>
      </c>
      <c r="P11" s="176">
        <f t="shared" si="5"/>
        <v>0.49152483966115335</v>
      </c>
    </row>
    <row r="12" spans="1:16" x14ac:dyDescent="0.25">
      <c r="B12" s="284"/>
      <c r="C12" s="132" t="s">
        <v>10</v>
      </c>
      <c r="D12" s="170">
        <v>35778040</v>
      </c>
      <c r="E12" s="170">
        <v>28978936</v>
      </c>
      <c r="F12" s="170">
        <v>17229936</v>
      </c>
      <c r="G12" s="170">
        <v>3040554</v>
      </c>
      <c r="H12" s="170">
        <v>7134266</v>
      </c>
      <c r="I12" s="170">
        <v>12473263</v>
      </c>
      <c r="J12" s="170">
        <v>17977500</v>
      </c>
      <c r="K12" s="172">
        <f t="shared" si="0"/>
        <v>-0.49752697464701812</v>
      </c>
      <c r="L12" s="171">
        <f t="shared" si="1"/>
        <v>-0.37963560842951583</v>
      </c>
      <c r="M12" s="171">
        <f t="shared" si="2"/>
        <v>4.3387508810247555E-2</v>
      </c>
      <c r="N12" s="171">
        <f t="shared" si="3"/>
        <v>4.9125738270065256</v>
      </c>
      <c r="O12" s="171">
        <f t="shared" si="4"/>
        <v>1.5198808118452551</v>
      </c>
      <c r="P12" s="171">
        <f t="shared" si="5"/>
        <v>0.44128284635704396</v>
      </c>
    </row>
    <row r="13" spans="1:16" x14ac:dyDescent="0.25">
      <c r="B13" s="285"/>
      <c r="C13" s="132" t="s">
        <v>13</v>
      </c>
      <c r="D13" s="170">
        <f t="shared" ref="D13:J13" si="6">SUM(D8:D12)</f>
        <v>154799327</v>
      </c>
      <c r="E13" s="170">
        <f t="shared" si="6"/>
        <v>145490220</v>
      </c>
      <c r="F13" s="170">
        <f t="shared" si="6"/>
        <v>96329446</v>
      </c>
      <c r="G13" s="170">
        <f t="shared" si="6"/>
        <v>20603635</v>
      </c>
      <c r="H13" s="170">
        <f t="shared" si="6"/>
        <v>26450442</v>
      </c>
      <c r="I13" s="170">
        <f t="shared" si="6"/>
        <v>67457917</v>
      </c>
      <c r="J13" s="170">
        <f t="shared" si="6"/>
        <v>84314938</v>
      </c>
      <c r="K13" s="174">
        <f t="shared" si="0"/>
        <v>-0.45532748989276939</v>
      </c>
      <c r="L13" s="173">
        <f t="shared" si="1"/>
        <v>-0.42047693652535545</v>
      </c>
      <c r="M13" s="173">
        <f t="shared" si="2"/>
        <v>-0.12472310906885109</v>
      </c>
      <c r="N13" s="173">
        <f t="shared" si="3"/>
        <v>3.0922360544632053</v>
      </c>
      <c r="O13" s="173">
        <f t="shared" si="4"/>
        <v>2.1876570531411157</v>
      </c>
      <c r="P13" s="167">
        <f t="shared" si="5"/>
        <v>0.24988943847762157</v>
      </c>
    </row>
    <row r="14" spans="1:16" x14ac:dyDescent="0.25">
      <c r="B14" s="283" t="s">
        <v>16</v>
      </c>
      <c r="C14" s="129" t="s">
        <v>11</v>
      </c>
      <c r="D14" s="175">
        <v>23861854</v>
      </c>
      <c r="E14" s="175">
        <v>28660619</v>
      </c>
      <c r="F14" s="175">
        <v>13401300</v>
      </c>
      <c r="G14" s="175">
        <v>819673</v>
      </c>
      <c r="H14" s="175">
        <v>691585</v>
      </c>
      <c r="I14" s="175">
        <v>8205338</v>
      </c>
      <c r="J14" s="175">
        <v>12978754</v>
      </c>
      <c r="K14" s="174">
        <f t="shared" si="0"/>
        <v>-0.45608777926476296</v>
      </c>
      <c r="L14" s="173">
        <f t="shared" si="1"/>
        <v>-0.5471572334149517</v>
      </c>
      <c r="M14" s="173">
        <f t="shared" si="2"/>
        <v>-3.153022467969524E-2</v>
      </c>
      <c r="N14" s="173">
        <f t="shared" si="3"/>
        <v>14.834063095893118</v>
      </c>
      <c r="O14" s="173">
        <f t="shared" si="4"/>
        <v>17.766679439259093</v>
      </c>
      <c r="P14" s="173">
        <f t="shared" si="5"/>
        <v>0.58174520050240464</v>
      </c>
    </row>
    <row r="15" spans="1:16" x14ac:dyDescent="0.25">
      <c r="B15" s="284"/>
      <c r="C15" s="132" t="s">
        <v>5</v>
      </c>
      <c r="D15" s="170">
        <v>17063665</v>
      </c>
      <c r="E15" s="170">
        <v>18519748</v>
      </c>
      <c r="F15" s="170">
        <v>13491152</v>
      </c>
      <c r="G15" s="170">
        <v>521217</v>
      </c>
      <c r="H15" s="170">
        <v>464814</v>
      </c>
      <c r="I15" s="170">
        <v>6496646</v>
      </c>
      <c r="J15" s="170">
        <v>11376331</v>
      </c>
      <c r="K15" s="172">
        <f t="shared" si="0"/>
        <v>-0.3333008471509491</v>
      </c>
      <c r="L15" s="171">
        <f t="shared" si="1"/>
        <v>-0.38571890935017039</v>
      </c>
      <c r="M15" s="171">
        <f t="shared" si="2"/>
        <v>-0.15675614654701098</v>
      </c>
      <c r="N15" s="171">
        <f t="shared" si="3"/>
        <v>20.826477263788401</v>
      </c>
      <c r="O15" s="171">
        <f t="shared" si="4"/>
        <v>23.475017964174917</v>
      </c>
      <c r="P15" s="171">
        <f t="shared" si="5"/>
        <v>0.75110834113479474</v>
      </c>
    </row>
    <row r="16" spans="1:16" x14ac:dyDescent="0.25">
      <c r="B16" s="285"/>
      <c r="C16" s="132" t="s">
        <v>13</v>
      </c>
      <c r="D16" s="170">
        <f t="shared" ref="D16:J16" si="7">SUM(D14:D15)</f>
        <v>40925519</v>
      </c>
      <c r="E16" s="170">
        <f t="shared" si="7"/>
        <v>47180367</v>
      </c>
      <c r="F16" s="170">
        <f t="shared" si="7"/>
        <v>26892452</v>
      </c>
      <c r="G16" s="170">
        <f t="shared" si="7"/>
        <v>1340890</v>
      </c>
      <c r="H16" s="169">
        <f t="shared" si="7"/>
        <v>1156399</v>
      </c>
      <c r="I16" s="169">
        <f t="shared" si="7"/>
        <v>14701984</v>
      </c>
      <c r="J16" s="169">
        <f t="shared" si="7"/>
        <v>24355085</v>
      </c>
      <c r="K16" s="168">
        <f t="shared" si="0"/>
        <v>-0.40489245841940336</v>
      </c>
      <c r="L16" s="167">
        <f t="shared" si="1"/>
        <v>-0.48378771619135563</v>
      </c>
      <c r="M16" s="167">
        <f t="shared" si="2"/>
        <v>-9.4352385569006492E-2</v>
      </c>
      <c r="N16" s="167">
        <f t="shared" si="3"/>
        <v>17.163372834460695</v>
      </c>
      <c r="O16" s="167">
        <f t="shared" si="4"/>
        <v>20.061143255917724</v>
      </c>
      <c r="P16" s="167">
        <f t="shared" si="5"/>
        <v>0.65658492078348063</v>
      </c>
    </row>
  </sheetData>
  <mergeCells count="2">
    <mergeCell ref="B8:B13"/>
    <mergeCell ref="B14:B1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workbookViewId="0"/>
  </sheetViews>
  <sheetFormatPr defaultRowHeight="15" x14ac:dyDescent="0.25"/>
  <cols>
    <col min="1" max="1" width="9.140625" style="3"/>
    <col min="2" max="2" width="15.140625" style="3" customWidth="1"/>
    <col min="3" max="3" width="13.7109375" style="3" customWidth="1"/>
    <col min="4" max="4" width="24.42578125" style="3" customWidth="1"/>
    <col min="5" max="16384" width="9.140625" style="3"/>
  </cols>
  <sheetData>
    <row r="1" spans="1:4" x14ac:dyDescent="0.25">
      <c r="A1" s="115" t="s">
        <v>186</v>
      </c>
    </row>
    <row r="5" spans="1:4" x14ac:dyDescent="0.25">
      <c r="B5" s="286" t="s">
        <v>188</v>
      </c>
      <c r="C5" s="286"/>
      <c r="D5" s="286"/>
    </row>
    <row r="6" spans="1:4" ht="30" x14ac:dyDescent="0.25">
      <c r="B6" s="108" t="s">
        <v>3</v>
      </c>
      <c r="C6" s="108" t="s">
        <v>4</v>
      </c>
      <c r="D6" s="108" t="s">
        <v>173</v>
      </c>
    </row>
    <row r="7" spans="1:4" x14ac:dyDescent="0.25">
      <c r="B7" s="107">
        <v>44013</v>
      </c>
      <c r="C7" s="106" t="s">
        <v>8</v>
      </c>
      <c r="D7" s="105">
        <v>1651.2626329787233</v>
      </c>
    </row>
    <row r="8" spans="1:4" x14ac:dyDescent="0.25">
      <c r="B8" s="107">
        <v>44014</v>
      </c>
      <c r="C8" s="106" t="s">
        <v>9</v>
      </c>
      <c r="D8" s="105">
        <v>1656.8641400709221</v>
      </c>
    </row>
    <row r="9" spans="1:4" x14ac:dyDescent="0.25">
      <c r="B9" s="107">
        <v>44015</v>
      </c>
      <c r="C9" s="106" t="s">
        <v>10</v>
      </c>
      <c r="D9" s="105">
        <v>1689.7378102836878</v>
      </c>
    </row>
    <row r="10" spans="1:4" x14ac:dyDescent="0.25">
      <c r="B10" s="107">
        <v>44016</v>
      </c>
      <c r="C10" s="106" t="s">
        <v>11</v>
      </c>
      <c r="D10" s="105">
        <v>1618.0842198581561</v>
      </c>
    </row>
    <row r="11" spans="1:4" x14ac:dyDescent="0.25">
      <c r="B11" s="107">
        <v>44017</v>
      </c>
      <c r="C11" s="106" t="s">
        <v>5</v>
      </c>
      <c r="D11" s="105">
        <v>1413.1728723404256</v>
      </c>
    </row>
    <row r="12" spans="1:4" x14ac:dyDescent="0.25">
      <c r="B12" s="107">
        <v>44018</v>
      </c>
      <c r="C12" s="106" t="s">
        <v>6</v>
      </c>
      <c r="D12" s="105">
        <v>1691.971409574468</v>
      </c>
    </row>
    <row r="13" spans="1:4" x14ac:dyDescent="0.25">
      <c r="B13" s="107">
        <v>44019</v>
      </c>
      <c r="C13" s="106" t="s">
        <v>7</v>
      </c>
      <c r="D13" s="105">
        <v>1638.5664893617022</v>
      </c>
    </row>
    <row r="14" spans="1:4" x14ac:dyDescent="0.25">
      <c r="B14" s="107">
        <v>44020</v>
      </c>
      <c r="C14" s="106" t="s">
        <v>8</v>
      </c>
      <c r="D14" s="105">
        <v>1647.5057624113474</v>
      </c>
    </row>
    <row r="15" spans="1:4" x14ac:dyDescent="0.25">
      <c r="B15" s="107">
        <v>44021</v>
      </c>
      <c r="C15" s="106" t="s">
        <v>9</v>
      </c>
      <c r="D15" s="105">
        <v>1653.3089539007092</v>
      </c>
    </row>
    <row r="16" spans="1:4" x14ac:dyDescent="0.25">
      <c r="B16" s="107">
        <v>44022</v>
      </c>
      <c r="C16" s="106" t="s">
        <v>10</v>
      </c>
      <c r="D16" s="105">
        <v>1689.8302304964539</v>
      </c>
    </row>
    <row r="17" spans="2:4" x14ac:dyDescent="0.25">
      <c r="B17" s="107">
        <v>44023</v>
      </c>
      <c r="C17" s="106" t="s">
        <v>11</v>
      </c>
      <c r="D17" s="105">
        <v>1621.3189273049645</v>
      </c>
    </row>
    <row r="18" spans="2:4" x14ac:dyDescent="0.25">
      <c r="B18" s="107">
        <v>44024</v>
      </c>
      <c r="C18" s="106" t="s">
        <v>5</v>
      </c>
      <c r="D18" s="105">
        <v>1398.6524822695035</v>
      </c>
    </row>
    <row r="19" spans="2:4" x14ac:dyDescent="0.25">
      <c r="B19" s="107">
        <v>44025</v>
      </c>
      <c r="C19" s="106" t="s">
        <v>6</v>
      </c>
      <c r="D19" s="105">
        <v>1634.2517730496454</v>
      </c>
    </row>
    <row r="20" spans="2:4" x14ac:dyDescent="0.25">
      <c r="B20" s="107">
        <v>44026</v>
      </c>
      <c r="C20" s="106" t="s">
        <v>7</v>
      </c>
      <c r="D20" s="105">
        <v>1635.3453014184397</v>
      </c>
    </row>
    <row r="21" spans="2:4" x14ac:dyDescent="0.25">
      <c r="B21" s="107">
        <v>44027</v>
      </c>
      <c r="C21" s="106" t="s">
        <v>8</v>
      </c>
      <c r="D21" s="105">
        <v>1462.5777925531916</v>
      </c>
    </row>
    <row r="22" spans="2:4" x14ac:dyDescent="0.25">
      <c r="B22" s="107">
        <v>44028</v>
      </c>
      <c r="C22" s="106" t="s">
        <v>9</v>
      </c>
      <c r="D22" s="105">
        <v>1649.1152482269504</v>
      </c>
    </row>
    <row r="23" spans="2:4" x14ac:dyDescent="0.25">
      <c r="B23" s="107">
        <v>44029</v>
      </c>
      <c r="C23" s="106" t="s">
        <v>10</v>
      </c>
      <c r="D23" s="105">
        <v>1695.6272163120568</v>
      </c>
    </row>
    <row r="24" spans="2:4" x14ac:dyDescent="0.25">
      <c r="B24" s="107">
        <v>44030</v>
      </c>
      <c r="C24" s="106" t="s">
        <v>11</v>
      </c>
      <c r="D24" s="105">
        <v>1622.7287234042553</v>
      </c>
    </row>
    <row r="25" spans="2:4" x14ac:dyDescent="0.25">
      <c r="B25" s="107">
        <v>44031</v>
      </c>
      <c r="C25" s="106" t="s">
        <v>5</v>
      </c>
      <c r="D25" s="105">
        <v>1337.2422429078015</v>
      </c>
    </row>
    <row r="26" spans="2:4" x14ac:dyDescent="0.25">
      <c r="B26" s="107">
        <v>44032</v>
      </c>
      <c r="C26" s="106" t="s">
        <v>6</v>
      </c>
      <c r="D26" s="105">
        <v>1660.7433510638298</v>
      </c>
    </row>
    <row r="27" spans="2:4" x14ac:dyDescent="0.25">
      <c r="B27" s="107">
        <v>44033</v>
      </c>
      <c r="C27" s="106" t="s">
        <v>7</v>
      </c>
      <c r="D27" s="105">
        <v>1643.4335106382978</v>
      </c>
    </row>
    <row r="28" spans="2:4" x14ac:dyDescent="0.25">
      <c r="B28" s="107">
        <v>44034</v>
      </c>
      <c r="C28" s="106" t="s">
        <v>8</v>
      </c>
      <c r="D28" s="105">
        <v>1657.7227393617022</v>
      </c>
    </row>
    <row r="29" spans="2:4" x14ac:dyDescent="0.25">
      <c r="B29" s="107">
        <v>44035</v>
      </c>
      <c r="C29" s="106" t="s">
        <v>9</v>
      </c>
      <c r="D29" s="105">
        <v>1673.6726507092199</v>
      </c>
    </row>
    <row r="30" spans="2:4" x14ac:dyDescent="0.25">
      <c r="B30" s="107">
        <v>44036</v>
      </c>
      <c r="C30" s="106" t="s">
        <v>10</v>
      </c>
      <c r="D30" s="105">
        <v>1691.9441489361702</v>
      </c>
    </row>
    <row r="31" spans="2:4" x14ac:dyDescent="0.25">
      <c r="B31" s="107">
        <v>44037</v>
      </c>
      <c r="C31" s="106" t="s">
        <v>11</v>
      </c>
      <c r="D31" s="105">
        <v>1636.3792109929077</v>
      </c>
    </row>
    <row r="32" spans="2:4" x14ac:dyDescent="0.25">
      <c r="B32" s="107">
        <v>44038</v>
      </c>
      <c r="C32" s="106" t="s">
        <v>5</v>
      </c>
      <c r="D32" s="105">
        <v>1402.8796542553191</v>
      </c>
    </row>
    <row r="33" spans="2:4" x14ac:dyDescent="0.25">
      <c r="B33" s="107">
        <v>44039</v>
      </c>
      <c r="C33" s="106" t="s">
        <v>6</v>
      </c>
      <c r="D33" s="105">
        <v>1670.8503989361702</v>
      </c>
    </row>
    <row r="34" spans="2:4" x14ac:dyDescent="0.25">
      <c r="B34" s="107">
        <v>44040</v>
      </c>
      <c r="C34" s="106" t="s">
        <v>7</v>
      </c>
      <c r="D34" s="105">
        <v>1703.5800088652481</v>
      </c>
    </row>
    <row r="35" spans="2:4" x14ac:dyDescent="0.25">
      <c r="B35" s="107">
        <v>44041</v>
      </c>
      <c r="C35" s="106" t="s">
        <v>8</v>
      </c>
      <c r="D35" s="105">
        <v>1731.5378989361702</v>
      </c>
    </row>
    <row r="36" spans="2:4" x14ac:dyDescent="0.25">
      <c r="B36" s="107">
        <v>44042</v>
      </c>
      <c r="C36" s="106" t="s">
        <v>9</v>
      </c>
      <c r="D36" s="105">
        <v>1534.9224290780141</v>
      </c>
    </row>
    <row r="37" spans="2:4" x14ac:dyDescent="0.25">
      <c r="B37" s="107">
        <v>44043</v>
      </c>
      <c r="C37" s="106" t="s">
        <v>10</v>
      </c>
      <c r="D37" s="105">
        <v>1404.7679521276596</v>
      </c>
    </row>
    <row r="38" spans="2:4" x14ac:dyDescent="0.25">
      <c r="B38" s="287" t="s">
        <v>12</v>
      </c>
      <c r="C38" s="287"/>
      <c r="D38" s="104">
        <v>1607.0838123427134</v>
      </c>
    </row>
  </sheetData>
  <mergeCells count="2">
    <mergeCell ref="B5:D5"/>
    <mergeCell ref="B38:C3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30</vt:i4>
      </vt:variant>
    </vt:vector>
  </HeadingPairs>
  <TitlesOfParts>
    <vt:vector size="30" baseType="lpstr">
      <vt:lpstr>İÇİNDEKİLER</vt:lpstr>
      <vt:lpstr>TABLO1</vt:lpstr>
      <vt:lpstr>TABLO2</vt:lpstr>
      <vt:lpstr>TABLO3</vt:lpstr>
      <vt:lpstr>TABLO4</vt:lpstr>
      <vt:lpstr>TABLO5</vt:lpstr>
      <vt:lpstr>TABLO6</vt:lpstr>
      <vt:lpstr>TABLO7</vt:lpstr>
      <vt:lpstr>TABLO8</vt:lpstr>
      <vt:lpstr>TABLO9</vt:lpstr>
      <vt:lpstr>TABLO10</vt:lpstr>
      <vt:lpstr>TABLO11</vt:lpstr>
      <vt:lpstr>TABLO12</vt:lpstr>
      <vt:lpstr>TABLO13</vt:lpstr>
      <vt:lpstr>TABLO14</vt:lpstr>
      <vt:lpstr>TABLO15</vt:lpstr>
      <vt:lpstr>TABLO16</vt:lpstr>
      <vt:lpstr>TABLO17</vt:lpstr>
      <vt:lpstr>TABLO18</vt:lpstr>
      <vt:lpstr>TABLO19</vt:lpstr>
      <vt:lpstr>TABLO20</vt:lpstr>
      <vt:lpstr>TABLO21</vt:lpstr>
      <vt:lpstr>TABLO22</vt:lpstr>
      <vt:lpstr>TABLO23</vt:lpstr>
      <vt:lpstr>TABLO24</vt:lpstr>
      <vt:lpstr>TABLO25</vt:lpstr>
      <vt:lpstr>TABLO26</vt:lpstr>
      <vt:lpstr>TABLO27</vt:lpstr>
      <vt:lpstr>TABLO28</vt:lpstr>
      <vt:lpstr>TABLO29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Erkanm</dc:creator>
  <cp:lastModifiedBy>user</cp:lastModifiedBy>
  <dcterms:created xsi:type="dcterms:W3CDTF">2015-06-05T18:19:34Z</dcterms:created>
  <dcterms:modified xsi:type="dcterms:W3CDTF">2020-08-13T13:19:54Z</dcterms:modified>
</cp:coreProperties>
</file>