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kagan.ozbay\Desktop\İstanbul Ulaşım Bülteni, Eylül 2020\"/>
    </mc:Choice>
  </mc:AlternateContent>
  <bookViews>
    <workbookView xWindow="0" yWindow="0" windowWidth="28800" windowHeight="12345" tabRatio="903"/>
  </bookViews>
  <sheets>
    <sheet name="İÇİNDEKİLER" sheetId="31" r:id="rId1"/>
    <sheet name="TABLO1" sheetId="84" r:id="rId2"/>
    <sheet name="TABLO2" sheetId="85" r:id="rId3"/>
    <sheet name="TABLO3" sheetId="86" r:id="rId4"/>
    <sheet name="TABLO4" sheetId="87" r:id="rId5"/>
    <sheet name="TABLO5" sheetId="88" r:id="rId6"/>
    <sheet name="TABLO6" sheetId="89" r:id="rId7"/>
    <sheet name="TABLO7" sheetId="90" r:id="rId8"/>
    <sheet name="TABLO8" sheetId="92" r:id="rId9"/>
    <sheet name="TABLO9" sheetId="93" r:id="rId10"/>
    <sheet name="TABLO10" sheetId="94" r:id="rId11"/>
    <sheet name="TABLO11" sheetId="95" r:id="rId12"/>
    <sheet name="TABLO12" sheetId="96" r:id="rId13"/>
    <sheet name="TABLO13" sheetId="97" r:id="rId14"/>
    <sheet name="TABLO14" sheetId="98" r:id="rId15"/>
    <sheet name="TABLO15" sheetId="99" r:id="rId16"/>
    <sheet name="TABLO16" sheetId="100" r:id="rId17"/>
    <sheet name="TABLO17" sheetId="101" r:id="rId18"/>
    <sheet name="TABLO18" sheetId="102" r:id="rId19"/>
    <sheet name="TABLO19" sheetId="103" r:id="rId20"/>
    <sheet name="TABLO20" sheetId="104" r:id="rId21"/>
    <sheet name="TABLO21" sheetId="106" r:id="rId22"/>
    <sheet name="TABLO22" sheetId="107" r:id="rId23"/>
    <sheet name="TABLO23" sheetId="108" r:id="rId24"/>
    <sheet name="TABLO24" sheetId="109" r:id="rId25"/>
    <sheet name="TABLO25" sheetId="110" r:id="rId26"/>
    <sheet name="TABLO26" sheetId="111" r:id="rId27"/>
    <sheet name="TABLO27" sheetId="112" r:id="rId28"/>
    <sheet name="TABLO28" sheetId="113" r:id="rId29"/>
  </sheets>
  <calcPr calcId="162913"/>
</workbook>
</file>

<file path=xl/calcChain.xml><?xml version="1.0" encoding="utf-8"?>
<calcChain xmlns="http://schemas.openxmlformats.org/spreadsheetml/2006/main">
  <c r="AC99" i="113" l="1"/>
  <c r="AC100" i="113"/>
  <c r="AC101" i="113"/>
  <c r="AC102" i="113"/>
  <c r="AC103" i="113"/>
  <c r="AC104" i="113"/>
  <c r="AC105" i="113"/>
  <c r="AC106" i="113"/>
  <c r="AC107" i="113"/>
  <c r="AC108" i="113"/>
  <c r="AC109" i="113"/>
  <c r="AC110" i="113"/>
  <c r="AC111" i="113"/>
  <c r="AC112" i="113"/>
  <c r="AC113" i="113"/>
  <c r="AC114" i="113"/>
  <c r="AC115" i="113"/>
  <c r="AC116" i="113"/>
  <c r="AC117" i="113"/>
  <c r="AC118" i="113"/>
  <c r="AC119" i="113"/>
  <c r="AC120" i="113"/>
  <c r="AC121" i="113"/>
  <c r="AC122" i="113"/>
  <c r="AC123" i="113"/>
  <c r="AC124" i="113"/>
  <c r="AC125" i="113"/>
  <c r="AC126" i="113"/>
  <c r="AC127" i="113"/>
  <c r="AC128" i="113"/>
  <c r="K17" i="103" l="1"/>
  <c r="J17" i="103"/>
  <c r="I17" i="103"/>
  <c r="H17" i="103"/>
  <c r="K16" i="103"/>
  <c r="J16" i="103"/>
  <c r="I16" i="103"/>
  <c r="H16" i="103"/>
  <c r="J9" i="101" l="1"/>
  <c r="K9" i="101"/>
  <c r="L9" i="101"/>
  <c r="M9" i="101"/>
  <c r="N9" i="101"/>
  <c r="O9" i="101"/>
  <c r="W9" i="101"/>
  <c r="X9" i="101"/>
  <c r="Y9" i="101"/>
  <c r="Z9" i="101"/>
  <c r="AA9" i="101"/>
  <c r="AB9" i="101"/>
  <c r="AJ9" i="101"/>
  <c r="AK9" i="101"/>
  <c r="AL9" i="101"/>
  <c r="AM9" i="101"/>
  <c r="AN9" i="101"/>
  <c r="AO9" i="101"/>
  <c r="AW9" i="101"/>
  <c r="AX9" i="101"/>
  <c r="AY9" i="101"/>
  <c r="AZ9" i="101"/>
  <c r="BA9" i="101"/>
  <c r="BB9" i="101"/>
  <c r="BC9" i="101"/>
  <c r="BK9" i="101" s="1"/>
  <c r="BD9" i="101"/>
  <c r="BJ9" i="101" s="1"/>
  <c r="BE9" i="101"/>
  <c r="BF9" i="101"/>
  <c r="BL9" i="101" s="1"/>
  <c r="J10" i="101"/>
  <c r="K10" i="101"/>
  <c r="L10" i="101"/>
  <c r="M10" i="101"/>
  <c r="N10" i="101"/>
  <c r="O10" i="101"/>
  <c r="W10" i="101"/>
  <c r="X10" i="101"/>
  <c r="Y10" i="101"/>
  <c r="Z10" i="101"/>
  <c r="AA10" i="101"/>
  <c r="AB10" i="101"/>
  <c r="AJ10" i="101"/>
  <c r="AK10" i="101"/>
  <c r="AL10" i="101"/>
  <c r="AM10" i="101"/>
  <c r="AN10" i="101"/>
  <c r="AO10" i="101"/>
  <c r="AW10" i="101"/>
  <c r="AX10" i="101"/>
  <c r="AY10" i="101"/>
  <c r="AZ10" i="101"/>
  <c r="BA10" i="101"/>
  <c r="BB10" i="101"/>
  <c r="BC10" i="101"/>
  <c r="BN10" i="101" s="1"/>
  <c r="BD10" i="101"/>
  <c r="BJ10" i="101" s="1"/>
  <c r="BE10" i="101"/>
  <c r="BK10" i="101" s="1"/>
  <c r="BF10" i="101"/>
  <c r="BL10" i="101" s="1"/>
  <c r="BM10" i="101"/>
  <c r="J11" i="101"/>
  <c r="K11" i="101"/>
  <c r="L11" i="101"/>
  <c r="M11" i="101"/>
  <c r="N11" i="101"/>
  <c r="O11" i="101"/>
  <c r="W11" i="101"/>
  <c r="X11" i="101"/>
  <c r="Y11" i="101"/>
  <c r="Z11" i="101"/>
  <c r="AA11" i="101"/>
  <c r="AB11" i="101"/>
  <c r="AJ11" i="101"/>
  <c r="AK11" i="101"/>
  <c r="AL11" i="101"/>
  <c r="AM11" i="101"/>
  <c r="AN11" i="101"/>
  <c r="AO11" i="101"/>
  <c r="AW11" i="101"/>
  <c r="AX11" i="101"/>
  <c r="AY11" i="101"/>
  <c r="AZ11" i="101"/>
  <c r="BA11" i="101"/>
  <c r="BB11" i="101"/>
  <c r="BC11" i="101"/>
  <c r="BN11" i="101" s="1"/>
  <c r="BD11" i="101"/>
  <c r="BE11" i="101"/>
  <c r="BF11" i="101"/>
  <c r="BL11" i="101" s="1"/>
  <c r="BJ11" i="101"/>
  <c r="BK11" i="101"/>
  <c r="BM11" i="101"/>
  <c r="BO11" i="101"/>
  <c r="J12" i="101"/>
  <c r="K12" i="101"/>
  <c r="L12" i="101"/>
  <c r="M12" i="101"/>
  <c r="N12" i="101"/>
  <c r="O12" i="101"/>
  <c r="W12" i="101"/>
  <c r="X12" i="101"/>
  <c r="Y12" i="101"/>
  <c r="Z12" i="101"/>
  <c r="AA12" i="101"/>
  <c r="AB12" i="101"/>
  <c r="AJ12" i="101"/>
  <c r="AK12" i="101"/>
  <c r="AL12" i="101"/>
  <c r="AM12" i="101"/>
  <c r="AN12" i="101"/>
  <c r="AO12" i="101"/>
  <c r="AW12" i="101"/>
  <c r="AX12" i="101"/>
  <c r="AY12" i="101"/>
  <c r="AZ12" i="101"/>
  <c r="BA12" i="101"/>
  <c r="BB12" i="101"/>
  <c r="BC12" i="101"/>
  <c r="BD12" i="101"/>
  <c r="BJ12" i="101" s="1"/>
  <c r="BE12" i="101"/>
  <c r="BF12" i="101"/>
  <c r="BK12" i="101"/>
  <c r="BL12" i="101"/>
  <c r="BM12" i="101"/>
  <c r="BN12" i="101"/>
  <c r="BO12" i="101"/>
  <c r="J13" i="101"/>
  <c r="K13" i="101"/>
  <c r="L13" i="101"/>
  <c r="M13" i="101"/>
  <c r="N13" i="101"/>
  <c r="O13" i="101"/>
  <c r="W13" i="101"/>
  <c r="X13" i="101"/>
  <c r="Y13" i="101"/>
  <c r="Z13" i="101"/>
  <c r="AA13" i="101"/>
  <c r="AB13" i="101"/>
  <c r="AJ13" i="101"/>
  <c r="AK13" i="101"/>
  <c r="AL13" i="101"/>
  <c r="AM13" i="101"/>
  <c r="AN13" i="101"/>
  <c r="AO13" i="101"/>
  <c r="AW13" i="101"/>
  <c r="AX13" i="101"/>
  <c r="AY13" i="101"/>
  <c r="AZ13" i="101"/>
  <c r="BA13" i="101"/>
  <c r="BB13" i="101"/>
  <c r="BC13" i="101"/>
  <c r="BD13" i="101"/>
  <c r="BJ13" i="101" s="1"/>
  <c r="BE13" i="101"/>
  <c r="BF13" i="101"/>
  <c r="BL13" i="101" s="1"/>
  <c r="BK13" i="101"/>
  <c r="BM13" i="101"/>
  <c r="BN13" i="101"/>
  <c r="BO13" i="101"/>
  <c r="J14" i="101"/>
  <c r="K14" i="101"/>
  <c r="L14" i="101"/>
  <c r="M14" i="101"/>
  <c r="N14" i="101"/>
  <c r="O14" i="101"/>
  <c r="W14" i="101"/>
  <c r="X14" i="101"/>
  <c r="Y14" i="101"/>
  <c r="Z14" i="101"/>
  <c r="AA14" i="101"/>
  <c r="AB14" i="101"/>
  <c r="AJ14" i="101"/>
  <c r="AK14" i="101"/>
  <c r="AL14" i="101"/>
  <c r="AM14" i="101"/>
  <c r="AN14" i="101"/>
  <c r="AO14" i="101"/>
  <c r="AW14" i="101"/>
  <c r="AX14" i="101"/>
  <c r="AY14" i="101"/>
  <c r="AZ14" i="101"/>
  <c r="BA14" i="101"/>
  <c r="BB14" i="101"/>
  <c r="BC14" i="101"/>
  <c r="BK14" i="101" s="1"/>
  <c r="BD14" i="101"/>
  <c r="BJ14" i="101" s="1"/>
  <c r="BE14" i="101"/>
  <c r="BF14" i="101"/>
  <c r="BL14" i="101" s="1"/>
  <c r="BO14" i="101"/>
  <c r="J15" i="101"/>
  <c r="K15" i="101"/>
  <c r="L15" i="101"/>
  <c r="M15" i="101"/>
  <c r="N15" i="101"/>
  <c r="O15" i="101"/>
  <c r="W15" i="101"/>
  <c r="X15" i="101"/>
  <c r="Y15" i="101"/>
  <c r="Z15" i="101"/>
  <c r="AA15" i="101"/>
  <c r="AB15" i="101"/>
  <c r="AJ15" i="101"/>
  <c r="AK15" i="101"/>
  <c r="AL15" i="101"/>
  <c r="AM15" i="101"/>
  <c r="AN15" i="101"/>
  <c r="AO15" i="101"/>
  <c r="AW15" i="101"/>
  <c r="AX15" i="101"/>
  <c r="AY15" i="101"/>
  <c r="AZ15" i="101"/>
  <c r="BA15" i="101"/>
  <c r="BB15" i="101"/>
  <c r="BC15" i="101"/>
  <c r="BK15" i="101" s="1"/>
  <c r="BD15" i="101"/>
  <c r="BJ15" i="101" s="1"/>
  <c r="BE15" i="101"/>
  <c r="BF15" i="101"/>
  <c r="BL15" i="101" s="1"/>
  <c r="J16" i="101"/>
  <c r="K16" i="101"/>
  <c r="L16" i="101"/>
  <c r="M16" i="101"/>
  <c r="N16" i="101"/>
  <c r="O16" i="101"/>
  <c r="W16" i="101"/>
  <c r="X16" i="101"/>
  <c r="Y16" i="101"/>
  <c r="Z16" i="101"/>
  <c r="AA16" i="101"/>
  <c r="AB16" i="101"/>
  <c r="AJ16" i="101"/>
  <c r="AK16" i="101"/>
  <c r="AL16" i="101"/>
  <c r="AM16" i="101"/>
  <c r="AN16" i="101"/>
  <c r="AO16" i="101"/>
  <c r="AW16" i="101"/>
  <c r="AX16" i="101"/>
  <c r="AY16" i="101"/>
  <c r="AZ16" i="101"/>
  <c r="BA16" i="101"/>
  <c r="BB16" i="101"/>
  <c r="BC16" i="101"/>
  <c r="BD16" i="101"/>
  <c r="BJ16" i="101" s="1"/>
  <c r="BE16" i="101"/>
  <c r="BK16" i="101" s="1"/>
  <c r="BF16" i="101"/>
  <c r="BL16" i="101" s="1"/>
  <c r="BM16" i="101"/>
  <c r="BN16" i="101"/>
  <c r="BO16" i="101"/>
  <c r="J17" i="101"/>
  <c r="K17" i="101"/>
  <c r="L17" i="101"/>
  <c r="M17" i="101"/>
  <c r="N17" i="101"/>
  <c r="O17" i="101"/>
  <c r="W17" i="101"/>
  <c r="X17" i="101"/>
  <c r="Y17" i="101"/>
  <c r="Z17" i="101"/>
  <c r="AA17" i="101"/>
  <c r="AB17" i="101"/>
  <c r="AJ17" i="101"/>
  <c r="AK17" i="101"/>
  <c r="AL17" i="101"/>
  <c r="AM17" i="101"/>
  <c r="AN17" i="101"/>
  <c r="AO17" i="101"/>
  <c r="AW17" i="101"/>
  <c r="AX17" i="101"/>
  <c r="AY17" i="101"/>
  <c r="AZ17" i="101"/>
  <c r="BA17" i="101"/>
  <c r="BB17" i="101"/>
  <c r="BC17" i="101"/>
  <c r="BN17" i="101" s="1"/>
  <c r="BD17" i="101"/>
  <c r="BE17" i="101"/>
  <c r="BF17" i="101"/>
  <c r="BL17" i="101" s="1"/>
  <c r="BJ17" i="101"/>
  <c r="BK17" i="101"/>
  <c r="BM17" i="101"/>
  <c r="BO17" i="101"/>
  <c r="J18" i="101"/>
  <c r="K18" i="101"/>
  <c r="L18" i="101"/>
  <c r="M18" i="101"/>
  <c r="N18" i="101"/>
  <c r="O18" i="101"/>
  <c r="W18" i="101"/>
  <c r="X18" i="101"/>
  <c r="Y18" i="101"/>
  <c r="Z18" i="101"/>
  <c r="AA18" i="101"/>
  <c r="AB18" i="101"/>
  <c r="AJ18" i="101"/>
  <c r="AK18" i="101"/>
  <c r="AL18" i="101"/>
  <c r="AM18" i="101"/>
  <c r="AN18" i="101"/>
  <c r="AO18" i="101"/>
  <c r="AW18" i="101"/>
  <c r="AX18" i="101"/>
  <c r="AY18" i="101"/>
  <c r="AZ18" i="101"/>
  <c r="BA18" i="101"/>
  <c r="BB18" i="101"/>
  <c r="BC18" i="101"/>
  <c r="BD18" i="101"/>
  <c r="BJ18" i="101" s="1"/>
  <c r="BE18" i="101"/>
  <c r="BF18" i="101"/>
  <c r="BK18" i="101"/>
  <c r="BL18" i="101"/>
  <c r="BM18" i="101"/>
  <c r="BN18" i="101"/>
  <c r="BO18" i="101"/>
  <c r="J19" i="101"/>
  <c r="K19" i="101"/>
  <c r="L19" i="101"/>
  <c r="M19" i="101"/>
  <c r="N19" i="101"/>
  <c r="O19" i="101"/>
  <c r="W19" i="101"/>
  <c r="X19" i="101"/>
  <c r="Y19" i="101"/>
  <c r="Z19" i="101"/>
  <c r="AA19" i="101"/>
  <c r="AB19" i="101"/>
  <c r="AJ19" i="101"/>
  <c r="AK19" i="101"/>
  <c r="AL19" i="101"/>
  <c r="AM19" i="101"/>
  <c r="AN19" i="101"/>
  <c r="AO19" i="101"/>
  <c r="AW19" i="101"/>
  <c r="AX19" i="101"/>
  <c r="AY19" i="101"/>
  <c r="AZ19" i="101"/>
  <c r="BA19" i="101"/>
  <c r="BB19" i="101"/>
  <c r="BC19" i="101"/>
  <c r="BD19" i="101"/>
  <c r="BJ19" i="101" s="1"/>
  <c r="BE19" i="101"/>
  <c r="BF19" i="101"/>
  <c r="BL19" i="101" s="1"/>
  <c r="BK19" i="101"/>
  <c r="BM19" i="101"/>
  <c r="BN19" i="101"/>
  <c r="BO19" i="101"/>
  <c r="J20" i="101"/>
  <c r="K20" i="101"/>
  <c r="L20" i="101"/>
  <c r="M20" i="101"/>
  <c r="N20" i="101"/>
  <c r="O20" i="101"/>
  <c r="W20" i="101"/>
  <c r="X20" i="101"/>
  <c r="Y20" i="101"/>
  <c r="Z20" i="101"/>
  <c r="AA20" i="101"/>
  <c r="AB20" i="101"/>
  <c r="AJ20" i="101"/>
  <c r="AK20" i="101"/>
  <c r="AL20" i="101"/>
  <c r="AM20" i="101"/>
  <c r="AN20" i="101"/>
  <c r="AO20" i="101"/>
  <c r="AW20" i="101"/>
  <c r="AX20" i="101"/>
  <c r="AY20" i="101"/>
  <c r="AZ20" i="101"/>
  <c r="BA20" i="101"/>
  <c r="BB20" i="101"/>
  <c r="BC20" i="101"/>
  <c r="BK20" i="101" s="1"/>
  <c r="BD20" i="101"/>
  <c r="BJ20" i="101" s="1"/>
  <c r="BE20" i="101"/>
  <c r="BF20" i="101"/>
  <c r="BL20" i="101" s="1"/>
  <c r="BO20" i="101"/>
  <c r="J21" i="101"/>
  <c r="K21" i="101"/>
  <c r="L21" i="101"/>
  <c r="M21" i="101"/>
  <c r="N21" i="101"/>
  <c r="O21" i="101"/>
  <c r="W21" i="101"/>
  <c r="X21" i="101"/>
  <c r="Y21" i="101"/>
  <c r="Z21" i="101"/>
  <c r="AA21" i="101"/>
  <c r="AB21" i="101"/>
  <c r="AJ21" i="101"/>
  <c r="AK21" i="101"/>
  <c r="AL21" i="101"/>
  <c r="AM21" i="101"/>
  <c r="AN21" i="101"/>
  <c r="AO21" i="101"/>
  <c r="AW21" i="101"/>
  <c r="AX21" i="101"/>
  <c r="AY21" i="101"/>
  <c r="AZ21" i="101"/>
  <c r="BA21" i="101"/>
  <c r="BB21" i="101"/>
  <c r="BC21" i="101"/>
  <c r="BK21" i="101" s="1"/>
  <c r="BD21" i="101"/>
  <c r="BJ21" i="101" s="1"/>
  <c r="BE21" i="101"/>
  <c r="BF21" i="101"/>
  <c r="BL21" i="101" s="1"/>
  <c r="J22" i="101"/>
  <c r="K22" i="101"/>
  <c r="L22" i="101"/>
  <c r="M22" i="101"/>
  <c r="N22" i="101"/>
  <c r="O22" i="101"/>
  <c r="W22" i="101"/>
  <c r="X22" i="101"/>
  <c r="Y22" i="101"/>
  <c r="Z22" i="101"/>
  <c r="AA22" i="101"/>
  <c r="AB22" i="101"/>
  <c r="AJ22" i="101"/>
  <c r="AK22" i="101"/>
  <c r="AL22" i="101"/>
  <c r="AM22" i="101"/>
  <c r="AN22" i="101"/>
  <c r="AO22" i="101"/>
  <c r="AW22" i="101"/>
  <c r="AX22" i="101"/>
  <c r="AY22" i="101"/>
  <c r="AZ22" i="101"/>
  <c r="BA22" i="101"/>
  <c r="BB22" i="101"/>
  <c r="BC22" i="101"/>
  <c r="BD22" i="101"/>
  <c r="BJ22" i="101" s="1"/>
  <c r="BE22" i="101"/>
  <c r="BK22" i="101" s="1"/>
  <c r="BF22" i="101"/>
  <c r="BL22" i="101" s="1"/>
  <c r="BM22" i="101"/>
  <c r="BN22" i="101"/>
  <c r="BO22" i="101"/>
  <c r="J23" i="101"/>
  <c r="K23" i="101"/>
  <c r="L23" i="101"/>
  <c r="M23" i="101"/>
  <c r="N23" i="101"/>
  <c r="O23" i="101"/>
  <c r="W23" i="101"/>
  <c r="X23" i="101"/>
  <c r="Y23" i="101"/>
  <c r="Z23" i="101"/>
  <c r="AA23" i="101"/>
  <c r="AB23" i="101"/>
  <c r="AJ23" i="101"/>
  <c r="AK23" i="101"/>
  <c r="AL23" i="101"/>
  <c r="AM23" i="101"/>
  <c r="AN23" i="101"/>
  <c r="AO23" i="101"/>
  <c r="AW23" i="101"/>
  <c r="AX23" i="101"/>
  <c r="AY23" i="101"/>
  <c r="AZ23" i="101"/>
  <c r="BA23" i="101"/>
  <c r="BB23" i="101"/>
  <c r="BC23" i="101"/>
  <c r="BN23" i="101" s="1"/>
  <c r="BD23" i="101"/>
  <c r="BE23" i="101"/>
  <c r="BF23" i="101"/>
  <c r="BL23" i="101" s="1"/>
  <c r="BJ23" i="101"/>
  <c r="BK23" i="101"/>
  <c r="BM23" i="101"/>
  <c r="BO23" i="101"/>
  <c r="J24" i="101"/>
  <c r="K24" i="101"/>
  <c r="L24" i="101"/>
  <c r="M24" i="101"/>
  <c r="N24" i="101"/>
  <c r="O24" i="101"/>
  <c r="W24" i="101"/>
  <c r="X24" i="101"/>
  <c r="Y24" i="101"/>
  <c r="Z24" i="101"/>
  <c r="AA24" i="101"/>
  <c r="AB24" i="101"/>
  <c r="AJ24" i="101"/>
  <c r="AK24" i="101"/>
  <c r="AL24" i="101"/>
  <c r="AM24" i="101"/>
  <c r="AN24" i="101"/>
  <c r="AO24" i="101"/>
  <c r="AW24" i="101"/>
  <c r="AX24" i="101"/>
  <c r="AY24" i="101"/>
  <c r="AZ24" i="101"/>
  <c r="BA24" i="101"/>
  <c r="BB24" i="101"/>
  <c r="BC24" i="101"/>
  <c r="BD24" i="101"/>
  <c r="BJ24" i="101" s="1"/>
  <c r="BE24" i="101"/>
  <c r="BF24" i="101"/>
  <c r="BK24" i="101"/>
  <c r="BL24" i="101"/>
  <c r="BM24" i="101"/>
  <c r="BN24" i="101"/>
  <c r="BO24" i="101"/>
  <c r="J25" i="101"/>
  <c r="K25" i="101"/>
  <c r="L25" i="101"/>
  <c r="M25" i="101"/>
  <c r="N25" i="101"/>
  <c r="O25" i="101"/>
  <c r="W25" i="101"/>
  <c r="X25" i="101"/>
  <c r="Y25" i="101"/>
  <c r="Z25" i="101"/>
  <c r="AA25" i="101"/>
  <c r="AB25" i="101"/>
  <c r="AJ25" i="101"/>
  <c r="AK25" i="101"/>
  <c r="AL25" i="101"/>
  <c r="AM25" i="101"/>
  <c r="AN25" i="101"/>
  <c r="AO25" i="101"/>
  <c r="AW25" i="101"/>
  <c r="AX25" i="101"/>
  <c r="AY25" i="101"/>
  <c r="AZ25" i="101"/>
  <c r="BA25" i="101"/>
  <c r="BB25" i="101"/>
  <c r="BC25" i="101"/>
  <c r="BD25" i="101"/>
  <c r="BJ25" i="101" s="1"/>
  <c r="BE25" i="101"/>
  <c r="BK25" i="101" s="1"/>
  <c r="BF25" i="101"/>
  <c r="BL25" i="101" s="1"/>
  <c r="BM25" i="101"/>
  <c r="BN25" i="101"/>
  <c r="BO25" i="101"/>
  <c r="J26" i="101"/>
  <c r="K26" i="101"/>
  <c r="L26" i="101"/>
  <c r="M26" i="101"/>
  <c r="N26" i="101"/>
  <c r="O26" i="101"/>
  <c r="W26" i="101"/>
  <c r="X26" i="101"/>
  <c r="Y26" i="101"/>
  <c r="Z26" i="101"/>
  <c r="AA26" i="101"/>
  <c r="AB26" i="101"/>
  <c r="AJ26" i="101"/>
  <c r="AK26" i="101"/>
  <c r="AL26" i="101"/>
  <c r="AM26" i="101"/>
  <c r="AN26" i="101"/>
  <c r="AO26" i="101"/>
  <c r="AW26" i="101"/>
  <c r="AX26" i="101"/>
  <c r="AY26" i="101"/>
  <c r="AZ26" i="101"/>
  <c r="BA26" i="101"/>
  <c r="BB26" i="101"/>
  <c r="BC26" i="101"/>
  <c r="BK26" i="101" s="1"/>
  <c r="BD26" i="101"/>
  <c r="BJ26" i="101" s="1"/>
  <c r="BE26" i="101"/>
  <c r="BF26" i="101"/>
  <c r="BL26" i="101" s="1"/>
  <c r="BO26" i="101"/>
  <c r="J27" i="101"/>
  <c r="K27" i="101"/>
  <c r="L27" i="101"/>
  <c r="M27" i="101"/>
  <c r="N27" i="101"/>
  <c r="O27" i="101"/>
  <c r="W27" i="101"/>
  <c r="X27" i="101"/>
  <c r="Y27" i="101"/>
  <c r="Z27" i="101"/>
  <c r="AA27" i="101"/>
  <c r="AB27" i="101"/>
  <c r="AJ27" i="101"/>
  <c r="AK27" i="101"/>
  <c r="AL27" i="101"/>
  <c r="AM27" i="101"/>
  <c r="AN27" i="101"/>
  <c r="AO27" i="101"/>
  <c r="AW27" i="101"/>
  <c r="AX27" i="101"/>
  <c r="AY27" i="101"/>
  <c r="AZ27" i="101"/>
  <c r="BA27" i="101"/>
  <c r="BB27" i="101"/>
  <c r="BC27" i="101"/>
  <c r="BK27" i="101" s="1"/>
  <c r="BD27" i="101"/>
  <c r="BJ27" i="101" s="1"/>
  <c r="BE27" i="101"/>
  <c r="BF27" i="101"/>
  <c r="BL27" i="101" s="1"/>
  <c r="J28" i="101"/>
  <c r="K28" i="101"/>
  <c r="L28" i="101"/>
  <c r="M28" i="101"/>
  <c r="N28" i="101"/>
  <c r="O28" i="101"/>
  <c r="W28" i="101"/>
  <c r="X28" i="101"/>
  <c r="Y28" i="101"/>
  <c r="Z28" i="101"/>
  <c r="AA28" i="101"/>
  <c r="AB28" i="101"/>
  <c r="AJ28" i="101"/>
  <c r="AK28" i="101"/>
  <c r="AL28" i="101"/>
  <c r="AM28" i="101"/>
  <c r="AN28" i="101"/>
  <c r="AO28" i="101"/>
  <c r="AW28" i="101"/>
  <c r="AX28" i="101"/>
  <c r="AY28" i="101"/>
  <c r="AZ28" i="101"/>
  <c r="BA28" i="101"/>
  <c r="BB28" i="101"/>
  <c r="BC28" i="101"/>
  <c r="BN28" i="101" s="1"/>
  <c r="BD28" i="101"/>
  <c r="BJ28" i="101" s="1"/>
  <c r="BE28" i="101"/>
  <c r="BK28" i="101" s="1"/>
  <c r="BF28" i="101"/>
  <c r="BL28" i="101" s="1"/>
  <c r="BM28" i="101"/>
  <c r="BO28" i="101"/>
  <c r="J29" i="101"/>
  <c r="K29" i="101"/>
  <c r="L29" i="101"/>
  <c r="M29" i="101"/>
  <c r="N29" i="101"/>
  <c r="O29" i="101"/>
  <c r="W29" i="101"/>
  <c r="X29" i="101"/>
  <c r="Y29" i="101"/>
  <c r="Z29" i="101"/>
  <c r="AA29" i="101"/>
  <c r="AB29" i="101"/>
  <c r="AJ29" i="101"/>
  <c r="AK29" i="101"/>
  <c r="AL29" i="101"/>
  <c r="AM29" i="101"/>
  <c r="AN29" i="101"/>
  <c r="AO29" i="101"/>
  <c r="AW29" i="101"/>
  <c r="AX29" i="101"/>
  <c r="AY29" i="101"/>
  <c r="AZ29" i="101"/>
  <c r="BA29" i="101"/>
  <c r="BB29" i="101"/>
  <c r="BC29" i="101"/>
  <c r="BN29" i="101" s="1"/>
  <c r="BD29" i="101"/>
  <c r="BE29" i="101"/>
  <c r="BF29" i="101"/>
  <c r="BL29" i="101" s="1"/>
  <c r="BJ29" i="101"/>
  <c r="BK29" i="101"/>
  <c r="BM29" i="101"/>
  <c r="BO29" i="101"/>
  <c r="J30" i="101"/>
  <c r="K30" i="101"/>
  <c r="L30" i="101"/>
  <c r="M30" i="101"/>
  <c r="N30" i="101"/>
  <c r="O30" i="101"/>
  <c r="W30" i="101"/>
  <c r="X30" i="101"/>
  <c r="Y30" i="101"/>
  <c r="Z30" i="101"/>
  <c r="AA30" i="101"/>
  <c r="AB30" i="101"/>
  <c r="AJ30" i="101"/>
  <c r="AK30" i="101"/>
  <c r="AL30" i="101"/>
  <c r="AM30" i="101"/>
  <c r="AN30" i="101"/>
  <c r="AO30" i="101"/>
  <c r="AW30" i="101"/>
  <c r="AX30" i="101"/>
  <c r="AY30" i="101"/>
  <c r="AZ30" i="101"/>
  <c r="BA30" i="101"/>
  <c r="BB30" i="101"/>
  <c r="BC30" i="101"/>
  <c r="BD30" i="101"/>
  <c r="BJ30" i="101" s="1"/>
  <c r="BE30" i="101"/>
  <c r="BF30" i="101"/>
  <c r="BK30" i="101"/>
  <c r="BL30" i="101"/>
  <c r="BM30" i="101"/>
  <c r="BN30" i="101"/>
  <c r="BO30" i="101"/>
  <c r="J31" i="101"/>
  <c r="K31" i="101"/>
  <c r="L31" i="101"/>
  <c r="M31" i="101"/>
  <c r="N31" i="101"/>
  <c r="O31" i="101"/>
  <c r="W31" i="101"/>
  <c r="X31" i="101"/>
  <c r="Y31" i="101"/>
  <c r="Z31" i="101"/>
  <c r="AA31" i="101"/>
  <c r="AB31" i="101"/>
  <c r="AJ31" i="101"/>
  <c r="AK31" i="101"/>
  <c r="AL31" i="101"/>
  <c r="AM31" i="101"/>
  <c r="AN31" i="101"/>
  <c r="AO31" i="101"/>
  <c r="AW31" i="101"/>
  <c r="AX31" i="101"/>
  <c r="AY31" i="101"/>
  <c r="AZ31" i="101"/>
  <c r="BA31" i="101"/>
  <c r="BB31" i="101"/>
  <c r="BC31" i="101"/>
  <c r="BD31" i="101"/>
  <c r="BJ31" i="101" s="1"/>
  <c r="BE31" i="101"/>
  <c r="BK31" i="101" s="1"/>
  <c r="BF31" i="101"/>
  <c r="BL31" i="101" s="1"/>
  <c r="BM31" i="101"/>
  <c r="BN31" i="101"/>
  <c r="BO31" i="101"/>
  <c r="J32" i="101"/>
  <c r="K32" i="101"/>
  <c r="L32" i="101"/>
  <c r="M32" i="101"/>
  <c r="N32" i="101"/>
  <c r="O32" i="101"/>
  <c r="W32" i="101"/>
  <c r="X32" i="101"/>
  <c r="Y32" i="101"/>
  <c r="Z32" i="101"/>
  <c r="AA32" i="101"/>
  <c r="AB32" i="101"/>
  <c r="AJ32" i="101"/>
  <c r="AK32" i="101"/>
  <c r="AL32" i="101"/>
  <c r="AM32" i="101"/>
  <c r="AN32" i="101"/>
  <c r="AO32" i="101"/>
  <c r="AW32" i="101"/>
  <c r="AX32" i="101"/>
  <c r="AY32" i="101"/>
  <c r="AZ32" i="101"/>
  <c r="BA32" i="101"/>
  <c r="BB32" i="101"/>
  <c r="BC32" i="101"/>
  <c r="BK32" i="101" s="1"/>
  <c r="BD32" i="101"/>
  <c r="BJ32" i="101" s="1"/>
  <c r="BE32" i="101"/>
  <c r="BF32" i="101"/>
  <c r="BL32" i="101" s="1"/>
  <c r="BO32" i="101"/>
  <c r="L8" i="100"/>
  <c r="M8" i="100"/>
  <c r="N8" i="100"/>
  <c r="O8" i="100"/>
  <c r="P8" i="100"/>
  <c r="L9" i="100"/>
  <c r="M9" i="100"/>
  <c r="N9" i="100"/>
  <c r="O9" i="100"/>
  <c r="P9" i="100"/>
  <c r="L10" i="100"/>
  <c r="M10" i="100"/>
  <c r="N10" i="100"/>
  <c r="O10" i="100"/>
  <c r="P10" i="100"/>
  <c r="L11" i="100"/>
  <c r="M11" i="100"/>
  <c r="N11" i="100"/>
  <c r="O11" i="100"/>
  <c r="P11" i="100"/>
  <c r="L12" i="100"/>
  <c r="M12" i="100"/>
  <c r="N12" i="100"/>
  <c r="O12" i="100"/>
  <c r="P12" i="100"/>
  <c r="L13" i="100"/>
  <c r="M13" i="100"/>
  <c r="N13" i="100"/>
  <c r="O13" i="100"/>
  <c r="P13" i="100"/>
  <c r="L14" i="100"/>
  <c r="M14" i="100"/>
  <c r="N14" i="100"/>
  <c r="O14" i="100"/>
  <c r="P14" i="100"/>
  <c r="L15" i="100"/>
  <c r="M15" i="100"/>
  <c r="N15" i="100"/>
  <c r="O15" i="100"/>
  <c r="P15" i="100"/>
  <c r="L16" i="100"/>
  <c r="M16" i="100"/>
  <c r="N16" i="100"/>
  <c r="O16" i="100"/>
  <c r="P16" i="100"/>
  <c r="L17" i="100"/>
  <c r="M17" i="100"/>
  <c r="N17" i="100"/>
  <c r="O17" i="100"/>
  <c r="P17" i="100"/>
  <c r="L18" i="100"/>
  <c r="M18" i="100"/>
  <c r="N18" i="100"/>
  <c r="O18" i="100"/>
  <c r="P18" i="100"/>
  <c r="L19" i="100"/>
  <c r="M19" i="100"/>
  <c r="N19" i="100"/>
  <c r="O19" i="100"/>
  <c r="P19" i="100"/>
  <c r="L20" i="100"/>
  <c r="M20" i="100"/>
  <c r="N20" i="100"/>
  <c r="O20" i="100"/>
  <c r="P20" i="100"/>
  <c r="L21" i="100"/>
  <c r="M21" i="100"/>
  <c r="N21" i="100"/>
  <c r="O21" i="100"/>
  <c r="P21" i="100"/>
  <c r="L22" i="100"/>
  <c r="M22" i="100"/>
  <c r="N22" i="100"/>
  <c r="O22" i="100"/>
  <c r="P22" i="100"/>
  <c r="J8" i="94"/>
  <c r="K8" i="94"/>
  <c r="L8" i="94"/>
  <c r="M8" i="94"/>
  <c r="N8" i="94"/>
  <c r="O8" i="94"/>
  <c r="Y8" i="94"/>
  <c r="Z8" i="94"/>
  <c r="AA8" i="94"/>
  <c r="AB8" i="94"/>
  <c r="AC8" i="94"/>
  <c r="AD8" i="94"/>
  <c r="J9" i="94"/>
  <c r="K9" i="94"/>
  <c r="L9" i="94"/>
  <c r="M9" i="94"/>
  <c r="N9" i="94"/>
  <c r="O9" i="94"/>
  <c r="Y9" i="94"/>
  <c r="Z9" i="94"/>
  <c r="AA9" i="94"/>
  <c r="AB9" i="94"/>
  <c r="AC9" i="94"/>
  <c r="AD9" i="94"/>
  <c r="J10" i="94"/>
  <c r="K10" i="94"/>
  <c r="L10" i="94"/>
  <c r="M10" i="94"/>
  <c r="N10" i="94"/>
  <c r="O10" i="94"/>
  <c r="Y10" i="94"/>
  <c r="Z10" i="94"/>
  <c r="AA10" i="94"/>
  <c r="AB10" i="94"/>
  <c r="AC10" i="94"/>
  <c r="AD10" i="94"/>
  <c r="J11" i="94"/>
  <c r="K11" i="94"/>
  <c r="L11" i="94"/>
  <c r="M11" i="94"/>
  <c r="N11" i="94"/>
  <c r="O11" i="94"/>
  <c r="Y11" i="94"/>
  <c r="Z11" i="94"/>
  <c r="AA11" i="94"/>
  <c r="AB11" i="94"/>
  <c r="AC11" i="94"/>
  <c r="AD11" i="94"/>
  <c r="J12" i="94"/>
  <c r="K12" i="94"/>
  <c r="L12" i="94"/>
  <c r="M12" i="94"/>
  <c r="N12" i="94"/>
  <c r="O12" i="94"/>
  <c r="Y12" i="94"/>
  <c r="Z12" i="94"/>
  <c r="AA12" i="94"/>
  <c r="AB12" i="94"/>
  <c r="AC12" i="94"/>
  <c r="AD12" i="94"/>
  <c r="J13" i="94"/>
  <c r="K13" i="94"/>
  <c r="L13" i="94"/>
  <c r="M13" i="94"/>
  <c r="N13" i="94"/>
  <c r="O13" i="94"/>
  <c r="Y13" i="94"/>
  <c r="Z13" i="94"/>
  <c r="AA13" i="94"/>
  <c r="AB13" i="94"/>
  <c r="AC13" i="94"/>
  <c r="AD13" i="94"/>
  <c r="J14" i="94"/>
  <c r="K14" i="94"/>
  <c r="L14" i="94"/>
  <c r="M14" i="94"/>
  <c r="N14" i="94"/>
  <c r="O14" i="94"/>
  <c r="Y14" i="94"/>
  <c r="Z14" i="94"/>
  <c r="AA14" i="94"/>
  <c r="AB14" i="94"/>
  <c r="AC14" i="94"/>
  <c r="AD14" i="94"/>
  <c r="J15" i="94"/>
  <c r="K15" i="94"/>
  <c r="L15" i="94"/>
  <c r="M15" i="94"/>
  <c r="N15" i="94"/>
  <c r="O15" i="94"/>
  <c r="Y15" i="94"/>
  <c r="Z15" i="94"/>
  <c r="AA15" i="94"/>
  <c r="AB15" i="94"/>
  <c r="AC15" i="94"/>
  <c r="AD15" i="94"/>
  <c r="J16" i="94"/>
  <c r="K16" i="94"/>
  <c r="L16" i="94"/>
  <c r="M16" i="94"/>
  <c r="N16" i="94"/>
  <c r="O16" i="94"/>
  <c r="Y16" i="94"/>
  <c r="Z16" i="94"/>
  <c r="AA16" i="94"/>
  <c r="AB16" i="94"/>
  <c r="AC16" i="94"/>
  <c r="AD16" i="94"/>
  <c r="J17" i="94"/>
  <c r="K17" i="94"/>
  <c r="L17" i="94"/>
  <c r="M17" i="94"/>
  <c r="N17" i="94"/>
  <c r="O17" i="94"/>
  <c r="Y17" i="94"/>
  <c r="Z17" i="94"/>
  <c r="AA17" i="94"/>
  <c r="AB17" i="94"/>
  <c r="AC17" i="94"/>
  <c r="AD17" i="94"/>
  <c r="Y18" i="94"/>
  <c r="Z18" i="94"/>
  <c r="AA18" i="94"/>
  <c r="AB18" i="94"/>
  <c r="AC18" i="94"/>
  <c r="AD18" i="94"/>
  <c r="Y19" i="94"/>
  <c r="Z19" i="94"/>
  <c r="AA19" i="94"/>
  <c r="AB19" i="94"/>
  <c r="AC19" i="94"/>
  <c r="AD19" i="94"/>
  <c r="Y20" i="94"/>
  <c r="Z20" i="94"/>
  <c r="AA20" i="94"/>
  <c r="AB20" i="94"/>
  <c r="AC20" i="94"/>
  <c r="AD20" i="94"/>
  <c r="Y21" i="94"/>
  <c r="Z21" i="94"/>
  <c r="AA21" i="94"/>
  <c r="AB21" i="94"/>
  <c r="AC21" i="94"/>
  <c r="AD21" i="94"/>
  <c r="Y22" i="94"/>
  <c r="Z22" i="94"/>
  <c r="AA22" i="94"/>
  <c r="AB22" i="94"/>
  <c r="AC22" i="94"/>
  <c r="AD22" i="94"/>
  <c r="Y23" i="94"/>
  <c r="Z23" i="94"/>
  <c r="AA23" i="94"/>
  <c r="AB23" i="94"/>
  <c r="AC23" i="94"/>
  <c r="AD23" i="94"/>
  <c r="Y24" i="94"/>
  <c r="Z24" i="94"/>
  <c r="AA24" i="94"/>
  <c r="AB24" i="94"/>
  <c r="AC24" i="94"/>
  <c r="AD24" i="94"/>
  <c r="Y25" i="94"/>
  <c r="Z25" i="94"/>
  <c r="AA25" i="94"/>
  <c r="AB25" i="94"/>
  <c r="AC25" i="94"/>
  <c r="AD25" i="94"/>
  <c r="Y26" i="94"/>
  <c r="Z26" i="94"/>
  <c r="AA26" i="94"/>
  <c r="AB26" i="94"/>
  <c r="AC26" i="94"/>
  <c r="AD26" i="94"/>
  <c r="Y27" i="94"/>
  <c r="Z27" i="94"/>
  <c r="AA27" i="94"/>
  <c r="AB27" i="94"/>
  <c r="AC27" i="94"/>
  <c r="AD27" i="94"/>
  <c r="Y28" i="94"/>
  <c r="Z28" i="94"/>
  <c r="AA28" i="94"/>
  <c r="AB28" i="94"/>
  <c r="AC28" i="94"/>
  <c r="AD28" i="94"/>
  <c r="Y29" i="94"/>
  <c r="Z29" i="94"/>
  <c r="AA29" i="94"/>
  <c r="AB29" i="94"/>
  <c r="AC29" i="94"/>
  <c r="AD29" i="94"/>
  <c r="Y30" i="94"/>
  <c r="Z30" i="94"/>
  <c r="AA30" i="94"/>
  <c r="AB30" i="94"/>
  <c r="AC30" i="94"/>
  <c r="AD30" i="94"/>
  <c r="Y31" i="94"/>
  <c r="Z31" i="94"/>
  <c r="AA31" i="94"/>
  <c r="AB31" i="94"/>
  <c r="AC31" i="94"/>
  <c r="AD31" i="94"/>
  <c r="Y32" i="94"/>
  <c r="Z32" i="94"/>
  <c r="AA32" i="94"/>
  <c r="AB32" i="94"/>
  <c r="AC32" i="94"/>
  <c r="AD32" i="94"/>
  <c r="BN32" i="101" l="1"/>
  <c r="BN26" i="101"/>
  <c r="BN20" i="101"/>
  <c r="BN14" i="101"/>
  <c r="BM32" i="101"/>
  <c r="BO27" i="101"/>
  <c r="BM26" i="101"/>
  <c r="BO21" i="101"/>
  <c r="BM20" i="101"/>
  <c r="BO15" i="101"/>
  <c r="BM14" i="101"/>
  <c r="BO9" i="101"/>
  <c r="BN27" i="101"/>
  <c r="BN21" i="101"/>
  <c r="BN15" i="101"/>
  <c r="BN9" i="101"/>
  <c r="BM27" i="101"/>
  <c r="BM21" i="101"/>
  <c r="BM15" i="101"/>
  <c r="BO10" i="101"/>
  <c r="BM9" i="101"/>
  <c r="U29" i="89" l="1"/>
  <c r="V29" i="89"/>
  <c r="W29" i="89"/>
  <c r="U30" i="89"/>
  <c r="V30" i="89"/>
  <c r="W30" i="89"/>
  <c r="U31" i="89"/>
  <c r="V31" i="89"/>
  <c r="W31" i="89"/>
  <c r="U32" i="89"/>
  <c r="V32" i="89"/>
  <c r="W32" i="89"/>
  <c r="U33" i="89"/>
  <c r="V33" i="89"/>
  <c r="W33" i="89"/>
  <c r="U34" i="89"/>
  <c r="V34" i="89"/>
  <c r="W34" i="89"/>
  <c r="U35" i="89"/>
  <c r="V35" i="89"/>
  <c r="W35" i="89"/>
  <c r="U36" i="89"/>
  <c r="V36" i="89"/>
  <c r="W36" i="89"/>
  <c r="U37" i="89"/>
  <c r="V37" i="89"/>
  <c r="W37" i="89"/>
  <c r="U38" i="89"/>
  <c r="V38" i="89"/>
  <c r="W38" i="89"/>
  <c r="U39" i="89"/>
  <c r="V39" i="89"/>
  <c r="W39" i="89"/>
  <c r="U40" i="89"/>
  <c r="V40" i="89"/>
  <c r="W40" i="89"/>
  <c r="U41" i="89"/>
  <c r="V41" i="89"/>
  <c r="W41" i="89"/>
  <c r="U42" i="89"/>
  <c r="V42" i="89"/>
  <c r="W42" i="89"/>
  <c r="W28" i="89"/>
  <c r="V28" i="89"/>
  <c r="U28" i="89"/>
  <c r="K16" i="90"/>
  <c r="Q16" i="90" s="1"/>
  <c r="K13" i="90"/>
  <c r="M13" i="90" s="1"/>
  <c r="Q29" i="84"/>
  <c r="Q30" i="84"/>
  <c r="Q31" i="84"/>
  <c r="Q32" i="84"/>
  <c r="Q28" i="84"/>
  <c r="E23" i="84"/>
  <c r="E22" i="84"/>
  <c r="E20" i="84"/>
  <c r="L9" i="90"/>
  <c r="M9" i="90"/>
  <c r="N9" i="90"/>
  <c r="O9" i="90"/>
  <c r="P9" i="90"/>
  <c r="Q9" i="90"/>
  <c r="R9" i="90"/>
  <c r="L10" i="90"/>
  <c r="M10" i="90"/>
  <c r="N10" i="90"/>
  <c r="O10" i="90"/>
  <c r="P10" i="90"/>
  <c r="Q10" i="90"/>
  <c r="R10" i="90"/>
  <c r="L11" i="90"/>
  <c r="M11" i="90"/>
  <c r="N11" i="90"/>
  <c r="O11" i="90"/>
  <c r="P11" i="90"/>
  <c r="Q11" i="90"/>
  <c r="R11" i="90"/>
  <c r="L12" i="90"/>
  <c r="M12" i="90"/>
  <c r="N12" i="90"/>
  <c r="O12" i="90"/>
  <c r="P12" i="90"/>
  <c r="Q12" i="90"/>
  <c r="R12" i="90"/>
  <c r="L13" i="90"/>
  <c r="N13" i="90"/>
  <c r="P13" i="90"/>
  <c r="R13" i="90"/>
  <c r="L14" i="90"/>
  <c r="M14" i="90"/>
  <c r="N14" i="90"/>
  <c r="O14" i="90"/>
  <c r="P14" i="90"/>
  <c r="Q14" i="90"/>
  <c r="R14" i="90"/>
  <c r="L15" i="90"/>
  <c r="M15" i="90"/>
  <c r="N15" i="90"/>
  <c r="O15" i="90"/>
  <c r="P15" i="90"/>
  <c r="Q15" i="90"/>
  <c r="R15" i="90"/>
  <c r="O16" i="90"/>
  <c r="P16" i="90"/>
  <c r="R8" i="90"/>
  <c r="Q8" i="90"/>
  <c r="P8" i="90"/>
  <c r="O8" i="90"/>
  <c r="N8" i="90"/>
  <c r="M8" i="90"/>
  <c r="L8" i="90"/>
  <c r="U20" i="88"/>
  <c r="V20" i="88"/>
  <c r="W20" i="88"/>
  <c r="U21" i="88"/>
  <c r="V21" i="88"/>
  <c r="W21" i="88"/>
  <c r="U22" i="88"/>
  <c r="V22" i="88"/>
  <c r="W22" i="88"/>
  <c r="U23" i="88"/>
  <c r="V23" i="88"/>
  <c r="W23" i="88"/>
  <c r="W19" i="88"/>
  <c r="U19" i="88"/>
  <c r="V19" i="88"/>
  <c r="R20" i="88"/>
  <c r="S20" i="88"/>
  <c r="T20" i="88"/>
  <c r="R21" i="88"/>
  <c r="S21" i="88"/>
  <c r="T21" i="88"/>
  <c r="R22" i="88"/>
  <c r="S22" i="88"/>
  <c r="T22" i="88"/>
  <c r="R23" i="88"/>
  <c r="S23" i="88"/>
  <c r="T23" i="88"/>
  <c r="T19" i="88"/>
  <c r="S19" i="88"/>
  <c r="R19" i="88"/>
  <c r="O20" i="88"/>
  <c r="P20" i="88"/>
  <c r="Q20" i="88"/>
  <c r="O21" i="88"/>
  <c r="P21" i="88"/>
  <c r="Q21" i="88"/>
  <c r="O22" i="88"/>
  <c r="P22" i="88"/>
  <c r="Q22" i="88"/>
  <c r="O23" i="88"/>
  <c r="P23" i="88"/>
  <c r="Q23" i="88"/>
  <c r="Q19" i="88"/>
  <c r="P19" i="88"/>
  <c r="O19" i="88"/>
  <c r="L20" i="88"/>
  <c r="M20" i="88"/>
  <c r="N20" i="88"/>
  <c r="L21" i="88"/>
  <c r="M21" i="88"/>
  <c r="N21" i="88"/>
  <c r="L22" i="88"/>
  <c r="M22" i="88"/>
  <c r="N22" i="88"/>
  <c r="L23" i="88"/>
  <c r="M23" i="88"/>
  <c r="N23" i="88"/>
  <c r="N19" i="88"/>
  <c r="M19" i="88"/>
  <c r="L19" i="88"/>
  <c r="I20" i="88"/>
  <c r="J20" i="88"/>
  <c r="K20" i="88"/>
  <c r="I21" i="88"/>
  <c r="J21" i="88"/>
  <c r="K21" i="88"/>
  <c r="I22" i="88"/>
  <c r="J22" i="88"/>
  <c r="K22" i="88"/>
  <c r="I23" i="88"/>
  <c r="J23" i="88"/>
  <c r="K23" i="88"/>
  <c r="K19" i="88"/>
  <c r="J19" i="88"/>
  <c r="I19" i="88"/>
  <c r="F20" i="88"/>
  <c r="G20" i="88"/>
  <c r="H20" i="88"/>
  <c r="F21" i="88"/>
  <c r="G21" i="88"/>
  <c r="H21" i="88"/>
  <c r="F22" i="88"/>
  <c r="G22" i="88"/>
  <c r="H22" i="88"/>
  <c r="F23" i="88"/>
  <c r="G23" i="88"/>
  <c r="H23" i="88"/>
  <c r="H19" i="88"/>
  <c r="G19" i="88"/>
  <c r="F19" i="88"/>
  <c r="C20" i="88"/>
  <c r="D20" i="88"/>
  <c r="E20" i="88"/>
  <c r="C21" i="88"/>
  <c r="D21" i="88"/>
  <c r="E21" i="88"/>
  <c r="C22" i="88"/>
  <c r="D22" i="88"/>
  <c r="E22" i="88"/>
  <c r="C23" i="88"/>
  <c r="D23" i="88"/>
  <c r="E23" i="88"/>
  <c r="E19" i="88"/>
  <c r="D19" i="88"/>
  <c r="C19" i="88"/>
  <c r="R14" i="88"/>
  <c r="J24" i="88" s="1"/>
  <c r="Q14" i="88"/>
  <c r="Q24" i="88" s="1"/>
  <c r="P29" i="84"/>
  <c r="P30" i="84"/>
  <c r="P31" i="84"/>
  <c r="P28" i="84"/>
  <c r="O29" i="84"/>
  <c r="O30" i="84"/>
  <c r="O31" i="84"/>
  <c r="O32" i="84"/>
  <c r="O28" i="84"/>
  <c r="N29" i="84"/>
  <c r="N30" i="84"/>
  <c r="N31" i="84"/>
  <c r="N28" i="84"/>
  <c r="M29" i="84"/>
  <c r="M30" i="84"/>
  <c r="M31" i="84"/>
  <c r="M28" i="84"/>
  <c r="L32" i="84"/>
  <c r="L29" i="84"/>
  <c r="L30" i="84"/>
  <c r="L31" i="84"/>
  <c r="L28" i="84"/>
  <c r="K29" i="84"/>
  <c r="K30" i="84"/>
  <c r="K31" i="84"/>
  <c r="K28" i="84"/>
  <c r="J32" i="84"/>
  <c r="P32" i="84" s="1"/>
  <c r="F24" i="84"/>
  <c r="D24" i="84"/>
  <c r="Q13" i="90" l="1"/>
  <c r="O13" i="90"/>
  <c r="N32" i="84"/>
  <c r="N16" i="90"/>
  <c r="L16" i="90"/>
  <c r="M16" i="90"/>
  <c r="R16" i="90"/>
  <c r="K24" i="88"/>
  <c r="P24" i="88"/>
  <c r="V24" i="88"/>
  <c r="I24" i="88"/>
  <c r="O24" i="88"/>
  <c r="U24" i="88"/>
  <c r="H24" i="88"/>
  <c r="N24" i="88"/>
  <c r="T24" i="88"/>
  <c r="G24" i="88"/>
  <c r="M24" i="88"/>
  <c r="S24" i="88"/>
  <c r="F24" i="88"/>
  <c r="L24" i="88"/>
  <c r="R24" i="88"/>
  <c r="W24" i="88"/>
  <c r="M32" i="84"/>
  <c r="K32" i="84"/>
  <c r="C24" i="88"/>
  <c r="D13" i="90"/>
  <c r="E13" i="90"/>
  <c r="F13" i="90"/>
  <c r="G13" i="90"/>
  <c r="H13" i="90"/>
  <c r="I13" i="90"/>
  <c r="J13" i="90"/>
  <c r="D16" i="90"/>
  <c r="E16" i="90"/>
  <c r="F16" i="90"/>
  <c r="G16" i="90"/>
  <c r="H16" i="90"/>
  <c r="I16" i="90"/>
  <c r="J16" i="90"/>
  <c r="C28" i="89"/>
  <c r="D28" i="89"/>
  <c r="E28" i="89"/>
  <c r="F28" i="89"/>
  <c r="G28" i="89"/>
  <c r="H28" i="89"/>
  <c r="I28" i="89"/>
  <c r="J28" i="89"/>
  <c r="K28" i="89"/>
  <c r="L28" i="89"/>
  <c r="M28" i="89"/>
  <c r="N28" i="89"/>
  <c r="O28" i="89"/>
  <c r="P28" i="89"/>
  <c r="Q28" i="89"/>
  <c r="R28" i="89"/>
  <c r="S28" i="89"/>
  <c r="T28" i="89"/>
  <c r="C29" i="89"/>
  <c r="D29" i="89"/>
  <c r="E29" i="89"/>
  <c r="F29" i="89"/>
  <c r="G29" i="89"/>
  <c r="H29" i="89"/>
  <c r="I29" i="89"/>
  <c r="J29" i="89"/>
  <c r="K29" i="89"/>
  <c r="L29" i="89"/>
  <c r="M29" i="89"/>
  <c r="N29" i="89"/>
  <c r="O29" i="89"/>
  <c r="P29" i="89"/>
  <c r="Q29" i="89"/>
  <c r="R29" i="89"/>
  <c r="S29" i="89"/>
  <c r="T29" i="89"/>
  <c r="C30" i="89"/>
  <c r="D30" i="89"/>
  <c r="E30" i="89"/>
  <c r="F30" i="89"/>
  <c r="G30" i="89"/>
  <c r="H30" i="89"/>
  <c r="I30" i="89"/>
  <c r="J30" i="89"/>
  <c r="K30" i="89"/>
  <c r="L30" i="89"/>
  <c r="M30" i="89"/>
  <c r="N30" i="89"/>
  <c r="O30" i="89"/>
  <c r="P30" i="89"/>
  <c r="Q30" i="89"/>
  <c r="R30" i="89"/>
  <c r="S30" i="89"/>
  <c r="T30" i="89"/>
  <c r="C31" i="89"/>
  <c r="D31" i="89"/>
  <c r="E31" i="89"/>
  <c r="F31" i="89"/>
  <c r="G31" i="89"/>
  <c r="H31" i="89"/>
  <c r="I31" i="89"/>
  <c r="J31" i="89"/>
  <c r="K31" i="89"/>
  <c r="L31" i="89"/>
  <c r="M31" i="89"/>
  <c r="N31" i="89"/>
  <c r="O31" i="89"/>
  <c r="P31" i="89"/>
  <c r="Q31" i="89"/>
  <c r="R31" i="89"/>
  <c r="S31" i="89"/>
  <c r="T31" i="89"/>
  <c r="C32" i="89"/>
  <c r="D32" i="89"/>
  <c r="E32" i="89"/>
  <c r="F32" i="89"/>
  <c r="G32" i="89"/>
  <c r="H32" i="89"/>
  <c r="I32" i="89"/>
  <c r="J32" i="89"/>
  <c r="K32" i="89"/>
  <c r="L32" i="89"/>
  <c r="M32" i="89"/>
  <c r="N32" i="89"/>
  <c r="O32" i="89"/>
  <c r="P32" i="89"/>
  <c r="Q32" i="89"/>
  <c r="R32" i="89"/>
  <c r="S32" i="89"/>
  <c r="T32" i="89"/>
  <c r="C33" i="89"/>
  <c r="D33" i="89"/>
  <c r="E33" i="89"/>
  <c r="F33" i="89"/>
  <c r="G33" i="89"/>
  <c r="H33" i="89"/>
  <c r="I33" i="89"/>
  <c r="J33" i="89"/>
  <c r="K33" i="89"/>
  <c r="L33" i="89"/>
  <c r="M33" i="89"/>
  <c r="N33" i="89"/>
  <c r="O33" i="89"/>
  <c r="P33" i="89"/>
  <c r="Q33" i="89"/>
  <c r="R33" i="89"/>
  <c r="S33" i="89"/>
  <c r="T33" i="89"/>
  <c r="C34" i="89"/>
  <c r="D34" i="89"/>
  <c r="E34" i="89"/>
  <c r="F34" i="89"/>
  <c r="G34" i="89"/>
  <c r="H34" i="89"/>
  <c r="I34" i="89"/>
  <c r="J34" i="89"/>
  <c r="K34" i="89"/>
  <c r="L34" i="89"/>
  <c r="M34" i="89"/>
  <c r="N34" i="89"/>
  <c r="O34" i="89"/>
  <c r="P34" i="89"/>
  <c r="Q34" i="89"/>
  <c r="R34" i="89"/>
  <c r="S34" i="89"/>
  <c r="T34" i="89"/>
  <c r="C35" i="89"/>
  <c r="D35" i="89"/>
  <c r="E35" i="89"/>
  <c r="F35" i="89"/>
  <c r="G35" i="89"/>
  <c r="H35" i="89"/>
  <c r="I35" i="89"/>
  <c r="J35" i="89"/>
  <c r="K35" i="89"/>
  <c r="L35" i="89"/>
  <c r="M35" i="89"/>
  <c r="N35" i="89"/>
  <c r="O35" i="89"/>
  <c r="P35" i="89"/>
  <c r="Q35" i="89"/>
  <c r="R35" i="89"/>
  <c r="S35" i="89"/>
  <c r="T35" i="89"/>
  <c r="C36" i="89"/>
  <c r="D36" i="89"/>
  <c r="E36" i="89"/>
  <c r="F36" i="89"/>
  <c r="G36" i="89"/>
  <c r="H36" i="89"/>
  <c r="I36" i="89"/>
  <c r="J36" i="89"/>
  <c r="K36" i="89"/>
  <c r="L36" i="89"/>
  <c r="M36" i="89"/>
  <c r="N36" i="89"/>
  <c r="O36" i="89"/>
  <c r="P36" i="89"/>
  <c r="Q36" i="89"/>
  <c r="R36" i="89"/>
  <c r="S36" i="89"/>
  <c r="T36" i="89"/>
  <c r="C37" i="89"/>
  <c r="D37" i="89"/>
  <c r="E37" i="89"/>
  <c r="F37" i="89"/>
  <c r="G37" i="89"/>
  <c r="H37" i="89"/>
  <c r="I37" i="89"/>
  <c r="J37" i="89"/>
  <c r="K37" i="89"/>
  <c r="L37" i="89"/>
  <c r="M37" i="89"/>
  <c r="N37" i="89"/>
  <c r="O37" i="89"/>
  <c r="P37" i="89"/>
  <c r="Q37" i="89"/>
  <c r="R37" i="89"/>
  <c r="S37" i="89"/>
  <c r="T37" i="89"/>
  <c r="C38" i="89"/>
  <c r="D38" i="89"/>
  <c r="E38" i="89"/>
  <c r="F38" i="89"/>
  <c r="G38" i="89"/>
  <c r="H38" i="89"/>
  <c r="I38" i="89"/>
  <c r="J38" i="89"/>
  <c r="K38" i="89"/>
  <c r="L38" i="89"/>
  <c r="M38" i="89"/>
  <c r="N38" i="89"/>
  <c r="O38" i="89"/>
  <c r="P38" i="89"/>
  <c r="Q38" i="89"/>
  <c r="R38" i="89"/>
  <c r="S38" i="89"/>
  <c r="T38" i="89"/>
  <c r="C39" i="89"/>
  <c r="D39" i="89"/>
  <c r="E39" i="89"/>
  <c r="F39" i="89"/>
  <c r="G39" i="89"/>
  <c r="H39" i="89"/>
  <c r="I39" i="89"/>
  <c r="J39" i="89"/>
  <c r="K39" i="89"/>
  <c r="L39" i="89"/>
  <c r="M39" i="89"/>
  <c r="N39" i="89"/>
  <c r="O39" i="89"/>
  <c r="P39" i="89"/>
  <c r="Q39" i="89"/>
  <c r="R39" i="89"/>
  <c r="S39" i="89"/>
  <c r="T39" i="89"/>
  <c r="C40" i="89"/>
  <c r="D40" i="89"/>
  <c r="E40" i="89"/>
  <c r="F40" i="89"/>
  <c r="G40" i="89"/>
  <c r="H40" i="89"/>
  <c r="I40" i="89"/>
  <c r="J40" i="89"/>
  <c r="K40" i="89"/>
  <c r="L40" i="89"/>
  <c r="M40" i="89"/>
  <c r="N40" i="89"/>
  <c r="O40" i="89"/>
  <c r="P40" i="89"/>
  <c r="Q40" i="89"/>
  <c r="R40" i="89"/>
  <c r="S40" i="89"/>
  <c r="T40" i="89"/>
  <c r="C41" i="89"/>
  <c r="D41" i="89"/>
  <c r="E41" i="89"/>
  <c r="F41" i="89"/>
  <c r="G41" i="89"/>
  <c r="H41" i="89"/>
  <c r="I41" i="89"/>
  <c r="J41" i="89"/>
  <c r="K41" i="89"/>
  <c r="L41" i="89"/>
  <c r="M41" i="89"/>
  <c r="N41" i="89"/>
  <c r="O41" i="89"/>
  <c r="P41" i="89"/>
  <c r="Q41" i="89"/>
  <c r="R41" i="89"/>
  <c r="S41" i="89"/>
  <c r="T41" i="89"/>
  <c r="C42" i="89"/>
  <c r="D42" i="89"/>
  <c r="E42" i="89"/>
  <c r="F42" i="89"/>
  <c r="G42" i="89"/>
  <c r="H42" i="89"/>
  <c r="I42" i="89"/>
  <c r="J42" i="89"/>
  <c r="K42" i="89"/>
  <c r="L42" i="89"/>
  <c r="M42" i="89"/>
  <c r="N42" i="89"/>
  <c r="O42" i="89"/>
  <c r="P42" i="89"/>
  <c r="Q42" i="89"/>
  <c r="R42" i="89"/>
  <c r="S42" i="89"/>
  <c r="T42" i="89"/>
  <c r="C14" i="88"/>
  <c r="D14" i="88"/>
  <c r="D24" i="88" s="1"/>
  <c r="E14" i="88"/>
  <c r="F14" i="88"/>
  <c r="G14" i="88"/>
  <c r="H14" i="88"/>
  <c r="I14" i="88"/>
  <c r="J14" i="88"/>
  <c r="K14" i="88"/>
  <c r="L14" i="88"/>
  <c r="M14" i="88"/>
  <c r="N14" i="88"/>
  <c r="O14" i="88"/>
  <c r="P14" i="88"/>
  <c r="K11" i="87"/>
  <c r="K10" i="87"/>
  <c r="K9" i="87"/>
  <c r="K8" i="87"/>
  <c r="K7" i="87"/>
  <c r="C38" i="86"/>
  <c r="D38" i="86"/>
  <c r="E38" i="86"/>
  <c r="F38" i="86"/>
  <c r="D38" i="85"/>
  <c r="F7" i="85" s="1"/>
  <c r="E8" i="84"/>
  <c r="E9" i="84"/>
  <c r="E10" i="84"/>
  <c r="E11" i="84"/>
  <c r="E12" i="84"/>
  <c r="E13" i="84"/>
  <c r="E14" i="84"/>
  <c r="E15" i="84"/>
  <c r="E16" i="84"/>
  <c r="E17" i="84"/>
  <c r="E18" i="84"/>
  <c r="E19" i="84"/>
  <c r="E21" i="84"/>
  <c r="E24" i="84"/>
  <c r="C32" i="84"/>
  <c r="D32" i="84"/>
  <c r="E32" i="84"/>
  <c r="F32" i="84"/>
  <c r="G32" i="84"/>
  <c r="H32" i="84"/>
  <c r="I32" i="84"/>
  <c r="E24" i="88" l="1"/>
</calcChain>
</file>

<file path=xl/sharedStrings.xml><?xml version="1.0" encoding="utf-8"?>
<sst xmlns="http://schemas.openxmlformats.org/spreadsheetml/2006/main" count="1397" uniqueCount="460">
  <si>
    <t>Şubat</t>
  </si>
  <si>
    <t>Mart</t>
  </si>
  <si>
    <t>Genel Toplam</t>
  </si>
  <si>
    <t>Tarih</t>
  </si>
  <si>
    <t>Gün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</si>
  <si>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</si>
  <si>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</si>
  <si>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</si>
  <si>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</si>
  <si>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</si>
  <si>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</si>
  <si>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</si>
  <si>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</si>
  <si>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Toplam</t>
  </si>
  <si>
    <t>MART</t>
  </si>
  <si>
    <t>Haftaiçi</t>
  </si>
  <si>
    <t>Haftasonu</t>
  </si>
  <si>
    <t>Nisan</t>
  </si>
  <si>
    <t>NİSAN</t>
  </si>
  <si>
    <t>Mayıs</t>
  </si>
  <si>
    <t>MAYIS</t>
  </si>
  <si>
    <t>HAZİRAN</t>
  </si>
  <si>
    <t>Haziran</t>
  </si>
  <si>
    <t>Temmuz</t>
  </si>
  <si>
    <t>TEMMUZ</t>
  </si>
  <si>
    <t>Aylara Göre Ortalama Yolculuk Sayıları</t>
  </si>
  <si>
    <t>Aylara Göre Toplam Yolculuk</t>
  </si>
  <si>
    <t>Aylar</t>
  </si>
  <si>
    <t>H. İçi / H. Sonu</t>
  </si>
  <si>
    <t>Toplam Yolculuk Sayısı</t>
  </si>
  <si>
    <t>Ortalama Yolculuk Sayısı (Gün)</t>
  </si>
  <si>
    <t>Gün Sayısı</t>
  </si>
  <si>
    <t>Ocak</t>
  </si>
  <si>
    <t>H.içi</t>
  </si>
  <si>
    <t>H.sonu</t>
  </si>
  <si>
    <t>Genel Ortalama</t>
  </si>
  <si>
    <t>Aylara ve Yolcu Tipine Göre Toplam Yolculuk</t>
  </si>
  <si>
    <t>Vatandaş</t>
  </si>
  <si>
    <t>Öğrenci</t>
  </si>
  <si>
    <t>60 Yaş Üstü</t>
  </si>
  <si>
    <t>Engelli</t>
  </si>
  <si>
    <t>Günlük Ortalama Yolculuk</t>
  </si>
  <si>
    <t>Toplam Geçiş Adedi</t>
  </si>
  <si>
    <t>Günlük Toplam Geçiş Adedi*</t>
  </si>
  <si>
    <t>Yolcu Tipine Göre Günlük Yolculuk Sayıları</t>
  </si>
  <si>
    <t>Ana Ulaşım Türüne Göre Günlük Ortalama Yolculuk Sayıları*</t>
  </si>
  <si>
    <t>OTOBÜS</t>
  </si>
  <si>
    <t>METRO-TRAMVAY</t>
  </si>
  <si>
    <t>METROBÜS</t>
  </si>
  <si>
    <t>MARMARAY</t>
  </si>
  <si>
    <t>DENİZYOLU</t>
  </si>
  <si>
    <t>Günlük Ortalama Yolculuk Sayıları</t>
  </si>
  <si>
    <t>Ana Ulaşım Türüne Göre Yolculuk Sayıları Değişimi</t>
  </si>
  <si>
    <t>TF2 Eyüp-Piyer Loti Teleferik</t>
  </si>
  <si>
    <t>TF1 Maçka-Taşkışla Teleferik</t>
  </si>
  <si>
    <t>T4 Topkapı-Mescid-i Selam Tramvay</t>
  </si>
  <si>
    <t>T3 Kadıköy-Moda Tramvay Hattı</t>
  </si>
  <si>
    <t>T2 Taksim - Tünel Nostaljik Tramvay</t>
  </si>
  <si>
    <t>T1 Kabataş-Bağcılar Tramvay</t>
  </si>
  <si>
    <t>Marmaray</t>
  </si>
  <si>
    <t>M6 Levent-Hisarüstü Metro</t>
  </si>
  <si>
    <t>M5 Üsküdar-Çekmeköy Metro</t>
  </si>
  <si>
    <t>M4 Kadıköy-Tavşantepe Metro</t>
  </si>
  <si>
    <t>M3 Kirazlı-Olimpiyatköy Metro</t>
  </si>
  <si>
    <t>M2 Yenikapı-Hacıosman Metro</t>
  </si>
  <si>
    <t>M1 Yenikapı-Havalimanı Metro</t>
  </si>
  <si>
    <t>F2 Karaköy-Beyoğlu Tünel</t>
  </si>
  <si>
    <t>F1 Taksim-Kabataş Füniküler</t>
  </si>
  <si>
    <t>Ad</t>
  </si>
  <si>
    <t>Raylı Sistem Hatlarına Göre Günlük Ortalama Yolculuk Sayıları</t>
  </si>
  <si>
    <t>ŞUBAT</t>
  </si>
  <si>
    <t>OCAK</t>
  </si>
  <si>
    <t>Aylara Göre Günlük Değişim</t>
  </si>
  <si>
    <t>Ağustos</t>
  </si>
  <si>
    <t>Ağustos Ayı Değişim(Ocak)</t>
  </si>
  <si>
    <t>Ağustos Ayı Değişim(Şubat)</t>
  </si>
  <si>
    <t xml:space="preserve"> Ağustos Ayı Değişim(Mart)</t>
  </si>
  <si>
    <t>Ağustos Ayı Değişim(Nisan)</t>
  </si>
  <si>
    <t>Ağustos Ayı Değişim(Mayıs)</t>
  </si>
  <si>
    <t>Ağustos Ayı Değişim(Haziran)</t>
  </si>
  <si>
    <t>Ağustos Ayı Değişim(Temmuz)</t>
  </si>
  <si>
    <t>Ağustos Ayı Değişim(Mart)</t>
  </si>
  <si>
    <t>Ağustos Ayı Değişim (Ocak)</t>
  </si>
  <si>
    <t>Ağustos Ayı Değişim (Şubat)</t>
  </si>
  <si>
    <t>Ağustos Ayı Değişim (Mart)</t>
  </si>
  <si>
    <t>Ağustos Ayı Değişim (Nisan)</t>
  </si>
  <si>
    <t>Ağustos Ayı Değişim (Mayıs)</t>
  </si>
  <si>
    <t>Ağustos Ayı Değişim (Haziran)</t>
  </si>
  <si>
    <t>Ağustos Ayı Değişim (Temmuz)</t>
  </si>
  <si>
    <t>AĞUSTOS</t>
  </si>
  <si>
    <t>Ort. Araç Sayısı (Saatlik)</t>
  </si>
  <si>
    <t>Günlük Ortalama Araç Sayısı</t>
  </si>
  <si>
    <t>Günlere Göre Saatlik Ortalama Araç Sayısı</t>
  </si>
  <si>
    <t>Covid-19 Sonrası</t>
  </si>
  <si>
    <t>Covid-19 Öncesi</t>
  </si>
  <si>
    <t>Covid-19 Etkisi</t>
  </si>
  <si>
    <t>*Covid-19 tedbirlerinin alındığı 11 Mart tarihi dikkate alınmıştır.</t>
  </si>
  <si>
    <t>Korona Tedbirleri Öncesi ve Sonrası Ortalama Araç Sayıları*</t>
  </si>
  <si>
    <t>Aylara Göre Taşıt Sayıları Karşılaştırmaları</t>
  </si>
  <si>
    <t>Haftasonu Toplam</t>
  </si>
  <si>
    <t>Haftaiçi Toplam</t>
  </si>
  <si>
    <t>5. Hafta</t>
  </si>
  <si>
    <t>4. Hafta</t>
  </si>
  <si>
    <t>3. Hafta</t>
  </si>
  <si>
    <t>2. Hafta</t>
  </si>
  <si>
    <t>1. Hafta</t>
  </si>
  <si>
    <t>Bir Önceki Haftaya Göre Değişim</t>
  </si>
  <si>
    <t>Haftalara Göre Araç Sayısı Değişimi (Günlük)*</t>
  </si>
  <si>
    <t>Hafta Sonu</t>
  </si>
  <si>
    <t>Hafta İçi</t>
  </si>
  <si>
    <t>Saat</t>
  </si>
  <si>
    <t>Haftalara Göre Araç Sayısı Değişimi (Saatlik)*</t>
  </si>
  <si>
    <t>YSS=&gt;Çamlık</t>
  </si>
  <si>
    <t>Çamlık=&gt;YSS</t>
  </si>
  <si>
    <t>YSS=&gt;Kurtköy</t>
  </si>
  <si>
    <t>Kurtköy=&gt;YSS</t>
  </si>
  <si>
    <t>Ümraniye=&gt;Riva</t>
  </si>
  <si>
    <t>Riva=&gt;Ümraniye</t>
  </si>
  <si>
    <t>YSS=&gt;Odayeri</t>
  </si>
  <si>
    <t>Odayeri=&gt;YSS</t>
  </si>
  <si>
    <t>Tepeüstü=&gt;Çekmeköy</t>
  </si>
  <si>
    <t>Çekmeköy=&gt;Tepeüstü</t>
  </si>
  <si>
    <t>Perpa=&gt;Mecidiyeköy</t>
  </si>
  <si>
    <t>Mecidiyeköy=&gt;Perpa</t>
  </si>
  <si>
    <t>Samandıra=&gt;Kartal</t>
  </si>
  <si>
    <t>Kartal=&gt;Samandıra</t>
  </si>
  <si>
    <t>Tuzla=&gt;Gebze</t>
  </si>
  <si>
    <t>Gebze=&gt;Tuzla</t>
  </si>
  <si>
    <t>Levent=&gt;FSM</t>
  </si>
  <si>
    <t>FSM=Levent</t>
  </si>
  <si>
    <t>Silivri=&gt;Kumburgaz</t>
  </si>
  <si>
    <t>Kumburgaz=&gt;Silivri</t>
  </si>
  <si>
    <t>Göktürk=&gt;Alibeyköy</t>
  </si>
  <si>
    <t>Alibeyköy=&gt;Göktürk</t>
  </si>
  <si>
    <t>Şekerpınar=&gt;Sultanbeyli</t>
  </si>
  <si>
    <t>SultanBeyli=&gt;Şekerpınar</t>
  </si>
  <si>
    <t>Kurtköy=&gt;Gebze</t>
  </si>
  <si>
    <t>Gebze=&gt;Kurtköy</t>
  </si>
  <si>
    <t>Sultanbeyli=&gt;Sabihagökçen</t>
  </si>
  <si>
    <t>Sabihagökçen=&gt;Sultanbeyli</t>
  </si>
  <si>
    <t>Üsküdar=&gt;Ataşehir</t>
  </si>
  <si>
    <t>Ataşehir=&gt;Üsküdar</t>
  </si>
  <si>
    <t>Tekstilkent=&gt;Güzeltepe</t>
  </si>
  <si>
    <t>Güzeltepe=&gt;Tekstilkent</t>
  </si>
  <si>
    <t>Mallof=&gt;Batışehir</t>
  </si>
  <si>
    <t>Batışehir=&gt;Mallof</t>
  </si>
  <si>
    <t>TemSelimpaşa=&gt;Kumburgaz</t>
  </si>
  <si>
    <t>Kumburgaz=&gt;TemSelimpaşa</t>
  </si>
  <si>
    <t>İkitelli=&gt;Aksaray</t>
  </si>
  <si>
    <t>Aksaray=&gt;İkitelli</t>
  </si>
  <si>
    <t>İstoç=&gt;Bahçeşehir</t>
  </si>
  <si>
    <t>Bahçeşehir=&gt;İstoç</t>
  </si>
  <si>
    <t>Okmeydanı=&gt;Güzeltepe</t>
  </si>
  <si>
    <t>Güzeltepe=&gt;Okmeydanı</t>
  </si>
  <si>
    <t>Cevizli=&gt;Bostancı</t>
  </si>
  <si>
    <t>Bostancı=&gt;Cevizli</t>
  </si>
  <si>
    <t>Kurtköy=&gt;Kaynarca</t>
  </si>
  <si>
    <t>Kaynarca=&gt;Kurtköy</t>
  </si>
  <si>
    <t>Küçükçekmece=&gt;Avcılar</t>
  </si>
  <si>
    <t>Avcılar=&gt;Küçükçekmece</t>
  </si>
  <si>
    <t>Maltepe=&gt;Kartal</t>
  </si>
  <si>
    <t>Kartal=&gt;Maltepe</t>
  </si>
  <si>
    <t>Kartal=&gt;Kadıköy</t>
  </si>
  <si>
    <t>Kadıköy=&gt;Kartal</t>
  </si>
  <si>
    <t>Kadıköy=&gt;Altunizade</t>
  </si>
  <si>
    <t>Altunizade=&gt;Kadıköy</t>
  </si>
  <si>
    <t>Merter=&gt;Bakırköy</t>
  </si>
  <si>
    <t>Bakırköy=&gt;Merter</t>
  </si>
  <si>
    <t>Ümraniye=&gt;Kavacık</t>
  </si>
  <si>
    <t>Kavacık=&gt;Ümraniye</t>
  </si>
  <si>
    <t>Florya=&gt;Bakırköy</t>
  </si>
  <si>
    <t>Bakırköy=&gt;Florya</t>
  </si>
  <si>
    <t>Sarıyer=&gt;Beşiktaş</t>
  </si>
  <si>
    <t>Beşiktaştan=&gt;Sarıyere</t>
  </si>
  <si>
    <t>TemEsenyurt=&gt;D100Esenyurt</t>
  </si>
  <si>
    <t>D100Esenyurt=&gt;TemEsenyurt</t>
  </si>
  <si>
    <t>TemHadımköy=&gt;D100Hadımköy</t>
  </si>
  <si>
    <t>D100Hadımköy=&gt;TemHadımköy</t>
  </si>
  <si>
    <t>Sirkeci=&gt;Bakırköy</t>
  </si>
  <si>
    <t>Bakırköy=&gt;Sirkeci</t>
  </si>
  <si>
    <t>Bakırköy=&gt;Avcılar</t>
  </si>
  <si>
    <t>Avcılar=&gt;Bakırköy</t>
  </si>
  <si>
    <t>Büyükçekmece=&gt;Avcılar</t>
  </si>
  <si>
    <t>Avcılar=&gt;Büyükçekmece</t>
  </si>
  <si>
    <t>Esenyurt=&gt;Çatalca</t>
  </si>
  <si>
    <t>Çatalca=&gt;Esenyurt</t>
  </si>
  <si>
    <t>Ümraniye=&gt;Altunizade</t>
  </si>
  <si>
    <t>Altunizade=&gt;Ümraniye</t>
  </si>
  <si>
    <t>Kaynarca=&gt;İçmeler</t>
  </si>
  <si>
    <t>İçmeler=&gt;Kaynarca</t>
  </si>
  <si>
    <t>Sultanbeyli=&gt;Ataşehir</t>
  </si>
  <si>
    <t>Ataşehir=&gt;Sultanbeyli</t>
  </si>
  <si>
    <t>Yenibosna=&gt;Güneşli</t>
  </si>
  <si>
    <t>Güneşli=&gt;Yenibosna</t>
  </si>
  <si>
    <t>Seyrantepe=&gt;FSM</t>
  </si>
  <si>
    <t>FSM=&gt;Seyrantepe</t>
  </si>
  <si>
    <t>Ümraniye=&gt;FSM</t>
  </si>
  <si>
    <t>FSM=&gt;Ümraniye</t>
  </si>
  <si>
    <t>Avrupa=&gt;Anadolu</t>
  </si>
  <si>
    <t>Anadolu=&gt;Avrupa</t>
  </si>
  <si>
    <t>Avrasya</t>
  </si>
  <si>
    <t>YSS</t>
  </si>
  <si>
    <t>FSM</t>
  </si>
  <si>
    <t>15 Temmuz</t>
  </si>
  <si>
    <t>Yönlere Göre Toplam Araç Sayısı*</t>
  </si>
  <si>
    <t>Avrupa =&gt;Anadolu</t>
  </si>
  <si>
    <t>Yaka Geçişi Günlük Araç Sayıları*</t>
  </si>
  <si>
    <t xml:space="preserve">"15 Temmuz, FSM ve YSS" köprüleri ve Avrasya Tüneli verileri; </t>
  </si>
  <si>
    <t>Yaka Geçişi Ortalama (Saatlik) Araç Sayıları*</t>
  </si>
  <si>
    <t>SAAT</t>
  </si>
  <si>
    <t>GENEL TOPLAM</t>
  </si>
  <si>
    <t>Yavuz Sultan Selim</t>
  </si>
  <si>
    <t>Fatih Sultan Mehmet</t>
  </si>
  <si>
    <t>15 Temmuz Şehitler</t>
  </si>
  <si>
    <t>Yaka Geçişi Ortalama Saatlik Değişim*</t>
  </si>
  <si>
    <t>TEMMUZ AYI</t>
  </si>
  <si>
    <t>HAZİRAN AYI</t>
  </si>
  <si>
    <t>MAYIS AYI</t>
  </si>
  <si>
    <t xml:space="preserve">NİSAN AYI </t>
  </si>
  <si>
    <t>MART AYI - OKULLAR KAPALI</t>
  </si>
  <si>
    <t>MART AYI - OKULLAR AÇIK</t>
  </si>
  <si>
    <t>AKŞAM</t>
  </si>
  <si>
    <t>ÖĞLE</t>
  </si>
  <si>
    <t>SABAH</t>
  </si>
  <si>
    <t>*ZİRVE SAAT GENEL ORTALAMA</t>
  </si>
  <si>
    <t>Ümraniye Küçüksu - Üsküdar Meydan</t>
  </si>
  <si>
    <t>Üsküdar Meydan - Ümraniye Küçüksu</t>
  </si>
  <si>
    <t>Kandilli Kız Lisesi - Çubuklu Feribot</t>
  </si>
  <si>
    <t>Çubuklu Feribot - Kandilli Kız Lisesi</t>
  </si>
  <si>
    <t>Harem Otogar - Kuleli Askeriye</t>
  </si>
  <si>
    <t>Kuleli Askeriye - Harem Otogar</t>
  </si>
  <si>
    <t>Sarıyer - Baltalimanı</t>
  </si>
  <si>
    <t>Baltalimanı - Sarıyer</t>
  </si>
  <si>
    <t>Karaköy Meydan - RumeliHisarı</t>
  </si>
  <si>
    <t>RumeliHisarı - Karaköy Meydanı</t>
  </si>
  <si>
    <t>Pendik - Kaynarca</t>
  </si>
  <si>
    <t>Kaynarca - Pendik</t>
  </si>
  <si>
    <t>Kartal Gişe Çıkış - Yakacık</t>
  </si>
  <si>
    <t>Yakacık - Kartal Gişe Çıkış</t>
  </si>
  <si>
    <t>Maltepe Sahil - Pendik Tershane</t>
  </si>
  <si>
    <t>Pendik Tershane - Maltepe Sahil</t>
  </si>
  <si>
    <t>Küçükyalı Süreyapaşa - Haydarpaşa</t>
  </si>
  <si>
    <t>Pendik Kavşağı - D100 Bayramoğlu</t>
  </si>
  <si>
    <t>D100 Bayramoğlu - Pendik Kavşağı</t>
  </si>
  <si>
    <t>Harem Gümrük - Soğanlık Lojmanlar</t>
  </si>
  <si>
    <t>Soğanlık Lojmanlar - Harem Gümrük</t>
  </si>
  <si>
    <t>Çamlıca D100 Bağlantı - Ataşehir</t>
  </si>
  <si>
    <t>Ataşehir - Çamlıca D100 Bağlantı</t>
  </si>
  <si>
    <t>Şükrü Saraçoğlu Stadı - Beylerbeyi</t>
  </si>
  <si>
    <t>Beylerbeyi - Şükrü Saraçoğlu Stadı</t>
  </si>
  <si>
    <t>Kuyumcukent - M.bey Basınexpres</t>
  </si>
  <si>
    <t>M.bey Basınexpres - Kuyumcukent</t>
  </si>
  <si>
    <t>Balat Hastane önü - Yedikule</t>
  </si>
  <si>
    <t>Yedikule - Balat Hastane Önü</t>
  </si>
  <si>
    <t>Florya Bağlantı - Yedikule</t>
  </si>
  <si>
    <t>Yedikule - Florya Bağlantı</t>
  </si>
  <si>
    <t>15Temmuz - Halıcıoğlu</t>
  </si>
  <si>
    <t>Halıcıoğlu - 15 Temmuz</t>
  </si>
  <si>
    <t>Yenibosna - Otakçılar</t>
  </si>
  <si>
    <t>Otakçılar - Yenibosna</t>
  </si>
  <si>
    <t>Sefaköy - Beylikdüzü</t>
  </si>
  <si>
    <t>Beylikdüzü - Sefaköy</t>
  </si>
  <si>
    <t>Esenyurt Bağlantı - Haramidere Bağlantı</t>
  </si>
  <si>
    <t>Haramidere Bağlantı - Esenyurt Bağlantı</t>
  </si>
  <si>
    <t>Hadımköy Bağlantı - Halkkent site</t>
  </si>
  <si>
    <t>Halkkent Site - Hadımköy Bağlantı</t>
  </si>
  <si>
    <t>Tüyap - Kınalı Kavşağı</t>
  </si>
  <si>
    <t>Kınalı Kavşağı - Tüyap</t>
  </si>
  <si>
    <t>Mahmutbey - Ahmediye</t>
  </si>
  <si>
    <t>Ahmediye - Mahmutbey</t>
  </si>
  <si>
    <t>Işıklar - İstoç</t>
  </si>
  <si>
    <t>İstoç - Işıklar</t>
  </si>
  <si>
    <t>Boğaziçi İmar Müdür - Yıldız Teknik</t>
  </si>
  <si>
    <t>Yıldız Teknik - Boğaziçi İmar Müdür</t>
  </si>
  <si>
    <t>Riva Elmalı Yolu - Kavacık Meydan</t>
  </si>
  <si>
    <t>Kavacık Meydan - Riva Elmalı Yolu</t>
  </si>
  <si>
    <t>YSS Avrupa - Odayeri</t>
  </si>
  <si>
    <t>Odayeri - YSS Avrupa</t>
  </si>
  <si>
    <t>YSS Anadolu Giriş - Reşadiye</t>
  </si>
  <si>
    <t>Reşadiye- YSS Anadolu giriş</t>
  </si>
  <si>
    <t>TEM Aydınlı - TEM Ataşehir Şerifali</t>
  </si>
  <si>
    <t>TEM Ataşehir Şerifali - TEM Aydınlı</t>
  </si>
  <si>
    <t>Şile Yolu Taşdelen - Tepeüstü</t>
  </si>
  <si>
    <t>Tepeüstü - Şile Yolu Taşdelen</t>
  </si>
  <si>
    <t>Çamlık - Nişantepe</t>
  </si>
  <si>
    <t>Nişantepe - Çamlık</t>
  </si>
  <si>
    <t>Küçükbakkalköy - TEM Kavacık</t>
  </si>
  <si>
    <t>TEM Kavacık - Küçükbakkalköy</t>
  </si>
  <si>
    <t>TEM Seyrantepe - FSM Avrupa Çıkışı</t>
  </si>
  <si>
    <t>FSM Avrupa Çıkışı - TEM Seyrantepe</t>
  </si>
  <si>
    <t>TEM Hasdal - TEM Bayrampaşa</t>
  </si>
  <si>
    <t>TEM Bayrampaşa - TEM Hasdal</t>
  </si>
  <si>
    <t>Mahmutbey Doğu Kavşağı - İstoç</t>
  </si>
  <si>
    <t>İstoç - Mahmutbey Doğu Kavşağı</t>
  </si>
  <si>
    <t>Esenyurt Giriş - Mahmutbey Gişeler</t>
  </si>
  <si>
    <t>Mahmutbey Gişeler - Esenyurt Giriş</t>
  </si>
  <si>
    <t>TEM Büyükçekmece - TEM Kınalı</t>
  </si>
  <si>
    <t>TEM Kınalı  - TEM Büyükçekmece</t>
  </si>
  <si>
    <t>AKŞAM ZİRVE ORT</t>
  </si>
  <si>
    <t>ÖĞLE ZİRVE ORT</t>
  </si>
  <si>
    <t>SABAH ZİRVE ORT</t>
  </si>
  <si>
    <t>GÜNLÜK ORTALAMA</t>
  </si>
  <si>
    <t>GÜZERGAH</t>
  </si>
  <si>
    <t>ID</t>
  </si>
  <si>
    <t>Güzergahlara Göre Saatlik Hız (km/sa) (Hafta içi - Resmi ve dini tatiller hariç)</t>
  </si>
  <si>
    <t>5. HAFTA</t>
  </si>
  <si>
    <t>4. HAFTA</t>
  </si>
  <si>
    <t>3. HAFTA</t>
  </si>
  <si>
    <t>2. HAFTA</t>
  </si>
  <si>
    <t>1. HAFTA</t>
  </si>
  <si>
    <t>ZİRVE DIŞI</t>
  </si>
  <si>
    <t>HAFTA</t>
  </si>
  <si>
    <t>Ortalama HIZ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</si>
  <si>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</si>
  <si>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</si>
  <si>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</si>
  <si>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</si>
  <si>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</si>
  <si>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</si>
  <si>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</si>
  <si>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</si>
  <si>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</si>
  <si>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</si>
  <si>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</si>
  <si>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</si>
  <si>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</si>
  <si>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</si>
  <si>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09:00</t>
  </si>
  <si>
    <t>08:00</t>
  </si>
  <si>
    <t>07:00</t>
  </si>
  <si>
    <t>06:00</t>
  </si>
  <si>
    <t>05:00</t>
  </si>
  <si>
    <t>04:00</t>
  </si>
  <si>
    <t>03:00</t>
  </si>
  <si>
    <t>02:00</t>
  </si>
  <si>
    <t>01:00</t>
  </si>
  <si>
    <t>00:00</t>
  </si>
  <si>
    <t>OKULLAR KAPALI</t>
  </si>
  <si>
    <t>OKULLAR AÇIK</t>
  </si>
  <si>
    <t>HAFTAİÇİ</t>
  </si>
  <si>
    <t>ORTALAMA</t>
  </si>
  <si>
    <t>HAZIRAN</t>
  </si>
  <si>
    <t>MART C19 SONRASI</t>
  </si>
  <si>
    <t>MART C19 ÖNCESİ</t>
  </si>
  <si>
    <t>ZIRVE SAAT</t>
  </si>
  <si>
    <t>Zirve saat aralıklarına göre ortalama hız (km/sa) (Hafta içi - resmi ve dini tatiller hariç)</t>
  </si>
  <si>
    <t>AKŞAM ZİRVE</t>
  </si>
  <si>
    <t>ÖĞLE ZİRVE</t>
  </si>
  <si>
    <t>SABAH ZİRVE</t>
  </si>
  <si>
    <t>Aylara göre ortalama hız (km/sa) (Tüm günler)</t>
  </si>
  <si>
    <t>ÜmraniyeKüçüksu - ÜsküdarMeydan</t>
  </si>
  <si>
    <t>ÜsküdarMeydan - ÜmraniyeKüçüksu</t>
  </si>
  <si>
    <t>KandilliKızlisesi - ÇubukluFerib</t>
  </si>
  <si>
    <t>ÇubukluFeribot - KandilliKızLise</t>
  </si>
  <si>
    <t>HaremOtogar - KuleliAskeriye</t>
  </si>
  <si>
    <t>KuleliAskeriye - HaremOtogar</t>
  </si>
  <si>
    <t>KaraköyMeydan - RumeliHisarı</t>
  </si>
  <si>
    <t>RumeliHisarı - KaraköyMeydanı</t>
  </si>
  <si>
    <t>PendikBağlYolu - BağYoluKaynarca</t>
  </si>
  <si>
    <t>BağYoluKaynarca - PendikBağYolu</t>
  </si>
  <si>
    <t>KartalGişeÇıkış - YakacıkBağlant</t>
  </si>
  <si>
    <t>YakacıkBağlant - KartalGişeçıkış</t>
  </si>
  <si>
    <t>MaltepeSahil - PendikTershane</t>
  </si>
  <si>
    <t>PendikTershane - MaltepeSahil</t>
  </si>
  <si>
    <t>KüçükyalıSüreyapaşa - Haydarpaşa</t>
  </si>
  <si>
    <t>PendikKavşağı - D100 Bayramoğlu</t>
  </si>
  <si>
    <t>Bayramoğlu - PendikKavşağı</t>
  </si>
  <si>
    <t>HaremGümrük - SoğanlıkLojmanlar</t>
  </si>
  <si>
    <t>SoğanlıkLojmanlar - HaremGümrük</t>
  </si>
  <si>
    <t>ÇamlıcaD100bağlantı - Ataşehir</t>
  </si>
  <si>
    <t>Ataşehir - ÇamlıcaD100Bağlantı</t>
  </si>
  <si>
    <t>ŞükrüSaraçoğluStadı - Beylerbeyi</t>
  </si>
  <si>
    <t>Beylerbeyi - ŞükrüSaraçoğluStadı</t>
  </si>
  <si>
    <t>Kuyumcukent - Mah.Basınexpres</t>
  </si>
  <si>
    <t>M.beyBasınexpres - KuyumcukentBa</t>
  </si>
  <si>
    <t>BalatHastaneönü - Yedikule</t>
  </si>
  <si>
    <t>Yedikule - BalatHastaneÖnü</t>
  </si>
  <si>
    <t>Florya bağlantı - Yedikule</t>
  </si>
  <si>
    <t>Yedikule - Florya bağlantı</t>
  </si>
  <si>
    <t>EsenyurtBağlantı - HaramidereBağ</t>
  </si>
  <si>
    <t>Haramiderebağlantı - Esenyurtbağ</t>
  </si>
  <si>
    <t>HadımköyBağlantı - Halkkentsite</t>
  </si>
  <si>
    <t>HalkkentSite - Hadımköybağlantı</t>
  </si>
  <si>
    <t>Tüyap - KınalıKavşağı</t>
  </si>
  <si>
    <t>KınalıKavşağı - Tüyap</t>
  </si>
  <si>
    <t>BoğaziçiİmarMüdür - YıldızTeknik</t>
  </si>
  <si>
    <t>YıldızTeknik - Boğaziçiİmarmüdür</t>
  </si>
  <si>
    <t>RivaElmalıYolu - KavacıkMeydan</t>
  </si>
  <si>
    <t>KavacıkMeydan - RivaElmalıYolu</t>
  </si>
  <si>
    <t>YSSAnadoluGiriş - ReşadiyeShell</t>
  </si>
  <si>
    <t>Reşadiye Shell - YSSAnadolugiriş</t>
  </si>
  <si>
    <t>ŞileYoluTaşdelen - Tepeüstü</t>
  </si>
  <si>
    <t>Tepeüstü - ŞileYoluTaşdelen</t>
  </si>
  <si>
    <t>Güzergahlara Göre Saatlik Süre (dk) (Hafta içi)</t>
  </si>
  <si>
    <t>Ağustos ayı hafta içi ortalama hız (km/sa) (Resmi ve dini tatiller hariç)</t>
  </si>
  <si>
    <t>TÜM GÜN ORTALAMA</t>
  </si>
  <si>
    <t>AĞUSTOS AYI</t>
  </si>
  <si>
    <t>MART/AĞUSTOS FARK</t>
  </si>
  <si>
    <t>TEMMUZ/AĞUSTOS  FARK</t>
  </si>
  <si>
    <t>4-7 Ağustos</t>
  </si>
  <si>
    <t>10-14 Ağustos</t>
  </si>
  <si>
    <t>17-21 Ağustos</t>
  </si>
  <si>
    <t>24-28 Ağustos</t>
  </si>
  <si>
    <t>31 Ağustos</t>
  </si>
  <si>
    <t>Ağustos ayı zirve saat aralıklarına göre haftalık ortalama hız (km/sa) (Hafta içi)</t>
  </si>
  <si>
    <t>Ağustos ayı saatlere göre ortalama hız (km/sa) (Hafta içi)</t>
  </si>
  <si>
    <t>Tem Kınalı - Tem Büyükçekmece</t>
  </si>
  <si>
    <t>Tem Büyükçekmece - Tem Kınalı</t>
  </si>
  <si>
    <t>Mahmutbey - Esenyurt</t>
  </si>
  <si>
    <t>Esenyurt - Mahmutbey</t>
  </si>
  <si>
    <t>İstoç - Mahmutbey</t>
  </si>
  <si>
    <t>Mahmutbey - İstoç</t>
  </si>
  <si>
    <t>Tem Bayrampaşa - Tem Hasdal</t>
  </si>
  <si>
    <t>Tem Hasdal - Tem Bayrampaşa</t>
  </si>
  <si>
    <t>FSMAvrupaÇıkışı - Tem Seyrantepe</t>
  </si>
  <si>
    <t>Tem Seyrantepe - FSMAvrupaÇıkışı</t>
  </si>
  <si>
    <t>Tem Kavacık - Küçükbakkalköy</t>
  </si>
  <si>
    <t>Küçükbakkalköy - Tem Kavacık</t>
  </si>
  <si>
    <t>Tem AtaşehirŞerifali - Tem Aydınlı</t>
  </si>
  <si>
    <t>Tem Aydınlı - Tem AtaşehirŞerifali</t>
  </si>
  <si>
    <t>İstanbul Ulaşım Bülteni, Eylül 2020</t>
  </si>
  <si>
    <t>Mart Genel</t>
  </si>
  <si>
    <t>Aylara Göre Günlük Trafik Yoğunluğu İndex Ortalamaları</t>
  </si>
  <si>
    <t>Genel</t>
  </si>
  <si>
    <t>Ay</t>
  </si>
  <si>
    <t>Aylara Göre Hafta İçi/Sonu Trafik Yoğunluğu İndex Ortalamaları</t>
  </si>
  <si>
    <t>Aylara Göre Saatlik Trafik Yoğunluğu İndex Ortalamaları</t>
  </si>
  <si>
    <t>31.Mar</t>
  </si>
  <si>
    <t>30.Mar</t>
  </si>
  <si>
    <t>29.Mar</t>
  </si>
  <si>
    <t>28.Mar</t>
  </si>
  <si>
    <t>27.Mar</t>
  </si>
  <si>
    <t>26.Mar</t>
  </si>
  <si>
    <t>25.Mar</t>
  </si>
  <si>
    <t>24.Mar</t>
  </si>
  <si>
    <t>23.Mar</t>
  </si>
  <si>
    <t>22.Mar</t>
  </si>
  <si>
    <t>21.Mar</t>
  </si>
  <si>
    <t>20.Mar</t>
  </si>
  <si>
    <t>19.Mar</t>
  </si>
  <si>
    <t>18.Mar</t>
  </si>
  <si>
    <t>17.Mar</t>
  </si>
  <si>
    <t>16.Mar</t>
  </si>
  <si>
    <t>15.Mar</t>
  </si>
  <si>
    <t>14.Mar</t>
  </si>
  <si>
    <t>13.Mar</t>
  </si>
  <si>
    <t>12.Mar</t>
  </si>
  <si>
    <t>11.Mar</t>
  </si>
  <si>
    <t>10.Mar</t>
  </si>
  <si>
    <t>9.Mar</t>
  </si>
  <si>
    <t>8.Mar</t>
  </si>
  <si>
    <t>7.Mar</t>
  </si>
  <si>
    <t>6.Mar</t>
  </si>
  <si>
    <t>5.Mar</t>
  </si>
  <si>
    <t>4.Mar</t>
  </si>
  <si>
    <t>3.Mar</t>
  </si>
  <si>
    <t>2.Mar</t>
  </si>
  <si>
    <t>1.Mar</t>
  </si>
  <si>
    <t>TARİH</t>
  </si>
  <si>
    <t>Günlere Göre Saatlik Trafik Yoğunluğu İndex Ortalamaları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</si>
</sst>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dd/mm/yyyy;@"/>
    <numFmt numFmtId="165" formatCode="[$-41F]d\ mmmm;@"/>
    <numFmt numFmtId="166" formatCode="0.0%"/>
    <numFmt numFmtId="167" formatCode="0.000"/>
    <numFmt numFmtId="168" formatCode="hh:mm;@"/>
    <numFmt numFmtId="169" formatCode="0.0"/>
    <numFmt numFmtId="170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  <charset val="162"/>
    </font>
    <font>
      <sz val="11"/>
      <name val="Arial"/>
      <family val="2"/>
      <charset val="162"/>
    </font>
    <font>
      <sz val="8"/>
      <color rgb="FFFF000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9"/>
      <color theme="1"/>
      <name val="Arial"/>
      <family val="2"/>
      <charset val="162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  <charset val="162"/>
    </font>
    <font>
      <sz val="10"/>
      <color theme="1"/>
      <name val="Calibri"/>
      <family val="2"/>
      <scheme val="minor"/>
    </font>
    <font>
      <b/>
      <sz val="11"/>
      <color rgb="FF000000"/>
      <name val="Arial"/>
      <family val="2"/>
      <charset val="162"/>
    </font>
    <font>
      <sz val="12"/>
      <color theme="1"/>
      <name val="Arial"/>
      <family val="2"/>
      <charset val="162"/>
    </font>
    <font>
      <b/>
      <sz val="14"/>
      <color theme="1"/>
      <name val="Arial"/>
      <family val="2"/>
      <charset val="16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20">
    <xf numFmtId="0" fontId="0" fillId="0" borderId="0"/>
    <xf numFmtId="0" fontId="9" fillId="0" borderId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34">
    <xf numFmtId="0" fontId="0" fillId="0" borderId="0" xfId="0"/>
    <xf numFmtId="0" fontId="8" fillId="0" borderId="0" xfId="0" applyFont="1" applyBorder="1" applyAlignment="1">
      <alignment horizontal="center" vertical="center"/>
    </xf>
    <xf numFmtId="9" fontId="5" fillId="2" borderId="3" xfId="2" applyFont="1" applyFill="1" applyBorder="1" applyAlignment="1">
      <alignment horizontal="center"/>
    </xf>
    <xf numFmtId="9" fontId="5" fillId="2" borderId="0" xfId="2" applyFont="1" applyFill="1" applyBorder="1" applyAlignment="1">
      <alignment horizontal="center"/>
    </xf>
    <xf numFmtId="9" fontId="5" fillId="2" borderId="1" xfId="2" applyFont="1" applyFill="1" applyBorder="1" applyAlignment="1">
      <alignment horizontal="center"/>
    </xf>
    <xf numFmtId="9" fontId="6" fillId="2" borderId="2" xfId="2" applyFont="1" applyFill="1" applyBorder="1" applyAlignment="1">
      <alignment horizontal="center"/>
    </xf>
    <xf numFmtId="3" fontId="6" fillId="2" borderId="2" xfId="10" applyNumberFormat="1" applyFont="1" applyFill="1" applyBorder="1" applyAlignment="1">
      <alignment horizontal="center" vertical="center" wrapText="1"/>
    </xf>
    <xf numFmtId="0" fontId="6" fillId="2" borderId="2" xfId="10" applyFont="1" applyFill="1" applyBorder="1" applyAlignment="1">
      <alignment horizontal="left" vertical="center" wrapText="1"/>
    </xf>
    <xf numFmtId="3" fontId="5" fillId="2" borderId="0" xfId="10" applyNumberFormat="1" applyFont="1" applyFill="1" applyBorder="1" applyAlignment="1">
      <alignment horizontal="center"/>
    </xf>
    <xf numFmtId="164" fontId="5" fillId="2" borderId="0" xfId="10" applyNumberFormat="1" applyFont="1" applyFill="1" applyBorder="1" applyAlignment="1">
      <alignment horizontal="left" vertical="center"/>
    </xf>
    <xf numFmtId="3" fontId="5" fillId="2" borderId="3" xfId="10" applyNumberFormat="1" applyFont="1" applyFill="1" applyBorder="1" applyAlignment="1">
      <alignment horizontal="center"/>
    </xf>
    <xf numFmtId="164" fontId="5" fillId="2" borderId="3" xfId="10" applyNumberFormat="1" applyFont="1" applyFill="1" applyBorder="1" applyAlignment="1">
      <alignment horizontal="left" vertical="center"/>
    </xf>
    <xf numFmtId="0" fontId="6" fillId="2" borderId="2" xfId="10" applyFont="1" applyFill="1" applyBorder="1" applyAlignment="1">
      <alignment horizontal="center" vertical="center" wrapText="1"/>
    </xf>
    <xf numFmtId="3" fontId="5" fillId="2" borderId="1" xfId="10" applyNumberFormat="1" applyFont="1" applyFill="1" applyBorder="1" applyAlignment="1">
      <alignment horizontal="center"/>
    </xf>
    <xf numFmtId="164" fontId="5" fillId="2" borderId="1" xfId="10" applyNumberFormat="1" applyFont="1" applyFill="1" applyBorder="1" applyAlignment="1">
      <alignment horizontal="left" vertical="center"/>
    </xf>
    <xf numFmtId="3" fontId="5" fillId="2" borderId="0" xfId="10" applyNumberFormat="1" applyFont="1" applyFill="1" applyAlignment="1">
      <alignment horizontal="center"/>
    </xf>
    <xf numFmtId="0" fontId="5" fillId="2" borderId="0" xfId="10" applyFont="1" applyFill="1"/>
    <xf numFmtId="0" fontId="7" fillId="2" borderId="0" xfId="10" applyFont="1" applyFill="1"/>
    <xf numFmtId="0" fontId="6" fillId="2" borderId="0" xfId="10" applyFont="1" applyFill="1"/>
    <xf numFmtId="3" fontId="6" fillId="2" borderId="2" xfId="10" applyNumberFormat="1" applyFont="1" applyFill="1" applyBorder="1" applyAlignment="1">
      <alignment horizontal="center"/>
    </xf>
    <xf numFmtId="3" fontId="12" fillId="0" borderId="0" xfId="0" applyNumberFormat="1" applyFont="1" applyFill="1" applyBorder="1" applyAlignment="1">
      <alignment horizontal="center" vertical="center"/>
    </xf>
    <xf numFmtId="164" fontId="5" fillId="2" borderId="0" xfId="10" applyNumberFormat="1" applyFont="1" applyFill="1" applyAlignment="1">
      <alignment horizontal="left" vertical="center"/>
    </xf>
    <xf numFmtId="164" fontId="5" fillId="2" borderId="0" xfId="10" applyNumberFormat="1" applyFont="1" applyFill="1" applyAlignment="1">
      <alignment horizontal="center" vertical="center"/>
    </xf>
    <xf numFmtId="166" fontId="0" fillId="0" borderId="0" xfId="2" applyNumberFormat="1" applyFont="1"/>
    <xf numFmtId="167" fontId="0" fillId="0" borderId="0" xfId="0" applyNumberFormat="1"/>
    <xf numFmtId="0" fontId="13" fillId="2" borderId="0" xfId="10" applyFont="1" applyFill="1"/>
    <xf numFmtId="165" fontId="5" fillId="2" borderId="0" xfId="10" applyNumberFormat="1" applyFont="1" applyFill="1" applyAlignment="1">
      <alignment horizontal="center" vertical="center"/>
    </xf>
    <xf numFmtId="9" fontId="6" fillId="2" borderId="4" xfId="2" applyFont="1" applyFill="1" applyBorder="1" applyAlignment="1">
      <alignment horizontal="center"/>
    </xf>
    <xf numFmtId="0" fontId="6" fillId="2" borderId="2" xfId="10" applyFont="1" applyFill="1" applyBorder="1" applyAlignment="1">
      <alignment vertical="center" wrapText="1"/>
    </xf>
    <xf numFmtId="9" fontId="5" fillId="2" borderId="11" xfId="2" applyFont="1" applyFill="1" applyBorder="1" applyAlignment="1">
      <alignment horizontal="center"/>
    </xf>
    <xf numFmtId="9" fontId="5" fillId="2" borderId="6" xfId="2" applyFont="1" applyFill="1" applyBorder="1" applyAlignment="1">
      <alignment horizontal="center"/>
    </xf>
    <xf numFmtId="9" fontId="5" fillId="2" borderId="9" xfId="2" applyFont="1" applyFill="1" applyBorder="1" applyAlignment="1">
      <alignment horizontal="center"/>
    </xf>
    <xf numFmtId="9" fontId="5" fillId="2" borderId="5" xfId="2" applyFont="1" applyFill="1" applyBorder="1" applyAlignment="1">
      <alignment horizontal="center"/>
    </xf>
    <xf numFmtId="9" fontId="5" fillId="2" borderId="10" xfId="2" applyFont="1" applyFill="1" applyBorder="1" applyAlignment="1">
      <alignment horizontal="center"/>
    </xf>
    <xf numFmtId="9" fontId="5" fillId="2" borderId="7" xfId="2" applyFont="1" applyFill="1" applyBorder="1" applyAlignment="1">
      <alignment horizontal="center"/>
    </xf>
    <xf numFmtId="0" fontId="6" fillId="2" borderId="8" xfId="10" applyFont="1" applyFill="1" applyBorder="1" applyAlignment="1">
      <alignment horizontal="center" vertical="center" wrapText="1"/>
    </xf>
    <xf numFmtId="0" fontId="6" fillId="2" borderId="4" xfId="10" applyFont="1" applyFill="1" applyBorder="1" applyAlignment="1">
      <alignment horizontal="center" vertical="center" wrapText="1"/>
    </xf>
    <xf numFmtId="3" fontId="6" fillId="2" borderId="8" xfId="10" applyNumberFormat="1" applyFont="1" applyFill="1" applyBorder="1" applyAlignment="1">
      <alignment horizontal="center" vertical="center" wrapText="1"/>
    </xf>
    <xf numFmtId="3" fontId="6" fillId="2" borderId="4" xfId="10" applyNumberFormat="1" applyFont="1" applyFill="1" applyBorder="1" applyAlignment="1">
      <alignment horizontal="center" vertical="center" wrapText="1"/>
    </xf>
    <xf numFmtId="3" fontId="5" fillId="2" borderId="11" xfId="10" applyNumberFormat="1" applyFont="1" applyFill="1" applyBorder="1" applyAlignment="1">
      <alignment horizontal="center"/>
    </xf>
    <xf numFmtId="3" fontId="5" fillId="2" borderId="6" xfId="10" applyNumberFormat="1" applyFont="1" applyFill="1" applyBorder="1" applyAlignment="1">
      <alignment horizontal="center"/>
    </xf>
    <xf numFmtId="3" fontId="5" fillId="2" borderId="5" xfId="10" applyNumberFormat="1" applyFont="1" applyFill="1" applyBorder="1" applyAlignment="1">
      <alignment horizontal="center"/>
    </xf>
    <xf numFmtId="3" fontId="5" fillId="2" borderId="9" xfId="10" applyNumberFormat="1" applyFont="1" applyFill="1" applyBorder="1" applyAlignment="1">
      <alignment horizontal="center"/>
    </xf>
    <xf numFmtId="3" fontId="5" fillId="2" borderId="10" xfId="10" applyNumberFormat="1" applyFont="1" applyFill="1" applyBorder="1" applyAlignment="1">
      <alignment horizontal="center"/>
    </xf>
    <xf numFmtId="3" fontId="5" fillId="2" borderId="7" xfId="10" applyNumberFormat="1" applyFont="1" applyFill="1" applyBorder="1" applyAlignment="1">
      <alignment horizontal="center"/>
    </xf>
    <xf numFmtId="0" fontId="0" fillId="0" borderId="0" xfId="0" applyBorder="1"/>
    <xf numFmtId="0" fontId="6" fillId="2" borderId="3" xfId="10" applyFont="1" applyFill="1" applyBorder="1" applyAlignment="1">
      <alignment horizontal="center" vertical="center" wrapText="1"/>
    </xf>
    <xf numFmtId="3" fontId="5" fillId="2" borderId="2" xfId="10" applyNumberFormat="1" applyFont="1" applyFill="1" applyBorder="1" applyAlignment="1">
      <alignment horizontal="center" vertical="center"/>
    </xf>
    <xf numFmtId="3" fontId="5" fillId="2" borderId="1" xfId="10" applyNumberFormat="1" applyFont="1" applyFill="1" applyBorder="1" applyAlignment="1">
      <alignment horizontal="center" vertical="center"/>
    </xf>
    <xf numFmtId="9" fontId="5" fillId="2" borderId="1" xfId="2" applyFont="1" applyFill="1" applyBorder="1" applyAlignment="1">
      <alignment horizontal="center" vertical="center"/>
    </xf>
    <xf numFmtId="9" fontId="5" fillId="2" borderId="3" xfId="2" applyFont="1" applyFill="1" applyBorder="1" applyAlignment="1">
      <alignment horizontal="center" vertical="center"/>
    </xf>
    <xf numFmtId="3" fontId="5" fillId="2" borderId="3" xfId="10" applyNumberFormat="1" applyFont="1" applyFill="1" applyBorder="1" applyAlignment="1">
      <alignment horizontal="center" vertical="center"/>
    </xf>
    <xf numFmtId="9" fontId="5" fillId="2" borderId="0" xfId="2" applyFont="1" applyFill="1" applyBorder="1" applyAlignment="1">
      <alignment horizontal="center" vertical="center"/>
    </xf>
    <xf numFmtId="3" fontId="5" fillId="2" borderId="0" xfId="10" applyNumberFormat="1" applyFont="1" applyFill="1" applyBorder="1" applyAlignment="1">
      <alignment horizontal="center" vertical="center"/>
    </xf>
    <xf numFmtId="0" fontId="6" fillId="2" borderId="2" xfId="10" applyFont="1" applyFill="1" applyBorder="1" applyAlignment="1">
      <alignment horizontal="center" vertical="center" wrapText="1"/>
    </xf>
    <xf numFmtId="0" fontId="6" fillId="2" borderId="4" xfId="10" applyFont="1" applyFill="1" applyBorder="1" applyAlignment="1">
      <alignment horizontal="center" vertical="center" wrapText="1"/>
    </xf>
    <xf numFmtId="0" fontId="6" fillId="2" borderId="8" xfId="10" applyFont="1" applyFill="1" applyBorder="1" applyAlignment="1">
      <alignment horizontal="center" vertical="center" wrapText="1"/>
    </xf>
    <xf numFmtId="9" fontId="5" fillId="2" borderId="7" xfId="2" applyNumberFormat="1" applyFont="1" applyFill="1" applyBorder="1" applyAlignment="1">
      <alignment horizontal="center"/>
    </xf>
    <xf numFmtId="9" fontId="5" fillId="2" borderId="3" xfId="2" applyNumberFormat="1" applyFont="1" applyFill="1" applyBorder="1" applyAlignment="1">
      <alignment horizontal="center"/>
    </xf>
    <xf numFmtId="9" fontId="5" fillId="2" borderId="10" xfId="2" applyNumberFormat="1" applyFont="1" applyFill="1" applyBorder="1" applyAlignment="1">
      <alignment horizontal="center"/>
    </xf>
    <xf numFmtId="9" fontId="5" fillId="2" borderId="5" xfId="2" applyNumberFormat="1" applyFont="1" applyFill="1" applyBorder="1" applyAlignment="1">
      <alignment horizontal="center"/>
    </xf>
    <xf numFmtId="9" fontId="5" fillId="2" borderId="0" xfId="2" applyNumberFormat="1" applyFont="1" applyFill="1" applyBorder="1" applyAlignment="1">
      <alignment horizontal="center"/>
    </xf>
    <xf numFmtId="9" fontId="5" fillId="2" borderId="9" xfId="2" applyNumberFormat="1" applyFont="1" applyFill="1" applyBorder="1" applyAlignment="1">
      <alignment horizontal="center"/>
    </xf>
    <xf numFmtId="0" fontId="6" fillId="2" borderId="2" xfId="10" applyFont="1" applyFill="1" applyBorder="1" applyAlignment="1">
      <alignment horizontal="center" vertical="center" wrapText="1"/>
    </xf>
    <xf numFmtId="0" fontId="6" fillId="2" borderId="4" xfId="10" applyFont="1" applyFill="1" applyBorder="1" applyAlignment="1">
      <alignment horizontal="center" vertical="center" wrapText="1"/>
    </xf>
    <xf numFmtId="0" fontId="6" fillId="2" borderId="8" xfId="10" applyFont="1" applyFill="1" applyBorder="1" applyAlignment="1">
      <alignment horizontal="center" vertical="center" wrapText="1"/>
    </xf>
    <xf numFmtId="9" fontId="6" fillId="2" borderId="2" xfId="2" applyNumberFormat="1" applyFont="1" applyFill="1" applyBorder="1" applyAlignment="1">
      <alignment horizontal="center"/>
    </xf>
    <xf numFmtId="3" fontId="5" fillId="2" borderId="12" xfId="10" applyNumberFormat="1" applyFont="1" applyFill="1" applyBorder="1" applyAlignment="1">
      <alignment horizontal="center" vertical="center"/>
    </xf>
    <xf numFmtId="3" fontId="5" fillId="2" borderId="13" xfId="10" applyNumberFormat="1" applyFont="1" applyFill="1" applyBorder="1" applyAlignment="1">
      <alignment horizontal="center" vertical="center"/>
    </xf>
    <xf numFmtId="3" fontId="5" fillId="2" borderId="14" xfId="10" applyNumberFormat="1" applyFont="1" applyFill="1" applyBorder="1" applyAlignment="1">
      <alignment horizontal="center" vertical="center"/>
    </xf>
    <xf numFmtId="9" fontId="5" fillId="2" borderId="4" xfId="2" applyFont="1" applyFill="1" applyBorder="1" applyAlignment="1">
      <alignment horizontal="center" vertical="center"/>
    </xf>
    <xf numFmtId="9" fontId="5" fillId="2" borderId="2" xfId="2" applyFont="1" applyFill="1" applyBorder="1" applyAlignment="1">
      <alignment horizontal="center" vertical="center"/>
    </xf>
    <xf numFmtId="9" fontId="5" fillId="2" borderId="3" xfId="2" applyNumberFormat="1" applyFont="1" applyFill="1" applyBorder="1" applyAlignment="1">
      <alignment horizontal="center" vertical="center"/>
    </xf>
    <xf numFmtId="0" fontId="0" fillId="2" borderId="0" xfId="0" applyFill="1"/>
    <xf numFmtId="3" fontId="6" fillId="2" borderId="2" xfId="13" applyNumberFormat="1" applyFont="1" applyFill="1" applyBorder="1" applyAlignment="1">
      <alignment horizontal="center"/>
    </xf>
    <xf numFmtId="3" fontId="5" fillId="2" borderId="0" xfId="13" applyNumberFormat="1" applyFont="1" applyFill="1" applyAlignment="1">
      <alignment horizontal="center"/>
    </xf>
    <xf numFmtId="164" fontId="5" fillId="2" borderId="0" xfId="13" applyNumberFormat="1" applyFont="1" applyFill="1" applyAlignment="1">
      <alignment horizontal="left" vertical="center"/>
    </xf>
    <xf numFmtId="164" fontId="5" fillId="2" borderId="0" xfId="13" applyNumberFormat="1" applyFont="1" applyFill="1" applyAlignment="1">
      <alignment horizontal="center" vertical="center"/>
    </xf>
    <xf numFmtId="0" fontId="6" fillId="2" borderId="2" xfId="13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" fillId="0" borderId="0" xfId="13"/>
    <xf numFmtId="0" fontId="16" fillId="0" borderId="0" xfId="13" applyFont="1"/>
    <xf numFmtId="3" fontId="17" fillId="2" borderId="2" xfId="13" applyNumberFormat="1" applyFont="1" applyFill="1" applyBorder="1" applyAlignment="1">
      <alignment horizontal="center"/>
    </xf>
    <xf numFmtId="0" fontId="5" fillId="2" borderId="0" xfId="13" applyFont="1" applyFill="1"/>
    <xf numFmtId="0" fontId="18" fillId="2" borderId="0" xfId="13" applyFont="1" applyFill="1"/>
    <xf numFmtId="3" fontId="18" fillId="2" borderId="0" xfId="13" applyNumberFormat="1" applyFont="1" applyFill="1" applyAlignment="1">
      <alignment horizontal="center"/>
    </xf>
    <xf numFmtId="168" fontId="17" fillId="2" borderId="2" xfId="13" applyNumberFormat="1" applyFont="1" applyFill="1" applyBorder="1" applyAlignment="1">
      <alignment horizontal="center" vertical="center" wrapText="1"/>
    </xf>
    <xf numFmtId="0" fontId="18" fillId="3" borderId="0" xfId="13" applyFont="1" applyFill="1"/>
    <xf numFmtId="0" fontId="5" fillId="3" borderId="0" xfId="13" applyFont="1" applyFill="1"/>
    <xf numFmtId="0" fontId="6" fillId="3" borderId="0" xfId="13" applyFont="1" applyFill="1"/>
    <xf numFmtId="0" fontId="7" fillId="2" borderId="0" xfId="13" applyFont="1" applyFill="1"/>
    <xf numFmtId="0" fontId="6" fillId="2" borderId="0" xfId="13" applyFont="1" applyFill="1"/>
    <xf numFmtId="166" fontId="5" fillId="0" borderId="0" xfId="14" applyNumberFormat="1" applyFont="1" applyAlignment="1">
      <alignment horizontal="center" vertical="center"/>
    </xf>
    <xf numFmtId="166" fontId="6" fillId="2" borderId="2" xfId="14" applyNumberFormat="1" applyFont="1" applyFill="1" applyBorder="1" applyAlignment="1">
      <alignment horizontal="center" vertical="center" wrapText="1"/>
    </xf>
    <xf numFmtId="3" fontId="6" fillId="2" borderId="2" xfId="13" applyNumberFormat="1" applyFont="1" applyFill="1" applyBorder="1" applyAlignment="1">
      <alignment horizontal="center" vertical="center" wrapText="1"/>
    </xf>
    <xf numFmtId="3" fontId="5" fillId="2" borderId="0" xfId="13" applyNumberFormat="1" applyFont="1" applyFill="1" applyAlignment="1">
      <alignment horizontal="center" vertical="center"/>
    </xf>
    <xf numFmtId="168" fontId="5" fillId="2" borderId="0" xfId="13" applyNumberFormat="1" applyFont="1" applyFill="1" applyAlignment="1">
      <alignment horizontal="center" vertical="center"/>
    </xf>
    <xf numFmtId="166" fontId="5" fillId="3" borderId="0" xfId="14" applyNumberFormat="1" applyFont="1" applyFill="1" applyAlignment="1">
      <alignment horizontal="center" vertical="center"/>
    </xf>
    <xf numFmtId="3" fontId="5" fillId="3" borderId="0" xfId="13" applyNumberFormat="1" applyFont="1" applyFill="1" applyAlignment="1">
      <alignment horizontal="center" vertical="center"/>
    </xf>
    <xf numFmtId="164" fontId="5" fillId="3" borderId="0" xfId="13" applyNumberFormat="1" applyFont="1" applyFill="1" applyAlignment="1">
      <alignment horizontal="left" vertical="center"/>
    </xf>
    <xf numFmtId="166" fontId="5" fillId="3" borderId="1" xfId="14" applyNumberFormat="1" applyFont="1" applyFill="1" applyBorder="1" applyAlignment="1">
      <alignment horizontal="center" vertical="center"/>
    </xf>
    <xf numFmtId="3" fontId="5" fillId="3" borderId="1" xfId="13" applyNumberFormat="1" applyFont="1" applyFill="1" applyBorder="1" applyAlignment="1">
      <alignment horizontal="center" vertical="center"/>
    </xf>
    <xf numFmtId="164" fontId="5" fillId="3" borderId="1" xfId="13" applyNumberFormat="1" applyFont="1" applyFill="1" applyBorder="1" applyAlignment="1">
      <alignment horizontal="left" vertical="center"/>
    </xf>
    <xf numFmtId="0" fontId="6" fillId="2" borderId="1" xfId="13" applyFont="1" applyFill="1" applyBorder="1" applyAlignment="1">
      <alignment horizontal="center" vertical="center" wrapText="1"/>
    </xf>
    <xf numFmtId="0" fontId="1" fillId="2" borderId="0" xfId="13" applyFill="1"/>
    <xf numFmtId="9" fontId="6" fillId="2" borderId="2" xfId="15" applyFont="1" applyFill="1" applyBorder="1" applyAlignment="1">
      <alignment horizontal="center" vertical="center" wrapText="1"/>
    </xf>
    <xf numFmtId="168" fontId="6" fillId="2" borderId="2" xfId="13" applyNumberFormat="1" applyFont="1" applyFill="1" applyBorder="1" applyAlignment="1">
      <alignment horizontal="center" vertical="center" wrapText="1"/>
    </xf>
    <xf numFmtId="9" fontId="5" fillId="2" borderId="2" xfId="15" applyFont="1" applyFill="1" applyBorder="1" applyAlignment="1">
      <alignment horizontal="center"/>
    </xf>
    <xf numFmtId="9" fontId="5" fillId="2" borderId="0" xfId="15" applyFont="1" applyFill="1" applyBorder="1" applyAlignment="1">
      <alignment horizontal="center"/>
    </xf>
    <xf numFmtId="0" fontId="5" fillId="2" borderId="0" xfId="13" applyFont="1" applyFill="1" applyBorder="1"/>
    <xf numFmtId="0" fontId="16" fillId="2" borderId="0" xfId="13" applyFont="1" applyFill="1"/>
    <xf numFmtId="9" fontId="6" fillId="2" borderId="4" xfId="15" applyFont="1" applyFill="1" applyBorder="1" applyAlignment="1">
      <alignment horizontal="center" vertical="center" wrapText="1"/>
    </xf>
    <xf numFmtId="9" fontId="5" fillId="2" borderId="0" xfId="15" applyFont="1" applyFill="1" applyBorder="1" applyAlignment="1">
      <alignment horizontal="center" vertical="center"/>
    </xf>
    <xf numFmtId="9" fontId="5" fillId="2" borderId="5" xfId="15" applyFont="1" applyFill="1" applyBorder="1" applyAlignment="1">
      <alignment horizontal="center" vertical="center"/>
    </xf>
    <xf numFmtId="9" fontId="5" fillId="2" borderId="0" xfId="15" applyFont="1" applyFill="1" applyAlignment="1">
      <alignment horizontal="center" vertical="center"/>
    </xf>
    <xf numFmtId="20" fontId="6" fillId="2" borderId="11" xfId="13" applyNumberFormat="1" applyFont="1" applyFill="1" applyBorder="1" applyAlignment="1">
      <alignment horizontal="center" vertical="center"/>
    </xf>
    <xf numFmtId="20" fontId="6" fillId="2" borderId="9" xfId="13" applyNumberFormat="1" applyFont="1" applyFill="1" applyBorder="1" applyAlignment="1">
      <alignment horizontal="center" vertical="center"/>
    </xf>
    <xf numFmtId="168" fontId="6" fillId="2" borderId="4" xfId="13" applyNumberFormat="1" applyFont="1" applyFill="1" applyBorder="1" applyAlignment="1">
      <alignment horizontal="center" vertical="center" wrapText="1"/>
    </xf>
    <xf numFmtId="3" fontId="6" fillId="0" borderId="15" xfId="13" applyNumberFormat="1" applyFont="1" applyBorder="1"/>
    <xf numFmtId="0" fontId="6" fillId="0" borderId="15" xfId="13" applyFont="1" applyBorder="1"/>
    <xf numFmtId="3" fontId="5" fillId="0" borderId="0" xfId="13" applyNumberFormat="1" applyFont="1"/>
    <xf numFmtId="0" fontId="5" fillId="0" borderId="0" xfId="13" applyFont="1"/>
    <xf numFmtId="0" fontId="1" fillId="0" borderId="0" xfId="13" applyAlignment="1">
      <alignment horizontal="center" vertical="center"/>
    </xf>
    <xf numFmtId="0" fontId="14" fillId="0" borderId="1" xfId="13" applyFont="1" applyBorder="1" applyAlignment="1">
      <alignment horizontal="center" vertical="center"/>
    </xf>
    <xf numFmtId="165" fontId="1" fillId="0" borderId="0" xfId="13" applyNumberFormat="1" applyAlignment="1">
      <alignment horizontal="center" vertical="center"/>
    </xf>
    <xf numFmtId="165" fontId="14" fillId="0" borderId="3" xfId="13" applyNumberFormat="1" applyFont="1" applyBorder="1" applyAlignment="1">
      <alignment horizontal="center" vertical="center"/>
    </xf>
    <xf numFmtId="0" fontId="20" fillId="2" borderId="0" xfId="16" applyFill="1"/>
    <xf numFmtId="0" fontId="1" fillId="2" borderId="0" xfId="13" applyFill="1" applyBorder="1"/>
    <xf numFmtId="0" fontId="6" fillId="2" borderId="0" xfId="13" applyFont="1" applyFill="1" applyBorder="1" applyAlignment="1"/>
    <xf numFmtId="164" fontId="5" fillId="2" borderId="0" xfId="13" applyNumberFormat="1" applyFont="1" applyFill="1" applyBorder="1" applyAlignment="1">
      <alignment horizontal="center" vertical="center"/>
    </xf>
    <xf numFmtId="165" fontId="5" fillId="2" borderId="0" xfId="13" applyNumberFormat="1" applyFont="1" applyFill="1" applyAlignment="1">
      <alignment horizontal="center" vertical="center"/>
    </xf>
    <xf numFmtId="0" fontId="6" fillId="2" borderId="0" xfId="13" applyFont="1" applyFill="1" applyBorder="1" applyAlignment="1">
      <alignment horizontal="center" vertical="center" wrapText="1"/>
    </xf>
    <xf numFmtId="0" fontId="14" fillId="2" borderId="0" xfId="13" applyFont="1" applyFill="1" applyBorder="1"/>
    <xf numFmtId="0" fontId="1" fillId="3" borderId="0" xfId="13" applyFill="1"/>
    <xf numFmtId="0" fontId="14" fillId="3" borderId="0" xfId="13" applyFont="1" applyFill="1"/>
    <xf numFmtId="0" fontId="20" fillId="2" borderId="0" xfId="16" applyFill="1" applyBorder="1"/>
    <xf numFmtId="0" fontId="6" fillId="2" borderId="0" xfId="13" applyFont="1" applyFill="1" applyBorder="1"/>
    <xf numFmtId="9" fontId="6" fillId="2" borderId="2" xfId="15" applyFont="1" applyFill="1" applyBorder="1" applyAlignment="1">
      <alignment horizontal="center"/>
    </xf>
    <xf numFmtId="0" fontId="6" fillId="2" borderId="2" xfId="13" applyFont="1" applyFill="1" applyBorder="1"/>
    <xf numFmtId="9" fontId="5" fillId="2" borderId="0" xfId="15" applyFont="1" applyFill="1" applyAlignment="1">
      <alignment horizontal="center"/>
    </xf>
    <xf numFmtId="9" fontId="5" fillId="3" borderId="0" xfId="15" applyFont="1" applyFill="1" applyAlignment="1">
      <alignment horizontal="center"/>
    </xf>
    <xf numFmtId="3" fontId="5" fillId="2" borderId="5" xfId="13" applyNumberFormat="1" applyFont="1" applyFill="1" applyBorder="1" applyAlignment="1">
      <alignment horizontal="center"/>
    </xf>
    <xf numFmtId="3" fontId="5" fillId="2" borderId="0" xfId="13" applyNumberFormat="1" applyFont="1" applyFill="1" applyBorder="1" applyAlignment="1">
      <alignment horizontal="center"/>
    </xf>
    <xf numFmtId="3" fontId="5" fillId="2" borderId="3" xfId="13" applyNumberFormat="1" applyFont="1" applyFill="1" applyBorder="1" applyAlignment="1">
      <alignment horizontal="center"/>
    </xf>
    <xf numFmtId="0" fontId="17" fillId="3" borderId="2" xfId="13" applyFont="1" applyFill="1" applyBorder="1" applyAlignment="1">
      <alignment horizontal="center" vertical="center" wrapText="1"/>
    </xf>
    <xf numFmtId="0" fontId="17" fillId="2" borderId="2" xfId="13" applyFont="1" applyFill="1" applyBorder="1" applyAlignment="1">
      <alignment horizontal="center" vertical="center" wrapText="1"/>
    </xf>
    <xf numFmtId="0" fontId="17" fillId="2" borderId="4" xfId="13" applyFont="1" applyFill="1" applyBorder="1" applyAlignment="1">
      <alignment horizontal="center" vertical="center" wrapText="1"/>
    </xf>
    <xf numFmtId="0" fontId="6" fillId="2" borderId="3" xfId="13" applyFont="1" applyFill="1" applyBorder="1" applyAlignment="1">
      <alignment vertical="center" wrapText="1"/>
    </xf>
    <xf numFmtId="0" fontId="5" fillId="0" borderId="0" xfId="0" applyFont="1"/>
    <xf numFmtId="9" fontId="5" fillId="0" borderId="0" xfId="2" applyFont="1"/>
    <xf numFmtId="0" fontId="5" fillId="2" borderId="0" xfId="0" applyFont="1" applyFill="1"/>
    <xf numFmtId="0" fontId="5" fillId="0" borderId="0" xfId="0" applyFont="1" applyAlignment="1">
      <alignment horizontal="right" vertical="center"/>
    </xf>
    <xf numFmtId="169" fontId="5" fillId="0" borderId="0" xfId="0" applyNumberFormat="1" applyFont="1"/>
    <xf numFmtId="0" fontId="5" fillId="3" borderId="0" xfId="0" applyFont="1" applyFill="1"/>
    <xf numFmtId="0" fontId="6" fillId="3" borderId="0" xfId="0" applyFont="1" applyFill="1"/>
    <xf numFmtId="0" fontId="5" fillId="2" borderId="0" xfId="17" applyFont="1" applyFill="1"/>
    <xf numFmtId="0" fontId="7" fillId="2" borderId="0" xfId="17" applyFont="1" applyFill="1"/>
    <xf numFmtId="0" fontId="6" fillId="2" borderId="0" xfId="17" applyFont="1" applyFill="1"/>
    <xf numFmtId="0" fontId="22" fillId="0" borderId="0" xfId="0" applyFont="1"/>
    <xf numFmtId="0" fontId="0" fillId="3" borderId="0" xfId="0" applyFill="1"/>
    <xf numFmtId="0" fontId="14" fillId="3" borderId="0" xfId="0" applyFont="1" applyFill="1"/>
    <xf numFmtId="0" fontId="5" fillId="0" borderId="0" xfId="17" applyFont="1"/>
    <xf numFmtId="164" fontId="18" fillId="2" borderId="0" xfId="13" applyNumberFormat="1" applyFont="1" applyFill="1" applyAlignment="1">
      <alignment horizontal="left" vertical="center"/>
    </xf>
    <xf numFmtId="1" fontId="18" fillId="2" borderId="0" xfId="13" applyNumberFormat="1" applyFont="1" applyFill="1" applyAlignment="1">
      <alignment horizontal="center" vertical="center"/>
    </xf>
    <xf numFmtId="164" fontId="5" fillId="2" borderId="0" xfId="17" applyNumberFormat="1" applyFont="1" applyFill="1" applyAlignment="1">
      <alignment horizontal="center" vertical="center"/>
    </xf>
    <xf numFmtId="0" fontId="6" fillId="0" borderId="9" xfId="18" applyFont="1" applyBorder="1"/>
    <xf numFmtId="0" fontId="5" fillId="0" borderId="9" xfId="18" applyFont="1" applyBorder="1"/>
    <xf numFmtId="0" fontId="5" fillId="0" borderId="10" xfId="18" applyFont="1" applyBorder="1"/>
    <xf numFmtId="0" fontId="6" fillId="0" borderId="2" xfId="18" applyFont="1" applyBorder="1" applyAlignment="1">
      <alignment horizontal="center"/>
    </xf>
    <xf numFmtId="0" fontId="6" fillId="0" borderId="4" xfId="18" applyFont="1" applyBorder="1" applyAlignment="1">
      <alignment horizontal="center"/>
    </xf>
    <xf numFmtId="0" fontId="6" fillId="0" borderId="8" xfId="18" applyFont="1" applyBorder="1" applyAlignment="1">
      <alignment horizontal="center"/>
    </xf>
    <xf numFmtId="0" fontId="5" fillId="0" borderId="9" xfId="18" applyFont="1" applyBorder="1" applyAlignment="1">
      <alignment horizontal="right"/>
    </xf>
    <xf numFmtId="0" fontId="5" fillId="3" borderId="9" xfId="18" applyFont="1" applyFill="1" applyBorder="1" applyAlignment="1">
      <alignment horizontal="right"/>
    </xf>
    <xf numFmtId="0" fontId="5" fillId="0" borderId="0" xfId="18" applyFont="1" applyAlignment="1">
      <alignment vertical="center"/>
    </xf>
    <xf numFmtId="1" fontId="5" fillId="3" borderId="9" xfId="18" applyNumberFormat="1" applyFont="1" applyFill="1" applyBorder="1" applyAlignment="1">
      <alignment horizontal="right"/>
    </xf>
    <xf numFmtId="0" fontId="5" fillId="0" borderId="10" xfId="18" applyFont="1" applyBorder="1" applyAlignment="1">
      <alignment horizontal="right"/>
    </xf>
    <xf numFmtId="20" fontId="17" fillId="2" borderId="2" xfId="13" applyNumberFormat="1" applyFont="1" applyFill="1" applyBorder="1" applyAlignment="1">
      <alignment horizontal="center" vertical="center" wrapText="1"/>
    </xf>
    <xf numFmtId="3" fontId="18" fillId="6" borderId="0" xfId="13" applyNumberFormat="1" applyFont="1" applyFill="1" applyAlignment="1">
      <alignment horizontal="center"/>
    </xf>
    <xf numFmtId="3" fontId="18" fillId="5" borderId="0" xfId="13" applyNumberFormat="1" applyFont="1" applyFill="1" applyAlignment="1">
      <alignment horizontal="center"/>
    </xf>
    <xf numFmtId="3" fontId="18" fillId="4" borderId="0" xfId="13" applyNumberFormat="1" applyFont="1" applyFill="1" applyAlignment="1">
      <alignment horizontal="center"/>
    </xf>
    <xf numFmtId="3" fontId="18" fillId="7" borderId="0" xfId="13" applyNumberFormat="1" applyFont="1" applyFill="1" applyAlignment="1">
      <alignment horizontal="center"/>
    </xf>
    <xf numFmtId="164" fontId="5" fillId="2" borderId="3" xfId="13" applyNumberFormat="1" applyFont="1" applyFill="1" applyBorder="1" applyAlignment="1">
      <alignment horizontal="left" vertical="center"/>
    </xf>
    <xf numFmtId="3" fontId="5" fillId="0" borderId="0" xfId="13" applyNumberFormat="1" applyFont="1" applyFill="1" applyAlignment="1">
      <alignment horizontal="center"/>
    </xf>
    <xf numFmtId="0" fontId="23" fillId="8" borderId="0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right" vertical="center"/>
    </xf>
    <xf numFmtId="0" fontId="5" fillId="8" borderId="0" xfId="0" applyFont="1" applyFill="1" applyAlignment="1">
      <alignment horizontal="right" vertical="center" wrapText="1"/>
    </xf>
    <xf numFmtId="169" fontId="5" fillId="8" borderId="0" xfId="0" applyNumberFormat="1" applyFont="1" applyFill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166" fontId="5" fillId="0" borderId="0" xfId="2" applyNumberFormat="1" applyFont="1"/>
    <xf numFmtId="9" fontId="5" fillId="0" borderId="0" xfId="0" applyNumberFormat="1" applyFont="1" applyAlignment="1">
      <alignment horizontal="right" vertical="center" wrapText="1"/>
    </xf>
    <xf numFmtId="0" fontId="21" fillId="2" borderId="0" xfId="0" applyFont="1" applyFill="1" applyAlignment="1">
      <alignment wrapText="1"/>
    </xf>
    <xf numFmtId="3" fontId="5" fillId="2" borderId="6" xfId="13" applyNumberFormat="1" applyFont="1" applyFill="1" applyBorder="1" applyAlignment="1">
      <alignment horizontal="center"/>
    </xf>
    <xf numFmtId="3" fontId="5" fillId="2" borderId="4" xfId="13" applyNumberFormat="1" applyFont="1" applyFill="1" applyBorder="1" applyAlignment="1">
      <alignment horizontal="center"/>
    </xf>
    <xf numFmtId="170" fontId="5" fillId="2" borderId="5" xfId="13" applyNumberFormat="1" applyFont="1" applyFill="1" applyBorder="1" applyAlignment="1">
      <alignment horizontal="center"/>
    </xf>
    <xf numFmtId="164" fontId="5" fillId="2" borderId="0" xfId="13" applyNumberFormat="1" applyFont="1" applyFill="1" applyAlignment="1">
      <alignment horizontal="right" vertical="center"/>
    </xf>
    <xf numFmtId="0" fontId="6" fillId="2" borderId="2" xfId="13" applyFont="1" applyFill="1" applyBorder="1" applyAlignment="1">
      <alignment horizontal="center" vertical="center"/>
    </xf>
    <xf numFmtId="170" fontId="6" fillId="2" borderId="4" xfId="13" applyNumberFormat="1" applyFont="1" applyFill="1" applyBorder="1" applyAlignment="1">
      <alignment horizontal="center" vertical="center" wrapText="1"/>
    </xf>
    <xf numFmtId="0" fontId="6" fillId="2" borderId="4" xfId="13" applyFont="1" applyFill="1" applyBorder="1" applyAlignment="1">
      <alignment horizontal="center" vertical="center" wrapText="1"/>
    </xf>
    <xf numFmtId="0" fontId="6" fillId="2" borderId="8" xfId="13" applyFont="1" applyFill="1" applyBorder="1" applyAlignment="1">
      <alignment horizontal="center" vertical="center" wrapText="1"/>
    </xf>
    <xf numFmtId="0" fontId="6" fillId="2" borderId="7" xfId="13" applyFont="1" applyFill="1" applyBorder="1" applyAlignment="1">
      <alignment horizontal="center" vertical="center" wrapText="1"/>
    </xf>
    <xf numFmtId="3" fontId="5" fillId="2" borderId="9" xfId="13" applyNumberFormat="1" applyFont="1" applyFill="1" applyBorder="1" applyAlignment="1">
      <alignment horizontal="center"/>
    </xf>
    <xf numFmtId="3" fontId="5" fillId="2" borderId="7" xfId="13" applyNumberFormat="1" applyFont="1" applyFill="1" applyBorder="1" applyAlignment="1">
      <alignment horizontal="center"/>
    </xf>
    <xf numFmtId="1" fontId="6" fillId="2" borderId="4" xfId="13" applyNumberFormat="1" applyFont="1" applyFill="1" applyBorder="1" applyAlignment="1">
      <alignment horizontal="center" vertical="center" wrapText="1"/>
    </xf>
    <xf numFmtId="1" fontId="6" fillId="2" borderId="8" xfId="13" applyNumberFormat="1" applyFont="1" applyFill="1" applyBorder="1" applyAlignment="1">
      <alignment horizontal="center" vertical="center" wrapText="1"/>
    </xf>
    <xf numFmtId="0" fontId="5" fillId="0" borderId="0" xfId="18" applyFont="1"/>
    <xf numFmtId="169" fontId="5" fillId="0" borderId="7" xfId="18" applyNumberFormat="1" applyFont="1" applyBorder="1" applyAlignment="1">
      <alignment horizontal="center"/>
    </xf>
    <xf numFmtId="169" fontId="5" fillId="0" borderId="3" xfId="18" applyNumberFormat="1" applyFont="1" applyBorder="1" applyAlignment="1">
      <alignment horizontal="center"/>
    </xf>
    <xf numFmtId="169" fontId="5" fillId="0" borderId="5" xfId="18" applyNumberFormat="1" applyFont="1" applyBorder="1" applyAlignment="1">
      <alignment horizontal="center"/>
    </xf>
    <xf numFmtId="169" fontId="5" fillId="0" borderId="0" xfId="18" applyNumberFormat="1" applyFont="1" applyBorder="1" applyAlignment="1">
      <alignment horizontal="center"/>
    </xf>
    <xf numFmtId="169" fontId="5" fillId="3" borderId="5" xfId="18" applyNumberFormat="1" applyFont="1" applyFill="1" applyBorder="1" applyAlignment="1">
      <alignment horizontal="center"/>
    </xf>
    <xf numFmtId="169" fontId="5" fillId="3" borderId="0" xfId="18" applyNumberFormat="1" applyFont="1" applyFill="1" applyBorder="1" applyAlignment="1">
      <alignment horizontal="center"/>
    </xf>
    <xf numFmtId="0" fontId="5" fillId="0" borderId="0" xfId="18" applyFont="1" applyBorder="1"/>
    <xf numFmtId="169" fontId="6" fillId="0" borderId="0" xfId="18" applyNumberFormat="1" applyFont="1" applyBorder="1" applyAlignment="1">
      <alignment horizontal="center"/>
    </xf>
    <xf numFmtId="0" fontId="1" fillId="0" borderId="0" xfId="19"/>
    <xf numFmtId="166" fontId="1" fillId="0" borderId="0" xfId="2" applyNumberFormat="1" applyFont="1"/>
    <xf numFmtId="1" fontId="1" fillId="0" borderId="0" xfId="19" applyNumberFormat="1"/>
    <xf numFmtId="3" fontId="8" fillId="9" borderId="4" xfId="19" applyNumberFormat="1" applyFont="1" applyFill="1" applyBorder="1" applyAlignment="1">
      <alignment horizontal="center" vertical="center" wrapText="1"/>
    </xf>
    <xf numFmtId="3" fontId="8" fillId="9" borderId="2" xfId="19" applyNumberFormat="1" applyFont="1" applyFill="1" applyBorder="1" applyAlignment="1">
      <alignment horizontal="center" vertical="center" wrapText="1"/>
    </xf>
    <xf numFmtId="3" fontId="8" fillId="2" borderId="2" xfId="19" applyNumberFormat="1" applyFont="1" applyFill="1" applyBorder="1" applyAlignment="1">
      <alignment horizontal="center" vertical="center" wrapText="1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9" borderId="12" xfId="19" applyNumberFormat="1" applyFont="1" applyFill="1" applyBorder="1" applyAlignment="1">
      <alignment horizontal="center" vertical="center" wrapText="1"/>
    </xf>
    <xf numFmtId="0" fontId="8" fillId="2" borderId="2" xfId="19" applyFont="1" applyFill="1" applyBorder="1" applyAlignment="1">
      <alignment horizontal="center" vertical="center" wrapText="1"/>
    </xf>
    <xf numFmtId="3" fontId="24" fillId="9" borderId="5" xfId="19" applyNumberFormat="1" applyFont="1" applyFill="1" applyBorder="1" applyAlignment="1">
      <alignment horizontal="center"/>
    </xf>
    <xf numFmtId="3" fontId="24" fillId="9" borderId="0" xfId="19" applyNumberFormat="1" applyFont="1" applyFill="1" applyAlignment="1">
      <alignment horizontal="center"/>
    </xf>
    <xf numFmtId="3" fontId="24" fillId="2" borderId="0" xfId="19" applyNumberFormat="1" applyFont="1" applyFill="1" applyAlignment="1">
      <alignment horizontal="center"/>
    </xf>
    <xf numFmtId="3" fontId="24" fillId="2" borderId="5" xfId="19" applyNumberFormat="1" applyFont="1" applyFill="1" applyBorder="1" applyAlignment="1">
      <alignment horizontal="center"/>
    </xf>
    <xf numFmtId="3" fontId="24" fillId="9" borderId="14" xfId="19" applyNumberFormat="1" applyFont="1" applyFill="1" applyBorder="1" applyAlignment="1">
      <alignment horizontal="center"/>
    </xf>
    <xf numFmtId="164" fontId="24" fillId="2" borderId="0" xfId="19" applyNumberFormat="1" applyFont="1" applyFill="1" applyAlignment="1">
      <alignment horizontal="left" vertical="center"/>
    </xf>
    <xf numFmtId="3" fontId="24" fillId="9" borderId="7" xfId="19" applyNumberFormat="1" applyFont="1" applyFill="1" applyBorder="1" applyAlignment="1">
      <alignment horizontal="center"/>
    </xf>
    <xf numFmtId="3" fontId="24" fillId="9" borderId="3" xfId="19" applyNumberFormat="1" applyFont="1" applyFill="1" applyBorder="1" applyAlignment="1">
      <alignment horizontal="center"/>
    </xf>
    <xf numFmtId="3" fontId="24" fillId="2" borderId="3" xfId="19" applyNumberFormat="1" applyFont="1" applyFill="1" applyBorder="1" applyAlignment="1">
      <alignment horizontal="center"/>
    </xf>
    <xf numFmtId="3" fontId="24" fillId="2" borderId="7" xfId="19" applyNumberFormat="1" applyFont="1" applyFill="1" applyBorder="1" applyAlignment="1">
      <alignment horizontal="center"/>
    </xf>
    <xf numFmtId="3" fontId="24" fillId="9" borderId="13" xfId="19" applyNumberFormat="1" applyFont="1" applyFill="1" applyBorder="1" applyAlignment="1">
      <alignment horizontal="center"/>
    </xf>
    <xf numFmtId="164" fontId="24" fillId="2" borderId="3" xfId="19" applyNumberFormat="1" applyFont="1" applyFill="1" applyBorder="1" applyAlignment="1">
      <alignment horizontal="left" vertical="center"/>
    </xf>
    <xf numFmtId="0" fontId="6" fillId="9" borderId="2" xfId="19" applyFont="1" applyFill="1" applyBorder="1" applyAlignment="1">
      <alignment horizontal="center" vertical="center" wrapText="1"/>
    </xf>
    <xf numFmtId="0" fontId="6" fillId="2" borderId="2" xfId="19" applyFont="1" applyFill="1" applyBorder="1" applyAlignment="1">
      <alignment horizontal="center" vertical="center" wrapText="1"/>
    </xf>
    <xf numFmtId="0" fontId="6" fillId="2" borderId="4" xfId="19" applyFont="1" applyFill="1" applyBorder="1" applyAlignment="1">
      <alignment horizontal="center" vertical="center" wrapText="1"/>
    </xf>
    <xf numFmtId="0" fontId="5" fillId="2" borderId="0" xfId="19" applyFont="1" applyFill="1"/>
    <xf numFmtId="0" fontId="7" fillId="2" borderId="0" xfId="19" applyFont="1" applyFill="1"/>
    <xf numFmtId="0" fontId="6" fillId="2" borderId="0" xfId="19" applyFont="1" applyFill="1"/>
    <xf numFmtId="3" fontId="24" fillId="9" borderId="2" xfId="19" applyNumberFormat="1" applyFont="1" applyFill="1" applyBorder="1" applyAlignment="1">
      <alignment horizontal="center"/>
    </xf>
    <xf numFmtId="164" fontId="6" fillId="9" borderId="0" xfId="19" applyNumberFormat="1" applyFont="1" applyFill="1" applyAlignment="1">
      <alignment horizontal="left" vertical="center"/>
    </xf>
    <xf numFmtId="3" fontId="24" fillId="0" borderId="0" xfId="19" applyNumberFormat="1" applyFont="1" applyAlignment="1">
      <alignment horizontal="center"/>
    </xf>
    <xf numFmtId="164" fontId="5" fillId="2" borderId="0" xfId="19" applyNumberFormat="1" applyFont="1" applyFill="1" applyAlignment="1">
      <alignment horizontal="left" vertical="center"/>
    </xf>
    <xf numFmtId="3" fontId="24" fillId="0" borderId="3" xfId="19" applyNumberFormat="1" applyFont="1" applyBorder="1" applyAlignment="1">
      <alignment horizontal="center"/>
    </xf>
    <xf numFmtId="164" fontId="5" fillId="2" borderId="3" xfId="19" applyNumberFormat="1" applyFont="1" applyFill="1" applyBorder="1" applyAlignment="1">
      <alignment horizontal="left" vertical="center"/>
    </xf>
    <xf numFmtId="3" fontId="8" fillId="0" borderId="4" xfId="19" applyNumberFormat="1" applyFont="1" applyBorder="1" applyAlignment="1">
      <alignment horizontal="center" vertical="center" wrapText="1"/>
    </xf>
    <xf numFmtId="3" fontId="8" fillId="0" borderId="2" xfId="19" applyNumberFormat="1" applyFont="1" applyBorder="1" applyAlignment="1">
      <alignment horizontal="center" vertical="center" wrapText="1"/>
    </xf>
    <xf numFmtId="3" fontId="24" fillId="9" borderId="0" xfId="19" applyNumberFormat="1" applyFont="1" applyFill="1" applyAlignment="1">
      <alignment horizontal="center" vertical="center"/>
    </xf>
    <xf numFmtId="3" fontId="24" fillId="0" borderId="5" xfId="19" applyNumberFormat="1" applyFont="1" applyBorder="1" applyAlignment="1">
      <alignment horizontal="center" vertical="center"/>
    </xf>
    <xf numFmtId="168" fontId="5" fillId="2" borderId="0" xfId="19" applyNumberFormat="1" applyFont="1" applyFill="1" applyAlignment="1">
      <alignment horizontal="center" vertical="center"/>
    </xf>
    <xf numFmtId="3" fontId="24" fillId="0" borderId="0" xfId="19" applyNumberFormat="1" applyFont="1" applyAlignment="1">
      <alignment horizontal="center" vertical="center"/>
    </xf>
    <xf numFmtId="0" fontId="8" fillId="2" borderId="1" xfId="19" applyFont="1" applyFill="1" applyBorder="1" applyAlignment="1">
      <alignment horizontal="center" vertical="center" wrapText="1"/>
    </xf>
    <xf numFmtId="0" fontId="8" fillId="2" borderId="0" xfId="19" applyFont="1" applyFill="1" applyBorder="1" applyAlignment="1">
      <alignment horizontal="center" vertical="center" wrapText="1"/>
    </xf>
    <xf numFmtId="168" fontId="5" fillId="2" borderId="0" xfId="19" applyNumberFormat="1" applyFont="1" applyFill="1" applyAlignment="1">
      <alignment horizontal="left" vertical="center"/>
    </xf>
    <xf numFmtId="0" fontId="5" fillId="2" borderId="0" xfId="19" applyNumberFormat="1" applyFont="1" applyFill="1" applyAlignment="1">
      <alignment horizontal="center" vertical="center"/>
    </xf>
    <xf numFmtId="3" fontId="5" fillId="0" borderId="0" xfId="19" applyNumberFormat="1" applyFont="1" applyAlignment="1">
      <alignment horizontal="center"/>
    </xf>
    <xf numFmtId="165" fontId="5" fillId="2" borderId="0" xfId="19" applyNumberFormat="1" applyFont="1" applyFill="1" applyAlignment="1">
      <alignment horizontal="center" vertical="center"/>
    </xf>
    <xf numFmtId="3" fontId="5" fillId="0" borderId="1" xfId="19" applyNumberFormat="1" applyFont="1" applyBorder="1" applyAlignment="1">
      <alignment horizontal="center"/>
    </xf>
    <xf numFmtId="168" fontId="5" fillId="2" borderId="1" xfId="19" applyNumberFormat="1" applyFont="1" applyFill="1" applyBorder="1" applyAlignment="1">
      <alignment horizontal="left" vertical="center"/>
    </xf>
    <xf numFmtId="165" fontId="5" fillId="2" borderId="1" xfId="19" applyNumberFormat="1" applyFont="1" applyFill="1" applyBorder="1" applyAlignment="1">
      <alignment horizontal="center" vertical="center"/>
    </xf>
    <xf numFmtId="3" fontId="5" fillId="0" borderId="3" xfId="19" applyNumberFormat="1" applyFont="1" applyBorder="1" applyAlignment="1">
      <alignment horizontal="center"/>
    </xf>
    <xf numFmtId="168" fontId="5" fillId="2" borderId="3" xfId="19" applyNumberFormat="1" applyFont="1" applyFill="1" applyBorder="1" applyAlignment="1">
      <alignment horizontal="left" vertical="center"/>
    </xf>
    <xf numFmtId="165" fontId="5" fillId="2" borderId="3" xfId="19" applyNumberFormat="1" applyFont="1" applyFill="1" applyBorder="1" applyAlignment="1">
      <alignment horizontal="center" vertical="center"/>
    </xf>
    <xf numFmtId="168" fontId="6" fillId="2" borderId="2" xfId="19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/>
    </xf>
    <xf numFmtId="0" fontId="8" fillId="0" borderId="1" xfId="0" applyFont="1" applyBorder="1" applyAlignment="1">
      <alignment horizontal="center" vertical="center"/>
    </xf>
    <xf numFmtId="164" fontId="5" fillId="2" borderId="3" xfId="10" applyNumberFormat="1" applyFont="1" applyFill="1" applyBorder="1" applyAlignment="1">
      <alignment horizontal="center" vertical="center"/>
    </xf>
    <xf numFmtId="164" fontId="5" fillId="2" borderId="1" xfId="10" applyNumberFormat="1" applyFont="1" applyFill="1" applyBorder="1" applyAlignment="1">
      <alignment horizontal="center" vertical="center"/>
    </xf>
    <xf numFmtId="0" fontId="6" fillId="2" borderId="2" xfId="10" applyFont="1" applyFill="1" applyBorder="1" applyAlignment="1">
      <alignment horizontal="center" vertical="center" wrapText="1"/>
    </xf>
    <xf numFmtId="0" fontId="6" fillId="2" borderId="2" xfId="10" applyFont="1" applyFill="1" applyBorder="1" applyAlignment="1">
      <alignment horizontal="center"/>
    </xf>
    <xf numFmtId="0" fontId="6" fillId="2" borderId="4" xfId="10" applyFont="1" applyFill="1" applyBorder="1" applyAlignment="1">
      <alignment horizontal="center" vertical="center" wrapText="1"/>
    </xf>
    <xf numFmtId="0" fontId="6" fillId="2" borderId="8" xfId="10" applyFont="1" applyFill="1" applyBorder="1" applyAlignment="1">
      <alignment horizontal="center" vertical="center" wrapText="1"/>
    </xf>
    <xf numFmtId="0" fontId="6" fillId="2" borderId="3" xfId="10" applyFont="1" applyFill="1" applyBorder="1" applyAlignment="1">
      <alignment horizontal="center" vertical="center" wrapText="1"/>
    </xf>
    <xf numFmtId="0" fontId="6" fillId="2" borderId="1" xfId="10" applyFont="1" applyFill="1" applyBorder="1" applyAlignment="1">
      <alignment horizontal="center" vertical="center" wrapText="1"/>
    </xf>
    <xf numFmtId="164" fontId="6" fillId="2" borderId="3" xfId="10" applyNumberFormat="1" applyFont="1" applyFill="1" applyBorder="1" applyAlignment="1">
      <alignment horizontal="left" vertical="center"/>
    </xf>
    <xf numFmtId="164" fontId="6" fillId="2" borderId="0" xfId="10" applyNumberFormat="1" applyFont="1" applyFill="1" applyBorder="1" applyAlignment="1">
      <alignment horizontal="left" vertical="center"/>
    </xf>
    <xf numFmtId="164" fontId="6" fillId="2" borderId="1" xfId="10" applyNumberFormat="1" applyFont="1" applyFill="1" applyBorder="1" applyAlignment="1">
      <alignment horizontal="left" vertical="center"/>
    </xf>
    <xf numFmtId="0" fontId="6" fillId="2" borderId="1" xfId="13" applyFont="1" applyFill="1" applyBorder="1" applyAlignment="1">
      <alignment horizontal="center"/>
    </xf>
    <xf numFmtId="0" fontId="6" fillId="2" borderId="2" xfId="13" applyFont="1" applyFill="1" applyBorder="1" applyAlignment="1">
      <alignment horizontal="center"/>
    </xf>
    <xf numFmtId="0" fontId="6" fillId="2" borderId="2" xfId="13" applyFont="1" applyFill="1" applyBorder="1" applyAlignment="1">
      <alignment horizontal="center" vertical="center"/>
    </xf>
    <xf numFmtId="0" fontId="6" fillId="2" borderId="3" xfId="13" applyFont="1" applyFill="1" applyBorder="1" applyAlignment="1">
      <alignment horizontal="center" vertical="center" wrapText="1"/>
    </xf>
    <xf numFmtId="0" fontId="6" fillId="2" borderId="1" xfId="13" applyFont="1" applyFill="1" applyBorder="1" applyAlignment="1">
      <alignment horizontal="center" vertical="center" wrapText="1"/>
    </xf>
    <xf numFmtId="0" fontId="6" fillId="2" borderId="2" xfId="13" applyFont="1" applyFill="1" applyBorder="1" applyAlignment="1">
      <alignment horizontal="center" vertical="center" wrapText="1"/>
    </xf>
    <xf numFmtId="0" fontId="8" fillId="2" borderId="1" xfId="13" applyFont="1" applyFill="1" applyBorder="1" applyAlignment="1">
      <alignment horizontal="center"/>
    </xf>
    <xf numFmtId="0" fontId="6" fillId="2" borderId="3" xfId="13" applyFont="1" applyFill="1" applyBorder="1" applyAlignment="1">
      <alignment horizontal="center" vertical="center"/>
    </xf>
    <xf numFmtId="0" fontId="6" fillId="2" borderId="0" xfId="13" applyFont="1" applyFill="1" applyAlignment="1">
      <alignment horizontal="center" vertical="center"/>
    </xf>
    <xf numFmtId="0" fontId="6" fillId="2" borderId="0" xfId="13" applyFont="1" applyFill="1" applyBorder="1" applyAlignment="1">
      <alignment horizontal="center" vertical="center"/>
    </xf>
    <xf numFmtId="0" fontId="6" fillId="2" borderId="1" xfId="13" applyFont="1" applyFill="1" applyBorder="1" applyAlignment="1">
      <alignment horizontal="center" vertical="center"/>
    </xf>
    <xf numFmtId="0" fontId="8" fillId="2" borderId="0" xfId="13" applyFont="1" applyFill="1" applyBorder="1" applyAlignment="1">
      <alignment horizontal="center" vertical="center"/>
    </xf>
    <xf numFmtId="168" fontId="6" fillId="2" borderId="10" xfId="13" applyNumberFormat="1" applyFont="1" applyFill="1" applyBorder="1" applyAlignment="1">
      <alignment horizontal="center" vertical="center" wrapText="1"/>
    </xf>
    <xf numFmtId="168" fontId="6" fillId="2" borderId="11" xfId="13" applyNumberFormat="1" applyFont="1" applyFill="1" applyBorder="1" applyAlignment="1">
      <alignment horizontal="center" vertical="center" wrapText="1"/>
    </xf>
    <xf numFmtId="168" fontId="6" fillId="2" borderId="4" xfId="13" applyNumberFormat="1" applyFont="1" applyFill="1" applyBorder="1" applyAlignment="1">
      <alignment horizontal="center" vertical="center" wrapText="1"/>
    </xf>
    <xf numFmtId="168" fontId="6" fillId="2" borderId="2" xfId="13" applyNumberFormat="1" applyFont="1" applyFill="1" applyBorder="1" applyAlignment="1">
      <alignment horizontal="center" vertical="center" wrapText="1"/>
    </xf>
    <xf numFmtId="0" fontId="6" fillId="3" borderId="0" xfId="13" applyFont="1" applyFill="1" applyAlignment="1">
      <alignment horizontal="left" vertical="center"/>
    </xf>
    <xf numFmtId="168" fontId="6" fillId="2" borderId="8" xfId="13" applyNumberFormat="1" applyFont="1" applyFill="1" applyBorder="1" applyAlignment="1">
      <alignment horizontal="center" vertical="center" wrapText="1"/>
    </xf>
    <xf numFmtId="165" fontId="14" fillId="0" borderId="3" xfId="13" applyNumberFormat="1" applyFont="1" applyBorder="1" applyAlignment="1">
      <alignment horizontal="center" vertical="center" wrapText="1"/>
    </xf>
    <xf numFmtId="165" fontId="14" fillId="0" borderId="1" xfId="13" applyNumberFormat="1" applyFont="1" applyBorder="1" applyAlignment="1">
      <alignment horizontal="center" vertical="center" wrapText="1"/>
    </xf>
    <xf numFmtId="0" fontId="19" fillId="3" borderId="17" xfId="13" applyFont="1" applyFill="1" applyBorder="1" applyAlignment="1">
      <alignment horizontal="center" vertical="center" textRotation="90" wrapText="1"/>
    </xf>
    <xf numFmtId="0" fontId="19" fillId="3" borderId="0" xfId="13" applyFont="1" applyFill="1" applyAlignment="1">
      <alignment horizontal="center" vertical="center" textRotation="90" wrapText="1"/>
    </xf>
    <xf numFmtId="0" fontId="19" fillId="3" borderId="16" xfId="13" applyFont="1" applyFill="1" applyBorder="1" applyAlignment="1">
      <alignment horizontal="center" vertical="center" textRotation="90" wrapText="1"/>
    </xf>
    <xf numFmtId="0" fontId="19" fillId="3" borderId="17" xfId="13" applyFont="1" applyFill="1" applyBorder="1" applyAlignment="1">
      <alignment horizontal="center" vertical="center" textRotation="90"/>
    </xf>
    <xf numFmtId="0" fontId="19" fillId="3" borderId="0" xfId="13" applyFont="1" applyFill="1" applyAlignment="1">
      <alignment horizontal="center" vertical="center" textRotation="90"/>
    </xf>
    <xf numFmtId="0" fontId="19" fillId="3" borderId="16" xfId="13" applyFont="1" applyFill="1" applyBorder="1" applyAlignment="1">
      <alignment horizontal="center" vertical="center" textRotation="90"/>
    </xf>
    <xf numFmtId="0" fontId="17" fillId="3" borderId="3" xfId="13" applyFont="1" applyFill="1" applyBorder="1" applyAlignment="1">
      <alignment horizontal="center" vertical="center" textRotation="90" wrapText="1"/>
    </xf>
    <xf numFmtId="0" fontId="17" fillId="3" borderId="0" xfId="13" applyFont="1" applyFill="1" applyAlignment="1">
      <alignment horizontal="center" vertical="center" textRotation="90" wrapText="1"/>
    </xf>
    <xf numFmtId="0" fontId="17" fillId="3" borderId="1" xfId="13" applyFont="1" applyFill="1" applyBorder="1" applyAlignment="1">
      <alignment horizontal="center" vertical="center" textRotation="90" wrapText="1"/>
    </xf>
    <xf numFmtId="49" fontId="17" fillId="3" borderId="0" xfId="13" applyNumberFormat="1" applyFont="1" applyFill="1" applyAlignment="1">
      <alignment horizontal="center" vertical="center" textRotation="90" wrapText="1"/>
    </xf>
    <xf numFmtId="49" fontId="17" fillId="3" borderId="1" xfId="13" applyNumberFormat="1" applyFont="1" applyFill="1" applyBorder="1" applyAlignment="1">
      <alignment horizontal="center" vertical="center" textRotation="90" wrapText="1"/>
    </xf>
    <xf numFmtId="0" fontId="6" fillId="2" borderId="4" xfId="13" applyFont="1" applyFill="1" applyBorder="1" applyAlignment="1">
      <alignment horizontal="center" vertical="center" wrapText="1"/>
    </xf>
    <xf numFmtId="0" fontId="6" fillId="2" borderId="8" xfId="13" applyFont="1" applyFill="1" applyBorder="1" applyAlignment="1">
      <alignment horizontal="center" vertical="center" wrapText="1"/>
    </xf>
    <xf numFmtId="0" fontId="6" fillId="2" borderId="10" xfId="13" applyFont="1" applyFill="1" applyBorder="1" applyAlignment="1">
      <alignment horizontal="center" vertical="center" wrapText="1"/>
    </xf>
    <xf numFmtId="0" fontId="6" fillId="2" borderId="1" xfId="17" applyFont="1" applyFill="1" applyBorder="1" applyAlignment="1">
      <alignment horizontal="center" vertical="center" wrapText="1"/>
    </xf>
    <xf numFmtId="0" fontId="5" fillId="3" borderId="0" xfId="18" applyFont="1" applyFill="1" applyAlignment="1">
      <alignment horizontal="center" vertical="center"/>
    </xf>
    <xf numFmtId="0" fontId="8" fillId="2" borderId="7" xfId="19" applyFont="1" applyFill="1" applyBorder="1" applyAlignment="1">
      <alignment horizontal="center" vertical="center" wrapText="1"/>
    </xf>
    <xf numFmtId="0" fontId="8" fillId="2" borderId="6" xfId="19" applyFont="1" applyFill="1" applyBorder="1" applyAlignment="1">
      <alignment horizontal="center" vertical="center" wrapText="1"/>
    </xf>
    <xf numFmtId="0" fontId="8" fillId="2" borderId="12" xfId="19" applyFont="1" applyFill="1" applyBorder="1" applyAlignment="1">
      <alignment horizontal="center" vertical="center" wrapText="1"/>
    </xf>
    <xf numFmtId="0" fontId="8" fillId="2" borderId="3" xfId="19" applyFont="1" applyFill="1" applyBorder="1" applyAlignment="1">
      <alignment horizontal="center" vertical="center" wrapText="1"/>
    </xf>
    <xf numFmtId="0" fontId="8" fillId="2" borderId="1" xfId="19" applyFont="1" applyFill="1" applyBorder="1" applyAlignment="1">
      <alignment horizontal="center" vertical="center" wrapText="1"/>
    </xf>
    <xf numFmtId="0" fontId="8" fillId="2" borderId="13" xfId="19" applyFont="1" applyFill="1" applyBorder="1" applyAlignment="1">
      <alignment horizontal="center" vertical="center" wrapText="1"/>
    </xf>
    <xf numFmtId="0" fontId="8" fillId="2" borderId="18" xfId="19" applyFont="1" applyFill="1" applyBorder="1" applyAlignment="1">
      <alignment horizontal="center" vertical="center" wrapText="1"/>
    </xf>
    <xf numFmtId="0" fontId="8" fillId="2" borderId="4" xfId="19" applyFont="1" applyFill="1" applyBorder="1" applyAlignment="1">
      <alignment horizontal="center" vertical="center" wrapText="1"/>
    </xf>
    <xf numFmtId="0" fontId="8" fillId="2" borderId="2" xfId="19" applyFont="1" applyFill="1" applyBorder="1" applyAlignment="1">
      <alignment horizontal="center" vertical="center" wrapText="1"/>
    </xf>
    <xf numFmtId="164" fontId="8" fillId="2" borderId="2" xfId="19" applyNumberFormat="1" applyFont="1" applyFill="1" applyBorder="1" applyAlignment="1">
      <alignment horizontal="center" vertical="center"/>
    </xf>
    <xf numFmtId="164" fontId="8" fillId="2" borderId="1" xfId="19" applyNumberFormat="1" applyFont="1" applyFill="1" applyBorder="1" applyAlignment="1">
      <alignment horizontal="center" vertical="center"/>
    </xf>
    <xf numFmtId="164" fontId="8" fillId="2" borderId="10" xfId="19" applyNumberFormat="1" applyFont="1" applyFill="1" applyBorder="1" applyAlignment="1">
      <alignment horizontal="center" vertical="center" textRotation="90"/>
    </xf>
    <xf numFmtId="164" fontId="8" fillId="2" borderId="9" xfId="19" applyNumberFormat="1" applyFont="1" applyFill="1" applyBorder="1" applyAlignment="1">
      <alignment horizontal="center" vertical="center" textRotation="90"/>
    </xf>
    <xf numFmtId="164" fontId="8" fillId="2" borderId="11" xfId="19" applyNumberFormat="1" applyFont="1" applyFill="1" applyBorder="1" applyAlignment="1">
      <alignment horizontal="center" vertical="center" textRotation="90"/>
    </xf>
    <xf numFmtId="164" fontId="8" fillId="2" borderId="3" xfId="19" applyNumberFormat="1" applyFont="1" applyFill="1" applyBorder="1" applyAlignment="1">
      <alignment horizontal="center" vertical="center"/>
    </xf>
    <xf numFmtId="0" fontId="6" fillId="2" borderId="2" xfId="19" applyFont="1" applyFill="1" applyBorder="1" applyAlignment="1">
      <alignment horizontal="center" vertical="center" wrapText="1"/>
    </xf>
    <xf numFmtId="0" fontId="8" fillId="2" borderId="0" xfId="19" applyFont="1" applyFill="1" applyAlignment="1">
      <alignment horizontal="center" vertical="center" wrapText="1"/>
    </xf>
    <xf numFmtId="168" fontId="25" fillId="2" borderId="3" xfId="19" applyNumberFormat="1" applyFont="1" applyFill="1" applyBorder="1" applyAlignment="1">
      <alignment horizontal="center" vertical="center" textRotation="90"/>
    </xf>
    <xf numFmtId="168" fontId="25" fillId="2" borderId="0" xfId="19" applyNumberFormat="1" applyFont="1" applyFill="1" applyAlignment="1">
      <alignment horizontal="center" vertical="center" textRotation="90"/>
    </xf>
    <xf numFmtId="168" fontId="25" fillId="2" borderId="1" xfId="19" applyNumberFormat="1" applyFont="1" applyFill="1" applyBorder="1" applyAlignment="1">
      <alignment horizontal="center" vertical="center" textRotation="90"/>
    </xf>
  </cellXfs>
  <cellStyles count="20">
    <cellStyle name="Köprü" xfId="16" builtinId="8"/>
    <cellStyle name="Normal" xfId="0" builtinId="0"/>
    <cellStyle name="Normal 2" xfId="1"/>
    <cellStyle name="Normal 2 2" xfId="3"/>
    <cellStyle name="Normal 2 2 2" xfId="8"/>
    <cellStyle name="Normal 2 2 2 2" xfId="13"/>
    <cellStyle name="Normal 2 2 3" xfId="11"/>
    <cellStyle name="Normal 2 2 3 2" xfId="17"/>
    <cellStyle name="Normal 2 3" xfId="7"/>
    <cellStyle name="Normal 2 3 2" xfId="19"/>
    <cellStyle name="Normal 2 4" xfId="10"/>
    <cellStyle name="Normal 4" xfId="4"/>
    <cellStyle name="Normal 4 2" xfId="12"/>
    <cellStyle name="Normal 4 2 2" xfId="18"/>
    <cellStyle name="Yüzde" xfId="2" builtinId="5"/>
    <cellStyle name="Yüzde 2" xfId="6"/>
    <cellStyle name="Yüzde 2 2" xfId="9"/>
    <cellStyle name="Yüzde 2 2 2" xfId="15"/>
    <cellStyle name="Yüzde 2 3" xfId="14"/>
    <cellStyle name="Yüzde 3" xfId="5"/>
  </cellStyles>
  <dxfs count="0"/>
  <tableStyles count="0" defaultTableStyle="TableStyleMedium2" defaultPivotStyle="PivotStyleLight16"/>
  <colors>
    <mruColors>
      <color rgb="FF967ADC"/>
      <color rgb="FFDA4453"/>
      <color rgb="FF434A54"/>
      <color rgb="FF4A8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hyperlink" Target="#TABLO14!A1"/><Relationship Id="rId18" Type="http://schemas.openxmlformats.org/officeDocument/2006/relationships/hyperlink" Target="#TABLO11!A1"/><Relationship Id="rId26" Type="http://schemas.openxmlformats.org/officeDocument/2006/relationships/hyperlink" Target="#TABLO25!A1"/><Relationship Id="rId3" Type="http://schemas.openxmlformats.org/officeDocument/2006/relationships/hyperlink" Target="#TABLO5!A1"/><Relationship Id="rId21" Type="http://schemas.openxmlformats.org/officeDocument/2006/relationships/hyperlink" Target="#TABLO21!A1"/><Relationship Id="rId7" Type="http://schemas.openxmlformats.org/officeDocument/2006/relationships/hyperlink" Target="#TABLO7!A1"/><Relationship Id="rId12" Type="http://schemas.openxmlformats.org/officeDocument/2006/relationships/hyperlink" Target="#TABLO13!A1"/><Relationship Id="rId17" Type="http://schemas.openxmlformats.org/officeDocument/2006/relationships/hyperlink" Target="#TABLO17!A1"/><Relationship Id="rId25" Type="http://schemas.openxmlformats.org/officeDocument/2006/relationships/hyperlink" Target="#TABLO24!A1"/><Relationship Id="rId2" Type="http://schemas.openxmlformats.org/officeDocument/2006/relationships/hyperlink" Target="#TABLO2!A1"/><Relationship Id="rId16" Type="http://schemas.openxmlformats.org/officeDocument/2006/relationships/hyperlink" Target="#TABLO16!A1"/><Relationship Id="rId20" Type="http://schemas.openxmlformats.org/officeDocument/2006/relationships/hyperlink" Target="#TABLO19!A1"/><Relationship Id="rId29" Type="http://schemas.openxmlformats.org/officeDocument/2006/relationships/hyperlink" Target="#TABLO27!A1"/><Relationship Id="rId1" Type="http://schemas.openxmlformats.org/officeDocument/2006/relationships/hyperlink" Target="#TABLO1!A1"/><Relationship Id="rId6" Type="http://schemas.openxmlformats.org/officeDocument/2006/relationships/hyperlink" Target="#TABLO3!A1"/><Relationship Id="rId11" Type="http://schemas.openxmlformats.org/officeDocument/2006/relationships/hyperlink" Target="#TABLO12!A1"/><Relationship Id="rId24" Type="http://schemas.openxmlformats.org/officeDocument/2006/relationships/hyperlink" Target="#TABLO23!A1"/><Relationship Id="rId5" Type="http://schemas.openxmlformats.org/officeDocument/2006/relationships/hyperlink" Target="#TABLO4!A1"/><Relationship Id="rId15" Type="http://schemas.openxmlformats.org/officeDocument/2006/relationships/hyperlink" Target="#TABLO15!A1"/><Relationship Id="rId23" Type="http://schemas.openxmlformats.org/officeDocument/2006/relationships/hyperlink" Target="#TABLO20!A1"/><Relationship Id="rId28" Type="http://schemas.openxmlformats.org/officeDocument/2006/relationships/hyperlink" Target="#TABLO28!A1"/><Relationship Id="rId10" Type="http://schemas.openxmlformats.org/officeDocument/2006/relationships/hyperlink" Target="#TABLO9!A1"/><Relationship Id="rId19" Type="http://schemas.openxmlformats.org/officeDocument/2006/relationships/hyperlink" Target="#TABLO18!A1"/><Relationship Id="rId4" Type="http://schemas.openxmlformats.org/officeDocument/2006/relationships/hyperlink" Target="#TABLO6!A1"/><Relationship Id="rId9" Type="http://schemas.openxmlformats.org/officeDocument/2006/relationships/hyperlink" Target="#TABLO8!A1"/><Relationship Id="rId14" Type="http://schemas.openxmlformats.org/officeDocument/2006/relationships/hyperlink" Target="#TABLO10!A1"/><Relationship Id="rId22" Type="http://schemas.openxmlformats.org/officeDocument/2006/relationships/hyperlink" Target="#TABLO22!A1"/><Relationship Id="rId27" Type="http://schemas.openxmlformats.org/officeDocument/2006/relationships/hyperlink" Target="#TABLO26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&#304;&#199;&#304;NDEK&#304;LER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33173</xdr:colOff>
      <xdr:row>9</xdr:row>
      <xdr:rowOff>85725</xdr:rowOff>
    </xdr:from>
    <xdr:to>
      <xdr:col>7</xdr:col>
      <xdr:colOff>36457</xdr:colOff>
      <xdr:row>23</xdr:row>
      <xdr:rowOff>155027</xdr:rowOff>
    </xdr:to>
    <xdr:grpSp>
      <xdr:nvGrpSpPr>
        <xdr:cNvPr id="18" name="Grup 17"/>
        <xdr:cNvGrpSpPr/>
      </xdr:nvGrpSpPr>
      <xdr:grpSpPr>
        <a:xfrm>
          <a:off x="33173" y="1867460"/>
          <a:ext cx="4239108" cy="2736302"/>
          <a:chOff x="42698" y="1409700"/>
          <a:chExt cx="4270484" cy="2736302"/>
        </a:xfrm>
      </xdr:grpSpPr>
      <xdr:sp macro="" textlink="">
        <xdr:nvSpPr>
          <xdr:cNvPr id="12" name="Dikdörtgen 11">
            <a:extLst>
              <a:ext uri="{FF2B5EF4-FFF2-40B4-BE49-F238E27FC236}">
                <a16:creationId xmlns:a16="http://schemas.microsoft.com/office/drawing/2014/main" id="{06BA07C4-A135-42C5-BA88-03889E6B340E}"/>
              </a:ext>
            </a:extLst>
          </xdr:cNvPr>
          <xdr:cNvSpPr/>
        </xdr:nvSpPr>
        <xdr:spPr>
          <a:xfrm>
            <a:off x="61420" y="1857375"/>
            <a:ext cx="4248149" cy="2288627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grpSp>
        <xdr:nvGrpSpPr>
          <xdr:cNvPr id="10" name="Grup 9"/>
          <xdr:cNvGrpSpPr/>
        </xdr:nvGrpSpPr>
        <xdr:grpSpPr>
          <a:xfrm>
            <a:off x="83229" y="1893373"/>
            <a:ext cx="4183971" cy="1964690"/>
            <a:chOff x="120015" y="1537335"/>
            <a:chExt cx="4185285" cy="1964690"/>
          </a:xfrm>
        </xdr:grpSpPr>
        <xdr:sp macro="" textlink="">
          <xdr:nvSpPr>
            <xdr:cNvPr id="2" name="Metin kutusu 1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29540" y="153733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Aylara Göre Ortalama Yolculuk Sayıları</a:t>
              </a:r>
            </a:p>
          </xdr:txBody>
        </xdr:sp>
        <xdr:sp macro="" textlink="">
          <xdr:nvSpPr>
            <xdr:cNvPr id="3" name="Metin kutusu 2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29540" y="182880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Günlük Toplam Geçiş Adedi</a:t>
              </a:r>
            </a:p>
          </xdr:txBody>
        </xdr:sp>
        <xdr:sp macro="" textlink="">
          <xdr:nvSpPr>
            <xdr:cNvPr id="4" name="Metin kutusu 3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29540" y="267652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Yolculuk Sayıları Değişimi</a:t>
              </a:r>
            </a:p>
          </xdr:txBody>
        </xdr:sp>
        <xdr:sp macro="" textlink="">
          <xdr:nvSpPr>
            <xdr:cNvPr id="5" name="Metin kutusu 4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20015" y="2958465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Raylı Sistem Hatlarına Göre Günlük Ortalama Yolculuk Sayıları</a:t>
              </a:r>
            </a:p>
          </xdr:txBody>
        </xdr:sp>
        <xdr:sp macro="" textlink="">
          <xdr:nvSpPr>
            <xdr:cNvPr id="6" name="Metin kutusu 5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29540" y="239268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Günlük Ortalama Yolculuk Sayıları</a:t>
              </a:r>
            </a:p>
          </xdr:txBody>
        </xdr:sp>
        <xdr:sp macro="" textlink="">
          <xdr:nvSpPr>
            <xdr:cNvPr id="7" name="Metin kutusu 6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129540" y="211264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Yolcu Tipine Göre Günlük Yolculuk Sayıları </a:t>
              </a:r>
            </a:p>
          </xdr:txBody>
        </xdr:sp>
        <xdr:sp macro="" textlink="">
          <xdr:nvSpPr>
            <xdr:cNvPr id="8" name="Metin kutusu 7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129540" y="3234690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Aylara Göre Günlük Değişim</a:t>
              </a:r>
            </a:p>
          </xdr:txBody>
        </xdr:sp>
      </xdr:grpSp>
      <xdr:sp macro="" textlink="">
        <xdr:nvSpPr>
          <xdr:cNvPr id="11" name="Dikdörtgen 10">
            <a:extLst>
              <a:ext uri="{FF2B5EF4-FFF2-40B4-BE49-F238E27FC236}">
                <a16:creationId xmlns:a16="http://schemas.microsoft.com/office/drawing/2014/main" id="{D68F2CEE-E94E-4382-B5A3-46C9437E02F7}"/>
              </a:ext>
            </a:extLst>
          </xdr:cNvPr>
          <xdr:cNvSpPr/>
        </xdr:nvSpPr>
        <xdr:spPr>
          <a:xfrm>
            <a:off x="57148" y="1409700"/>
            <a:ext cx="4256034" cy="432435"/>
          </a:xfrm>
          <a:prstGeom prst="rect">
            <a:avLst/>
          </a:prstGeom>
          <a:solidFill>
            <a:srgbClr val="4A89DC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>
                <a:latin typeface="Arial" panose="020B0604020202020204" pitchFamily="34" charset="0"/>
                <a:cs typeface="Arial" panose="020B0604020202020204" pitchFamily="34" charset="0"/>
              </a:rPr>
              <a:t>TOPLU</a:t>
            </a:r>
            <a:r>
              <a:rPr lang="tr-TR" sz="1600" b="1" baseline="0">
                <a:latin typeface="Arial" panose="020B0604020202020204" pitchFamily="34" charset="0"/>
                <a:cs typeface="Arial" panose="020B0604020202020204" pitchFamily="34" charset="0"/>
              </a:rPr>
              <a:t> TAŞIMA AKBİL İSTATİSTİKLERİ </a:t>
            </a:r>
            <a:endParaRPr lang="tr-TR" sz="1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13" name="Düz Bağlayıcı 12">
            <a:extLst>
              <a:ext uri="{FF2B5EF4-FFF2-40B4-BE49-F238E27FC236}">
                <a16:creationId xmlns:a16="http://schemas.microsoft.com/office/drawing/2014/main" id="{FDECB672-AA21-4B03-A5D8-334E505AEC78}"/>
              </a:ext>
            </a:extLst>
          </xdr:cNvPr>
          <xdr:cNvCxnSpPr/>
        </xdr:nvCxnSpPr>
        <xdr:spPr>
          <a:xfrm>
            <a:off x="114957" y="3883901"/>
            <a:ext cx="4114800" cy="9525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Metin kutusu 14">
            <a:extLst>
              <a:ext uri="{FF2B5EF4-FFF2-40B4-BE49-F238E27FC236}">
                <a16:creationId xmlns:a16="http://schemas.microsoft.com/office/drawing/2014/main" id="{7C121CB3-C514-41BC-B670-0B5FB12B64E4}"/>
              </a:ext>
            </a:extLst>
          </xdr:cNvPr>
          <xdr:cNvSpPr txBox="1"/>
        </xdr:nvSpPr>
        <xdr:spPr>
          <a:xfrm>
            <a:off x="42698" y="3898771"/>
            <a:ext cx="3366641" cy="214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TUHİM ve BELBİM'den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7</xdr:row>
      <xdr:rowOff>142252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1650" cy="1475752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9</xdr:row>
      <xdr:rowOff>85725</xdr:rowOff>
    </xdr:from>
    <xdr:to>
      <xdr:col>13</xdr:col>
      <xdr:colOff>318487</xdr:colOff>
      <xdr:row>28</xdr:row>
      <xdr:rowOff>91440</xdr:rowOff>
    </xdr:to>
    <xdr:grpSp>
      <xdr:nvGrpSpPr>
        <xdr:cNvPr id="16" name="Grup 15"/>
        <xdr:cNvGrpSpPr/>
      </xdr:nvGrpSpPr>
      <xdr:grpSpPr>
        <a:xfrm>
          <a:off x="4273924" y="1867460"/>
          <a:ext cx="3911092" cy="3625215"/>
          <a:chOff x="4049736" y="1613535"/>
          <a:chExt cx="3937987" cy="3625215"/>
        </a:xfrm>
      </xdr:grpSpPr>
      <xdr:sp macro="" textlink="">
        <xdr:nvSpPr>
          <xdr:cNvPr id="17" name="Dikdörtgen 16">
            <a:extLst>
              <a:ext uri="{FF2B5EF4-FFF2-40B4-BE49-F238E27FC236}">
                <a16:creationId xmlns:a16="http://schemas.microsoft.com/office/drawing/2014/main" id="{4CF10060-1B0F-4F08-94FA-E8F14B1E9E75}"/>
              </a:ext>
            </a:extLst>
          </xdr:cNvPr>
          <xdr:cNvSpPr/>
        </xdr:nvSpPr>
        <xdr:spPr>
          <a:xfrm>
            <a:off x="4081462" y="2052636"/>
            <a:ext cx="3906261" cy="3186114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sp macro="" textlink="">
        <xdr:nvSpPr>
          <xdr:cNvPr id="19" name="Metin kutusu 1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69073E14-F5F0-45D1-8101-AB94C63A40F3}"/>
              </a:ext>
            </a:extLst>
          </xdr:cNvPr>
          <xdr:cNvSpPr txBox="1"/>
        </xdr:nvSpPr>
        <xdr:spPr>
          <a:xfrm>
            <a:off x="4122420" y="2095500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Günlük Ortalama Araç Sayısı</a:t>
            </a:r>
          </a:p>
        </xdr:txBody>
      </xdr:sp>
      <xdr:sp macro="" textlink="">
        <xdr:nvSpPr>
          <xdr:cNvPr id="20" name="Metin kutusu 1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85EB1E1-F6A5-437B-AE35-687B08C549E0}"/>
              </a:ext>
            </a:extLst>
          </xdr:cNvPr>
          <xdr:cNvSpPr txBox="1"/>
        </xdr:nvSpPr>
        <xdr:spPr>
          <a:xfrm>
            <a:off x="4122420" y="2386012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Saatlik Araç Sayısı (Ortalama)</a:t>
            </a:r>
          </a:p>
        </xdr:txBody>
      </xdr:sp>
      <xdr:sp macro="" textlink="">
        <xdr:nvSpPr>
          <xdr:cNvPr id="21" name="Metin kutusu 2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58AB841-375F-4E82-8434-13B0C305219D}"/>
              </a:ext>
            </a:extLst>
          </xdr:cNvPr>
          <xdr:cNvSpPr txBox="1"/>
        </xdr:nvSpPr>
        <xdr:spPr>
          <a:xfrm>
            <a:off x="4122420" y="3244213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Haftalara Göre Araç Sayısı Değişimi (Günlük)</a:t>
            </a:r>
          </a:p>
        </xdr:txBody>
      </xdr:sp>
      <xdr:sp macro="" textlink="">
        <xdr:nvSpPr>
          <xdr:cNvPr id="22" name="Metin kutusu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80507F43-9D9C-44D4-BF0B-FF20432B387C}"/>
              </a:ext>
            </a:extLst>
          </xdr:cNvPr>
          <xdr:cNvSpPr txBox="1"/>
        </xdr:nvSpPr>
        <xdr:spPr>
          <a:xfrm>
            <a:off x="4122420" y="3536630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Haftalara Göre Araç Sayısı Değişimi (Saatlik)</a:t>
            </a:r>
          </a:p>
        </xdr:txBody>
      </xdr:sp>
      <xdr:sp macro="" textlink="">
        <xdr:nvSpPr>
          <xdr:cNvPr id="23" name="Metin kutusu 22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FD586B37-48CD-40A8-94F5-360F9B066B3D}"/>
              </a:ext>
            </a:extLst>
          </xdr:cNvPr>
          <xdr:cNvSpPr txBox="1"/>
        </xdr:nvSpPr>
        <xdr:spPr>
          <a:xfrm>
            <a:off x="4122420" y="3817617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Yönlere Göre Toplam Araç Sayısı</a:t>
            </a:r>
          </a:p>
        </xdr:txBody>
      </xdr:sp>
      <xdr:sp macro="" textlink="">
        <xdr:nvSpPr>
          <xdr:cNvPr id="24" name="Metin kutusu 23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1659BD6D-BF01-48BB-A7E8-F8B594F21F03}"/>
              </a:ext>
            </a:extLst>
          </xdr:cNvPr>
          <xdr:cNvSpPr txBox="1"/>
        </xdr:nvSpPr>
        <xdr:spPr>
          <a:xfrm>
            <a:off x="4122420" y="2668904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Covid-19 Etkisi</a:t>
            </a:r>
          </a:p>
        </xdr:txBody>
      </xdr:sp>
      <xdr:sp macro="" textlink="">
        <xdr:nvSpPr>
          <xdr:cNvPr id="25" name="Metin kutusu 2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56871FD0-B313-4282-BD78-52E7ECF3A706}"/>
              </a:ext>
            </a:extLst>
          </xdr:cNvPr>
          <xdr:cNvSpPr txBox="1"/>
        </xdr:nvSpPr>
        <xdr:spPr>
          <a:xfrm>
            <a:off x="4122420" y="4110034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Yaka Geçişi Günlük Araç Sayıları</a:t>
            </a:r>
          </a:p>
        </xdr:txBody>
      </xdr:sp>
      <xdr:sp macro="" textlink="">
        <xdr:nvSpPr>
          <xdr:cNvPr id="26" name="Metin kutusu 2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C63A6C45-306A-48DA-BFFB-2C6960A593F0}"/>
              </a:ext>
            </a:extLst>
          </xdr:cNvPr>
          <xdr:cNvSpPr txBox="1"/>
        </xdr:nvSpPr>
        <xdr:spPr>
          <a:xfrm>
            <a:off x="4122420" y="4391021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Yaka Geçişi Ortalama (Saatlik) Araç Sayıları</a:t>
            </a:r>
          </a:p>
        </xdr:txBody>
      </xdr:sp>
      <xdr:sp macro="" textlink="">
        <xdr:nvSpPr>
          <xdr:cNvPr id="27" name="Metin kutusu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D83C427C-430C-4CE4-9F65-6EE8D68A4DBE}"/>
              </a:ext>
            </a:extLst>
          </xdr:cNvPr>
          <xdr:cNvSpPr txBox="1"/>
        </xdr:nvSpPr>
        <xdr:spPr>
          <a:xfrm>
            <a:off x="4122420" y="4683442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Yaka Geçişi Ortalama Saatlik Değişim</a:t>
            </a:r>
          </a:p>
        </xdr:txBody>
      </xdr:sp>
      <xdr:sp macro="" textlink="">
        <xdr:nvSpPr>
          <xdr:cNvPr id="28" name="Metin kutusu 27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ED00754E-C49D-4FBE-93CB-F3A1458C2B0B}"/>
              </a:ext>
            </a:extLst>
          </xdr:cNvPr>
          <xdr:cNvSpPr txBox="1"/>
        </xdr:nvSpPr>
        <xdr:spPr>
          <a:xfrm>
            <a:off x="4122420" y="2961321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Ağustos Ayı Karayolu Şebekesi Taşıt Sayımları</a:t>
            </a:r>
          </a:p>
        </xdr:txBody>
      </xdr:sp>
      <xdr:sp macro="" textlink="">
        <xdr:nvSpPr>
          <xdr:cNvPr id="29" name="Dikdörtgen 28">
            <a:extLst>
              <a:ext uri="{FF2B5EF4-FFF2-40B4-BE49-F238E27FC236}">
                <a16:creationId xmlns:a16="http://schemas.microsoft.com/office/drawing/2014/main" id="{6E0D05D3-D7C9-48B6-83E6-DF7EB585A118}"/>
              </a:ext>
            </a:extLst>
          </xdr:cNvPr>
          <xdr:cNvSpPr/>
        </xdr:nvSpPr>
        <xdr:spPr>
          <a:xfrm>
            <a:off x="4081462" y="1613535"/>
            <a:ext cx="3904949" cy="432435"/>
          </a:xfrm>
          <a:prstGeom prst="rect">
            <a:avLst/>
          </a:prstGeom>
          <a:solidFill>
            <a:srgbClr val="434A54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>
                <a:latin typeface="Arial" panose="020B0604020202020204" pitchFamily="34" charset="0"/>
                <a:cs typeface="Arial" panose="020B0604020202020204" pitchFamily="34" charset="0"/>
              </a:rPr>
              <a:t>ARAÇ</a:t>
            </a:r>
            <a:r>
              <a:rPr lang="tr-TR" sz="1600" b="1" baseline="0">
                <a:latin typeface="Arial" panose="020B0604020202020204" pitchFamily="34" charset="0"/>
                <a:cs typeface="Arial" panose="020B0604020202020204" pitchFamily="34" charset="0"/>
              </a:rPr>
              <a:t> SAYIMLARI</a:t>
            </a:r>
            <a:endParaRPr lang="tr-TR" sz="1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0" name="Metin kutusu 29">
            <a:extLst>
              <a:ext uri="{FF2B5EF4-FFF2-40B4-BE49-F238E27FC236}">
                <a16:creationId xmlns:a16="http://schemas.microsoft.com/office/drawing/2014/main" id="{CAFD87DC-AB0A-4BF7-A019-EB0ABFBAE248}"/>
              </a:ext>
            </a:extLst>
          </xdr:cNvPr>
          <xdr:cNvSpPr txBox="1"/>
        </xdr:nvSpPr>
        <xdr:spPr>
          <a:xfrm>
            <a:off x="4049736" y="4974981"/>
            <a:ext cx="3370971" cy="2315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İBB Ulaşım Yönetim Merkezinden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  <xdr:cxnSp macro="">
        <xdr:nvCxnSpPr>
          <xdr:cNvPr id="31" name="Düz Bağlayıcı 30">
            <a:extLst>
              <a:ext uri="{FF2B5EF4-FFF2-40B4-BE49-F238E27FC236}">
                <a16:creationId xmlns:a16="http://schemas.microsoft.com/office/drawing/2014/main" id="{782F6D9C-A318-4DE9-B3C2-2867E3762611}"/>
              </a:ext>
            </a:extLst>
          </xdr:cNvPr>
          <xdr:cNvCxnSpPr/>
        </xdr:nvCxnSpPr>
        <xdr:spPr>
          <a:xfrm>
            <a:off x="4120662" y="4992565"/>
            <a:ext cx="3827584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308983</xdr:colOff>
      <xdr:row>9</xdr:row>
      <xdr:rowOff>85725</xdr:rowOff>
    </xdr:from>
    <xdr:to>
      <xdr:col>19</xdr:col>
      <xdr:colOff>595306</xdr:colOff>
      <xdr:row>23</xdr:row>
      <xdr:rowOff>125452</xdr:rowOff>
    </xdr:to>
    <xdr:grpSp>
      <xdr:nvGrpSpPr>
        <xdr:cNvPr id="32" name="Grup 31"/>
        <xdr:cNvGrpSpPr/>
      </xdr:nvGrpSpPr>
      <xdr:grpSpPr>
        <a:xfrm>
          <a:off x="8175512" y="1867460"/>
          <a:ext cx="3917029" cy="2706727"/>
          <a:chOff x="8224290" y="1866900"/>
          <a:chExt cx="3943890" cy="2706727"/>
        </a:xfrm>
      </xdr:grpSpPr>
      <xdr:sp macro="" textlink="">
        <xdr:nvSpPr>
          <xdr:cNvPr id="33" name="Dikdörtgen 32">
            <a:extLst>
              <a:ext uri="{FF2B5EF4-FFF2-40B4-BE49-F238E27FC236}">
                <a16:creationId xmlns:a16="http://schemas.microsoft.com/office/drawing/2014/main" id="{565275E4-BFD1-42BD-B4DE-F9A4753CC29D}"/>
              </a:ext>
            </a:extLst>
          </xdr:cNvPr>
          <xdr:cNvSpPr/>
        </xdr:nvSpPr>
        <xdr:spPr>
          <a:xfrm>
            <a:off x="8263232" y="2306001"/>
            <a:ext cx="3900194" cy="2267626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sp macro="" textlink="">
        <xdr:nvSpPr>
          <xdr:cNvPr id="34" name="Metin kutusu 3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777DCA2A-60A5-49C4-800B-17FEEDAB7062}"/>
              </a:ext>
            </a:extLst>
          </xdr:cNvPr>
          <xdr:cNvSpPr txBox="1"/>
        </xdr:nvSpPr>
        <xdr:spPr>
          <a:xfrm>
            <a:off x="8296569" y="2352938"/>
            <a:ext cx="3816000" cy="25856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Güzergahlar</a:t>
            </a:r>
          </a:p>
        </xdr:txBody>
      </xdr:sp>
      <xdr:sp macro="" textlink="">
        <xdr:nvSpPr>
          <xdr:cNvPr id="35" name="Metin kutusu 34">
            <a:hlinkClick xmlns:r="http://schemas.openxmlformats.org/officeDocument/2006/relationships" r:id="rId20"/>
            <a:extLst>
              <a:ext uri="{FF2B5EF4-FFF2-40B4-BE49-F238E27FC236}">
                <a16:creationId xmlns:a16="http://schemas.microsoft.com/office/drawing/2014/main" id="{39285311-53DE-4A6A-8FC0-CC03E2C91FC9}"/>
              </a:ext>
            </a:extLst>
          </xdr:cNvPr>
          <xdr:cNvSpPr txBox="1"/>
        </xdr:nvSpPr>
        <xdr:spPr>
          <a:xfrm>
            <a:off x="8296569" y="2644699"/>
            <a:ext cx="3816000" cy="25856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Haftaiçi Ortalama Hız (km/sa)</a:t>
            </a:r>
          </a:p>
        </xdr:txBody>
      </xdr:sp>
      <xdr:sp macro="" textlink="">
        <xdr:nvSpPr>
          <xdr:cNvPr id="36" name="Metin kutusu 35">
            <a:hlinkClick xmlns:r="http://schemas.openxmlformats.org/officeDocument/2006/relationships" r:id="rId21"/>
            <a:extLst>
              <a:ext uri="{FF2B5EF4-FFF2-40B4-BE49-F238E27FC236}">
                <a16:creationId xmlns:a16="http://schemas.microsoft.com/office/drawing/2014/main" id="{CC735E9C-08D1-44C9-AAD1-3280077F6FBD}"/>
              </a:ext>
            </a:extLst>
          </xdr:cNvPr>
          <xdr:cNvSpPr txBox="1"/>
        </xdr:nvSpPr>
        <xdr:spPr>
          <a:xfrm>
            <a:off x="8306094" y="3222999"/>
            <a:ext cx="3816000" cy="25856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Zirve Saat Aralıklarına Göre Haftalık Ortalama Hız (km/sa) (Hafta içi)</a:t>
            </a:r>
          </a:p>
        </xdr:txBody>
      </xdr:sp>
      <xdr:sp macro="" textlink="">
        <xdr:nvSpPr>
          <xdr:cNvPr id="37" name="Metin kutusu 36">
            <a:hlinkClick xmlns:r="http://schemas.openxmlformats.org/officeDocument/2006/relationships" r:id="rId22"/>
            <a:extLst>
              <a:ext uri="{FF2B5EF4-FFF2-40B4-BE49-F238E27FC236}">
                <a16:creationId xmlns:a16="http://schemas.microsoft.com/office/drawing/2014/main" id="{4D27ED95-5C63-47A2-B2FF-9181FE9484CB}"/>
              </a:ext>
            </a:extLst>
          </xdr:cNvPr>
          <xdr:cNvSpPr txBox="1"/>
        </xdr:nvSpPr>
        <xdr:spPr>
          <a:xfrm>
            <a:off x="8296569" y="3505748"/>
            <a:ext cx="3816000" cy="26618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Ortalama Hız Karşılaştırılması (hafta içi) (km/sa)</a:t>
            </a:r>
          </a:p>
        </xdr:txBody>
      </xdr:sp>
      <xdr:sp macro="" textlink="">
        <xdr:nvSpPr>
          <xdr:cNvPr id="38" name="Metin kutusu 37">
            <a:hlinkClick xmlns:r="http://schemas.openxmlformats.org/officeDocument/2006/relationships" r:id="rId23"/>
            <a:extLst>
              <a:ext uri="{FF2B5EF4-FFF2-40B4-BE49-F238E27FC236}">
                <a16:creationId xmlns:a16="http://schemas.microsoft.com/office/drawing/2014/main" id="{6224F46B-13DF-45E5-ACB2-CB86041FF440}"/>
              </a:ext>
            </a:extLst>
          </xdr:cNvPr>
          <xdr:cNvSpPr txBox="1"/>
        </xdr:nvSpPr>
        <xdr:spPr>
          <a:xfrm>
            <a:off x="8296569" y="2929891"/>
            <a:ext cx="3816000" cy="25856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Güzergahlara Göre Saatlik Ortalama Hız (km/sa)</a:t>
            </a:r>
          </a:p>
        </xdr:txBody>
      </xdr:sp>
      <xdr:sp macro="" textlink="">
        <xdr:nvSpPr>
          <xdr:cNvPr id="39" name="Metin kutusu 38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986C5FFB-A712-4D0A-9E85-B86475F84763}"/>
              </a:ext>
            </a:extLst>
          </xdr:cNvPr>
          <xdr:cNvSpPr txBox="1"/>
        </xdr:nvSpPr>
        <xdr:spPr>
          <a:xfrm>
            <a:off x="8296569" y="3808082"/>
            <a:ext cx="3816000" cy="25856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Ortalama Hız Karşılaştırılması (tüm günler) (km/sa)</a:t>
            </a:r>
          </a:p>
        </xdr:txBody>
      </xdr:sp>
      <xdr:sp macro="" textlink="">
        <xdr:nvSpPr>
          <xdr:cNvPr id="40" name="Dikdörtgen 39">
            <a:extLst>
              <a:ext uri="{FF2B5EF4-FFF2-40B4-BE49-F238E27FC236}">
                <a16:creationId xmlns:a16="http://schemas.microsoft.com/office/drawing/2014/main" id="{1658C18D-6A56-4C95-94C3-D8B86F5E3484}"/>
              </a:ext>
            </a:extLst>
          </xdr:cNvPr>
          <xdr:cNvSpPr/>
        </xdr:nvSpPr>
        <xdr:spPr>
          <a:xfrm>
            <a:off x="8263231" y="1866900"/>
            <a:ext cx="3904949" cy="432435"/>
          </a:xfrm>
          <a:prstGeom prst="rect">
            <a:avLst/>
          </a:prstGeom>
          <a:solidFill>
            <a:srgbClr val="DA4453"/>
          </a:soli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>
                <a:latin typeface="Arial" panose="020B0604020202020204" pitchFamily="34" charset="0"/>
                <a:cs typeface="Arial" panose="020B0604020202020204" pitchFamily="34" charset="0"/>
              </a:rPr>
              <a:t>HIZ ve SÜRE ETÜTLERİ</a:t>
            </a:r>
          </a:p>
        </xdr:txBody>
      </xdr:sp>
      <xdr:sp macro="" textlink="">
        <xdr:nvSpPr>
          <xdr:cNvPr id="41" name="Metin kutusu 40">
            <a:extLst>
              <a:ext uri="{FF2B5EF4-FFF2-40B4-BE49-F238E27FC236}">
                <a16:creationId xmlns:a16="http://schemas.microsoft.com/office/drawing/2014/main" id="{E8DFF600-C9C4-48B7-877F-3D88DD216840}"/>
              </a:ext>
            </a:extLst>
          </xdr:cNvPr>
          <xdr:cNvSpPr txBox="1"/>
        </xdr:nvSpPr>
        <xdr:spPr>
          <a:xfrm>
            <a:off x="8224290" y="4338107"/>
            <a:ext cx="3370971" cy="2315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İBB Ulaşım Yönetim Merkezinden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  <xdr:sp macro="" textlink="">
        <xdr:nvSpPr>
          <xdr:cNvPr id="42" name="Metin kutusu 41">
            <a:hlinkClick xmlns:r="http://schemas.openxmlformats.org/officeDocument/2006/relationships" r:id="rId25"/>
            <a:extLst>
              <a:ext uri="{FF2B5EF4-FFF2-40B4-BE49-F238E27FC236}">
                <a16:creationId xmlns:a16="http://schemas.microsoft.com/office/drawing/2014/main" id="{986C5FFB-A712-4D0A-9E85-B86475F84763}"/>
              </a:ext>
            </a:extLst>
          </xdr:cNvPr>
          <xdr:cNvSpPr txBox="1"/>
        </xdr:nvSpPr>
        <xdr:spPr>
          <a:xfrm>
            <a:off x="8296275" y="4094358"/>
            <a:ext cx="3816000" cy="258569"/>
          </a:xfrm>
          <a:prstGeom prst="roundRect">
            <a:avLst/>
          </a:prstGeom>
          <a:solidFill>
            <a:srgbClr val="DA4453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Güzergahlara Göre Saatlik Süre (dk) (hafta içi)</a:t>
            </a:r>
          </a:p>
        </xdr:txBody>
      </xdr:sp>
    </xdr:grpSp>
    <xdr:clientData/>
  </xdr:twoCellAnchor>
  <xdr:twoCellAnchor>
    <xdr:from>
      <xdr:col>20</xdr:col>
      <xdr:colOff>16566</xdr:colOff>
      <xdr:row>11</xdr:row>
      <xdr:rowOff>127458</xdr:rowOff>
    </xdr:from>
    <xdr:to>
      <xdr:col>26</xdr:col>
      <xdr:colOff>493951</xdr:colOff>
      <xdr:row>18</xdr:row>
      <xdr:rowOff>178076</xdr:rowOff>
    </xdr:to>
    <xdr:sp macro="" textlink="">
      <xdr:nvSpPr>
        <xdr:cNvPr id="56" name="Dikdörtgen 55">
          <a:extLst>
            <a:ext uri="{FF2B5EF4-FFF2-40B4-BE49-F238E27FC236}">
              <a16:creationId xmlns:a16="http://schemas.microsoft.com/office/drawing/2014/main" id="{8EE86264-8334-442D-964F-8F5DB7371DD5}"/>
            </a:ext>
          </a:extLst>
        </xdr:cNvPr>
        <xdr:cNvSpPr/>
      </xdr:nvSpPr>
      <xdr:spPr>
        <a:xfrm>
          <a:off x="12274827" y="2289219"/>
          <a:ext cx="4154863" cy="138411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20</xdr:col>
      <xdr:colOff>55648</xdr:colOff>
      <xdr:row>11</xdr:row>
      <xdr:rowOff>158053</xdr:rowOff>
    </xdr:from>
    <xdr:to>
      <xdr:col>26</xdr:col>
      <xdr:colOff>437028</xdr:colOff>
      <xdr:row>13</xdr:row>
      <xdr:rowOff>19255</xdr:rowOff>
    </xdr:to>
    <xdr:sp macro="" textlink="">
      <xdr:nvSpPr>
        <xdr:cNvPr id="57" name="Metin kutusu 56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ADDDC092-7931-4FDD-A05F-E04D7E59F66F}"/>
            </a:ext>
          </a:extLst>
        </xdr:cNvPr>
        <xdr:cNvSpPr txBox="1"/>
      </xdr:nvSpPr>
      <xdr:spPr>
        <a:xfrm>
          <a:off x="12313909" y="2319814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Günlük Trafik Yoğunluğu İndex Ortalamaları</a:t>
          </a:r>
        </a:p>
      </xdr:txBody>
    </xdr:sp>
    <xdr:clientData/>
  </xdr:twoCellAnchor>
  <xdr:twoCellAnchor>
    <xdr:from>
      <xdr:col>20</xdr:col>
      <xdr:colOff>55648</xdr:colOff>
      <xdr:row>13</xdr:row>
      <xdr:rowOff>43935</xdr:rowOff>
    </xdr:from>
    <xdr:to>
      <xdr:col>26</xdr:col>
      <xdr:colOff>437028</xdr:colOff>
      <xdr:row>14</xdr:row>
      <xdr:rowOff>95637</xdr:rowOff>
    </xdr:to>
    <xdr:sp macro="" textlink="">
      <xdr:nvSpPr>
        <xdr:cNvPr id="58" name="Metin kutusu 5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339F4A-B632-4303-BB36-ADA16E416581}"/>
            </a:ext>
          </a:extLst>
        </xdr:cNvPr>
        <xdr:cNvSpPr txBox="1"/>
      </xdr:nvSpPr>
      <xdr:spPr>
        <a:xfrm>
          <a:off x="12313909" y="2586696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Hafta İçi/Sonu Trafik Yoğunluğu İndex Ortalamaları</a:t>
          </a:r>
        </a:p>
      </xdr:txBody>
    </xdr:sp>
    <xdr:clientData/>
  </xdr:twoCellAnchor>
  <xdr:twoCellAnchor>
    <xdr:from>
      <xdr:col>20</xdr:col>
      <xdr:colOff>55648</xdr:colOff>
      <xdr:row>16</xdr:row>
      <xdr:rowOff>7215</xdr:rowOff>
    </xdr:from>
    <xdr:to>
      <xdr:col>26</xdr:col>
      <xdr:colOff>437028</xdr:colOff>
      <xdr:row>17</xdr:row>
      <xdr:rowOff>58917</xdr:rowOff>
    </xdr:to>
    <xdr:sp macro="" textlink="">
      <xdr:nvSpPr>
        <xdr:cNvPr id="59" name="Metin kutusu 5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6C6290B-A933-4BF4-80C2-D9A0C0B28DC3}"/>
            </a:ext>
          </a:extLst>
        </xdr:cNvPr>
        <xdr:cNvSpPr txBox="1"/>
      </xdr:nvSpPr>
      <xdr:spPr>
        <a:xfrm>
          <a:off x="12313909" y="3121476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Günlere Göre Saatlik Trafik Yoğunluğu İndex Ortalamaları</a:t>
          </a:r>
        </a:p>
      </xdr:txBody>
    </xdr:sp>
    <xdr:clientData/>
  </xdr:twoCellAnchor>
  <xdr:twoCellAnchor>
    <xdr:from>
      <xdr:col>20</xdr:col>
      <xdr:colOff>55648</xdr:colOff>
      <xdr:row>14</xdr:row>
      <xdr:rowOff>121332</xdr:rowOff>
    </xdr:from>
    <xdr:to>
      <xdr:col>26</xdr:col>
      <xdr:colOff>437028</xdr:colOff>
      <xdr:row>15</xdr:row>
      <xdr:rowOff>173034</xdr:rowOff>
    </xdr:to>
    <xdr:sp macro="" textlink="">
      <xdr:nvSpPr>
        <xdr:cNvPr id="60" name="Metin kutusu 5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CC740A7-CE52-4372-98D4-E695284E4F6D}"/>
            </a:ext>
          </a:extLst>
        </xdr:cNvPr>
        <xdr:cNvSpPr txBox="1"/>
      </xdr:nvSpPr>
      <xdr:spPr>
        <a:xfrm>
          <a:off x="12313909" y="2854593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Saatlik Trafik Yoğunluğu İndex Ortalamaları</a:t>
          </a:r>
        </a:p>
      </xdr:txBody>
    </xdr:sp>
    <xdr:clientData/>
  </xdr:twoCellAnchor>
  <xdr:twoCellAnchor>
    <xdr:from>
      <xdr:col>20</xdr:col>
      <xdr:colOff>16650</xdr:colOff>
      <xdr:row>9</xdr:row>
      <xdr:rowOff>82826</xdr:rowOff>
    </xdr:from>
    <xdr:to>
      <xdr:col>26</xdr:col>
      <xdr:colOff>492640</xdr:colOff>
      <xdr:row>11</xdr:row>
      <xdr:rowOff>121027</xdr:rowOff>
    </xdr:to>
    <xdr:sp macro="" textlink="">
      <xdr:nvSpPr>
        <xdr:cNvPr id="61" name="Dikdörtgen 60">
          <a:extLst>
            <a:ext uri="{FF2B5EF4-FFF2-40B4-BE49-F238E27FC236}">
              <a16:creationId xmlns:a16="http://schemas.microsoft.com/office/drawing/2014/main" id="{713F72D8-78F0-40D3-8906-28C6C49F4ED9}"/>
            </a:ext>
          </a:extLst>
        </xdr:cNvPr>
        <xdr:cNvSpPr/>
      </xdr:nvSpPr>
      <xdr:spPr>
        <a:xfrm>
          <a:off x="12274911" y="1863587"/>
          <a:ext cx="4153468" cy="419201"/>
        </a:xfrm>
        <a:prstGeom prst="rect">
          <a:avLst/>
        </a:prstGeom>
        <a:solidFill>
          <a:srgbClr val="967ADC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>
              <a:latin typeface="Arial" panose="020B0604020202020204" pitchFamily="34" charset="0"/>
              <a:cs typeface="Arial" panose="020B0604020202020204" pitchFamily="34" charset="0"/>
            </a:rPr>
            <a:t>TRAFİK</a:t>
          </a:r>
          <a:r>
            <a:rPr lang="tr-TR" sz="1600" b="1" baseline="0">
              <a:latin typeface="Arial" panose="020B0604020202020204" pitchFamily="34" charset="0"/>
              <a:cs typeface="Arial" panose="020B0604020202020204" pitchFamily="34" charset="0"/>
            </a:rPr>
            <a:t> YOĞUNLUK INDEX</a:t>
          </a:r>
          <a:endParaRPr lang="tr-T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16566</xdr:colOff>
      <xdr:row>17</xdr:row>
      <xdr:rowOff>89358</xdr:rowOff>
    </xdr:from>
    <xdr:to>
      <xdr:col>25</xdr:col>
      <xdr:colOff>322972</xdr:colOff>
      <xdr:row>18</xdr:row>
      <xdr:rowOff>159026</xdr:rowOff>
    </xdr:to>
    <xdr:sp macro="" textlink="">
      <xdr:nvSpPr>
        <xdr:cNvPr id="62" name="Metin kutusu 61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12274827" y="3394119"/>
          <a:ext cx="3370971" cy="260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106542</xdr:colOff>
      <xdr:row>17</xdr:row>
      <xdr:rowOff>97417</xdr:rowOff>
    </xdr:from>
    <xdr:to>
      <xdr:col>26</xdr:col>
      <xdr:colOff>425313</xdr:colOff>
      <xdr:row>17</xdr:row>
      <xdr:rowOff>101876</xdr:rowOff>
    </xdr:to>
    <xdr:cxnSp macro="">
      <xdr:nvCxnSpPr>
        <xdr:cNvPr id="63" name="Düz Bağlayıcı 62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12364803" y="3402178"/>
          <a:ext cx="3996249" cy="445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8CFDA-18D8-4C80-B3B0-2D82AD06D3E3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03F1-6C85-4381-B5FC-CC505DB16714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 editAs="oneCell">
    <xdr:from>
      <xdr:col>0</xdr:col>
      <xdr:colOff>0</xdr:colOff>
      <xdr:row>3</xdr:row>
      <xdr:rowOff>152400</xdr:rowOff>
    </xdr:from>
    <xdr:to>
      <xdr:col>13</xdr:col>
      <xdr:colOff>257175</xdr:colOff>
      <xdr:row>38</xdr:row>
      <xdr:rowOff>113942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4850"/>
          <a:ext cx="10058400" cy="66195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220980</xdr:colOff>
      <xdr:row>3</xdr:row>
      <xdr:rowOff>540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295275"/>
          <a:ext cx="830580" cy="27676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76200</xdr:rowOff>
    </xdr:from>
    <xdr:to>
      <xdr:col>1</xdr:col>
      <xdr:colOff>230505</xdr:colOff>
      <xdr:row>2</xdr:row>
      <xdr:rowOff>152940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9525" y="2667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303300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A0EAB-E421-4594-9F16-B33E20BD2B34}"/>
            </a:ext>
          </a:extLst>
        </xdr:cNvPr>
        <xdr:cNvSpPr txBox="1"/>
      </xdr:nvSpPr>
      <xdr:spPr>
        <a:xfrm>
          <a:off x="0" y="381000"/>
          <a:ext cx="15225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449580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B871F-B833-457D-B75B-DE27873AC4BF}"/>
            </a:ext>
          </a:extLst>
        </xdr:cNvPr>
        <xdr:cNvSpPr txBox="1"/>
      </xdr:nvSpPr>
      <xdr:spPr>
        <a:xfrm>
          <a:off x="0" y="381000"/>
          <a:ext cx="10401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457200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25A17-45B6-4995-9CC5-32EF1C20D273}"/>
            </a:ext>
          </a:extLst>
        </xdr:cNvPr>
        <xdr:cNvSpPr txBox="1"/>
      </xdr:nvSpPr>
      <xdr:spPr>
        <a:xfrm>
          <a:off x="0" y="381000"/>
          <a:ext cx="16383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868680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D2C17-3109-4F2F-9B5C-D034CC1178A5}"/>
            </a:ext>
          </a:extLst>
        </xdr:cNvPr>
        <xdr:cNvSpPr txBox="1"/>
      </xdr:nvSpPr>
      <xdr:spPr>
        <a:xfrm>
          <a:off x="0" y="381000"/>
          <a:ext cx="1183005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34</xdr:row>
      <xdr:rowOff>142517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11409" cy="6619517"/>
        </a:xfrm>
        <a:prstGeom prst="rect">
          <a:avLst/>
        </a:prstGeom>
      </xdr:spPr>
    </xdr:pic>
    <xdr:clientData/>
  </xdr:twoCellAnchor>
  <xdr:twoCellAnchor>
    <xdr:from>
      <xdr:col>2</xdr:col>
      <xdr:colOff>139148</xdr:colOff>
      <xdr:row>0</xdr:row>
      <xdr:rowOff>172278</xdr:rowOff>
    </xdr:from>
    <xdr:to>
      <xdr:col>3</xdr:col>
      <xdr:colOff>585368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358348" y="172278"/>
          <a:ext cx="1055820" cy="26193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84D0D7-723F-486F-B3F0-180618249545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D7839-0655-4DDE-B3DA-7F15EEB4BCDA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oneCellAnchor>
    <xdr:from>
      <xdr:col>11</xdr:col>
      <xdr:colOff>666750</xdr:colOff>
      <xdr:row>7</xdr:row>
      <xdr:rowOff>19050</xdr:rowOff>
    </xdr:from>
    <xdr:ext cx="1979324" cy="741229"/>
    <xdr:sp macro="" textlink="">
      <xdr:nvSpPr>
        <xdr:cNvPr id="4" name="Metin kutusu 3"/>
        <xdr:cNvSpPr txBox="1"/>
      </xdr:nvSpPr>
      <xdr:spPr>
        <a:xfrm>
          <a:off x="11410950" y="1314450"/>
          <a:ext cx="1979324" cy="7412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Arial" panose="020B0604020202020204" pitchFamily="34" charset="0"/>
              <a:cs typeface="Arial" panose="020B0604020202020204" pitchFamily="34" charset="0"/>
            </a:rPr>
            <a:t>*ZİRVE SAAT ARALIKLARI</a:t>
          </a:r>
        </a:p>
        <a:p>
          <a:r>
            <a:rPr lang="tr-TR" sz="1100">
              <a:latin typeface="Arial" panose="020B0604020202020204" pitchFamily="34" charset="0"/>
              <a:cs typeface="Arial" panose="020B0604020202020204" pitchFamily="34" charset="0"/>
            </a:rPr>
            <a:t>Sabah (07:00-10:00)</a:t>
          </a:r>
        </a:p>
        <a:p>
          <a:r>
            <a:rPr lang="tr-TR" sz="1100">
              <a:latin typeface="Arial" panose="020B0604020202020204" pitchFamily="34" charset="0"/>
              <a:cs typeface="Arial" panose="020B0604020202020204" pitchFamily="34" charset="0"/>
            </a:rPr>
            <a:t>Öğle (12:00-14:00)</a:t>
          </a:r>
        </a:p>
        <a:p>
          <a:r>
            <a:rPr lang="tr-TR" sz="1100">
              <a:latin typeface="Arial" panose="020B0604020202020204" pitchFamily="34" charset="0"/>
              <a:cs typeface="Arial" panose="020B0604020202020204" pitchFamily="34" charset="0"/>
            </a:rPr>
            <a:t>Akşam (17:00-19:00)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0E44-113E-4263-9027-75E67BC8A416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209550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584BF8-2EB2-4A4A-8107-C9D1477BB8FE}"/>
            </a:ext>
          </a:extLst>
        </xdr:cNvPr>
        <xdr:cNvSpPr txBox="1"/>
      </xdr:nvSpPr>
      <xdr:spPr>
        <a:xfrm>
          <a:off x="0" y="381000"/>
          <a:ext cx="14287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94813D-C5D8-4170-AAC1-5165D8E5BBE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180974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A4608C-E446-40A9-A88D-A4EDC03EF56E}"/>
            </a:ext>
          </a:extLst>
        </xdr:cNvPr>
        <xdr:cNvSpPr txBox="1"/>
      </xdr:nvSpPr>
      <xdr:spPr>
        <a:xfrm>
          <a:off x="0" y="371475"/>
          <a:ext cx="866774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F697-6446-4421-975C-E3C07BC2576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83075-FBA9-49C4-8CE9-3E32EE0A5822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02C19-4FB2-4EA4-911D-8C12C1A8E937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A224A1-269E-4793-BB83-61EF457CCDDD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C997B-F0D3-4AC2-B1F8-15B862DB3B2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626C56-2920-42DC-83C0-DCB71D4F692A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83831-310B-4DE4-9BE5-CED514300ECE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60D790-21B5-4480-85B1-A612CCC9BDEF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0" y="371475"/>
          <a:ext cx="45910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704850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71475"/>
          <a:ext cx="94297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362585</xdr:colOff>
      <xdr:row>2</xdr:row>
      <xdr:rowOff>172085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295275"/>
          <a:ext cx="97218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9"/>
  <sheetViews>
    <sheetView showGridLines="0" tabSelected="1" zoomScale="85" zoomScaleNormal="85" workbookViewId="0"/>
  </sheetViews>
  <sheetFormatPr defaultRowHeight="15" x14ac:dyDescent="0.25"/>
  <sheetData>
    <row r="9" spans="1:11" ht="20.25" x14ac:dyDescent="0.3">
      <c r="A9" s="265" t="s">
        <v>420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</row>
  </sheetData>
  <sheetProtection algorithmName="SHA-512" hashValue="66Vy9R5X4echCjoyb/nVFAdEfkZNqeba62cuHoKUP+42ViFOfvAEStQCesWAc6rj9ZYNbfkIcgr9FBxAjWyB5Q==" saltValue="k6GSs/6/27EKOk6x2Ft7rA==" spinCount="100000" sheet="1" objects="1" scenarios="1"/>
  <mergeCells count="1">
    <mergeCell ref="A9:K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80" customWidth="1"/>
    <col min="2" max="3" width="14.85546875" style="80" customWidth="1"/>
    <col min="4" max="27" width="9.28515625" style="81" customWidth="1"/>
    <col min="28" max="16384" width="9.140625" style="80"/>
  </cols>
  <sheetData>
    <row r="1" spans="1:27" s="83" customFormat="1" x14ac:dyDescent="0.25">
      <c r="A1" s="91" t="s">
        <v>92</v>
      </c>
      <c r="D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pans="1:27" s="83" customFormat="1" ht="14.25" x14ac:dyDescent="0.2">
      <c r="A2" s="90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1:27" s="83" customFormat="1" ht="14.25" x14ac:dyDescent="0.2"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1:27" s="83" customFormat="1" ht="14.25" x14ac:dyDescent="0.2"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</row>
    <row r="5" spans="1:27" s="83" customFormat="1" ht="14.25" x14ac:dyDescent="0.2"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</row>
    <row r="6" spans="1:27" s="83" customFormat="1" x14ac:dyDescent="0.25">
      <c r="B6" s="89" t="s">
        <v>89</v>
      </c>
      <c r="C6" s="88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</row>
    <row r="7" spans="1:27" s="83" customFormat="1" x14ac:dyDescent="0.2">
      <c r="B7" s="78" t="s">
        <v>3</v>
      </c>
      <c r="C7" s="78" t="s">
        <v>4</v>
      </c>
      <c r="D7" s="86">
        <v>0</v>
      </c>
      <c r="E7" s="86">
        <v>4.1666666666666664E-2</v>
      </c>
      <c r="F7" s="86">
        <v>8.3333333333333329E-2</v>
      </c>
      <c r="G7" s="86">
        <v>0.125</v>
      </c>
      <c r="H7" s="86">
        <v>0.16666666666666666</v>
      </c>
      <c r="I7" s="86">
        <v>0.20833333333333334</v>
      </c>
      <c r="J7" s="86">
        <v>0.25</v>
      </c>
      <c r="K7" s="86">
        <v>0.29166666666666669</v>
      </c>
      <c r="L7" s="86">
        <v>0.33333333333333331</v>
      </c>
      <c r="M7" s="86">
        <v>0.375</v>
      </c>
      <c r="N7" s="86">
        <v>0.41666666666666669</v>
      </c>
      <c r="O7" s="86">
        <v>0.45833333333333331</v>
      </c>
      <c r="P7" s="86">
        <v>0.5</v>
      </c>
      <c r="Q7" s="86">
        <v>0.54166666666666663</v>
      </c>
      <c r="R7" s="86">
        <v>0.58333333333333337</v>
      </c>
      <c r="S7" s="86">
        <v>0.625</v>
      </c>
      <c r="T7" s="86">
        <v>0.66666666666666663</v>
      </c>
      <c r="U7" s="86">
        <v>0.70833333333333337</v>
      </c>
      <c r="V7" s="86">
        <v>0.75</v>
      </c>
      <c r="W7" s="86">
        <v>0.79166666666666663</v>
      </c>
      <c r="X7" s="86">
        <v>0.83333333333333337</v>
      </c>
      <c r="Y7" s="86">
        <v>0.875</v>
      </c>
      <c r="Z7" s="86">
        <v>0.91666666666666663</v>
      </c>
      <c r="AA7" s="86">
        <v>0.95833333333333337</v>
      </c>
    </row>
    <row r="8" spans="1:27" s="83" customFormat="1" ht="14.25" x14ac:dyDescent="0.2">
      <c r="B8" s="77">
        <v>44044</v>
      </c>
      <c r="C8" s="76" t="s">
        <v>11</v>
      </c>
      <c r="D8" s="85">
        <v>1367.1208791208792</v>
      </c>
      <c r="E8" s="85">
        <v>887.66483516483515</v>
      </c>
      <c r="F8" s="85">
        <v>528.46153846153845</v>
      </c>
      <c r="G8" s="85">
        <v>354.33516483516485</v>
      </c>
      <c r="H8" s="85">
        <v>336.2967032967033</v>
      </c>
      <c r="I8" s="85">
        <v>437.64285714285717</v>
      </c>
      <c r="J8" s="85">
        <v>664.29120879120876</v>
      </c>
      <c r="K8" s="85">
        <v>850.27472527472526</v>
      </c>
      <c r="L8" s="85">
        <v>1008.2637362637363</v>
      </c>
      <c r="M8" s="85">
        <v>1205.6153846153845</v>
      </c>
      <c r="N8" s="85">
        <v>1420.5714285714287</v>
      </c>
      <c r="O8" s="85">
        <v>1562.9945054945056</v>
      </c>
      <c r="P8" s="85">
        <v>1747.4395604395604</v>
      </c>
      <c r="Q8" s="85">
        <v>1862.1428571428571</v>
      </c>
      <c r="R8" s="85">
        <v>1944.131868131868</v>
      </c>
      <c r="S8" s="85">
        <v>2005.7582417582419</v>
      </c>
      <c r="T8" s="85">
        <v>1993.0934065934066</v>
      </c>
      <c r="U8" s="85">
        <v>1918.0274725274726</v>
      </c>
      <c r="V8" s="85">
        <v>2003.2032967032967</v>
      </c>
      <c r="W8" s="85">
        <v>1989.3241758241759</v>
      </c>
      <c r="X8" s="85">
        <v>1941.2527472527472</v>
      </c>
      <c r="Y8" s="85">
        <v>1850.6483516483515</v>
      </c>
      <c r="Z8" s="85">
        <v>1757.4285714285713</v>
      </c>
      <c r="AA8" s="85">
        <v>1696.0879120879122</v>
      </c>
    </row>
    <row r="9" spans="1:27" s="83" customFormat="1" ht="14.25" x14ac:dyDescent="0.2">
      <c r="B9" s="77">
        <v>44045</v>
      </c>
      <c r="C9" s="76" t="s">
        <v>5</v>
      </c>
      <c r="D9" s="85">
        <v>1379.2967032967033</v>
      </c>
      <c r="E9" s="85">
        <v>893.06593406593402</v>
      </c>
      <c r="F9" s="85">
        <v>520.17582417582423</v>
      </c>
      <c r="G9" s="85">
        <v>346.53846153846155</v>
      </c>
      <c r="H9" s="85">
        <v>310.0164835164835</v>
      </c>
      <c r="I9" s="85">
        <v>370.53296703296701</v>
      </c>
      <c r="J9" s="85">
        <v>572.53846153846155</v>
      </c>
      <c r="K9" s="85">
        <v>740.8131868131868</v>
      </c>
      <c r="L9" s="85">
        <v>919.66483516483515</v>
      </c>
      <c r="M9" s="85">
        <v>1140.0274725274726</v>
      </c>
      <c r="N9" s="85">
        <v>1310.3076923076924</v>
      </c>
      <c r="O9" s="85">
        <v>1479.4945054945056</v>
      </c>
      <c r="P9" s="85">
        <v>1678.3131868131868</v>
      </c>
      <c r="Q9" s="85">
        <v>1884.565934065934</v>
      </c>
      <c r="R9" s="85">
        <v>1936.131868131868</v>
      </c>
      <c r="S9" s="85">
        <v>2014.7692307692307</v>
      </c>
      <c r="T9" s="85">
        <v>1981.2252747252746</v>
      </c>
      <c r="U9" s="85">
        <v>1986.8736263736264</v>
      </c>
      <c r="V9" s="85">
        <v>1978.6538461538462</v>
      </c>
      <c r="W9" s="85">
        <v>1931.9065934065934</v>
      </c>
      <c r="X9" s="85">
        <v>1874.2087912087911</v>
      </c>
      <c r="Y9" s="85">
        <v>1805.1263736263736</v>
      </c>
      <c r="Z9" s="85">
        <v>1760.1538461538462</v>
      </c>
      <c r="AA9" s="85">
        <v>1656.8956043956043</v>
      </c>
    </row>
    <row r="10" spans="1:27" s="83" customFormat="1" ht="14.25" x14ac:dyDescent="0.2">
      <c r="B10" s="77">
        <v>44046</v>
      </c>
      <c r="C10" s="76" t="s">
        <v>6</v>
      </c>
      <c r="D10" s="85">
        <v>1451.2197802197802</v>
      </c>
      <c r="E10" s="85">
        <v>1101.7527472527472</v>
      </c>
      <c r="F10" s="85">
        <v>717.84065934065939</v>
      </c>
      <c r="G10" s="85">
        <v>508.01098901098902</v>
      </c>
      <c r="H10" s="85">
        <v>417.08241758241758</v>
      </c>
      <c r="I10" s="85">
        <v>467.46153846153845</v>
      </c>
      <c r="J10" s="85">
        <v>699.52197802197804</v>
      </c>
      <c r="K10" s="85">
        <v>887.44505494505495</v>
      </c>
      <c r="L10" s="85">
        <v>1012.2582417582418</v>
      </c>
      <c r="M10" s="85">
        <v>1173.3076923076924</v>
      </c>
      <c r="N10" s="85">
        <v>1374.1263736263736</v>
      </c>
      <c r="O10" s="85">
        <v>1545.9780219780221</v>
      </c>
      <c r="P10" s="85">
        <v>1776.2747252747254</v>
      </c>
      <c r="Q10" s="85">
        <v>1964.8736263736264</v>
      </c>
      <c r="R10" s="85">
        <v>2031</v>
      </c>
      <c r="S10" s="85">
        <v>2072.3186813186812</v>
      </c>
      <c r="T10" s="85">
        <v>2040.8021978021977</v>
      </c>
      <c r="U10" s="85">
        <v>2008.5274725274726</v>
      </c>
      <c r="V10" s="85">
        <v>2002.6593406593406</v>
      </c>
      <c r="W10" s="85">
        <v>1879.3131868131868</v>
      </c>
      <c r="X10" s="85">
        <v>1810.7197802197802</v>
      </c>
      <c r="Y10" s="85">
        <v>1736.6153846153845</v>
      </c>
      <c r="Z10" s="85">
        <v>1668.032967032967</v>
      </c>
      <c r="AA10" s="85">
        <v>1524.7527472527472</v>
      </c>
    </row>
    <row r="11" spans="1:27" s="83" customFormat="1" ht="14.25" x14ac:dyDescent="0.2">
      <c r="B11" s="77">
        <v>44047</v>
      </c>
      <c r="C11" s="76" t="s">
        <v>7</v>
      </c>
      <c r="D11" s="85">
        <v>1231.967032967033</v>
      </c>
      <c r="E11" s="85">
        <v>856.47802197802196</v>
      </c>
      <c r="F11" s="85">
        <v>540.5</v>
      </c>
      <c r="G11" s="85">
        <v>383.02747252747253</v>
      </c>
      <c r="H11" s="85">
        <v>352.5164835164835</v>
      </c>
      <c r="I11" s="85">
        <v>525.13736263736268</v>
      </c>
      <c r="J11" s="85">
        <v>1287.0439560439561</v>
      </c>
      <c r="K11" s="85">
        <v>2076.3461538461538</v>
      </c>
      <c r="L11" s="85">
        <v>2201.1868131868132</v>
      </c>
      <c r="M11" s="85">
        <v>2001.2362637362637</v>
      </c>
      <c r="N11" s="85">
        <v>1938.1868131868132</v>
      </c>
      <c r="O11" s="85">
        <v>2004.7142857142858</v>
      </c>
      <c r="P11" s="85">
        <v>2071.0439560439559</v>
      </c>
      <c r="Q11" s="85">
        <v>2086.3296703296705</v>
      </c>
      <c r="R11" s="85">
        <v>2081.8901098901097</v>
      </c>
      <c r="S11" s="85">
        <v>2171.0769230769229</v>
      </c>
      <c r="T11" s="85">
        <v>2194.1483516483518</v>
      </c>
      <c r="U11" s="85">
        <v>2393.934065934066</v>
      </c>
      <c r="V11" s="85">
        <v>2381.9835164835163</v>
      </c>
      <c r="W11" s="85">
        <v>2028.434065934066</v>
      </c>
      <c r="X11" s="85">
        <v>1763.3736263736264</v>
      </c>
      <c r="Y11" s="85">
        <v>1591.8846153846155</v>
      </c>
      <c r="Z11" s="85">
        <v>1452.8241758241759</v>
      </c>
      <c r="AA11" s="85">
        <v>1300.5109890109891</v>
      </c>
    </row>
    <row r="12" spans="1:27" s="83" customFormat="1" ht="14.25" x14ac:dyDescent="0.2">
      <c r="B12" s="77">
        <v>44048</v>
      </c>
      <c r="C12" s="76" t="s">
        <v>8</v>
      </c>
      <c r="D12" s="85">
        <v>960.47802197802196</v>
      </c>
      <c r="E12" s="85">
        <v>629.76923076923072</v>
      </c>
      <c r="F12" s="85">
        <v>402.57692307692309</v>
      </c>
      <c r="G12" s="85">
        <v>304.7802197802198</v>
      </c>
      <c r="H12" s="85">
        <v>310.62087912087912</v>
      </c>
      <c r="I12" s="85">
        <v>472.82417582417582</v>
      </c>
      <c r="J12" s="85">
        <v>1203.8241758241759</v>
      </c>
      <c r="K12" s="85">
        <v>2133.5054945054944</v>
      </c>
      <c r="L12" s="85">
        <v>2320.532967032967</v>
      </c>
      <c r="M12" s="85">
        <v>2127.868131868132</v>
      </c>
      <c r="N12" s="85">
        <v>2202.5219780219782</v>
      </c>
      <c r="O12" s="85">
        <v>2119.2967032967031</v>
      </c>
      <c r="P12" s="85">
        <v>2212.4395604395604</v>
      </c>
      <c r="Q12" s="85">
        <v>2167.8846153846152</v>
      </c>
      <c r="R12" s="85">
        <v>2237.697802197802</v>
      </c>
      <c r="S12" s="85">
        <v>2254.1593406593406</v>
      </c>
      <c r="T12" s="85">
        <v>2254.9615384615386</v>
      </c>
      <c r="U12" s="85">
        <v>2307.2307692307691</v>
      </c>
      <c r="V12" s="85">
        <v>2320.3406593406594</v>
      </c>
      <c r="W12" s="85">
        <v>2129.3516483516482</v>
      </c>
      <c r="X12" s="85">
        <v>1896.1868131868132</v>
      </c>
      <c r="Y12" s="85">
        <v>1639.6208791208792</v>
      </c>
      <c r="Z12" s="85">
        <v>1505</v>
      </c>
      <c r="AA12" s="85">
        <v>1294.5</v>
      </c>
    </row>
    <row r="13" spans="1:27" s="83" customFormat="1" ht="14.25" x14ac:dyDescent="0.2">
      <c r="B13" s="77">
        <v>44049</v>
      </c>
      <c r="C13" s="76" t="s">
        <v>9</v>
      </c>
      <c r="D13" s="85">
        <v>987.99450549450546</v>
      </c>
      <c r="E13" s="85">
        <v>639.67582417582423</v>
      </c>
      <c r="F13" s="85">
        <v>417.78571428571428</v>
      </c>
      <c r="G13" s="85">
        <v>306.74725274725273</v>
      </c>
      <c r="H13" s="85">
        <v>301.34615384615387</v>
      </c>
      <c r="I13" s="85">
        <v>457.36813186813185</v>
      </c>
      <c r="J13" s="85">
        <v>1176.1758241758241</v>
      </c>
      <c r="K13" s="85">
        <v>2065.131868131868</v>
      </c>
      <c r="L13" s="85">
        <v>2322.9285714285716</v>
      </c>
      <c r="M13" s="85">
        <v>2079.164835164835</v>
      </c>
      <c r="N13" s="85">
        <v>2199.697802197802</v>
      </c>
      <c r="O13" s="85">
        <v>2182.4175824175823</v>
      </c>
      <c r="P13" s="85">
        <v>2196.098901098901</v>
      </c>
      <c r="Q13" s="85">
        <v>2204.6703296703295</v>
      </c>
      <c r="R13" s="85">
        <v>2187.3956043956046</v>
      </c>
      <c r="S13" s="85">
        <v>2251.9835164835163</v>
      </c>
      <c r="T13" s="85">
        <v>2290.1098901098903</v>
      </c>
      <c r="U13" s="85">
        <v>2391.4890109890111</v>
      </c>
      <c r="V13" s="85">
        <v>2290.1758241758243</v>
      </c>
      <c r="W13" s="85">
        <v>2102.9890109890111</v>
      </c>
      <c r="X13" s="85">
        <v>1912.4505494505495</v>
      </c>
      <c r="Y13" s="85">
        <v>1669.8791208791208</v>
      </c>
      <c r="Z13" s="85">
        <v>1533.8021978021977</v>
      </c>
      <c r="AA13" s="85">
        <v>1358.9285714285713</v>
      </c>
    </row>
    <row r="14" spans="1:27" s="83" customFormat="1" ht="14.25" x14ac:dyDescent="0.2">
      <c r="B14" s="77">
        <v>44050</v>
      </c>
      <c r="C14" s="76" t="s">
        <v>10</v>
      </c>
      <c r="D14" s="85">
        <v>1018.3021978021978</v>
      </c>
      <c r="E14" s="85">
        <v>650.47252747252742</v>
      </c>
      <c r="F14" s="85">
        <v>421.9835164835165</v>
      </c>
      <c r="G14" s="85">
        <v>310.95054945054943</v>
      </c>
      <c r="H14" s="85">
        <v>308.89560439560438</v>
      </c>
      <c r="I14" s="85">
        <v>459.16483516483515</v>
      </c>
      <c r="J14" s="85">
        <v>1182.401098901099</v>
      </c>
      <c r="K14" s="85">
        <v>2077.7802197802198</v>
      </c>
      <c r="L14" s="85">
        <v>2294.5439560439559</v>
      </c>
      <c r="M14" s="85">
        <v>2197.7802197802198</v>
      </c>
      <c r="N14" s="85">
        <v>2247.6483516483518</v>
      </c>
      <c r="O14" s="85">
        <v>2243.6373626373625</v>
      </c>
      <c r="P14" s="85">
        <v>2278.5219780219782</v>
      </c>
      <c r="Q14" s="85">
        <v>2148.3516483516482</v>
      </c>
      <c r="R14" s="85">
        <v>2256.8846153846152</v>
      </c>
      <c r="S14" s="85">
        <v>2305.131868131868</v>
      </c>
      <c r="T14" s="85">
        <v>2356.2637362637361</v>
      </c>
      <c r="U14" s="85">
        <v>2421.6428571428573</v>
      </c>
      <c r="V14" s="85">
        <v>2349.3846153846152</v>
      </c>
      <c r="W14" s="85">
        <v>2193.5934065934066</v>
      </c>
      <c r="X14" s="85">
        <v>2085.335164835165</v>
      </c>
      <c r="Y14" s="85">
        <v>1889.0604395604396</v>
      </c>
      <c r="Z14" s="85">
        <v>1716.2692307692307</v>
      </c>
      <c r="AA14" s="85">
        <v>1550.4120879120878</v>
      </c>
    </row>
    <row r="15" spans="1:27" s="83" customFormat="1" ht="14.25" x14ac:dyDescent="0.2">
      <c r="B15" s="77">
        <v>44051</v>
      </c>
      <c r="C15" s="76" t="s">
        <v>11</v>
      </c>
      <c r="D15" s="85">
        <v>1235.3076923076924</v>
      </c>
      <c r="E15" s="85">
        <v>819.52747252747258</v>
      </c>
      <c r="F15" s="85">
        <v>542.89560439560444</v>
      </c>
      <c r="G15" s="85">
        <v>407.57142857142856</v>
      </c>
      <c r="H15" s="85">
        <v>396.13186813186815</v>
      </c>
      <c r="I15" s="85">
        <v>526.97802197802196</v>
      </c>
      <c r="J15" s="85">
        <v>926.96703296703299</v>
      </c>
      <c r="K15" s="85">
        <v>1465.6593406593406</v>
      </c>
      <c r="L15" s="85">
        <v>1846.0274725274726</v>
      </c>
      <c r="M15" s="85">
        <v>1970.9560439560439</v>
      </c>
      <c r="N15" s="85">
        <v>2066.3626373626375</v>
      </c>
      <c r="O15" s="85">
        <v>2170.9065934065934</v>
      </c>
      <c r="P15" s="85">
        <v>2179.098901098901</v>
      </c>
      <c r="Q15" s="85">
        <v>2266.6703296703295</v>
      </c>
      <c r="R15" s="85">
        <v>2268.1428571428573</v>
      </c>
      <c r="S15" s="85">
        <v>2287.0164835164837</v>
      </c>
      <c r="T15" s="85">
        <v>2227.8956043956046</v>
      </c>
      <c r="U15" s="85">
        <v>2250.8571428571427</v>
      </c>
      <c r="V15" s="85">
        <v>2247.7527472527472</v>
      </c>
      <c r="W15" s="85">
        <v>2151.1593406593406</v>
      </c>
      <c r="X15" s="85">
        <v>1938.6373626373627</v>
      </c>
      <c r="Y15" s="85">
        <v>1866.6098901098901</v>
      </c>
      <c r="Z15" s="85">
        <v>1750.8516483516485</v>
      </c>
      <c r="AA15" s="85">
        <v>1610.7197802197802</v>
      </c>
    </row>
    <row r="16" spans="1:27" s="83" customFormat="1" ht="14.25" x14ac:dyDescent="0.2">
      <c r="B16" s="77">
        <v>44052</v>
      </c>
      <c r="C16" s="76" t="s">
        <v>5</v>
      </c>
      <c r="D16" s="85">
        <v>1406.7582417582419</v>
      </c>
      <c r="E16" s="85">
        <v>1036.9450549450548</v>
      </c>
      <c r="F16" s="85">
        <v>679.32417582417577</v>
      </c>
      <c r="G16" s="85">
        <v>494.94505494505495</v>
      </c>
      <c r="H16" s="85">
        <v>409.69230769230768</v>
      </c>
      <c r="I16" s="85">
        <v>429.5164835164835</v>
      </c>
      <c r="J16" s="85">
        <v>613.3901098901099</v>
      </c>
      <c r="K16" s="85">
        <v>820.4835164835165</v>
      </c>
      <c r="L16" s="85">
        <v>1041.1703296703297</v>
      </c>
      <c r="M16" s="85">
        <v>1263.3296703296703</v>
      </c>
      <c r="N16" s="85">
        <v>1425.565934065934</v>
      </c>
      <c r="O16" s="85">
        <v>1604.6758241758241</v>
      </c>
      <c r="P16" s="85">
        <v>1849.6593406593406</v>
      </c>
      <c r="Q16" s="85">
        <v>1961.5109890109891</v>
      </c>
      <c r="R16" s="85">
        <v>2060.0384615384614</v>
      </c>
      <c r="S16" s="85">
        <v>2095.3626373626375</v>
      </c>
      <c r="T16" s="85">
        <v>2120.5549450549452</v>
      </c>
      <c r="U16" s="85">
        <v>2129.2252747252746</v>
      </c>
      <c r="V16" s="85">
        <v>2154.9285714285716</v>
      </c>
      <c r="W16" s="85">
        <v>2034.1813186813188</v>
      </c>
      <c r="X16" s="85">
        <v>1926.401098901099</v>
      </c>
      <c r="Y16" s="85">
        <v>1831.6648351648353</v>
      </c>
      <c r="Z16" s="85">
        <v>1784.1153846153845</v>
      </c>
      <c r="AA16" s="85">
        <v>1639.4285714285713</v>
      </c>
    </row>
    <row r="17" spans="2:27" s="83" customFormat="1" ht="14.25" x14ac:dyDescent="0.2">
      <c r="B17" s="77">
        <v>44053</v>
      </c>
      <c r="C17" s="76" t="s">
        <v>6</v>
      </c>
      <c r="D17" s="85">
        <v>1242.2307692307693</v>
      </c>
      <c r="E17" s="85">
        <v>898.14835164835165</v>
      </c>
      <c r="F17" s="85">
        <v>549.30219780219784</v>
      </c>
      <c r="G17" s="85">
        <v>376.13186813186815</v>
      </c>
      <c r="H17" s="85">
        <v>359.44505494505495</v>
      </c>
      <c r="I17" s="85">
        <v>531.42307692307691</v>
      </c>
      <c r="J17" s="85">
        <v>1338.9175824175825</v>
      </c>
      <c r="K17" s="85">
        <v>2187.2362637362639</v>
      </c>
      <c r="L17" s="85">
        <v>2286.1538461538462</v>
      </c>
      <c r="M17" s="85">
        <v>2197.6153846153848</v>
      </c>
      <c r="N17" s="85">
        <v>2181.5219780219782</v>
      </c>
      <c r="O17" s="85">
        <v>2235.9065934065934</v>
      </c>
      <c r="P17" s="85">
        <v>2239.8901098901097</v>
      </c>
      <c r="Q17" s="85">
        <v>2225.7472527472528</v>
      </c>
      <c r="R17" s="85">
        <v>2252.4065934065934</v>
      </c>
      <c r="S17" s="85">
        <v>2345.4065934065934</v>
      </c>
      <c r="T17" s="85">
        <v>2314.434065934066</v>
      </c>
      <c r="U17" s="85">
        <v>2391.4065934065934</v>
      </c>
      <c r="V17" s="85">
        <v>2331.6813186813188</v>
      </c>
      <c r="W17" s="85">
        <v>2173.6098901098903</v>
      </c>
      <c r="X17" s="85">
        <v>1973.3021978021977</v>
      </c>
      <c r="Y17" s="85">
        <v>1724.7252747252746</v>
      </c>
      <c r="Z17" s="85">
        <v>1543.9285714285713</v>
      </c>
      <c r="AA17" s="85">
        <v>1297.3296703296703</v>
      </c>
    </row>
    <row r="18" spans="2:27" s="83" customFormat="1" ht="14.25" x14ac:dyDescent="0.2">
      <c r="B18" s="77">
        <v>44054</v>
      </c>
      <c r="C18" s="76" t="s">
        <v>7</v>
      </c>
      <c r="D18" s="85">
        <v>969.92857142857144</v>
      </c>
      <c r="E18" s="85">
        <v>618.19780219780216</v>
      </c>
      <c r="F18" s="85">
        <v>391.44505494505495</v>
      </c>
      <c r="G18" s="85">
        <v>282.41208791208788</v>
      </c>
      <c r="H18" s="85">
        <v>291.14835164835165</v>
      </c>
      <c r="I18" s="85">
        <v>451.88461538461536</v>
      </c>
      <c r="J18" s="85">
        <v>1232.5549450549452</v>
      </c>
      <c r="K18" s="85">
        <v>2123.565934065934</v>
      </c>
      <c r="L18" s="85">
        <v>2351.5934065934066</v>
      </c>
      <c r="M18" s="85">
        <v>2282.4230769230771</v>
      </c>
      <c r="N18" s="85">
        <v>2188.8241758241757</v>
      </c>
      <c r="O18" s="85">
        <v>2173.5054945054944</v>
      </c>
      <c r="P18" s="85">
        <v>2263.8406593406594</v>
      </c>
      <c r="Q18" s="85">
        <v>2278.9615384615386</v>
      </c>
      <c r="R18" s="85">
        <v>2311.901098901099</v>
      </c>
      <c r="S18" s="85">
        <v>2301.4615384615386</v>
      </c>
      <c r="T18" s="85">
        <v>2335.1868131868132</v>
      </c>
      <c r="U18" s="85">
        <v>2364.8186813186812</v>
      </c>
      <c r="V18" s="85">
        <v>2318.6758241758243</v>
      </c>
      <c r="W18" s="85">
        <v>2175.6043956043954</v>
      </c>
      <c r="X18" s="85">
        <v>1987.4560439560439</v>
      </c>
      <c r="Y18" s="85">
        <v>1741.4835164835165</v>
      </c>
      <c r="Z18" s="85">
        <v>1575.5769230769231</v>
      </c>
      <c r="AA18" s="85">
        <v>1366.0934065934066</v>
      </c>
    </row>
    <row r="19" spans="2:27" s="83" customFormat="1" ht="14.25" x14ac:dyDescent="0.2">
      <c r="B19" s="77">
        <v>44055</v>
      </c>
      <c r="C19" s="76" t="s">
        <v>8</v>
      </c>
      <c r="D19" s="85">
        <v>990.09890109890114</v>
      </c>
      <c r="E19" s="85">
        <v>631.74175824175825</v>
      </c>
      <c r="F19" s="85">
        <v>406.10439560439562</v>
      </c>
      <c r="G19" s="85">
        <v>298.32417582417582</v>
      </c>
      <c r="H19" s="85">
        <v>298.80219780219778</v>
      </c>
      <c r="I19" s="85">
        <v>456.86813186813185</v>
      </c>
      <c r="J19" s="85">
        <v>1231.9615384615386</v>
      </c>
      <c r="K19" s="85">
        <v>2126.1703296703295</v>
      </c>
      <c r="L19" s="85">
        <v>2276.9230769230771</v>
      </c>
      <c r="M19" s="85">
        <v>2229.2142857142858</v>
      </c>
      <c r="N19" s="85">
        <v>2222.2747252747254</v>
      </c>
      <c r="O19" s="85">
        <v>2255.8571428571427</v>
      </c>
      <c r="P19" s="85">
        <v>2239.0384615384614</v>
      </c>
      <c r="Q19" s="85">
        <v>2262.6923076923076</v>
      </c>
      <c r="R19" s="85">
        <v>2281.7252747252746</v>
      </c>
      <c r="S19" s="85">
        <v>2256.8131868131868</v>
      </c>
      <c r="T19" s="85">
        <v>2310.901098901099</v>
      </c>
      <c r="U19" s="85">
        <v>2363.6043956043954</v>
      </c>
      <c r="V19" s="85">
        <v>2303.164835164835</v>
      </c>
      <c r="W19" s="85">
        <v>2130.9505494505493</v>
      </c>
      <c r="X19" s="85">
        <v>2042.131868131868</v>
      </c>
      <c r="Y19" s="85">
        <v>1777.0769230769231</v>
      </c>
      <c r="Z19" s="85">
        <v>1535.4175824175825</v>
      </c>
      <c r="AA19" s="85">
        <v>1413.9285714285713</v>
      </c>
    </row>
    <row r="20" spans="2:27" s="83" customFormat="1" ht="14.25" x14ac:dyDescent="0.2">
      <c r="B20" s="77">
        <v>44056</v>
      </c>
      <c r="C20" s="76" t="s">
        <v>9</v>
      </c>
      <c r="D20" s="85">
        <v>1036.7747252747254</v>
      </c>
      <c r="E20" s="85">
        <v>659.93956043956041</v>
      </c>
      <c r="F20" s="85">
        <v>415.67582417582418</v>
      </c>
      <c r="G20" s="85">
        <v>304.84615384615387</v>
      </c>
      <c r="H20" s="85">
        <v>297.19230769230768</v>
      </c>
      <c r="I20" s="85">
        <v>443.47252747252747</v>
      </c>
      <c r="J20" s="85">
        <v>1193.4450549450548</v>
      </c>
      <c r="K20" s="85">
        <v>2103.8791208791208</v>
      </c>
      <c r="L20" s="85">
        <v>2339.2802197802198</v>
      </c>
      <c r="M20" s="85">
        <v>2237.4835164835163</v>
      </c>
      <c r="N20" s="85">
        <v>2272.2527472527472</v>
      </c>
      <c r="O20" s="85">
        <v>2265.6208791208792</v>
      </c>
      <c r="P20" s="85">
        <v>2309.8956043956046</v>
      </c>
      <c r="Q20" s="85">
        <v>2258.7362637362639</v>
      </c>
      <c r="R20" s="85">
        <v>2207.6813186813188</v>
      </c>
      <c r="S20" s="85">
        <v>2308.598901098901</v>
      </c>
      <c r="T20" s="85">
        <v>2176.8131868131868</v>
      </c>
      <c r="U20" s="85">
        <v>2337.1043956043954</v>
      </c>
      <c r="V20" s="85">
        <v>2227.3076923076924</v>
      </c>
      <c r="W20" s="85">
        <v>2180.3736263736264</v>
      </c>
      <c r="X20" s="85">
        <v>2048.0164835164837</v>
      </c>
      <c r="Y20" s="85">
        <v>1758.9120879120878</v>
      </c>
      <c r="Z20" s="85">
        <v>1609.5274725274726</v>
      </c>
      <c r="AA20" s="85">
        <v>1390.2857142857142</v>
      </c>
    </row>
    <row r="21" spans="2:27" s="83" customFormat="1" ht="14.25" x14ac:dyDescent="0.2">
      <c r="B21" s="77">
        <v>44057</v>
      </c>
      <c r="C21" s="76" t="s">
        <v>10</v>
      </c>
      <c r="D21" s="85">
        <v>1063.9065934065934</v>
      </c>
      <c r="E21" s="85">
        <v>706.17032967032969</v>
      </c>
      <c r="F21" s="85">
        <v>432.79120879120882</v>
      </c>
      <c r="G21" s="85">
        <v>312.03296703296701</v>
      </c>
      <c r="H21" s="85">
        <v>309.8901098901099</v>
      </c>
      <c r="I21" s="85">
        <v>454.75824175824175</v>
      </c>
      <c r="J21" s="85">
        <v>1229.0219780219779</v>
      </c>
      <c r="K21" s="85">
        <v>2082.7912087912086</v>
      </c>
      <c r="L21" s="85">
        <v>2275.0219780219782</v>
      </c>
      <c r="M21" s="85">
        <v>2250.2142857142858</v>
      </c>
      <c r="N21" s="85">
        <v>2255.8461538461538</v>
      </c>
      <c r="O21" s="85">
        <v>2298.5494505494507</v>
      </c>
      <c r="P21" s="85">
        <v>2252.4175824175823</v>
      </c>
      <c r="Q21" s="85">
        <v>2128.6263736263736</v>
      </c>
      <c r="R21" s="85">
        <v>2250.9065934065934</v>
      </c>
      <c r="S21" s="85">
        <v>2304.3516483516482</v>
      </c>
      <c r="T21" s="85">
        <v>2299.0439560439559</v>
      </c>
      <c r="U21" s="85">
        <v>2299.5824175824177</v>
      </c>
      <c r="V21" s="85">
        <v>2229.6153846153848</v>
      </c>
      <c r="W21" s="85">
        <v>2166.4120879120878</v>
      </c>
      <c r="X21" s="85">
        <v>2148.5054945054944</v>
      </c>
      <c r="Y21" s="85">
        <v>1956.6648351648353</v>
      </c>
      <c r="Z21" s="85">
        <v>1852.7802197802198</v>
      </c>
      <c r="AA21" s="85">
        <v>1596.6098901098901</v>
      </c>
    </row>
    <row r="22" spans="2:27" s="83" customFormat="1" ht="14.25" x14ac:dyDescent="0.2">
      <c r="B22" s="77">
        <v>44058</v>
      </c>
      <c r="C22" s="76" t="s">
        <v>11</v>
      </c>
      <c r="D22" s="85">
        <v>1260.1043956043957</v>
      </c>
      <c r="E22" s="85">
        <v>881.74725274725279</v>
      </c>
      <c r="F22" s="85">
        <v>566.53296703296701</v>
      </c>
      <c r="G22" s="85">
        <v>382.27624309392263</v>
      </c>
      <c r="H22" s="85">
        <v>378.5164835164835</v>
      </c>
      <c r="I22" s="85">
        <v>531.33516483516485</v>
      </c>
      <c r="J22" s="85">
        <v>973.79120879120876</v>
      </c>
      <c r="K22" s="85">
        <v>1527.1263736263736</v>
      </c>
      <c r="L22" s="85">
        <v>1922.5164835164835</v>
      </c>
      <c r="M22" s="85">
        <v>2051.5824175824177</v>
      </c>
      <c r="N22" s="85">
        <v>2187.598901098901</v>
      </c>
      <c r="O22" s="85">
        <v>2164.7087912087914</v>
      </c>
      <c r="P22" s="85">
        <v>2292.032967032967</v>
      </c>
      <c r="Q22" s="85">
        <v>2282.9230769230771</v>
      </c>
      <c r="R22" s="85">
        <v>2207.2912087912086</v>
      </c>
      <c r="S22" s="85">
        <v>2237.1373626373625</v>
      </c>
      <c r="T22" s="85">
        <v>2248.6428571428573</v>
      </c>
      <c r="U22" s="85">
        <v>2306.3461538461538</v>
      </c>
      <c r="V22" s="85">
        <v>2236.8461538461538</v>
      </c>
      <c r="W22" s="85">
        <v>2140.5879120879122</v>
      </c>
      <c r="X22" s="85">
        <v>2081.6263736263736</v>
      </c>
      <c r="Y22" s="85">
        <v>1962.4450549450548</v>
      </c>
      <c r="Z22" s="85">
        <v>1851.5274725274726</v>
      </c>
      <c r="AA22" s="85">
        <v>1676.9450549450548</v>
      </c>
    </row>
    <row r="23" spans="2:27" s="83" customFormat="1" ht="14.25" x14ac:dyDescent="0.2">
      <c r="B23" s="77">
        <v>44059</v>
      </c>
      <c r="C23" s="76" t="s">
        <v>5</v>
      </c>
      <c r="D23" s="85">
        <v>1406.3956043956043</v>
      </c>
      <c r="E23" s="85">
        <v>1027.3736263736264</v>
      </c>
      <c r="F23" s="85">
        <v>684.81868131868134</v>
      </c>
      <c r="G23" s="85">
        <v>447.44505494505495</v>
      </c>
      <c r="H23" s="85">
        <v>373.0164835164835</v>
      </c>
      <c r="I23" s="85">
        <v>397.40109890109892</v>
      </c>
      <c r="J23" s="85">
        <v>584.41208791208794</v>
      </c>
      <c r="K23" s="85">
        <v>838.97252747252742</v>
      </c>
      <c r="L23" s="85">
        <v>1086.4780219780221</v>
      </c>
      <c r="M23" s="85">
        <v>1373.901098901099</v>
      </c>
      <c r="N23" s="85">
        <v>1549.434065934066</v>
      </c>
      <c r="O23" s="85">
        <v>1693.1978021978023</v>
      </c>
      <c r="P23" s="85">
        <v>1918.8021978021977</v>
      </c>
      <c r="Q23" s="85">
        <v>2122.565934065934</v>
      </c>
      <c r="R23" s="85">
        <v>2126.0219780219782</v>
      </c>
      <c r="S23" s="85">
        <v>2048.9945054945056</v>
      </c>
      <c r="T23" s="85">
        <v>2073.6703296703295</v>
      </c>
      <c r="U23" s="85">
        <v>2097.2912087912086</v>
      </c>
      <c r="V23" s="85">
        <v>2120.9725274725274</v>
      </c>
      <c r="W23" s="85">
        <v>1998.4450549450548</v>
      </c>
      <c r="X23" s="85">
        <v>1903.7417582417581</v>
      </c>
      <c r="Y23" s="85">
        <v>1809.4175824175825</v>
      </c>
      <c r="Z23" s="85">
        <v>1759.2967032967033</v>
      </c>
      <c r="AA23" s="85">
        <v>1611.9945054945056</v>
      </c>
    </row>
    <row r="24" spans="2:27" s="83" customFormat="1" ht="14.25" x14ac:dyDescent="0.2">
      <c r="B24" s="77">
        <v>44060</v>
      </c>
      <c r="C24" s="76" t="s">
        <v>6</v>
      </c>
      <c r="D24" s="85">
        <v>1240.6373626373627</v>
      </c>
      <c r="E24" s="85">
        <v>896.53296703296701</v>
      </c>
      <c r="F24" s="85">
        <v>547.70879120879124</v>
      </c>
      <c r="G24" s="85">
        <v>375.00549450549448</v>
      </c>
      <c r="H24" s="85">
        <v>359.76923076923077</v>
      </c>
      <c r="I24" s="85">
        <v>532.2197802197802</v>
      </c>
      <c r="J24" s="85">
        <v>1338.434065934066</v>
      </c>
      <c r="K24" s="85">
        <v>2167.6868131868132</v>
      </c>
      <c r="L24" s="85">
        <v>2256.7252747252746</v>
      </c>
      <c r="M24" s="85">
        <v>2166.6373626373625</v>
      </c>
      <c r="N24" s="85">
        <v>2218.3131868131868</v>
      </c>
      <c r="O24" s="85">
        <v>2235.368131868132</v>
      </c>
      <c r="P24" s="85">
        <v>2256.8571428571427</v>
      </c>
      <c r="Q24" s="85">
        <v>2291.7912087912086</v>
      </c>
      <c r="R24" s="85">
        <v>2266.6098901098903</v>
      </c>
      <c r="S24" s="85">
        <v>2338.7527472527472</v>
      </c>
      <c r="T24" s="85">
        <v>2348.1153846153848</v>
      </c>
      <c r="U24" s="85">
        <v>2404.8076923076924</v>
      </c>
      <c r="V24" s="85">
        <v>2265.802197802198</v>
      </c>
      <c r="W24" s="85">
        <v>2133.9285714285716</v>
      </c>
      <c r="X24" s="85">
        <v>2009.2967032967033</v>
      </c>
      <c r="Y24" s="85">
        <v>1713.6758241758241</v>
      </c>
      <c r="Z24" s="85">
        <v>1478.9890109890109</v>
      </c>
      <c r="AA24" s="85">
        <v>1251.7637362637363</v>
      </c>
    </row>
    <row r="25" spans="2:27" s="83" customFormat="1" ht="14.25" x14ac:dyDescent="0.2">
      <c r="B25" s="77">
        <v>44061</v>
      </c>
      <c r="C25" s="76" t="s">
        <v>7</v>
      </c>
      <c r="D25" s="85">
        <v>928.34615384615381</v>
      </c>
      <c r="E25" s="85">
        <v>581.42307692307691</v>
      </c>
      <c r="F25" s="85">
        <v>358.93956043956047</v>
      </c>
      <c r="G25" s="85">
        <v>271.8131868131868</v>
      </c>
      <c r="H25" s="85">
        <v>275.04395604395603</v>
      </c>
      <c r="I25" s="85">
        <v>434.45604395604397</v>
      </c>
      <c r="J25" s="85">
        <v>1221.1373626373627</v>
      </c>
      <c r="K25" s="85">
        <v>2188.5274725274726</v>
      </c>
      <c r="L25" s="85">
        <v>2356.131868131868</v>
      </c>
      <c r="M25" s="85">
        <v>2291.032967032967</v>
      </c>
      <c r="N25" s="85">
        <v>2157.0164835164837</v>
      </c>
      <c r="O25" s="85">
        <v>2237.4175824175823</v>
      </c>
      <c r="P25" s="85">
        <v>2312.598901098901</v>
      </c>
      <c r="Q25" s="85">
        <v>2304.7527472527472</v>
      </c>
      <c r="R25" s="85">
        <v>2310.2637362637361</v>
      </c>
      <c r="S25" s="85">
        <v>2322.5384615384614</v>
      </c>
      <c r="T25" s="85">
        <v>2381.0604395604396</v>
      </c>
      <c r="U25" s="85">
        <v>2382.0769230769229</v>
      </c>
      <c r="V25" s="85">
        <v>2306.065934065934</v>
      </c>
      <c r="W25" s="85">
        <v>2129.7527472527472</v>
      </c>
      <c r="X25" s="85">
        <v>2035.1648351648353</v>
      </c>
      <c r="Y25" s="85">
        <v>1792.6758241758241</v>
      </c>
      <c r="Z25" s="85">
        <v>1480.0824175824175</v>
      </c>
      <c r="AA25" s="85">
        <v>1319.6978021978023</v>
      </c>
    </row>
    <row r="26" spans="2:27" s="83" customFormat="1" ht="14.25" x14ac:dyDescent="0.2">
      <c r="B26" s="77">
        <v>44062</v>
      </c>
      <c r="C26" s="76" t="s">
        <v>8</v>
      </c>
      <c r="D26" s="85">
        <v>1000.4065934065934</v>
      </c>
      <c r="E26" s="85">
        <v>614.09890109890114</v>
      </c>
      <c r="F26" s="85">
        <v>400.3901098901099</v>
      </c>
      <c r="G26" s="85">
        <v>283.88461538461536</v>
      </c>
      <c r="H26" s="85">
        <v>294.6868131868132</v>
      </c>
      <c r="I26" s="85">
        <v>457.03846153846155</v>
      </c>
      <c r="J26" s="85">
        <v>1224.4450549450548</v>
      </c>
      <c r="K26" s="85">
        <v>2139.4725274725274</v>
      </c>
      <c r="L26" s="85">
        <v>2394.8461538461538</v>
      </c>
      <c r="M26" s="85">
        <v>2273.1923076923076</v>
      </c>
      <c r="N26" s="85">
        <v>2235.631868131868</v>
      </c>
      <c r="O26" s="85">
        <v>2214.3901098901097</v>
      </c>
      <c r="P26" s="85">
        <v>2250.4505494505493</v>
      </c>
      <c r="Q26" s="85">
        <v>2274.1208791208792</v>
      </c>
      <c r="R26" s="85">
        <v>2252.1098901098903</v>
      </c>
      <c r="S26" s="85">
        <v>2326.2362637362639</v>
      </c>
      <c r="T26" s="85">
        <v>2338.0549450549452</v>
      </c>
      <c r="U26" s="85">
        <v>2392.1043956043954</v>
      </c>
      <c r="V26" s="85">
        <v>2311.0769230769229</v>
      </c>
      <c r="W26" s="85">
        <v>2207.9230769230771</v>
      </c>
      <c r="X26" s="85">
        <v>2056.2802197802198</v>
      </c>
      <c r="Y26" s="85">
        <v>1779.4230769230769</v>
      </c>
      <c r="Z26" s="85">
        <v>1416.5439560439561</v>
      </c>
      <c r="AA26" s="85">
        <v>1358.2417582417581</v>
      </c>
    </row>
    <row r="27" spans="2:27" s="83" customFormat="1" ht="14.25" x14ac:dyDescent="0.2">
      <c r="B27" s="77">
        <v>44063</v>
      </c>
      <c r="C27" s="76" t="s">
        <v>9</v>
      </c>
      <c r="D27" s="85">
        <v>988.7032967032967</v>
      </c>
      <c r="E27" s="85">
        <v>633.63186813186815</v>
      </c>
      <c r="F27" s="85">
        <v>401.39560439560438</v>
      </c>
      <c r="G27" s="85">
        <v>292.67032967032969</v>
      </c>
      <c r="H27" s="85">
        <v>285.65934065934067</v>
      </c>
      <c r="I27" s="85">
        <v>444.74725274725273</v>
      </c>
      <c r="J27" s="85">
        <v>1228.3186813186812</v>
      </c>
      <c r="K27" s="85">
        <v>2202.868131868132</v>
      </c>
      <c r="L27" s="85">
        <v>2297.6483516483518</v>
      </c>
      <c r="M27" s="85">
        <v>2114.4615384615386</v>
      </c>
      <c r="N27" s="85">
        <v>2032.7582417582419</v>
      </c>
      <c r="O27" s="85">
        <v>2101.9725274725274</v>
      </c>
      <c r="P27" s="85">
        <v>2257.1813186813188</v>
      </c>
      <c r="Q27" s="85">
        <v>2293.2857142857142</v>
      </c>
      <c r="R27" s="85">
        <v>2301.6153846153848</v>
      </c>
      <c r="S27" s="85">
        <v>2359.8626373626375</v>
      </c>
      <c r="T27" s="85">
        <v>2342.7527472527472</v>
      </c>
      <c r="U27" s="85">
        <v>2368.934065934066</v>
      </c>
      <c r="V27" s="85">
        <v>2247.2472527472528</v>
      </c>
      <c r="W27" s="85">
        <v>2130.5109890109889</v>
      </c>
      <c r="X27" s="85">
        <v>1995.5549450549452</v>
      </c>
      <c r="Y27" s="85">
        <v>1789.0439560439561</v>
      </c>
      <c r="Z27" s="85">
        <v>1569.8736263736264</v>
      </c>
      <c r="AA27" s="85">
        <v>1371.4780219780221</v>
      </c>
    </row>
    <row r="28" spans="2:27" s="83" customFormat="1" ht="14.25" x14ac:dyDescent="0.2">
      <c r="B28" s="77">
        <v>44064</v>
      </c>
      <c r="C28" s="76" t="s">
        <v>10</v>
      </c>
      <c r="D28" s="85">
        <v>1065.3461538461538</v>
      </c>
      <c r="E28" s="85">
        <v>664</v>
      </c>
      <c r="F28" s="85">
        <v>412.73076923076923</v>
      </c>
      <c r="G28" s="85">
        <v>298.94505494505495</v>
      </c>
      <c r="H28" s="85">
        <v>297.71428571428572</v>
      </c>
      <c r="I28" s="85">
        <v>434.50549450549448</v>
      </c>
      <c r="J28" s="85">
        <v>1119.1373626373627</v>
      </c>
      <c r="K28" s="85">
        <v>2001.401098901099</v>
      </c>
      <c r="L28" s="85">
        <v>2132.7967032967031</v>
      </c>
      <c r="M28" s="85">
        <v>2204.8901098901097</v>
      </c>
      <c r="N28" s="85">
        <v>2249.8571428571427</v>
      </c>
      <c r="O28" s="85">
        <v>2299.565934065934</v>
      </c>
      <c r="P28" s="85">
        <v>2312.6538461538462</v>
      </c>
      <c r="Q28" s="85">
        <v>2224.7527472527472</v>
      </c>
      <c r="R28" s="85">
        <v>2311.0549450549452</v>
      </c>
      <c r="S28" s="85">
        <v>2352.5054945054944</v>
      </c>
      <c r="T28" s="85">
        <v>2353.9175824175823</v>
      </c>
      <c r="U28" s="85">
        <v>2370.2967032967031</v>
      </c>
      <c r="V28" s="85">
        <v>2291.0549450549452</v>
      </c>
      <c r="W28" s="85">
        <v>2205.8241758241757</v>
      </c>
      <c r="X28" s="85">
        <v>2086.9395604395604</v>
      </c>
      <c r="Y28" s="85">
        <v>1912.6758241758241</v>
      </c>
      <c r="Z28" s="85">
        <v>1767.7252747252746</v>
      </c>
      <c r="AA28" s="85">
        <v>1561.5879120879122</v>
      </c>
    </row>
    <row r="29" spans="2:27" s="83" customFormat="1" ht="14.25" x14ac:dyDescent="0.2">
      <c r="B29" s="77">
        <v>44065</v>
      </c>
      <c r="C29" s="76" t="s">
        <v>11</v>
      </c>
      <c r="D29" s="85">
        <v>1224.3736263736264</v>
      </c>
      <c r="E29" s="85">
        <v>832.67582417582423</v>
      </c>
      <c r="F29" s="85">
        <v>529.39560439560444</v>
      </c>
      <c r="G29" s="85">
        <v>382.32967032967031</v>
      </c>
      <c r="H29" s="85">
        <v>379.92857142857144</v>
      </c>
      <c r="I29" s="85">
        <v>493.02747252747253</v>
      </c>
      <c r="J29" s="85">
        <v>916.40109890109886</v>
      </c>
      <c r="K29" s="85">
        <v>1486.532967032967</v>
      </c>
      <c r="L29" s="85">
        <v>1910.631868131868</v>
      </c>
      <c r="M29" s="85">
        <v>2009.032967032967</v>
      </c>
      <c r="N29" s="85">
        <v>2124.7197802197802</v>
      </c>
      <c r="O29" s="85">
        <v>2168.197802197802</v>
      </c>
      <c r="P29" s="85">
        <v>2276.8461538461538</v>
      </c>
      <c r="Q29" s="85">
        <v>2321.8076923076924</v>
      </c>
      <c r="R29" s="85">
        <v>2217.1098901098903</v>
      </c>
      <c r="S29" s="85">
        <v>2245.5164835164837</v>
      </c>
      <c r="T29" s="85">
        <v>2243.0549450549452</v>
      </c>
      <c r="U29" s="85">
        <v>2241.1538461538462</v>
      </c>
      <c r="V29" s="85">
        <v>2236.3461538461538</v>
      </c>
      <c r="W29" s="85">
        <v>2100.4725274725274</v>
      </c>
      <c r="X29" s="85">
        <v>2086.0384615384614</v>
      </c>
      <c r="Y29" s="85">
        <v>1936.098901098901</v>
      </c>
      <c r="Z29" s="85">
        <v>1802.3241758241759</v>
      </c>
      <c r="AA29" s="85">
        <v>1675.2362637362637</v>
      </c>
    </row>
    <row r="30" spans="2:27" s="83" customFormat="1" ht="14.25" x14ac:dyDescent="0.2">
      <c r="B30" s="77">
        <v>44066</v>
      </c>
      <c r="C30" s="76" t="s">
        <v>5</v>
      </c>
      <c r="D30" s="85">
        <v>1442.9780219780221</v>
      </c>
      <c r="E30" s="85">
        <v>1087.5549450549452</v>
      </c>
      <c r="F30" s="85">
        <v>674.83516483516485</v>
      </c>
      <c r="G30" s="85">
        <v>433.76373626373629</v>
      </c>
      <c r="H30" s="85">
        <v>359.47802197802196</v>
      </c>
      <c r="I30" s="85">
        <v>380.36813186813185</v>
      </c>
      <c r="J30" s="85">
        <v>564.76923076923072</v>
      </c>
      <c r="K30" s="85">
        <v>784.6098901098901</v>
      </c>
      <c r="L30" s="85">
        <v>1004.021978021978</v>
      </c>
      <c r="M30" s="85">
        <v>1305.1263736263736</v>
      </c>
      <c r="N30" s="85">
        <v>1552.8021978021977</v>
      </c>
      <c r="O30" s="85">
        <v>1675.0109890109891</v>
      </c>
      <c r="P30" s="85">
        <v>1873.5769230769231</v>
      </c>
      <c r="Q30" s="85">
        <v>2047.4450549450548</v>
      </c>
      <c r="R30" s="85">
        <v>2068.6923076923076</v>
      </c>
      <c r="S30" s="85">
        <v>2150.5549450549452</v>
      </c>
      <c r="T30" s="85">
        <v>2113.565934065934</v>
      </c>
      <c r="U30" s="85">
        <v>2148.032967032967</v>
      </c>
      <c r="V30" s="85">
        <v>2177.0494505494507</v>
      </c>
      <c r="W30" s="85">
        <v>2052.098901098901</v>
      </c>
      <c r="X30" s="85">
        <v>1947.1868131868132</v>
      </c>
      <c r="Y30" s="85">
        <v>1851.6538461538462</v>
      </c>
      <c r="Z30" s="85">
        <v>1789.1703296703297</v>
      </c>
      <c r="AA30" s="85">
        <v>1640.0219780219779</v>
      </c>
    </row>
    <row r="31" spans="2:27" s="83" customFormat="1" ht="14.25" x14ac:dyDescent="0.2">
      <c r="B31" s="77">
        <v>44067</v>
      </c>
      <c r="C31" s="76" t="s">
        <v>6</v>
      </c>
      <c r="D31" s="85">
        <v>1204.7857142857142</v>
      </c>
      <c r="E31" s="85">
        <v>866.93406593406598</v>
      </c>
      <c r="F31" s="85">
        <v>530.13186813186815</v>
      </c>
      <c r="G31" s="85">
        <v>363.34615384615387</v>
      </c>
      <c r="H31" s="85">
        <v>346.70879120879118</v>
      </c>
      <c r="I31" s="85">
        <v>514.27472527472526</v>
      </c>
      <c r="J31" s="85">
        <v>1286.8461538461538</v>
      </c>
      <c r="K31" s="85">
        <v>2090.6098901098903</v>
      </c>
      <c r="L31" s="85">
        <v>2202.7472527472528</v>
      </c>
      <c r="M31" s="85">
        <v>2106.6703296703295</v>
      </c>
      <c r="N31" s="85">
        <v>2210.4945054945056</v>
      </c>
      <c r="O31" s="85">
        <v>2196.1758241758243</v>
      </c>
      <c r="P31" s="85">
        <v>2242.5439560439559</v>
      </c>
      <c r="Q31" s="85">
        <v>2247.1538461538462</v>
      </c>
      <c r="R31" s="85">
        <v>2255.5384615384614</v>
      </c>
      <c r="S31" s="85">
        <v>2242.1593406593406</v>
      </c>
      <c r="T31" s="85">
        <v>2277.368131868132</v>
      </c>
      <c r="U31" s="85">
        <v>2333.7252747252746</v>
      </c>
      <c r="V31" s="85">
        <v>2264.9505494505493</v>
      </c>
      <c r="W31" s="85">
        <v>2093.6593406593406</v>
      </c>
      <c r="X31" s="85">
        <v>1951.467032967033</v>
      </c>
      <c r="Y31" s="85">
        <v>1670.9285714285713</v>
      </c>
      <c r="Z31" s="85">
        <v>1469.4615384615386</v>
      </c>
      <c r="AA31" s="85">
        <v>1242.6428571428571</v>
      </c>
    </row>
    <row r="32" spans="2:27" s="83" customFormat="1" ht="14.25" x14ac:dyDescent="0.2">
      <c r="B32" s="77">
        <v>44068</v>
      </c>
      <c r="C32" s="76" t="s">
        <v>7</v>
      </c>
      <c r="D32" s="85">
        <v>926.97252747252742</v>
      </c>
      <c r="E32" s="85">
        <v>572.87362637362639</v>
      </c>
      <c r="F32" s="85">
        <v>353.19780219780222</v>
      </c>
      <c r="G32" s="85">
        <v>263.75824175824175</v>
      </c>
      <c r="H32" s="85">
        <v>267.82967032967031</v>
      </c>
      <c r="I32" s="85">
        <v>416.48901098901098</v>
      </c>
      <c r="J32" s="85">
        <v>1225.4945054945056</v>
      </c>
      <c r="K32" s="85">
        <v>2074.8901098901097</v>
      </c>
      <c r="L32" s="85">
        <v>2278.1868131868132</v>
      </c>
      <c r="M32" s="85">
        <v>2151.6483516483518</v>
      </c>
      <c r="N32" s="85">
        <v>2159.0384615384614</v>
      </c>
      <c r="O32" s="85">
        <v>2211.335164835165</v>
      </c>
      <c r="P32" s="85">
        <v>2283.7032967032969</v>
      </c>
      <c r="Q32" s="85">
        <v>2263.697802197802</v>
      </c>
      <c r="R32" s="85">
        <v>2217.2802197802198</v>
      </c>
      <c r="S32" s="85">
        <v>2273.7802197802198</v>
      </c>
      <c r="T32" s="85">
        <v>2322.4120879120878</v>
      </c>
      <c r="U32" s="85">
        <v>2360.1153846153848</v>
      </c>
      <c r="V32" s="85">
        <v>2248.0219780219782</v>
      </c>
      <c r="W32" s="85">
        <v>2118.3241758241757</v>
      </c>
      <c r="X32" s="85">
        <v>2048.5</v>
      </c>
      <c r="Y32" s="85">
        <v>1716.868131868132</v>
      </c>
      <c r="Z32" s="85">
        <v>1530.631868131868</v>
      </c>
      <c r="AA32" s="85">
        <v>1355.598901098901</v>
      </c>
    </row>
    <row r="33" spans="2:27" s="83" customFormat="1" ht="14.25" x14ac:dyDescent="0.2">
      <c r="B33" s="77">
        <v>44069</v>
      </c>
      <c r="C33" s="76" t="s">
        <v>8</v>
      </c>
      <c r="D33" s="85">
        <v>971.84615384615381</v>
      </c>
      <c r="E33" s="85">
        <v>603.6868131868132</v>
      </c>
      <c r="F33" s="85">
        <v>364.57692307692309</v>
      </c>
      <c r="G33" s="85">
        <v>282.74725274725273</v>
      </c>
      <c r="H33" s="85">
        <v>288.12087912087912</v>
      </c>
      <c r="I33" s="85">
        <v>432.53846153846155</v>
      </c>
      <c r="J33" s="85">
        <v>1230.131868131868</v>
      </c>
      <c r="K33" s="85">
        <v>2067.7802197802198</v>
      </c>
      <c r="L33" s="85">
        <v>2338.6758241758243</v>
      </c>
      <c r="M33" s="85">
        <v>2255.1373626373625</v>
      </c>
      <c r="N33" s="85">
        <v>2308.8241758241757</v>
      </c>
      <c r="O33" s="85">
        <v>2281.3516483516482</v>
      </c>
      <c r="P33" s="85">
        <v>2213.6868131868132</v>
      </c>
      <c r="Q33" s="85">
        <v>2266.3461538461538</v>
      </c>
      <c r="R33" s="85">
        <v>2236.0439560439559</v>
      </c>
      <c r="S33" s="85">
        <v>2261.8791208791208</v>
      </c>
      <c r="T33" s="85">
        <v>2275.5714285714284</v>
      </c>
      <c r="U33" s="85">
        <v>2328.4505494505493</v>
      </c>
      <c r="V33" s="85">
        <v>2282.6703296703295</v>
      </c>
      <c r="W33" s="85">
        <v>2137.9725274725274</v>
      </c>
      <c r="X33" s="85">
        <v>2040.9065934065934</v>
      </c>
      <c r="Y33" s="85">
        <v>1734.2802197802198</v>
      </c>
      <c r="Z33" s="85">
        <v>1539.7032967032967</v>
      </c>
      <c r="AA33" s="85">
        <v>1378.1153846153845</v>
      </c>
    </row>
    <row r="34" spans="2:27" s="83" customFormat="1" ht="14.25" x14ac:dyDescent="0.2">
      <c r="B34" s="77">
        <v>44070</v>
      </c>
      <c r="C34" s="76" t="s">
        <v>9</v>
      </c>
      <c r="D34" s="85">
        <v>1007.5604395604396</v>
      </c>
      <c r="E34" s="85">
        <v>661.3901098901099</v>
      </c>
      <c r="F34" s="85">
        <v>399.4835164835165</v>
      </c>
      <c r="G34" s="85">
        <v>289.38461538461536</v>
      </c>
      <c r="H34" s="85">
        <v>291.91208791208788</v>
      </c>
      <c r="I34" s="85">
        <v>442.2197802197802</v>
      </c>
      <c r="J34" s="85">
        <v>1247.1208791208792</v>
      </c>
      <c r="K34" s="85">
        <v>2159.0439560439559</v>
      </c>
      <c r="L34" s="85">
        <v>2296.3461538461538</v>
      </c>
      <c r="M34" s="85">
        <v>2247.0769230769229</v>
      </c>
      <c r="N34" s="85">
        <v>2267.4890109890111</v>
      </c>
      <c r="O34" s="85">
        <v>2285.3626373626375</v>
      </c>
      <c r="P34" s="85">
        <v>2306.8956043956046</v>
      </c>
      <c r="Q34" s="85">
        <v>2303.9230769230771</v>
      </c>
      <c r="R34" s="85">
        <v>2246.697802197802</v>
      </c>
      <c r="S34" s="85">
        <v>2267.4780219780218</v>
      </c>
      <c r="T34" s="85">
        <v>2226.8846153846152</v>
      </c>
      <c r="U34" s="85">
        <v>2357.3406593406594</v>
      </c>
      <c r="V34" s="85">
        <v>2271.5274725274726</v>
      </c>
      <c r="W34" s="85">
        <v>2144.4780219780218</v>
      </c>
      <c r="X34" s="85">
        <v>2026.0714285714287</v>
      </c>
      <c r="Y34" s="85">
        <v>1755.532967032967</v>
      </c>
      <c r="Z34" s="85">
        <v>1640.598901098901</v>
      </c>
      <c r="AA34" s="85">
        <v>1451.0549450549452</v>
      </c>
    </row>
    <row r="35" spans="2:27" s="83" customFormat="1" ht="14.25" x14ac:dyDescent="0.2">
      <c r="B35" s="77">
        <v>44071</v>
      </c>
      <c r="C35" s="76" t="s">
        <v>10</v>
      </c>
      <c r="D35" s="85">
        <v>1044.7747252747254</v>
      </c>
      <c r="E35" s="85">
        <v>643.26923076923072</v>
      </c>
      <c r="F35" s="85">
        <v>393.43406593406593</v>
      </c>
      <c r="G35" s="85">
        <v>291.82417582417582</v>
      </c>
      <c r="H35" s="85">
        <v>293.58791208791212</v>
      </c>
      <c r="I35" s="85">
        <v>435.74725274725273</v>
      </c>
      <c r="J35" s="85">
        <v>1206.032967032967</v>
      </c>
      <c r="K35" s="85">
        <v>2087.368131868132</v>
      </c>
      <c r="L35" s="85">
        <v>2253.8736263736264</v>
      </c>
      <c r="M35" s="85">
        <v>2235.532967032967</v>
      </c>
      <c r="N35" s="85">
        <v>2242.4065934065934</v>
      </c>
      <c r="O35" s="85">
        <v>2250.1813186813188</v>
      </c>
      <c r="P35" s="85">
        <v>2274.3736263736264</v>
      </c>
      <c r="Q35" s="85">
        <v>2211.5054945054944</v>
      </c>
      <c r="R35" s="85">
        <v>2355.3241758241757</v>
      </c>
      <c r="S35" s="85">
        <v>2350.0824175824177</v>
      </c>
      <c r="T35" s="85">
        <v>2322.6703296703295</v>
      </c>
      <c r="U35" s="85">
        <v>2332.1923076923076</v>
      </c>
      <c r="V35" s="85">
        <v>2264.8131868131868</v>
      </c>
      <c r="W35" s="85">
        <v>2186.8076923076924</v>
      </c>
      <c r="X35" s="85">
        <v>2118.5494505494507</v>
      </c>
      <c r="Y35" s="85">
        <v>1978.565934065934</v>
      </c>
      <c r="Z35" s="85">
        <v>1825.3901098901099</v>
      </c>
      <c r="AA35" s="85">
        <v>1591.2472527472528</v>
      </c>
    </row>
    <row r="36" spans="2:27" s="83" customFormat="1" ht="14.25" x14ac:dyDescent="0.2">
      <c r="B36" s="77">
        <v>44072</v>
      </c>
      <c r="C36" s="76" t="s">
        <v>11</v>
      </c>
      <c r="D36" s="85">
        <v>1292.9065934065934</v>
      </c>
      <c r="E36" s="85">
        <v>894.17582417582423</v>
      </c>
      <c r="F36" s="85">
        <v>529.13186813186815</v>
      </c>
      <c r="G36" s="85">
        <v>394.76373626373629</v>
      </c>
      <c r="H36" s="85">
        <v>380.60439560439562</v>
      </c>
      <c r="I36" s="85">
        <v>494.13736263736263</v>
      </c>
      <c r="J36" s="85">
        <v>940.15934065934061</v>
      </c>
      <c r="K36" s="85">
        <v>1604.2142857142858</v>
      </c>
      <c r="L36" s="85">
        <v>1999.9450549450548</v>
      </c>
      <c r="M36" s="85">
        <v>2106</v>
      </c>
      <c r="N36" s="85">
        <v>2208.7692307692309</v>
      </c>
      <c r="O36" s="85">
        <v>2295.8461538461538</v>
      </c>
      <c r="P36" s="85">
        <v>2302.3846153846152</v>
      </c>
      <c r="Q36" s="85">
        <v>2328.2362637362639</v>
      </c>
      <c r="R36" s="85">
        <v>2232.5934065934066</v>
      </c>
      <c r="S36" s="85">
        <v>2276.8516483516482</v>
      </c>
      <c r="T36" s="85">
        <v>2269.131868131868</v>
      </c>
      <c r="U36" s="85">
        <v>2245.5824175824177</v>
      </c>
      <c r="V36" s="85">
        <v>2185.434065934066</v>
      </c>
      <c r="W36" s="85">
        <v>2126.3131868131868</v>
      </c>
      <c r="X36" s="85">
        <v>2109.0439560439559</v>
      </c>
      <c r="Y36" s="85">
        <v>1976.0274725274726</v>
      </c>
      <c r="Z36" s="85">
        <v>1866.8241758241759</v>
      </c>
      <c r="AA36" s="85">
        <v>1719.032967032967</v>
      </c>
    </row>
    <row r="37" spans="2:27" s="83" customFormat="1" ht="14.25" x14ac:dyDescent="0.2">
      <c r="B37" s="77">
        <v>44073</v>
      </c>
      <c r="C37" s="76" t="s">
        <v>5</v>
      </c>
      <c r="D37" s="85">
        <v>1434.3901098901099</v>
      </c>
      <c r="E37" s="85">
        <v>1073.3791208791208</v>
      </c>
      <c r="F37" s="85">
        <v>653.04395604395609</v>
      </c>
      <c r="G37" s="85">
        <v>415.25824175824175</v>
      </c>
      <c r="H37" s="85">
        <v>359.58791208791212</v>
      </c>
      <c r="I37" s="85">
        <v>381.82967032967031</v>
      </c>
      <c r="J37" s="85">
        <v>565.30219780219784</v>
      </c>
      <c r="K37" s="85">
        <v>806.43956043956041</v>
      </c>
      <c r="L37" s="85">
        <v>1031.631868131868</v>
      </c>
      <c r="M37" s="85">
        <v>1340.4450549450548</v>
      </c>
      <c r="N37" s="85">
        <v>1578.2032967032967</v>
      </c>
      <c r="O37" s="85">
        <v>1737.6978021978023</v>
      </c>
      <c r="P37" s="85">
        <v>1912.8846153846155</v>
      </c>
      <c r="Q37" s="85">
        <v>2101.9395604395604</v>
      </c>
      <c r="R37" s="85">
        <v>2148.9450549450548</v>
      </c>
      <c r="S37" s="85">
        <v>2205.4890109890111</v>
      </c>
      <c r="T37" s="85">
        <v>2214.8791208791208</v>
      </c>
      <c r="U37" s="85">
        <v>2230.8131868131868</v>
      </c>
      <c r="V37" s="85">
        <v>2210.5549450549452</v>
      </c>
      <c r="W37" s="85">
        <v>2120.4395604395604</v>
      </c>
      <c r="X37" s="85">
        <v>2015.6703296703297</v>
      </c>
      <c r="Y37" s="85">
        <v>1986.7747252747254</v>
      </c>
      <c r="Z37" s="85">
        <v>1936.631868131868</v>
      </c>
      <c r="AA37" s="85">
        <v>1800.6043956043957</v>
      </c>
    </row>
    <row r="38" spans="2:27" s="83" customFormat="1" ht="14.25" x14ac:dyDescent="0.2">
      <c r="B38" s="77">
        <v>44074</v>
      </c>
      <c r="C38" s="76" t="s">
        <v>6</v>
      </c>
      <c r="D38" s="85">
        <v>1429.9835164835165</v>
      </c>
      <c r="E38" s="85">
        <v>925.91758241758237</v>
      </c>
      <c r="F38" s="85">
        <v>501.15934065934067</v>
      </c>
      <c r="G38" s="85">
        <v>337.46703296703299</v>
      </c>
      <c r="H38" s="85">
        <v>327.24175824175825</v>
      </c>
      <c r="I38" s="85">
        <v>496.23626373626371</v>
      </c>
      <c r="J38" s="85">
        <v>1380.9230769230769</v>
      </c>
      <c r="K38" s="85">
        <v>2250.302197802198</v>
      </c>
      <c r="L38" s="85">
        <v>2323.3406593406594</v>
      </c>
      <c r="M38" s="85">
        <v>2260.2912087912086</v>
      </c>
      <c r="N38" s="85">
        <v>2250.1703296703295</v>
      </c>
      <c r="O38" s="85">
        <v>2299.8956043956046</v>
      </c>
      <c r="P38" s="85">
        <v>2292.2692307692309</v>
      </c>
      <c r="Q38" s="85">
        <v>2320.2252747252746</v>
      </c>
      <c r="R38" s="85">
        <v>2296.2582417582416</v>
      </c>
      <c r="S38" s="85">
        <v>2384.3626373626375</v>
      </c>
      <c r="T38" s="85">
        <v>2333.0604395604396</v>
      </c>
      <c r="U38" s="85">
        <v>2366.1263736263736</v>
      </c>
      <c r="V38" s="85">
        <v>2246.2472527472528</v>
      </c>
      <c r="W38" s="85">
        <v>2111.7197802197802</v>
      </c>
      <c r="X38" s="85">
        <v>2034.8956043956043</v>
      </c>
      <c r="Y38" s="85">
        <v>1758.1703296703297</v>
      </c>
      <c r="Z38" s="85">
        <v>1590.4175824175825</v>
      </c>
      <c r="AA38" s="85">
        <v>1328.4450549450548</v>
      </c>
    </row>
    <row r="39" spans="2:27" s="83" customFormat="1" x14ac:dyDescent="0.2">
      <c r="B39" s="280" t="s">
        <v>12</v>
      </c>
      <c r="C39" s="280"/>
      <c r="D39" s="82">
        <v>1168.1256646579227</v>
      </c>
      <c r="E39" s="82">
        <v>790.00691244239636</v>
      </c>
      <c r="F39" s="82">
        <v>492.50868486352357</v>
      </c>
      <c r="G39" s="82">
        <v>348.29516043254745</v>
      </c>
      <c r="H39" s="82">
        <v>330.91882311237151</v>
      </c>
      <c r="I39" s="82">
        <v>458.18078695498048</v>
      </c>
      <c r="J39" s="82">
        <v>1058.2229705778093</v>
      </c>
      <c r="K39" s="82">
        <v>1748.9976958525347</v>
      </c>
      <c r="L39" s="82">
        <v>1954.2610776320453</v>
      </c>
      <c r="M39" s="82">
        <v>1962.8676001417937</v>
      </c>
      <c r="N39" s="82">
        <v>2027.0721375398796</v>
      </c>
      <c r="O39" s="82">
        <v>2080.3622828784119</v>
      </c>
      <c r="P39" s="82">
        <v>2157.2165898617513</v>
      </c>
      <c r="Q39" s="82">
        <v>2190.5882665721374</v>
      </c>
      <c r="R39" s="82">
        <v>2205.0769230769229</v>
      </c>
      <c r="S39" s="82">
        <v>2245.7545196738747</v>
      </c>
      <c r="T39" s="82">
        <v>2244.5241049273309</v>
      </c>
      <c r="U39" s="82">
        <v>2284.8294930875577</v>
      </c>
      <c r="V39" s="82">
        <v>2235.6841545551224</v>
      </c>
      <c r="W39" s="82">
        <v>2109.8858560794047</v>
      </c>
      <c r="X39" s="82">
        <v>1996.6100673520029</v>
      </c>
      <c r="Y39" s="82">
        <v>1805.2977667493797</v>
      </c>
      <c r="Z39" s="82">
        <v>1656.8032612548741</v>
      </c>
      <c r="AA39" s="82">
        <v>1484.8449131513648</v>
      </c>
    </row>
    <row r="40" spans="2:27" s="83" customFormat="1" ht="14.25" x14ac:dyDescent="0.2"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</row>
    <row r="41" spans="2:27" s="83" customFormat="1" ht="14.25" x14ac:dyDescent="0.2"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</row>
    <row r="42" spans="2:27" s="83" customFormat="1" ht="14.25" x14ac:dyDescent="0.2"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</row>
    <row r="43" spans="2:27" customFormat="1" x14ac:dyDescent="0.25"/>
    <row r="44" spans="2:27" customFormat="1" x14ac:dyDescent="0.25"/>
    <row r="45" spans="2:27" customFormat="1" x14ac:dyDescent="0.25"/>
    <row r="46" spans="2:27" customFormat="1" x14ac:dyDescent="0.25"/>
    <row r="47" spans="2:27" customFormat="1" x14ac:dyDescent="0.25"/>
    <row r="48" spans="2:27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spans="2:27" customFormat="1" x14ac:dyDescent="0.25"/>
    <row r="130" spans="2:27" customFormat="1" x14ac:dyDescent="0.25"/>
    <row r="131" spans="2:27" customFormat="1" x14ac:dyDescent="0.25"/>
    <row r="132" spans="2:27" customFormat="1" x14ac:dyDescent="0.25"/>
    <row r="133" spans="2:27" customFormat="1" x14ac:dyDescent="0.25"/>
    <row r="134" spans="2:27" customFormat="1" x14ac:dyDescent="0.25"/>
    <row r="135" spans="2:27" customFormat="1" x14ac:dyDescent="0.25"/>
    <row r="136" spans="2:27" customFormat="1" x14ac:dyDescent="0.25"/>
    <row r="137" spans="2:27" customFormat="1" x14ac:dyDescent="0.25"/>
    <row r="138" spans="2:27" customFormat="1" x14ac:dyDescent="0.25"/>
    <row r="139" spans="2:27" customFormat="1" x14ac:dyDescent="0.25"/>
    <row r="140" spans="2:27" customFormat="1" x14ac:dyDescent="0.25"/>
    <row r="141" spans="2:27" customFormat="1" x14ac:dyDescent="0.25"/>
    <row r="142" spans="2:27" customFormat="1" x14ac:dyDescent="0.25"/>
    <row r="143" spans="2:27" x14ac:dyDescent="0.25">
      <c r="B143" s="280"/>
      <c r="C143" s="280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</row>
  </sheetData>
  <mergeCells count="2">
    <mergeCell ref="B143:C143"/>
    <mergeCell ref="B39:C3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80" customWidth="1"/>
    <col min="2" max="2" width="14.85546875" style="80" customWidth="1"/>
    <col min="3" max="3" width="14" style="80" customWidth="1"/>
    <col min="4" max="9" width="14" style="81" customWidth="1"/>
    <col min="10" max="15" width="9.28515625" style="81" customWidth="1"/>
    <col min="16" max="23" width="10.85546875" style="81" customWidth="1"/>
    <col min="24" max="24" width="11.85546875" style="81" customWidth="1"/>
    <col min="25" max="27" width="10.140625" style="81" customWidth="1"/>
    <col min="28" max="42" width="9.28515625" style="81" customWidth="1"/>
    <col min="43" max="16384" width="9.140625" style="80"/>
  </cols>
  <sheetData>
    <row r="1" spans="1:43" s="83" customFormat="1" x14ac:dyDescent="0.25">
      <c r="A1" s="91" t="s">
        <v>97</v>
      </c>
      <c r="D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</row>
    <row r="2" spans="1:43" s="83" customFormat="1" ht="14.25" x14ac:dyDescent="0.2">
      <c r="A2" s="90" t="s">
        <v>96</v>
      </c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</row>
    <row r="3" spans="1:43" s="83" customFormat="1" ht="14.25" x14ac:dyDescent="0.2"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</row>
    <row r="4" spans="1:43" s="83" customFormat="1" ht="14.25" x14ac:dyDescent="0.2"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</row>
    <row r="5" spans="1:43" s="83" customFormat="1" ht="14.45" customHeight="1" x14ac:dyDescent="0.2"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</row>
    <row r="6" spans="1:43" s="83" customFormat="1" ht="13.9" customHeight="1" x14ac:dyDescent="0.2">
      <c r="B6" s="281" t="s">
        <v>4</v>
      </c>
      <c r="C6" s="283" t="s">
        <v>14</v>
      </c>
      <c r="D6" s="283"/>
      <c r="E6" s="281" t="s">
        <v>18</v>
      </c>
      <c r="F6" s="281" t="s">
        <v>20</v>
      </c>
      <c r="G6" s="281" t="s">
        <v>21</v>
      </c>
      <c r="H6" s="281" t="s">
        <v>24</v>
      </c>
      <c r="I6" s="281" t="s">
        <v>89</v>
      </c>
      <c r="J6" s="283" t="s">
        <v>95</v>
      </c>
      <c r="K6" s="283"/>
      <c r="L6" s="283"/>
      <c r="M6" s="283"/>
      <c r="N6" s="283"/>
      <c r="O6" s="283"/>
      <c r="P6" s="84"/>
      <c r="Q6" s="281" t="s">
        <v>4</v>
      </c>
      <c r="R6" s="283" t="s">
        <v>14</v>
      </c>
      <c r="S6" s="283"/>
      <c r="T6" s="281" t="s">
        <v>18</v>
      </c>
      <c r="U6" s="281" t="s">
        <v>20</v>
      </c>
      <c r="V6" s="281" t="s">
        <v>21</v>
      </c>
      <c r="W6" s="281" t="s">
        <v>24</v>
      </c>
      <c r="X6" s="281" t="s">
        <v>89</v>
      </c>
      <c r="Y6" s="283" t="s">
        <v>95</v>
      </c>
      <c r="Z6" s="283"/>
      <c r="AA6" s="283"/>
      <c r="AB6" s="283"/>
      <c r="AC6" s="283"/>
      <c r="AD6" s="283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</row>
    <row r="7" spans="1:43" ht="30" x14ac:dyDescent="0.25">
      <c r="B7" s="282"/>
      <c r="C7" s="78" t="s">
        <v>94</v>
      </c>
      <c r="D7" s="78" t="s">
        <v>93</v>
      </c>
      <c r="E7" s="282"/>
      <c r="F7" s="282"/>
      <c r="G7" s="282"/>
      <c r="H7" s="282"/>
      <c r="I7" s="282"/>
      <c r="J7" s="103" t="s">
        <v>1</v>
      </c>
      <c r="K7" s="103" t="s">
        <v>17</v>
      </c>
      <c r="L7" s="103" t="s">
        <v>19</v>
      </c>
      <c r="M7" s="103" t="s">
        <v>22</v>
      </c>
      <c r="N7" s="103" t="s">
        <v>23</v>
      </c>
      <c r="O7" s="103" t="s">
        <v>73</v>
      </c>
      <c r="Q7" s="282"/>
      <c r="R7" s="78" t="s">
        <v>94</v>
      </c>
      <c r="S7" s="78" t="s">
        <v>93</v>
      </c>
      <c r="T7" s="282"/>
      <c r="U7" s="282"/>
      <c r="V7" s="282"/>
      <c r="W7" s="282"/>
      <c r="X7" s="282"/>
      <c r="Y7" s="103" t="s">
        <v>1</v>
      </c>
      <c r="Z7" s="103" t="s">
        <v>17</v>
      </c>
      <c r="AA7" s="103" t="s">
        <v>19</v>
      </c>
      <c r="AB7" s="103" t="s">
        <v>22</v>
      </c>
      <c r="AC7" s="103" t="s">
        <v>23</v>
      </c>
      <c r="AD7" s="103" t="s">
        <v>73</v>
      </c>
      <c r="AQ7" s="81"/>
    </row>
    <row r="8" spans="1:43" x14ac:dyDescent="0.25">
      <c r="B8" s="76" t="s">
        <v>6</v>
      </c>
      <c r="C8" s="95">
        <v>2339.9980976654842</v>
      </c>
      <c r="D8" s="95">
        <v>1887.4234707446808</v>
      </c>
      <c r="E8" s="95">
        <v>1523.5927526595744</v>
      </c>
      <c r="F8" s="95">
        <v>1066.3800951086957</v>
      </c>
      <c r="G8" s="95">
        <v>1621.8755762411347</v>
      </c>
      <c r="H8" s="95">
        <v>1664.4542331560283</v>
      </c>
      <c r="I8" s="95">
        <v>1651.8472985347985</v>
      </c>
      <c r="J8" s="92">
        <f t="shared" ref="J8:J17" si="0">(D8/C8)-1</f>
        <v>-0.19340811745629949</v>
      </c>
      <c r="K8" s="92">
        <f t="shared" ref="K8:K17" si="1">(E8/C8)-1</f>
        <v>-0.34889145671545729</v>
      </c>
      <c r="L8" s="92">
        <f t="shared" ref="L8:L17" si="2">(F8/C8)-1</f>
        <v>-0.54428164015493108</v>
      </c>
      <c r="M8" s="92">
        <f t="shared" ref="M8:M17" si="3">G8/C8-1</f>
        <v>-0.30689021591119647</v>
      </c>
      <c r="N8" s="92">
        <f t="shared" ref="N8:N17" si="4">H8/C8-1</f>
        <v>-0.28869419388990836</v>
      </c>
      <c r="O8" s="92">
        <f t="shared" ref="O8:O17" si="5">I8/C8-1</f>
        <v>-0.29408177716777817</v>
      </c>
      <c r="Q8" s="96">
        <v>0</v>
      </c>
      <c r="R8" s="95">
        <v>1500.1327127659572</v>
      </c>
      <c r="S8" s="95">
        <v>900.83343763037158</v>
      </c>
      <c r="T8" s="95">
        <v>462.57457386363637</v>
      </c>
      <c r="U8" s="95">
        <v>764.50841514726505</v>
      </c>
      <c r="V8" s="95">
        <v>1033.5035460992908</v>
      </c>
      <c r="W8" s="95">
        <v>1155.2978723404256</v>
      </c>
      <c r="X8" s="95">
        <v>1168.1256646579227</v>
      </c>
      <c r="Y8" s="92">
        <f t="shared" ref="Y8:Y32" si="6">(S8/R8)-1</f>
        <v>-0.39949750447784893</v>
      </c>
      <c r="Z8" s="92">
        <f t="shared" ref="Z8:Z32" si="7">(T8/R8)-1</f>
        <v>-0.69164423258877039</v>
      </c>
      <c r="AA8" s="92">
        <f t="shared" ref="AA8:AA32" si="8">(U8/R8)-1</f>
        <v>-0.49037281259092202</v>
      </c>
      <c r="AB8" s="92">
        <f t="shared" ref="AB8:AB32" si="9">V8/R8-1</f>
        <v>-0.3110585901471955</v>
      </c>
      <c r="AC8" s="92">
        <f t="shared" ref="AC8:AC32" si="10">W8/R8-1</f>
        <v>-0.22986955586730873</v>
      </c>
      <c r="AD8" s="92">
        <f t="shared" ref="AD8:AD32" si="11">X8/R8-1</f>
        <v>-0.2213184508828403</v>
      </c>
      <c r="AQ8" s="81"/>
    </row>
    <row r="9" spans="1:43" x14ac:dyDescent="0.25">
      <c r="B9" s="76" t="s">
        <v>7</v>
      </c>
      <c r="C9" s="95">
        <v>2285.4414154846336</v>
      </c>
      <c r="D9" s="95">
        <v>1840.3150856973996</v>
      </c>
      <c r="E9" s="95">
        <v>1476.4056959219859</v>
      </c>
      <c r="F9" s="95">
        <v>1040.6152016311735</v>
      </c>
      <c r="G9" s="95">
        <v>1573.3037677304965</v>
      </c>
      <c r="H9" s="95">
        <v>1655.2313275709221</v>
      </c>
      <c r="I9" s="95">
        <v>1659.51024496337</v>
      </c>
      <c r="J9" s="92">
        <f t="shared" si="0"/>
        <v>-0.19476602059075043</v>
      </c>
      <c r="K9" s="92">
        <f t="shared" si="1"/>
        <v>-0.35399538753483628</v>
      </c>
      <c r="L9" s="92">
        <f t="shared" si="2"/>
        <v>-0.54467649243570371</v>
      </c>
      <c r="M9" s="92">
        <f t="shared" si="3"/>
        <v>-0.31159741961844445</v>
      </c>
      <c r="N9" s="92">
        <f t="shared" si="4"/>
        <v>-0.27574983267732278</v>
      </c>
      <c r="O9" s="92">
        <f t="shared" si="5"/>
        <v>-0.27387758280757912</v>
      </c>
      <c r="Q9" s="96">
        <v>4.1666666666666664E-2</v>
      </c>
      <c r="R9" s="95">
        <v>922.43218085106378</v>
      </c>
      <c r="S9" s="95">
        <v>571.09292866082615</v>
      </c>
      <c r="T9" s="95">
        <v>281.29438920454544</v>
      </c>
      <c r="U9" s="95">
        <v>457.26542776998599</v>
      </c>
      <c r="V9" s="95">
        <v>643.44485815602832</v>
      </c>
      <c r="W9" s="95">
        <v>741.98421413864105</v>
      </c>
      <c r="X9" s="95">
        <v>790.00691244239636</v>
      </c>
      <c r="Y9" s="92">
        <f t="shared" si="6"/>
        <v>-0.38088355922934236</v>
      </c>
      <c r="Z9" s="92">
        <f t="shared" si="7"/>
        <v>-0.69505141402914328</v>
      </c>
      <c r="AA9" s="92">
        <f t="shared" si="8"/>
        <v>-0.50428287600710209</v>
      </c>
      <c r="AB9" s="92">
        <f t="shared" si="9"/>
        <v>-0.30244751699537775</v>
      </c>
      <c r="AC9" s="92">
        <f t="shared" si="10"/>
        <v>-0.19562193346933754</v>
      </c>
      <c r="AD9" s="92">
        <f t="shared" si="11"/>
        <v>-0.14356098058774125</v>
      </c>
      <c r="AQ9" s="81"/>
    </row>
    <row r="10" spans="1:43" x14ac:dyDescent="0.25">
      <c r="B10" s="76" t="s">
        <v>8</v>
      </c>
      <c r="C10" s="95">
        <v>2404.7893395390079</v>
      </c>
      <c r="D10" s="95">
        <v>1961.444616824271</v>
      </c>
      <c r="E10" s="95">
        <v>1489.2179078014194</v>
      </c>
      <c r="F10" s="95">
        <v>1895.850883152174</v>
      </c>
      <c r="G10" s="95">
        <v>1601.2355939716313</v>
      </c>
      <c r="H10" s="95">
        <v>1630.121365248227</v>
      </c>
      <c r="I10" s="95">
        <v>1670.4776213369964</v>
      </c>
      <c r="J10" s="92">
        <f t="shared" si="0"/>
        <v>-0.18435906855763295</v>
      </c>
      <c r="K10" s="92">
        <f t="shared" si="1"/>
        <v>-0.38072833103672243</v>
      </c>
      <c r="L10" s="92">
        <f t="shared" si="2"/>
        <v>-0.21163535949656032</v>
      </c>
      <c r="M10" s="92">
        <f t="shared" si="3"/>
        <v>-0.33414725038718607</v>
      </c>
      <c r="N10" s="92">
        <f t="shared" si="4"/>
        <v>-0.32213548253639668</v>
      </c>
      <c r="O10" s="92">
        <f t="shared" si="5"/>
        <v>-0.30535386452718438</v>
      </c>
      <c r="Q10" s="96">
        <v>8.3333333333333329E-2</v>
      </c>
      <c r="R10" s="95">
        <v>557.18927304964552</v>
      </c>
      <c r="S10" s="95">
        <v>361.72705465164779</v>
      </c>
      <c r="T10" s="95">
        <v>183.35759943181819</v>
      </c>
      <c r="U10" s="95">
        <v>266.8117110799439</v>
      </c>
      <c r="V10" s="95">
        <v>371.23333333333335</v>
      </c>
      <c r="W10" s="95">
        <v>445.67124227865474</v>
      </c>
      <c r="X10" s="95">
        <v>492.50868486352357</v>
      </c>
      <c r="Y10" s="92">
        <f t="shared" si="6"/>
        <v>-0.35080039737337521</v>
      </c>
      <c r="Z10" s="92">
        <f t="shared" si="7"/>
        <v>-0.67092403192140959</v>
      </c>
      <c r="AA10" s="92">
        <f t="shared" si="8"/>
        <v>-0.52114707876622923</v>
      </c>
      <c r="AB10" s="92">
        <f t="shared" si="9"/>
        <v>-0.33373926726644554</v>
      </c>
      <c r="AC10" s="92">
        <f t="shared" si="10"/>
        <v>-0.20014389394221976</v>
      </c>
      <c r="AD10" s="92">
        <f t="shared" si="11"/>
        <v>-0.11608369240869953</v>
      </c>
      <c r="AQ10" s="81"/>
    </row>
    <row r="11" spans="1:43" x14ac:dyDescent="0.25">
      <c r="B11" s="76" t="s">
        <v>9</v>
      </c>
      <c r="C11" s="95">
        <v>2364.5650856974003</v>
      </c>
      <c r="D11" s="95">
        <v>1931.7501452915683</v>
      </c>
      <c r="E11" s="95">
        <v>1222.9817453250223</v>
      </c>
      <c r="F11" s="95">
        <v>1886.7408833522084</v>
      </c>
      <c r="G11" s="95">
        <v>1588.3493461879432</v>
      </c>
      <c r="H11" s="95">
        <v>1633.576684397163</v>
      </c>
      <c r="I11" s="95">
        <v>1672.4434523809523</v>
      </c>
      <c r="J11" s="92">
        <f t="shared" si="0"/>
        <v>-0.18304209219014933</v>
      </c>
      <c r="K11" s="92">
        <f t="shared" si="1"/>
        <v>-0.48278786964989873</v>
      </c>
      <c r="L11" s="92">
        <f t="shared" si="2"/>
        <v>-0.20207699303158044</v>
      </c>
      <c r="M11" s="92">
        <f t="shared" si="3"/>
        <v>-0.32826998258773732</v>
      </c>
      <c r="N11" s="92">
        <f t="shared" si="4"/>
        <v>-0.3091428549468922</v>
      </c>
      <c r="O11" s="92">
        <f t="shared" si="5"/>
        <v>-0.2927056808471461</v>
      </c>
      <c r="Q11" s="96">
        <v>0.125</v>
      </c>
      <c r="R11" s="95">
        <v>393.47730496453897</v>
      </c>
      <c r="S11" s="95">
        <v>268.04390905298288</v>
      </c>
      <c r="T11" s="95">
        <v>131.53551136363637</v>
      </c>
      <c r="U11" s="95">
        <v>166.43583450210377</v>
      </c>
      <c r="V11" s="95">
        <v>253.40567375886525</v>
      </c>
      <c r="W11" s="95">
        <v>313.36101578586135</v>
      </c>
      <c r="X11" s="95">
        <v>348.29516043254745</v>
      </c>
      <c r="Y11" s="92">
        <f t="shared" si="6"/>
        <v>-0.31878178062356211</v>
      </c>
      <c r="Z11" s="92">
        <f t="shared" si="7"/>
        <v>-0.66571004298331604</v>
      </c>
      <c r="AA11" s="92">
        <f t="shared" si="8"/>
        <v>-0.57701287367233711</v>
      </c>
      <c r="AB11" s="92">
        <f t="shared" si="9"/>
        <v>-0.35598401594800311</v>
      </c>
      <c r="AC11" s="92">
        <f t="shared" si="10"/>
        <v>-0.20361095333286849</v>
      </c>
      <c r="AD11" s="92">
        <f t="shared" si="11"/>
        <v>-0.11482782859881446</v>
      </c>
      <c r="AQ11" s="81"/>
    </row>
    <row r="12" spans="1:43" x14ac:dyDescent="0.25">
      <c r="B12" s="76" t="s">
        <v>10</v>
      </c>
      <c r="C12" s="95">
        <v>2422.2983525413711</v>
      </c>
      <c r="D12" s="95">
        <v>1961.8465794917261</v>
      </c>
      <c r="E12" s="95">
        <v>1179.721590909091</v>
      </c>
      <c r="F12" s="95">
        <v>1686.6983695652175</v>
      </c>
      <c r="G12" s="95">
        <v>1632.5756870567375</v>
      </c>
      <c r="H12" s="95">
        <v>1634.3814716312056</v>
      </c>
      <c r="I12" s="95">
        <v>1710.8578869047619</v>
      </c>
      <c r="J12" s="92">
        <f t="shared" si="0"/>
        <v>-0.19008879420925129</v>
      </c>
      <c r="K12" s="92">
        <f t="shared" si="1"/>
        <v>-0.51297428342327112</v>
      </c>
      <c r="L12" s="92">
        <f t="shared" si="2"/>
        <v>-0.30367852176607135</v>
      </c>
      <c r="M12" s="92">
        <f t="shared" si="3"/>
        <v>-0.32602204623393749</v>
      </c>
      <c r="N12" s="92">
        <f t="shared" si="4"/>
        <v>-0.32527656227133084</v>
      </c>
      <c r="O12" s="92">
        <f t="shared" si="5"/>
        <v>-0.2937047225789492</v>
      </c>
      <c r="Q12" s="96">
        <v>0.16666666666666666</v>
      </c>
      <c r="R12" s="95">
        <v>394.70691489361701</v>
      </c>
      <c r="S12" s="95">
        <v>276.27675219023774</v>
      </c>
      <c r="T12" s="95">
        <v>126.50710227272727</v>
      </c>
      <c r="U12" s="95">
        <v>172.76016830294529</v>
      </c>
      <c r="V12" s="95">
        <v>239.80301418439717</v>
      </c>
      <c r="W12" s="95">
        <v>312.14052848318465</v>
      </c>
      <c r="X12" s="95">
        <v>330.91882311237151</v>
      </c>
      <c r="Y12" s="92">
        <f t="shared" si="6"/>
        <v>-0.30004582700381377</v>
      </c>
      <c r="Z12" s="92">
        <f t="shared" si="7"/>
        <v>-0.67949104132917459</v>
      </c>
      <c r="AA12" s="92">
        <f t="shared" si="8"/>
        <v>-0.5623077230620388</v>
      </c>
      <c r="AB12" s="92">
        <f t="shared" si="9"/>
        <v>-0.39245296918846773</v>
      </c>
      <c r="AC12" s="92">
        <f t="shared" si="10"/>
        <v>-0.20918403832039778</v>
      </c>
      <c r="AD12" s="92">
        <f t="shared" si="11"/>
        <v>-0.16160875164408484</v>
      </c>
      <c r="AQ12" s="81"/>
    </row>
    <row r="13" spans="1:43" x14ac:dyDescent="0.25">
      <c r="B13" s="102" t="s">
        <v>15</v>
      </c>
      <c r="C13" s="101">
        <v>2348.9331148682877</v>
      </c>
      <c r="D13" s="101">
        <v>1924.6616259774505</v>
      </c>
      <c r="E13" s="101">
        <v>1376.7034764000484</v>
      </c>
      <c r="F13" s="101">
        <v>1523.4469393037402</v>
      </c>
      <c r="G13" s="101">
        <v>1602.9336013056093</v>
      </c>
      <c r="H13" s="101">
        <v>1642.1365151865557</v>
      </c>
      <c r="I13" s="101">
        <v>1672.0187292865864</v>
      </c>
      <c r="J13" s="100">
        <f t="shared" si="0"/>
        <v>-0.18062306082931079</v>
      </c>
      <c r="K13" s="100">
        <f t="shared" si="1"/>
        <v>-0.41390264895761208</v>
      </c>
      <c r="L13" s="100">
        <f t="shared" si="2"/>
        <v>-0.35143026012081025</v>
      </c>
      <c r="M13" s="100">
        <f t="shared" si="3"/>
        <v>-0.31759078572337684</v>
      </c>
      <c r="N13" s="100">
        <f t="shared" si="4"/>
        <v>-0.30090111770652284</v>
      </c>
      <c r="O13" s="100">
        <f t="shared" si="5"/>
        <v>-0.28817950638822598</v>
      </c>
      <c r="Q13" s="96">
        <v>0.20833333333333334</v>
      </c>
      <c r="R13" s="95">
        <v>625.57632978723416</v>
      </c>
      <c r="S13" s="95">
        <v>439.04792448894455</v>
      </c>
      <c r="T13" s="95">
        <v>190.00177556818181</v>
      </c>
      <c r="U13" s="95">
        <v>226.30329593267882</v>
      </c>
      <c r="V13" s="95">
        <v>409.08865248226948</v>
      </c>
      <c r="W13" s="95">
        <v>495.44114619080301</v>
      </c>
      <c r="X13" s="95">
        <v>458.18078695498048</v>
      </c>
      <c r="Y13" s="92">
        <f t="shared" si="6"/>
        <v>-0.29817049721451272</v>
      </c>
      <c r="Z13" s="92">
        <f t="shared" si="7"/>
        <v>-0.69627723025773114</v>
      </c>
      <c r="AA13" s="92">
        <f t="shared" si="8"/>
        <v>-0.6382483077490364</v>
      </c>
      <c r="AB13" s="92">
        <f t="shared" si="9"/>
        <v>-0.34606117111015799</v>
      </c>
      <c r="AC13" s="92">
        <f t="shared" si="10"/>
        <v>-0.20802446863789048</v>
      </c>
      <c r="AD13" s="92">
        <f t="shared" si="11"/>
        <v>-0.26758611996906412</v>
      </c>
      <c r="AQ13" s="81"/>
    </row>
    <row r="14" spans="1:43" x14ac:dyDescent="0.25">
      <c r="B14" s="76" t="s">
        <v>11</v>
      </c>
      <c r="C14" s="95">
        <v>2435.4886968085107</v>
      </c>
      <c r="D14" s="95">
        <v>2125.8949468085107</v>
      </c>
      <c r="E14" s="95">
        <v>408.11252771618626</v>
      </c>
      <c r="F14" s="95">
        <v>351.06585144927539</v>
      </c>
      <c r="G14" s="95">
        <v>1267.8313386524824</v>
      </c>
      <c r="H14" s="95">
        <v>1624.627770390071</v>
      </c>
      <c r="I14" s="95">
        <v>1614.4091304546912</v>
      </c>
      <c r="J14" s="92">
        <f t="shared" si="0"/>
        <v>-0.12711771169609398</v>
      </c>
      <c r="K14" s="92">
        <f t="shared" si="1"/>
        <v>-0.83243094979213783</v>
      </c>
      <c r="L14" s="92">
        <f t="shared" si="2"/>
        <v>-0.85585404197961767</v>
      </c>
      <c r="M14" s="92">
        <f t="shared" si="3"/>
        <v>-0.47943452157513133</v>
      </c>
      <c r="N14" s="92">
        <f t="shared" si="4"/>
        <v>-0.33293561472118516</v>
      </c>
      <c r="O14" s="92">
        <f t="shared" si="5"/>
        <v>-0.33713133936107798</v>
      </c>
      <c r="Q14" s="96">
        <v>0.25</v>
      </c>
      <c r="R14" s="95">
        <v>1584.4155141843971</v>
      </c>
      <c r="S14" s="95">
        <v>1191.8955465164793</v>
      </c>
      <c r="T14" s="95">
        <v>530.56960227272725</v>
      </c>
      <c r="U14" s="95">
        <v>546.32865168539331</v>
      </c>
      <c r="V14" s="95">
        <v>969.38156028368792</v>
      </c>
      <c r="W14" s="95">
        <v>1098.4481811942346</v>
      </c>
      <c r="X14" s="95">
        <v>1058.2229705778093</v>
      </c>
      <c r="Y14" s="92">
        <f t="shared" si="6"/>
        <v>-0.24773802336186646</v>
      </c>
      <c r="Z14" s="92">
        <f t="shared" si="7"/>
        <v>-0.66513228536149094</v>
      </c>
      <c r="AA14" s="92">
        <f t="shared" si="8"/>
        <v>-0.65518599963556623</v>
      </c>
      <c r="AB14" s="92">
        <f t="shared" si="9"/>
        <v>-0.38817718483229291</v>
      </c>
      <c r="AC14" s="92">
        <f t="shared" si="10"/>
        <v>-0.30671710081071879</v>
      </c>
      <c r="AD14" s="92">
        <f t="shared" si="11"/>
        <v>-0.33210514470217978</v>
      </c>
      <c r="AQ14" s="81"/>
    </row>
    <row r="15" spans="1:43" x14ac:dyDescent="0.25">
      <c r="B15" s="76" t="s">
        <v>5</v>
      </c>
      <c r="C15" s="95">
        <v>2212.46536643026</v>
      </c>
      <c r="D15" s="95">
        <v>1861.2238031914903</v>
      </c>
      <c r="E15" s="95">
        <v>254.02206697715681</v>
      </c>
      <c r="F15" s="95">
        <v>249.45252763181736</v>
      </c>
      <c r="G15" s="95">
        <v>1141.6854499113474</v>
      </c>
      <c r="H15" s="95">
        <v>1387.9868129432625</v>
      </c>
      <c r="I15" s="95">
        <v>1447.7119047619049</v>
      </c>
      <c r="J15" s="92">
        <f t="shared" si="0"/>
        <v>-0.15875573401878207</v>
      </c>
      <c r="K15" s="92">
        <f t="shared" si="1"/>
        <v>-0.88518596908614522</v>
      </c>
      <c r="L15" s="92">
        <f t="shared" si="2"/>
        <v>-0.88725132993412648</v>
      </c>
      <c r="M15" s="92">
        <f t="shared" si="3"/>
        <v>-0.48397589981106948</v>
      </c>
      <c r="N15" s="92">
        <f t="shared" si="4"/>
        <v>-0.37265150722664941</v>
      </c>
      <c r="O15" s="92">
        <f t="shared" si="5"/>
        <v>-0.34565669287843348</v>
      </c>
      <c r="Q15" s="96">
        <v>0.29166666666666669</v>
      </c>
      <c r="R15" s="95">
        <v>2527.4289007092193</v>
      </c>
      <c r="S15" s="95">
        <v>2339.1265644555697</v>
      </c>
      <c r="T15" s="95">
        <v>1240.4630681818182</v>
      </c>
      <c r="U15" s="95">
        <v>1237.4642105263158</v>
      </c>
      <c r="V15" s="95">
        <v>1755.7574468085106</v>
      </c>
      <c r="W15" s="95">
        <v>1792.9107755662319</v>
      </c>
      <c r="X15" s="95">
        <v>1748.9976958525347</v>
      </c>
      <c r="Y15" s="92">
        <f t="shared" si="6"/>
        <v>-7.4503514698597617E-2</v>
      </c>
      <c r="Z15" s="92">
        <f t="shared" si="7"/>
        <v>-0.50919961869798469</v>
      </c>
      <c r="AA15" s="92">
        <f t="shared" si="8"/>
        <v>-0.51038614372927671</v>
      </c>
      <c r="AB15" s="92">
        <f t="shared" si="9"/>
        <v>-0.30531875839679234</v>
      </c>
      <c r="AC15" s="92">
        <f t="shared" si="10"/>
        <v>-0.29061870936779866</v>
      </c>
      <c r="AD15" s="92">
        <f t="shared" si="11"/>
        <v>-0.30799331472321534</v>
      </c>
      <c r="AQ15" s="81"/>
    </row>
    <row r="16" spans="1:43" x14ac:dyDescent="0.25">
      <c r="B16" s="99" t="s">
        <v>16</v>
      </c>
      <c r="C16" s="98">
        <v>2286.806476556344</v>
      </c>
      <c r="D16" s="98">
        <v>1993.559375</v>
      </c>
      <c r="E16" s="98">
        <v>331.07583989355805</v>
      </c>
      <c r="F16" s="98">
        <v>300.26379201014583</v>
      </c>
      <c r="G16" s="98">
        <v>1204.7583942819149</v>
      </c>
      <c r="H16" s="98">
        <v>1506.3072916666667</v>
      </c>
      <c r="I16" s="98">
        <v>1531.0586094003984</v>
      </c>
      <c r="J16" s="97">
        <f t="shared" si="0"/>
        <v>-0.12823433227193715</v>
      </c>
      <c r="K16" s="97">
        <f t="shared" si="1"/>
        <v>-0.85522349910775197</v>
      </c>
      <c r="L16" s="97">
        <f t="shared" si="2"/>
        <v>-0.86869733180819608</v>
      </c>
      <c r="M16" s="97">
        <f t="shared" si="3"/>
        <v>-0.47316993954987552</v>
      </c>
      <c r="N16" s="97">
        <f t="shared" si="4"/>
        <v>-0.34130530628241673</v>
      </c>
      <c r="O16" s="97">
        <f t="shared" si="5"/>
        <v>-0.33048177661889921</v>
      </c>
      <c r="Q16" s="96">
        <v>0.33333333333333331</v>
      </c>
      <c r="R16" s="95">
        <v>2868.743262411348</v>
      </c>
      <c r="S16" s="95">
        <v>2565.5263871506054</v>
      </c>
      <c r="T16" s="95">
        <v>1607.487215909091</v>
      </c>
      <c r="U16" s="95">
        <v>1571.6949509116409</v>
      </c>
      <c r="V16" s="95">
        <v>1958.9164893617021</v>
      </c>
      <c r="W16" s="95">
        <v>2012.6609471516815</v>
      </c>
      <c r="X16" s="95">
        <v>1954.2610776320453</v>
      </c>
      <c r="Y16" s="92">
        <f t="shared" si="6"/>
        <v>-0.10569676249308935</v>
      </c>
      <c r="Z16" s="92">
        <f t="shared" si="7"/>
        <v>-0.43965455641439899</v>
      </c>
      <c r="AA16" s="92">
        <f t="shared" si="8"/>
        <v>-0.45213119225226917</v>
      </c>
      <c r="AB16" s="92">
        <f t="shared" si="9"/>
        <v>-0.31715168972105323</v>
      </c>
      <c r="AC16" s="92">
        <f t="shared" si="10"/>
        <v>-0.29841719420373602</v>
      </c>
      <c r="AD16" s="92">
        <f t="shared" si="11"/>
        <v>-0.31877449500678789</v>
      </c>
      <c r="AQ16" s="81"/>
    </row>
    <row r="17" spans="2:43" x14ac:dyDescent="0.25">
      <c r="B17" s="78" t="s">
        <v>12</v>
      </c>
      <c r="C17" s="94">
        <v>2330.2951233747049</v>
      </c>
      <c r="D17" s="94">
        <v>1940.8728610415801</v>
      </c>
      <c r="E17" s="94">
        <v>1097.5785236488487</v>
      </c>
      <c r="F17" s="94">
        <v>1128.8613530099358</v>
      </c>
      <c r="G17" s="94">
        <v>1496.7535460992908</v>
      </c>
      <c r="H17" s="94">
        <v>1607.0838123427134</v>
      </c>
      <c r="I17" s="94">
        <v>1626.548428072404</v>
      </c>
      <c r="J17" s="93">
        <f t="shared" si="0"/>
        <v>-0.16711285125515274</v>
      </c>
      <c r="K17" s="93">
        <f t="shared" si="1"/>
        <v>-0.52899591444908967</v>
      </c>
      <c r="L17" s="93">
        <f t="shared" si="2"/>
        <v>-0.51557150779462968</v>
      </c>
      <c r="M17" s="93">
        <f t="shared" si="3"/>
        <v>-0.35769785934593956</v>
      </c>
      <c r="N17" s="93">
        <f t="shared" si="4"/>
        <v>-0.31035181071170326</v>
      </c>
      <c r="O17" s="93">
        <f t="shared" si="5"/>
        <v>-0.30199895637387919</v>
      </c>
      <c r="Q17" s="96">
        <v>0.375</v>
      </c>
      <c r="R17" s="95">
        <v>2959.7835992907803</v>
      </c>
      <c r="S17" s="95">
        <v>2525.2236329065177</v>
      </c>
      <c r="T17" s="95">
        <v>1484.31640625</v>
      </c>
      <c r="U17" s="95">
        <v>1530.7082748948108</v>
      </c>
      <c r="V17" s="95">
        <v>1875.4608156028369</v>
      </c>
      <c r="W17" s="95">
        <v>1994.9912491420728</v>
      </c>
      <c r="X17" s="95">
        <v>1962.8676001417937</v>
      </c>
      <c r="Y17" s="92">
        <f t="shared" si="6"/>
        <v>-0.14682153333385295</v>
      </c>
      <c r="Z17" s="92">
        <f t="shared" si="7"/>
        <v>-0.49850509118110187</v>
      </c>
      <c r="AA17" s="92">
        <f t="shared" si="8"/>
        <v>-0.48283101667919326</v>
      </c>
      <c r="AB17" s="92">
        <f t="shared" si="9"/>
        <v>-0.36635204815236067</v>
      </c>
      <c r="AC17" s="92">
        <f t="shared" si="10"/>
        <v>-0.32596719245957373</v>
      </c>
      <c r="AD17" s="92">
        <f t="shared" si="11"/>
        <v>-0.33682057005379262</v>
      </c>
      <c r="AQ17" s="81"/>
    </row>
    <row r="18" spans="2:43" x14ac:dyDescent="0.25">
      <c r="Q18" s="96">
        <v>0.41666666666666669</v>
      </c>
      <c r="R18" s="95">
        <v>3044.6502659574467</v>
      </c>
      <c r="S18" s="95">
        <v>2548.3436467058182</v>
      </c>
      <c r="T18" s="95">
        <v>1448.7805397727273</v>
      </c>
      <c r="U18" s="95">
        <v>1523.7391304347825</v>
      </c>
      <c r="V18" s="95">
        <v>1898.0044326241134</v>
      </c>
      <c r="W18" s="95">
        <v>2057.4627659574467</v>
      </c>
      <c r="X18" s="95">
        <v>2027.0721375398796</v>
      </c>
      <c r="Y18" s="92">
        <f t="shared" si="6"/>
        <v>-0.16300940203243863</v>
      </c>
      <c r="Z18" s="92">
        <f t="shared" si="7"/>
        <v>-0.52415535013275771</v>
      </c>
      <c r="AA18" s="92">
        <f t="shared" si="8"/>
        <v>-0.499535579678274</v>
      </c>
      <c r="AB18" s="92">
        <f t="shared" si="9"/>
        <v>-0.37661003175113428</v>
      </c>
      <c r="AC18" s="92">
        <f t="shared" si="10"/>
        <v>-0.32423674766124921</v>
      </c>
      <c r="AD18" s="92">
        <f t="shared" si="11"/>
        <v>-0.33421839604870707</v>
      </c>
      <c r="AQ18" s="81"/>
    </row>
    <row r="19" spans="2:43" x14ac:dyDescent="0.25">
      <c r="Q19" s="96">
        <v>0.45833333333333331</v>
      </c>
      <c r="R19" s="95">
        <v>3118.0396276595739</v>
      </c>
      <c r="S19" s="95">
        <v>2625.8944433747311</v>
      </c>
      <c r="T19" s="95">
        <v>1505.275764036958</v>
      </c>
      <c r="U19" s="95">
        <v>1547.4393408134642</v>
      </c>
      <c r="V19" s="95">
        <v>1861.7969858156027</v>
      </c>
      <c r="W19" s="95">
        <v>2091.8412834591627</v>
      </c>
      <c r="X19" s="95">
        <v>2080.3622828784119</v>
      </c>
      <c r="Y19" s="92">
        <f t="shared" si="6"/>
        <v>-0.15783801460350622</v>
      </c>
      <c r="Z19" s="92">
        <f t="shared" si="7"/>
        <v>-0.51723648709146453</v>
      </c>
      <c r="AA19" s="92">
        <f t="shared" si="8"/>
        <v>-0.50371402368128826</v>
      </c>
      <c r="AB19" s="92">
        <f t="shared" si="9"/>
        <v>-0.40289502118576892</v>
      </c>
      <c r="AC19" s="92">
        <f t="shared" si="10"/>
        <v>-0.32911651766616068</v>
      </c>
      <c r="AD19" s="92">
        <f t="shared" si="11"/>
        <v>-0.33279799768293872</v>
      </c>
      <c r="AQ19" s="81"/>
    </row>
    <row r="20" spans="2:43" x14ac:dyDescent="0.25">
      <c r="Q20" s="96">
        <v>0.5</v>
      </c>
      <c r="R20" s="95">
        <v>3216.1560283687941</v>
      </c>
      <c r="S20" s="95">
        <v>2743.4414372131832</v>
      </c>
      <c r="T20" s="95">
        <v>1583.2142857142858</v>
      </c>
      <c r="U20" s="95">
        <v>1596.8327489481067</v>
      </c>
      <c r="V20" s="95">
        <v>1929.2219858156029</v>
      </c>
      <c r="W20" s="95">
        <v>2140.2292381606039</v>
      </c>
      <c r="X20" s="95">
        <v>2157.2165898617513</v>
      </c>
      <c r="Y20" s="92">
        <f t="shared" si="6"/>
        <v>-0.1469812369132375</v>
      </c>
      <c r="Z20" s="92">
        <f t="shared" si="7"/>
        <v>-0.50773088377889486</v>
      </c>
      <c r="AA20" s="92">
        <f t="shared" si="8"/>
        <v>-0.50349649243914141</v>
      </c>
      <c r="AB20" s="92">
        <f t="shared" si="9"/>
        <v>-0.40014664437966108</v>
      </c>
      <c r="AC20" s="92">
        <f t="shared" si="10"/>
        <v>-0.3345381196427496</v>
      </c>
      <c r="AD20" s="92">
        <f t="shared" si="11"/>
        <v>-0.32925623917696789</v>
      </c>
      <c r="AQ20" s="81"/>
    </row>
    <row r="21" spans="2:43" x14ac:dyDescent="0.25">
      <c r="Q21" s="96">
        <v>0.54166666666666663</v>
      </c>
      <c r="R21" s="95">
        <v>3212.2268617021277</v>
      </c>
      <c r="S21" s="95">
        <v>2806.8281184814355</v>
      </c>
      <c r="T21" s="95">
        <v>1678.8521677327647</v>
      </c>
      <c r="U21" s="95">
        <v>1629.156732117812</v>
      </c>
      <c r="V21" s="95">
        <v>1979.9421985815602</v>
      </c>
      <c r="W21" s="95">
        <v>2143.9040837336993</v>
      </c>
      <c r="X21" s="95">
        <v>2190.5882665721374</v>
      </c>
      <c r="Y21" s="92">
        <f t="shared" si="6"/>
        <v>-0.12620489170739191</v>
      </c>
      <c r="Z21" s="92">
        <f t="shared" si="7"/>
        <v>-0.47735566632950788</v>
      </c>
      <c r="AA21" s="92">
        <f t="shared" si="8"/>
        <v>-0.49282637800540097</v>
      </c>
      <c r="AB21" s="92">
        <f t="shared" si="9"/>
        <v>-0.38362317363462672</v>
      </c>
      <c r="AC21" s="92">
        <f t="shared" si="10"/>
        <v>-0.33258011465676329</v>
      </c>
      <c r="AD21" s="92">
        <f t="shared" si="11"/>
        <v>-0.318046837634822</v>
      </c>
      <c r="AQ21" s="81"/>
    </row>
    <row r="22" spans="2:43" ht="14.45" customHeight="1" x14ac:dyDescent="0.25">
      <c r="Q22" s="96">
        <v>0.58333333333333337</v>
      </c>
      <c r="R22" s="95">
        <v>3177.8308510638299</v>
      </c>
      <c r="S22" s="95">
        <v>2715.5646641635371</v>
      </c>
      <c r="T22" s="95">
        <v>1758.7556899004267</v>
      </c>
      <c r="U22" s="95">
        <v>1658.6153576437587</v>
      </c>
      <c r="V22" s="95">
        <v>1987.8943262411346</v>
      </c>
      <c r="W22" s="95">
        <v>2155.0315717227181</v>
      </c>
      <c r="X22" s="95">
        <v>2205.0769230769229</v>
      </c>
      <c r="Y22" s="92">
        <f t="shared" si="6"/>
        <v>-0.14546595101043269</v>
      </c>
      <c r="Z22" s="92">
        <f t="shared" si="7"/>
        <v>-0.44655465557216334</v>
      </c>
      <c r="AA22" s="92">
        <f t="shared" si="8"/>
        <v>-0.47806682124427402</v>
      </c>
      <c r="AB22" s="92">
        <f t="shared" si="9"/>
        <v>-0.37444929594800325</v>
      </c>
      <c r="AC22" s="92">
        <f t="shared" si="10"/>
        <v>-0.32185453766323446</v>
      </c>
      <c r="AD22" s="92">
        <f t="shared" si="11"/>
        <v>-0.3061062635417684</v>
      </c>
      <c r="AQ22" s="81"/>
    </row>
    <row r="23" spans="2:43" x14ac:dyDescent="0.25">
      <c r="Q23" s="96">
        <v>0.625</v>
      </c>
      <c r="R23" s="95">
        <v>3252.056737588653</v>
      </c>
      <c r="S23" s="95">
        <v>2975.1126408010005</v>
      </c>
      <c r="T23" s="95">
        <v>1814.0941051136363</v>
      </c>
      <c r="U23" s="95">
        <v>1697.007363253857</v>
      </c>
      <c r="V23" s="95">
        <v>2109.4054964539009</v>
      </c>
      <c r="W23" s="95">
        <v>2205.5113246396704</v>
      </c>
      <c r="X23" s="95">
        <v>2245.7545196738747</v>
      </c>
      <c r="Y23" s="92">
        <f t="shared" si="6"/>
        <v>-8.5159675594406181E-2</v>
      </c>
      <c r="Z23" s="92">
        <f t="shared" si="7"/>
        <v>-0.44217021672913448</v>
      </c>
      <c r="AA23" s="92">
        <f t="shared" si="8"/>
        <v>-0.47817412173683038</v>
      </c>
      <c r="AB23" s="92">
        <f t="shared" si="9"/>
        <v>-0.35136264011863749</v>
      </c>
      <c r="AC23" s="92">
        <f t="shared" si="10"/>
        <v>-0.321810318021997</v>
      </c>
      <c r="AD23" s="92">
        <f t="shared" si="11"/>
        <v>-0.30943562770092847</v>
      </c>
      <c r="AQ23" s="81"/>
    </row>
    <row r="24" spans="2:43" x14ac:dyDescent="0.25">
      <c r="Q24" s="96">
        <v>0.66666666666666663</v>
      </c>
      <c r="R24" s="95">
        <v>3297.1982978723404</v>
      </c>
      <c r="S24" s="95">
        <v>3009.4500730079267</v>
      </c>
      <c r="T24" s="95">
        <v>1843.9968039772727</v>
      </c>
      <c r="U24" s="95">
        <v>1702.9018232819074</v>
      </c>
      <c r="V24" s="95">
        <v>2121.9877659574468</v>
      </c>
      <c r="W24" s="95">
        <v>2211.4066575154425</v>
      </c>
      <c r="X24" s="95">
        <v>2244.5241049273309</v>
      </c>
      <c r="Y24" s="92">
        <f t="shared" si="6"/>
        <v>-8.7270524508670233E-2</v>
      </c>
      <c r="Z24" s="92">
        <f t="shared" si="7"/>
        <v>-0.44073827613971794</v>
      </c>
      <c r="AA24" s="92">
        <f t="shared" si="8"/>
        <v>-0.48353066165878522</v>
      </c>
      <c r="AB24" s="92">
        <f t="shared" si="9"/>
        <v>-0.35642701037218449</v>
      </c>
      <c r="AC24" s="92">
        <f t="shared" si="10"/>
        <v>-0.32930735195925331</v>
      </c>
      <c r="AD24" s="92">
        <f t="shared" si="11"/>
        <v>-0.31926323437213133</v>
      </c>
      <c r="AQ24" s="81"/>
    </row>
    <row r="25" spans="2:43" x14ac:dyDescent="0.25">
      <c r="Q25" s="96">
        <v>0.70833333333333337</v>
      </c>
      <c r="R25" s="95">
        <v>3269.8469858156022</v>
      </c>
      <c r="S25" s="95">
        <v>3111.635429703796</v>
      </c>
      <c r="T25" s="95">
        <v>1966.9115767045455</v>
      </c>
      <c r="U25" s="95">
        <v>1772.2366760168302</v>
      </c>
      <c r="V25" s="95">
        <v>2151.9838652482272</v>
      </c>
      <c r="W25" s="95">
        <v>2226.4392587508578</v>
      </c>
      <c r="X25" s="95">
        <v>2284.8294930875577</v>
      </c>
      <c r="Y25" s="92">
        <f t="shared" si="6"/>
        <v>-4.8385002967453294E-2</v>
      </c>
      <c r="Z25" s="92">
        <f t="shared" si="7"/>
        <v>-0.39846984117700657</v>
      </c>
      <c r="AA25" s="92">
        <f t="shared" si="8"/>
        <v>-0.4580062358560858</v>
      </c>
      <c r="AB25" s="92">
        <f t="shared" si="9"/>
        <v>-0.34187016255396585</v>
      </c>
      <c r="AC25" s="92">
        <f t="shared" si="10"/>
        <v>-0.3190998635688409</v>
      </c>
      <c r="AD25" s="92">
        <f t="shared" si="11"/>
        <v>-0.3012426871963706</v>
      </c>
      <c r="AQ25" s="81"/>
    </row>
    <row r="26" spans="2:43" x14ac:dyDescent="0.25">
      <c r="Q26" s="96">
        <v>0.75</v>
      </c>
      <c r="R26" s="95">
        <v>3163.0400709219853</v>
      </c>
      <c r="S26" s="95">
        <v>3011.4330934501463</v>
      </c>
      <c r="T26" s="95">
        <v>1927.3693181818182</v>
      </c>
      <c r="U26" s="95">
        <v>1767.4197054698457</v>
      </c>
      <c r="V26" s="95">
        <v>2126.8345744680851</v>
      </c>
      <c r="W26" s="95">
        <v>2196.4231297185997</v>
      </c>
      <c r="X26" s="95">
        <v>2235.6841545551224</v>
      </c>
      <c r="Y26" s="92">
        <f t="shared" si="6"/>
        <v>-4.793077990556327E-2</v>
      </c>
      <c r="Z26" s="92">
        <f t="shared" si="7"/>
        <v>-0.39065921551224136</v>
      </c>
      <c r="AA26" s="92">
        <f t="shared" si="8"/>
        <v>-0.44122753242431556</v>
      </c>
      <c r="AB26" s="92">
        <f t="shared" si="9"/>
        <v>-0.32759796689893328</v>
      </c>
      <c r="AC26" s="92">
        <f t="shared" si="10"/>
        <v>-0.30559743775918369</v>
      </c>
      <c r="AD26" s="92">
        <f t="shared" si="11"/>
        <v>-0.29318500416485416</v>
      </c>
      <c r="AQ26" s="81"/>
    </row>
    <row r="27" spans="2:43" x14ac:dyDescent="0.25">
      <c r="Q27" s="96">
        <v>0.79166666666666663</v>
      </c>
      <c r="R27" s="95">
        <v>3031.9127659574469</v>
      </c>
      <c r="S27" s="95">
        <v>2549.3704109303308</v>
      </c>
      <c r="T27" s="95">
        <v>1436.4509943181818</v>
      </c>
      <c r="U27" s="95">
        <v>1475.62412342216</v>
      </c>
      <c r="V27" s="95">
        <v>2005.743439716312</v>
      </c>
      <c r="W27" s="95">
        <v>2056.9003088538093</v>
      </c>
      <c r="X27" s="95">
        <v>2109.8858560794047</v>
      </c>
      <c r="Y27" s="92">
        <f t="shared" si="6"/>
        <v>-0.15915443229275572</v>
      </c>
      <c r="Z27" s="92">
        <f t="shared" si="7"/>
        <v>-0.5262228483461775</v>
      </c>
      <c r="AA27" s="92">
        <f t="shared" si="8"/>
        <v>-0.51330257915379929</v>
      </c>
      <c r="AB27" s="92">
        <f t="shared" si="9"/>
        <v>-0.33845608546625883</v>
      </c>
      <c r="AC27" s="92">
        <f t="shared" si="10"/>
        <v>-0.32158328169964312</v>
      </c>
      <c r="AD27" s="92">
        <f t="shared" si="11"/>
        <v>-0.30410733456141359</v>
      </c>
      <c r="AQ27" s="81"/>
    </row>
    <row r="28" spans="2:43" x14ac:dyDescent="0.25">
      <c r="Q28" s="96">
        <v>0.83333333333333337</v>
      </c>
      <c r="R28" s="95">
        <v>2853.7985815602833</v>
      </c>
      <c r="S28" s="95">
        <v>2162.289059240718</v>
      </c>
      <c r="T28" s="95">
        <v>962.12260127931768</v>
      </c>
      <c r="U28" s="95">
        <v>926.93894736842105</v>
      </c>
      <c r="V28" s="95">
        <v>1830.2953900709219</v>
      </c>
      <c r="W28" s="95">
        <v>1918.8685655456418</v>
      </c>
      <c r="X28" s="95">
        <v>1996.6100673520029</v>
      </c>
      <c r="Y28" s="92">
        <f t="shared" si="6"/>
        <v>-0.2423119580995412</v>
      </c>
      <c r="Z28" s="92">
        <f t="shared" si="7"/>
        <v>-0.66286247127038389</v>
      </c>
      <c r="AA28" s="92">
        <f t="shared" si="8"/>
        <v>-0.67519118085004193</v>
      </c>
      <c r="AB28" s="92">
        <f t="shared" si="9"/>
        <v>-0.35864591078805996</v>
      </c>
      <c r="AC28" s="92">
        <f t="shared" si="10"/>
        <v>-0.32760897074364603</v>
      </c>
      <c r="AD28" s="92">
        <f t="shared" si="11"/>
        <v>-0.30036755913573332</v>
      </c>
      <c r="AQ28" s="81"/>
    </row>
    <row r="29" spans="2:43" x14ac:dyDescent="0.25">
      <c r="Q29" s="96">
        <v>0.875</v>
      </c>
      <c r="R29" s="95">
        <v>2509.458067375886</v>
      </c>
      <c r="S29" s="95">
        <v>1818.3449103045466</v>
      </c>
      <c r="T29" s="95">
        <v>812.83771306818187</v>
      </c>
      <c r="U29" s="95">
        <v>958.92601683029454</v>
      </c>
      <c r="V29" s="95">
        <v>1590.5801418439717</v>
      </c>
      <c r="W29" s="95">
        <v>1728.8699382292382</v>
      </c>
      <c r="X29" s="95">
        <v>1805.2977667493797</v>
      </c>
      <c r="Y29" s="92">
        <f t="shared" si="6"/>
        <v>-0.27540334945466105</v>
      </c>
      <c r="Z29" s="92">
        <f t="shared" si="7"/>
        <v>-0.67609033853346756</v>
      </c>
      <c r="AA29" s="92">
        <f t="shared" si="8"/>
        <v>-0.61787525789062758</v>
      </c>
      <c r="AB29" s="92">
        <f t="shared" si="9"/>
        <v>-0.36616588158126717</v>
      </c>
      <c r="AC29" s="92">
        <f t="shared" si="10"/>
        <v>-0.31105844695898854</v>
      </c>
      <c r="AD29" s="92">
        <f t="shared" si="11"/>
        <v>-0.28060253716964456</v>
      </c>
      <c r="AQ29" s="81"/>
    </row>
    <row r="30" spans="2:43" x14ac:dyDescent="0.25">
      <c r="Q30" s="96">
        <v>0.91666666666666663</v>
      </c>
      <c r="R30" s="95">
        <v>2414.136170212766</v>
      </c>
      <c r="S30" s="95">
        <v>1664.4036295369194</v>
      </c>
      <c r="T30" s="95">
        <v>739.88245738636363</v>
      </c>
      <c r="U30" s="95">
        <v>970.45932678821885</v>
      </c>
      <c r="V30" s="95">
        <v>1501.0852836879433</v>
      </c>
      <c r="W30" s="95">
        <v>1618.8407687028141</v>
      </c>
      <c r="X30" s="95">
        <v>1656.8032612548741</v>
      </c>
      <c r="Y30" s="92">
        <f t="shared" si="6"/>
        <v>-0.31055934206468983</v>
      </c>
      <c r="Z30" s="92">
        <f t="shared" si="7"/>
        <v>-0.69352082682181293</v>
      </c>
      <c r="AA30" s="92">
        <f t="shared" si="8"/>
        <v>-0.59800969855702513</v>
      </c>
      <c r="AB30" s="92">
        <f t="shared" si="9"/>
        <v>-0.37821018457478006</v>
      </c>
      <c r="AC30" s="92">
        <f t="shared" si="10"/>
        <v>-0.32943270198377417</v>
      </c>
      <c r="AD30" s="92">
        <f t="shared" si="11"/>
        <v>-0.31370761861007435</v>
      </c>
      <c r="AQ30" s="81"/>
    </row>
    <row r="31" spans="2:43" x14ac:dyDescent="0.25">
      <c r="Q31" s="96">
        <v>0.95833333333333337</v>
      </c>
      <c r="R31" s="95">
        <v>2032.8456560283687</v>
      </c>
      <c r="S31" s="95">
        <v>1400.0429703796415</v>
      </c>
      <c r="T31" s="95">
        <v>627.1235795454545</v>
      </c>
      <c r="U31" s="95">
        <v>924.21178120617105</v>
      </c>
      <c r="V31" s="95">
        <v>1317.313829787234</v>
      </c>
      <c r="W31" s="95">
        <v>1455.3754289636238</v>
      </c>
      <c r="X31" s="95">
        <v>1484.8449131513648</v>
      </c>
      <c r="Y31" s="92">
        <f t="shared" si="6"/>
        <v>-0.31128909554552842</v>
      </c>
      <c r="Z31" s="92">
        <f t="shared" si="7"/>
        <v>-0.69150457749424787</v>
      </c>
      <c r="AA31" s="92">
        <f t="shared" si="8"/>
        <v>-0.54536057449052411</v>
      </c>
      <c r="AB31" s="92">
        <f t="shared" si="9"/>
        <v>-0.35198531876694006</v>
      </c>
      <c r="AC31" s="92">
        <f t="shared" si="10"/>
        <v>-0.28406988270470357</v>
      </c>
      <c r="AD31" s="92">
        <f t="shared" si="11"/>
        <v>-0.26957321686076718</v>
      </c>
      <c r="AQ31" s="81"/>
    </row>
    <row r="32" spans="2:43" x14ac:dyDescent="0.25">
      <c r="Q32" s="78" t="s">
        <v>12</v>
      </c>
      <c r="R32" s="94">
        <v>2330.2951233747044</v>
      </c>
      <c r="S32" s="94">
        <v>1940.8728610415767</v>
      </c>
      <c r="T32" s="94">
        <v>1097.5785236488487</v>
      </c>
      <c r="U32" s="94">
        <v>1128.8613530099358</v>
      </c>
      <c r="V32" s="94">
        <v>1496.7535460992908</v>
      </c>
      <c r="W32" s="94">
        <v>1607.0838123427134</v>
      </c>
      <c r="X32" s="94">
        <v>1626.548428072404</v>
      </c>
      <c r="Y32" s="93">
        <f t="shared" si="6"/>
        <v>-0.16711285125515396</v>
      </c>
      <c r="Z32" s="93">
        <f t="shared" si="7"/>
        <v>-0.52899591444908955</v>
      </c>
      <c r="AA32" s="93">
        <f t="shared" si="8"/>
        <v>-0.51557150779462957</v>
      </c>
      <c r="AB32" s="93">
        <f t="shared" si="9"/>
        <v>-0.35769785934593945</v>
      </c>
      <c r="AC32" s="93">
        <f t="shared" si="10"/>
        <v>-0.31035181071170304</v>
      </c>
      <c r="AD32" s="93">
        <f t="shared" si="11"/>
        <v>-0.30199895637387897</v>
      </c>
      <c r="AQ32" s="81"/>
    </row>
    <row r="33" spans="28:30" x14ac:dyDescent="0.25">
      <c r="AB33" s="92"/>
      <c r="AC33" s="92"/>
      <c r="AD33" s="92"/>
    </row>
  </sheetData>
  <mergeCells count="16">
    <mergeCell ref="X6:X7"/>
    <mergeCell ref="Y6:AD6"/>
    <mergeCell ref="B6:B7"/>
    <mergeCell ref="Q6:Q7"/>
    <mergeCell ref="R6:S6"/>
    <mergeCell ref="T6:T7"/>
    <mergeCell ref="E6:E7"/>
    <mergeCell ref="C6:D6"/>
    <mergeCell ref="F6:F7"/>
    <mergeCell ref="H6:H7"/>
    <mergeCell ref="U6:U7"/>
    <mergeCell ref="G6:G7"/>
    <mergeCell ref="V6:V7"/>
    <mergeCell ref="W6:W7"/>
    <mergeCell ref="I6:I7"/>
    <mergeCell ref="J6:O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80" customWidth="1"/>
    <col min="2" max="2" width="14.85546875" style="80" customWidth="1"/>
    <col min="3" max="3" width="14" style="80" customWidth="1"/>
    <col min="4" max="5" width="14" style="81" customWidth="1"/>
    <col min="6" max="6" width="9.28515625" style="81" customWidth="1"/>
    <col min="7" max="10" width="10.85546875" style="81" customWidth="1"/>
    <col min="11" max="27" width="9.28515625" style="81" customWidth="1"/>
    <col min="28" max="16384" width="9.140625" style="80"/>
  </cols>
  <sheetData>
    <row r="1" spans="1:27" s="83" customFormat="1" x14ac:dyDescent="0.25">
      <c r="A1" s="91" t="s">
        <v>98</v>
      </c>
      <c r="D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pans="1:27" s="83" customFormat="1" ht="14.25" x14ac:dyDescent="0.2">
      <c r="A2" s="90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1:27" s="83" customFormat="1" ht="14.25" x14ac:dyDescent="0.2"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</row>
    <row r="4" spans="1:27" s="83" customFormat="1" ht="14.25" x14ac:dyDescent="0.2"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/>
  </sheetViews>
  <sheetFormatPr defaultColWidth="9.140625" defaultRowHeight="15" x14ac:dyDescent="0.25"/>
  <cols>
    <col min="1" max="1" width="9.5703125" style="104" customWidth="1"/>
    <col min="2" max="3" width="14.85546875" style="104" customWidth="1"/>
    <col min="4" max="7" width="13.85546875" style="104" customWidth="1"/>
    <col min="8" max="16384" width="9.140625" style="104"/>
  </cols>
  <sheetData>
    <row r="1" spans="1:8" s="83" customFormat="1" x14ac:dyDescent="0.25">
      <c r="A1" s="91" t="s">
        <v>107</v>
      </c>
    </row>
    <row r="2" spans="1:8" s="83" customFormat="1" ht="14.25" x14ac:dyDescent="0.2">
      <c r="A2" s="90"/>
    </row>
    <row r="3" spans="1:8" s="83" customFormat="1" ht="14.25" x14ac:dyDescent="0.2"/>
    <row r="4" spans="1:8" s="83" customFormat="1" ht="14.25" x14ac:dyDescent="0.2"/>
    <row r="5" spans="1:8" s="83" customFormat="1" ht="14.25" x14ac:dyDescent="0.2"/>
    <row r="6" spans="1:8" s="83" customFormat="1" x14ac:dyDescent="0.25">
      <c r="B6" s="89" t="s">
        <v>89</v>
      </c>
      <c r="C6" s="89"/>
      <c r="D6" s="89"/>
      <c r="E6" s="89"/>
      <c r="F6" s="89"/>
      <c r="G6" s="89"/>
      <c r="H6" s="88"/>
    </row>
    <row r="7" spans="1:8" s="83" customFormat="1" ht="15.75" x14ac:dyDescent="0.25">
      <c r="B7" s="284" t="s">
        <v>106</v>
      </c>
      <c r="C7" s="284"/>
      <c r="D7" s="284"/>
      <c r="E7" s="284"/>
      <c r="F7" s="284"/>
      <c r="G7" s="284"/>
      <c r="H7" s="284"/>
    </row>
    <row r="8" spans="1:8" s="83" customFormat="1" x14ac:dyDescent="0.2">
      <c r="B8" s="106"/>
      <c r="C8" s="106" t="s">
        <v>4</v>
      </c>
      <c r="D8" s="106" t="s">
        <v>105</v>
      </c>
      <c r="E8" s="106" t="s">
        <v>104</v>
      </c>
      <c r="F8" s="106" t="s">
        <v>103</v>
      </c>
      <c r="G8" s="106" t="s">
        <v>102</v>
      </c>
      <c r="H8" s="106" t="s">
        <v>101</v>
      </c>
    </row>
    <row r="9" spans="1:8" s="83" customFormat="1" ht="14.25" x14ac:dyDescent="0.2">
      <c r="B9" s="285" t="s">
        <v>15</v>
      </c>
      <c r="C9" s="83" t="s">
        <v>6</v>
      </c>
      <c r="D9" s="108">
        <v>0.84723954324652184</v>
      </c>
      <c r="E9" s="108">
        <v>1.216285665853162</v>
      </c>
      <c r="F9" s="108">
        <v>0.99751267601651539</v>
      </c>
      <c r="G9" s="108">
        <v>0.97848655127010731</v>
      </c>
      <c r="H9" s="108">
        <v>1.040630400298642</v>
      </c>
    </row>
    <row r="10" spans="1:8" s="83" customFormat="1" ht="14.25" x14ac:dyDescent="0.2">
      <c r="B10" s="286"/>
      <c r="C10" s="83" t="s">
        <v>7</v>
      </c>
      <c r="D10" s="108">
        <v>0.9689178750575379</v>
      </c>
      <c r="E10" s="108">
        <v>1.0375880794124137</v>
      </c>
      <c r="F10" s="108">
        <v>0.99998693681158879</v>
      </c>
      <c r="G10" s="108">
        <v>0.98173837657010343</v>
      </c>
      <c r="H10" s="108"/>
    </row>
    <row r="11" spans="1:8" s="83" customFormat="1" ht="14.25" x14ac:dyDescent="0.2">
      <c r="B11" s="286"/>
      <c r="C11" s="83" t="s">
        <v>8</v>
      </c>
      <c r="D11" s="108">
        <v>0.96894221515875334</v>
      </c>
      <c r="E11" s="108">
        <v>1.0236960474473076</v>
      </c>
      <c r="F11" s="108">
        <v>1.0037991311874295</v>
      </c>
      <c r="G11" s="108">
        <v>0.99076416748268914</v>
      </c>
      <c r="H11" s="108"/>
    </row>
    <row r="12" spans="1:8" s="83" customFormat="1" ht="14.25" x14ac:dyDescent="0.2">
      <c r="B12" s="286"/>
      <c r="C12" s="83" t="s">
        <v>9</v>
      </c>
      <c r="D12" s="108">
        <v>1.0265761600356367</v>
      </c>
      <c r="E12" s="108">
        <v>1.0216743403978366</v>
      </c>
      <c r="F12" s="108">
        <v>0.99180500173679931</v>
      </c>
      <c r="G12" s="108">
        <v>1.0134998359283001</v>
      </c>
      <c r="H12" s="108"/>
    </row>
    <row r="13" spans="1:8" s="83" customFormat="1" ht="14.25" x14ac:dyDescent="0.2">
      <c r="B13" s="287"/>
      <c r="C13" s="109" t="s">
        <v>10</v>
      </c>
      <c r="D13" s="108">
        <v>1.1023630534311797</v>
      </c>
      <c r="E13" s="108">
        <v>1.004689409448539</v>
      </c>
      <c r="F13" s="108">
        <v>0.99454200896203648</v>
      </c>
      <c r="G13" s="108">
        <v>1.0062952356380919</v>
      </c>
      <c r="H13" s="108"/>
    </row>
    <row r="14" spans="1:8" s="83" customFormat="1" x14ac:dyDescent="0.2">
      <c r="B14" s="280" t="s">
        <v>100</v>
      </c>
      <c r="C14" s="280"/>
      <c r="D14" s="107">
        <v>0.98070197388493452</v>
      </c>
      <c r="E14" s="107">
        <v>1.0559011542294867</v>
      </c>
      <c r="F14" s="107">
        <v>0.99751640118792317</v>
      </c>
      <c r="G14" s="107">
        <v>0.99410155527070099</v>
      </c>
      <c r="H14" s="107">
        <v>1.0370259489708067</v>
      </c>
    </row>
    <row r="15" spans="1:8" s="83" customFormat="1" ht="14.25" x14ac:dyDescent="0.2">
      <c r="B15" s="285" t="s">
        <v>16</v>
      </c>
      <c r="C15" s="83" t="s">
        <v>11</v>
      </c>
      <c r="D15" s="108">
        <v>0.84872522224301772</v>
      </c>
      <c r="E15" s="108">
        <v>1.1826658712519391</v>
      </c>
      <c r="F15" s="108">
        <v>1.0238104424759147</v>
      </c>
      <c r="G15" s="108">
        <v>0.98711388500529307</v>
      </c>
      <c r="H15" s="108">
        <v>1.0235661333512809</v>
      </c>
    </row>
    <row r="16" spans="1:8" s="83" customFormat="1" ht="14.25" x14ac:dyDescent="0.2">
      <c r="B16" s="288"/>
      <c r="C16" s="83" t="s">
        <v>5</v>
      </c>
      <c r="D16" s="108">
        <v>0.96442392037461255</v>
      </c>
      <c r="E16" s="108">
        <v>1.0721120394410888</v>
      </c>
      <c r="F16" s="108">
        <v>1.0069282515528077</v>
      </c>
      <c r="G16" s="108">
        <v>1.002005693247118</v>
      </c>
      <c r="H16" s="108">
        <v>1.0324124558965122</v>
      </c>
    </row>
    <row r="17" spans="2:8" s="83" customFormat="1" x14ac:dyDescent="0.2">
      <c r="B17" s="280" t="s">
        <v>99</v>
      </c>
      <c r="C17" s="280"/>
      <c r="D17" s="107">
        <v>0.90213013338387438</v>
      </c>
      <c r="E17" s="107">
        <v>1.1281120334115633</v>
      </c>
      <c r="F17" s="107">
        <v>1.0158851219975644</v>
      </c>
      <c r="G17" s="107">
        <v>0.9940439818908694</v>
      </c>
      <c r="H17" s="107">
        <v>1.0277110970823284</v>
      </c>
    </row>
    <row r="18" spans="2:8" s="83" customFormat="1" x14ac:dyDescent="0.2">
      <c r="B18" s="106" t="s">
        <v>12</v>
      </c>
      <c r="C18" s="106"/>
      <c r="D18" s="105">
        <v>0.95112026168446329</v>
      </c>
      <c r="E18" s="105">
        <v>1.0742837694062783</v>
      </c>
      <c r="F18" s="105">
        <v>1.0024284987704117</v>
      </c>
      <c r="G18" s="105">
        <v>0.99408427357393125</v>
      </c>
      <c r="H18" s="105">
        <v>1.0024637528930871</v>
      </c>
    </row>
    <row r="19" spans="2:8" s="83" customFormat="1" x14ac:dyDescent="0.25">
      <c r="B19" s="104"/>
      <c r="C19" s="104"/>
      <c r="D19" s="104"/>
      <c r="E19" s="104"/>
      <c r="F19" s="104"/>
      <c r="G19" s="104"/>
      <c r="H19" s="104"/>
    </row>
  </sheetData>
  <mergeCells count="5">
    <mergeCell ref="B7:H7"/>
    <mergeCell ref="B9:B13"/>
    <mergeCell ref="B14:C14"/>
    <mergeCell ref="B15:B16"/>
    <mergeCell ref="B17:C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/>
  </sheetViews>
  <sheetFormatPr defaultColWidth="9.140625" defaultRowHeight="15" x14ac:dyDescent="0.25"/>
  <cols>
    <col min="1" max="1" width="9.5703125" style="104" customWidth="1"/>
    <col min="2" max="2" width="11.28515625" style="104" customWidth="1"/>
    <col min="3" max="3" width="11.140625" style="104" customWidth="1"/>
    <col min="4" max="7" width="11.140625" style="110" customWidth="1"/>
    <col min="8" max="11" width="11.140625" style="104" customWidth="1"/>
    <col min="12" max="12" width="8.7109375" style="104" customWidth="1"/>
    <col min="13" max="13" width="11.140625" style="104" customWidth="1"/>
    <col min="14" max="16384" width="9.140625" style="104"/>
  </cols>
  <sheetData>
    <row r="1" spans="1:13" s="83" customFormat="1" x14ac:dyDescent="0.25">
      <c r="A1" s="91" t="s">
        <v>111</v>
      </c>
      <c r="D1" s="84"/>
    </row>
    <row r="2" spans="1:13" s="83" customFormat="1" ht="14.25" x14ac:dyDescent="0.2">
      <c r="A2" s="90"/>
      <c r="D2" s="84"/>
      <c r="E2" s="84"/>
      <c r="F2" s="84"/>
      <c r="G2" s="84"/>
    </row>
    <row r="3" spans="1:13" s="83" customFormat="1" ht="14.25" x14ac:dyDescent="0.2">
      <c r="D3" s="84"/>
      <c r="E3" s="84"/>
      <c r="F3" s="84"/>
      <c r="G3" s="84"/>
    </row>
    <row r="4" spans="1:13" s="83" customFormat="1" ht="14.25" x14ac:dyDescent="0.2">
      <c r="D4" s="84"/>
      <c r="E4" s="84"/>
      <c r="F4" s="84"/>
      <c r="G4" s="84"/>
    </row>
    <row r="5" spans="1:13" s="83" customFormat="1" ht="14.25" x14ac:dyDescent="0.2">
      <c r="D5" s="84"/>
      <c r="E5" s="84"/>
      <c r="F5" s="84"/>
      <c r="G5" s="84"/>
    </row>
    <row r="6" spans="1:13" s="83" customFormat="1" x14ac:dyDescent="0.2">
      <c r="B6" s="294" t="s">
        <v>89</v>
      </c>
      <c r="C6" s="294"/>
      <c r="D6" s="294"/>
      <c r="E6" s="294"/>
      <c r="F6" s="294"/>
      <c r="G6" s="294"/>
      <c r="H6" s="294"/>
      <c r="I6" s="294"/>
      <c r="J6" s="294"/>
      <c r="K6" s="294"/>
      <c r="L6" s="294"/>
    </row>
    <row r="7" spans="1:13" s="83" customFormat="1" ht="15.75" x14ac:dyDescent="0.25">
      <c r="B7" s="289" t="s">
        <v>106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104"/>
    </row>
    <row r="8" spans="1:13" s="83" customFormat="1" x14ac:dyDescent="0.25">
      <c r="B8" s="290" t="s">
        <v>110</v>
      </c>
      <c r="C8" s="293" t="s">
        <v>109</v>
      </c>
      <c r="D8" s="293"/>
      <c r="E8" s="293"/>
      <c r="F8" s="293"/>
      <c r="G8" s="295"/>
      <c r="H8" s="292" t="s">
        <v>108</v>
      </c>
      <c r="I8" s="293"/>
      <c r="J8" s="293"/>
      <c r="K8" s="293"/>
      <c r="L8" s="293"/>
      <c r="M8" s="104"/>
    </row>
    <row r="9" spans="1:13" s="83" customFormat="1" x14ac:dyDescent="0.25">
      <c r="B9" s="291"/>
      <c r="C9" s="106" t="s">
        <v>105</v>
      </c>
      <c r="D9" s="106" t="s">
        <v>104</v>
      </c>
      <c r="E9" s="106" t="s">
        <v>103</v>
      </c>
      <c r="F9" s="106" t="s">
        <v>102</v>
      </c>
      <c r="G9" s="106" t="s">
        <v>101</v>
      </c>
      <c r="H9" s="117" t="s">
        <v>105</v>
      </c>
      <c r="I9" s="106" t="s">
        <v>104</v>
      </c>
      <c r="J9" s="106" t="s">
        <v>103</v>
      </c>
      <c r="K9" s="106" t="s">
        <v>102</v>
      </c>
      <c r="L9" s="106" t="s">
        <v>101</v>
      </c>
      <c r="M9" s="104"/>
    </row>
    <row r="10" spans="1:13" s="83" customFormat="1" x14ac:dyDescent="0.25">
      <c r="B10" s="116">
        <v>0</v>
      </c>
      <c r="C10" s="114">
        <v>0.99278981185352488</v>
      </c>
      <c r="D10" s="114">
        <v>0.93857976277189481</v>
      </c>
      <c r="E10" s="114">
        <v>0.98500831489895191</v>
      </c>
      <c r="F10" s="114">
        <v>0.98707748041899046</v>
      </c>
      <c r="G10" s="114">
        <v>1.3867341730064868</v>
      </c>
      <c r="H10" s="113">
        <v>1.0561286383625332</v>
      </c>
      <c r="I10" s="112">
        <v>0.96200444935260321</v>
      </c>
      <c r="J10" s="112">
        <v>1.0092480909045536</v>
      </c>
      <c r="K10" s="112">
        <v>1.0003193880936239</v>
      </c>
      <c r="L10" s="112">
        <v>1.0224736228468785</v>
      </c>
      <c r="M10" s="104"/>
    </row>
    <row r="11" spans="1:13" s="83" customFormat="1" x14ac:dyDescent="0.25">
      <c r="B11" s="116">
        <v>4.1666666666666664E-2</v>
      </c>
      <c r="C11" s="114">
        <v>1.030039585987421</v>
      </c>
      <c r="D11" s="114">
        <v>0.90615352574228936</v>
      </c>
      <c r="E11" s="114">
        <v>0.96456915745234406</v>
      </c>
      <c r="F11" s="114">
        <v>0.98774725533008179</v>
      </c>
      <c r="G11" s="114">
        <v>1.3827285497666417</v>
      </c>
      <c r="H11" s="113">
        <v>0.97143922179613673</v>
      </c>
      <c r="I11" s="112">
        <v>1.042534087437865</v>
      </c>
      <c r="J11" s="112">
        <v>1.0283593486406337</v>
      </c>
      <c r="K11" s="112">
        <v>1.0058193748920738</v>
      </c>
      <c r="L11" s="112">
        <v>1.0246450460967946</v>
      </c>
      <c r="M11" s="104"/>
    </row>
    <row r="12" spans="1:13" s="83" customFormat="1" x14ac:dyDescent="0.25">
      <c r="B12" s="116">
        <v>8.3333333333333329E-2</v>
      </c>
      <c r="C12" s="114">
        <v>1.0609689196189704</v>
      </c>
      <c r="D12" s="114">
        <v>0.87788629497390824</v>
      </c>
      <c r="E12" s="114">
        <v>0.96622183066865563</v>
      </c>
      <c r="F12" s="114">
        <v>0.96212427341394413</v>
      </c>
      <c r="G12" s="114">
        <v>1.2278356621705302</v>
      </c>
      <c r="H12" s="113">
        <v>0.86874671891130784</v>
      </c>
      <c r="I12" s="112">
        <v>1.1655314065349065</v>
      </c>
      <c r="J12" s="112">
        <v>1.023835212457967</v>
      </c>
      <c r="K12" s="112">
        <v>0.96234401482353138</v>
      </c>
      <c r="L12" s="112">
        <v>0.98168544965095583</v>
      </c>
      <c r="M12" s="104"/>
    </row>
    <row r="13" spans="1:13" s="83" customFormat="1" x14ac:dyDescent="0.25">
      <c r="B13" s="116">
        <v>0.125</v>
      </c>
      <c r="C13" s="114">
        <v>1.0075448860512159</v>
      </c>
      <c r="D13" s="114">
        <v>0.86778767496818765</v>
      </c>
      <c r="E13" s="114">
        <v>0.96732094601671659</v>
      </c>
      <c r="F13" s="114">
        <v>0.97946668976618945</v>
      </c>
      <c r="G13" s="114">
        <v>1.1316343188157998</v>
      </c>
      <c r="H13" s="113">
        <v>0.80215411722811447</v>
      </c>
      <c r="I13" s="112">
        <v>1.2877021613527857</v>
      </c>
      <c r="J13" s="112">
        <v>0.91954090767708818</v>
      </c>
      <c r="K13" s="112">
        <v>0.98336256645025988</v>
      </c>
      <c r="L13" s="112">
        <v>0.99256037541490216</v>
      </c>
      <c r="M13" s="104"/>
    </row>
    <row r="14" spans="1:13" s="83" customFormat="1" x14ac:dyDescent="0.25">
      <c r="B14" s="116">
        <v>0.16666666666666666</v>
      </c>
      <c r="C14" s="114">
        <v>0.86071680428661757</v>
      </c>
      <c r="D14" s="114">
        <v>0.92074145821415565</v>
      </c>
      <c r="E14" s="114">
        <v>0.97198521598847776</v>
      </c>
      <c r="F14" s="114">
        <v>0.98366401179619611</v>
      </c>
      <c r="G14" s="114">
        <v>1.0994849452638964</v>
      </c>
      <c r="H14" s="113">
        <v>0.77813705401104771</v>
      </c>
      <c r="I14" s="112">
        <v>1.2468013840124459</v>
      </c>
      <c r="J14" s="112">
        <v>0.93262648302195561</v>
      </c>
      <c r="K14" s="112">
        <v>0.98386448212079347</v>
      </c>
      <c r="L14" s="112">
        <v>1.0010626281841692</v>
      </c>
      <c r="M14" s="104"/>
    </row>
    <row r="15" spans="1:13" s="83" customFormat="1" x14ac:dyDescent="0.25">
      <c r="B15" s="116">
        <v>0.20833333333333334</v>
      </c>
      <c r="C15" s="114">
        <v>0.7670081482738097</v>
      </c>
      <c r="D15" s="114">
        <v>0.98171693778314983</v>
      </c>
      <c r="E15" s="114">
        <v>0.98484456871637027</v>
      </c>
      <c r="F15" s="114">
        <v>0.97320942883046235</v>
      </c>
      <c r="G15" s="114">
        <v>1.1070429579001302</v>
      </c>
      <c r="H15" s="113">
        <v>0.75340937463456881</v>
      </c>
      <c r="I15" s="112">
        <v>1.1835227890786466</v>
      </c>
      <c r="J15" s="112">
        <v>0.97097919371330754</v>
      </c>
      <c r="K15" s="112">
        <v>0.94041294444773127</v>
      </c>
      <c r="L15" s="112">
        <v>1.0029441739327369</v>
      </c>
      <c r="M15" s="104"/>
    </row>
    <row r="16" spans="1:13" s="83" customFormat="1" x14ac:dyDescent="0.25">
      <c r="B16" s="116">
        <v>0.25</v>
      </c>
      <c r="C16" s="114">
        <v>0.9605875851723028</v>
      </c>
      <c r="D16" s="114">
        <v>1.121992807294101</v>
      </c>
      <c r="E16" s="114">
        <v>0.98483294708211166</v>
      </c>
      <c r="F16" s="114">
        <v>1.0104630406262769</v>
      </c>
      <c r="G16" s="114">
        <v>1.1144337905860568</v>
      </c>
      <c r="H16" s="113">
        <v>0.72228790384769848</v>
      </c>
      <c r="I16" s="112">
        <v>1.24540765782775</v>
      </c>
      <c r="J16" s="112">
        <v>1.0115857247320266</v>
      </c>
      <c r="K16" s="112">
        <v>0.95056295465684981</v>
      </c>
      <c r="L16" s="112">
        <v>1.0164000103867969</v>
      </c>
      <c r="M16" s="104"/>
    </row>
    <row r="17" spans="2:13" s="83" customFormat="1" x14ac:dyDescent="0.25">
      <c r="B17" s="116">
        <v>0.29166666666666669</v>
      </c>
      <c r="C17" s="114">
        <v>1.0287948821686292</v>
      </c>
      <c r="D17" s="114">
        <v>1.1497189183917873</v>
      </c>
      <c r="E17" s="114">
        <v>1.0071833351176596</v>
      </c>
      <c r="F17" s="114">
        <v>0.97941451952149328</v>
      </c>
      <c r="G17" s="114">
        <v>1.0736489830671987</v>
      </c>
      <c r="H17" s="113">
        <v>0.65871225261234179</v>
      </c>
      <c r="I17" s="112">
        <v>1.4368425778201384</v>
      </c>
      <c r="J17" s="112">
        <v>1.0349742115661005</v>
      </c>
      <c r="K17" s="112">
        <v>0.95986810022525149</v>
      </c>
      <c r="L17" s="112">
        <v>1.061427659018551</v>
      </c>
      <c r="M17" s="104"/>
    </row>
    <row r="18" spans="2:13" s="83" customFormat="1" x14ac:dyDescent="0.25">
      <c r="B18" s="116">
        <v>0.33333333333333331</v>
      </c>
      <c r="C18" s="114">
        <v>1.0102624778843861</v>
      </c>
      <c r="D18" s="114">
        <v>1.1356970583968944</v>
      </c>
      <c r="E18" s="114">
        <v>0.99212209278773544</v>
      </c>
      <c r="F18" s="114">
        <v>0.99402712054273756</v>
      </c>
      <c r="G18" s="114">
        <v>1.0217130452726007</v>
      </c>
      <c r="H18" s="113">
        <v>0.65399382442530263</v>
      </c>
      <c r="I18" s="112">
        <v>1.4975647153039617</v>
      </c>
      <c r="J18" s="112">
        <v>1.0421850914419473</v>
      </c>
      <c r="K18" s="112">
        <v>0.96864711478588916</v>
      </c>
      <c r="L18" s="112">
        <v>1.0401155962576372</v>
      </c>
      <c r="M18" s="104"/>
    </row>
    <row r="19" spans="2:13" s="83" customFormat="1" x14ac:dyDescent="0.25">
      <c r="B19" s="116">
        <v>0.375</v>
      </c>
      <c r="C19" s="114">
        <v>0.96759623628307234</v>
      </c>
      <c r="D19" s="114">
        <v>1.168862417641414</v>
      </c>
      <c r="E19" s="114">
        <v>0.9868949797457609</v>
      </c>
      <c r="F19" s="114">
        <v>0.9950997917100709</v>
      </c>
      <c r="G19" s="114">
        <v>1.0277726699458947</v>
      </c>
      <c r="H19" s="113">
        <v>0.7356755699111599</v>
      </c>
      <c r="I19" s="112">
        <v>1.3788483205944151</v>
      </c>
      <c r="J19" s="112">
        <v>1.0591159282413698</v>
      </c>
      <c r="K19" s="112">
        <v>0.96750117894642296</v>
      </c>
      <c r="L19" s="112">
        <v>1.0399153150733533</v>
      </c>
      <c r="M19" s="104"/>
    </row>
    <row r="20" spans="2:13" s="83" customFormat="1" x14ac:dyDescent="0.25">
      <c r="B20" s="116">
        <v>0.41666666666666669</v>
      </c>
      <c r="C20" s="114">
        <v>0.97702784975115775</v>
      </c>
      <c r="D20" s="114">
        <v>1.1162936534156374</v>
      </c>
      <c r="E20" s="114">
        <v>0.9795748061607602</v>
      </c>
      <c r="F20" s="114">
        <v>1.0270504193669927</v>
      </c>
      <c r="G20" s="114">
        <v>1.0055950560389575</v>
      </c>
      <c r="H20" s="113">
        <v>0.7672315609658511</v>
      </c>
      <c r="I20" s="112">
        <v>1.2786829503842905</v>
      </c>
      <c r="J20" s="112">
        <v>1.0701916979659529</v>
      </c>
      <c r="K20" s="112">
        <v>0.98407533743052911</v>
      </c>
      <c r="L20" s="112">
        <v>1.0297620381617458</v>
      </c>
      <c r="M20" s="104"/>
    </row>
    <row r="21" spans="2:13" s="83" customFormat="1" x14ac:dyDescent="0.25">
      <c r="B21" s="116">
        <v>0.45833333333333331</v>
      </c>
      <c r="C21" s="114">
        <v>0.9732558770433094</v>
      </c>
      <c r="D21" s="114">
        <v>1.1122613579467531</v>
      </c>
      <c r="E21" s="114">
        <v>0.98746818361077993</v>
      </c>
      <c r="F21" s="114">
        <v>1.0122369739354833</v>
      </c>
      <c r="G21" s="114">
        <v>1.0245065452932729</v>
      </c>
      <c r="H21" s="113">
        <v>0.81978288776897412</v>
      </c>
      <c r="I21" s="112">
        <v>1.2409518666938759</v>
      </c>
      <c r="J21" s="112">
        <v>1.0218043646566426</v>
      </c>
      <c r="K21" s="112">
        <v>0.99619021304898325</v>
      </c>
      <c r="L21" s="112">
        <v>1.0495250649068428</v>
      </c>
      <c r="M21" s="104"/>
    </row>
    <row r="22" spans="2:13" s="83" customFormat="1" x14ac:dyDescent="0.25">
      <c r="B22" s="116">
        <v>0.5</v>
      </c>
      <c r="C22" s="114">
        <v>0.97442931712679215</v>
      </c>
      <c r="D22" s="114">
        <v>1.0731607708304105</v>
      </c>
      <c r="E22" s="114">
        <v>1.0074886088868906</v>
      </c>
      <c r="F22" s="114">
        <v>0.99398243937454822</v>
      </c>
      <c r="G22" s="114">
        <v>1.0123787952101935</v>
      </c>
      <c r="H22" s="113">
        <v>0.87041812040122679</v>
      </c>
      <c r="I22" s="112">
        <v>1.176021312393041</v>
      </c>
      <c r="J22" s="112">
        <v>1.0451943035920319</v>
      </c>
      <c r="K22" s="112">
        <v>0.98565318148366599</v>
      </c>
      <c r="L22" s="112">
        <v>1.0156239864332643</v>
      </c>
      <c r="M22" s="104"/>
    </row>
    <row r="23" spans="2:13" s="83" customFormat="1" x14ac:dyDescent="0.25">
      <c r="B23" s="116">
        <v>0.54166666666666663</v>
      </c>
      <c r="C23" s="114">
        <v>0.9835095069086961</v>
      </c>
      <c r="D23" s="114">
        <v>1.0551123524263506</v>
      </c>
      <c r="E23" s="114">
        <v>1.020972166329174</v>
      </c>
      <c r="F23" s="114">
        <v>0.99156384001111564</v>
      </c>
      <c r="G23" s="114">
        <v>1.0273187113248068</v>
      </c>
      <c r="H23" s="113">
        <v>0.91168939187670472</v>
      </c>
      <c r="I23" s="112">
        <v>1.1285054575370912</v>
      </c>
      <c r="J23" s="112">
        <v>1.0419347419005651</v>
      </c>
      <c r="K23" s="112">
        <v>0.991774746538721</v>
      </c>
      <c r="L23" s="112">
        <v>1.0139435918330391</v>
      </c>
      <c r="M23" s="104"/>
    </row>
    <row r="24" spans="2:13" s="83" customFormat="1" x14ac:dyDescent="0.25">
      <c r="B24" s="116">
        <v>0.58333333333333337</v>
      </c>
      <c r="C24" s="114">
        <v>1.009546706166619</v>
      </c>
      <c r="D24" s="114">
        <v>1.0472217669568264</v>
      </c>
      <c r="E24" s="114">
        <v>1.0121218542840353</v>
      </c>
      <c r="F24" s="114">
        <v>0.98857077547288419</v>
      </c>
      <c r="G24" s="114">
        <v>1.0150657175986759</v>
      </c>
      <c r="H24" s="113">
        <v>0.93830819448349523</v>
      </c>
      <c r="I24" s="112">
        <v>1.1154348293987042</v>
      </c>
      <c r="J24" s="112">
        <v>1.0011856869557931</v>
      </c>
      <c r="K24" s="112">
        <v>0.98903587463847042</v>
      </c>
      <c r="L24" s="112">
        <v>1.0223380033230087</v>
      </c>
      <c r="M24" s="104"/>
    </row>
    <row r="25" spans="2:13" s="83" customFormat="1" x14ac:dyDescent="0.25">
      <c r="B25" s="116">
        <v>0.625</v>
      </c>
      <c r="C25" s="114">
        <v>1.011372290441096</v>
      </c>
      <c r="D25" s="114">
        <v>1.0417888118492009</v>
      </c>
      <c r="E25" s="114">
        <v>1.0159129629532444</v>
      </c>
      <c r="F25" s="114">
        <v>0.97397271789313422</v>
      </c>
      <c r="G25" s="114">
        <v>1.0461971524027236</v>
      </c>
      <c r="H25" s="113">
        <v>0.93683857821291383</v>
      </c>
      <c r="I25" s="112">
        <v>1.0900010386259524</v>
      </c>
      <c r="J25" s="112">
        <v>0.97803767084214632</v>
      </c>
      <c r="K25" s="112">
        <v>1.0256500648654747</v>
      </c>
      <c r="L25" s="112">
        <v>1.0196241649324758</v>
      </c>
      <c r="M25" s="104"/>
    </row>
    <row r="26" spans="2:13" s="83" customFormat="1" x14ac:dyDescent="0.25">
      <c r="B26" s="116">
        <v>0.66666666666666663</v>
      </c>
      <c r="C26" s="114">
        <v>1.0165847429798376</v>
      </c>
      <c r="D26" s="114">
        <v>1.026947351593938</v>
      </c>
      <c r="E26" s="114">
        <v>1.0286386079510104</v>
      </c>
      <c r="F26" s="114">
        <v>0.97118349579408036</v>
      </c>
      <c r="G26" s="114">
        <v>1.0210413627831618</v>
      </c>
      <c r="H26" s="113">
        <v>0.93776871445790999</v>
      </c>
      <c r="I26" s="112">
        <v>1.0941373599179347</v>
      </c>
      <c r="J26" s="112">
        <v>0.99398926989277481</v>
      </c>
      <c r="K26" s="112">
        <v>1.0079373453113858</v>
      </c>
      <c r="L26" s="112">
        <v>1.0292405773705551</v>
      </c>
      <c r="M26" s="104"/>
    </row>
    <row r="27" spans="2:13" s="83" customFormat="1" x14ac:dyDescent="0.25">
      <c r="B27" s="116">
        <v>0.70833333333333337</v>
      </c>
      <c r="C27" s="114">
        <v>1.0472129772457284</v>
      </c>
      <c r="D27" s="114">
        <v>1.0202808186713994</v>
      </c>
      <c r="E27" s="114">
        <v>1.0137543546109102</v>
      </c>
      <c r="F27" s="114">
        <v>0.98268234617235772</v>
      </c>
      <c r="G27" s="114">
        <v>1.0101442517001695</v>
      </c>
      <c r="H27" s="113">
        <v>0.93001161257285136</v>
      </c>
      <c r="I27" s="112">
        <v>1.121688438873661</v>
      </c>
      <c r="J27" s="112">
        <v>1.0053777401448867</v>
      </c>
      <c r="K27" s="112">
        <v>0.99671849694682968</v>
      </c>
      <c r="L27" s="112">
        <v>1.0198690087527791</v>
      </c>
      <c r="M27" s="104"/>
    </row>
    <row r="28" spans="2:13" s="83" customFormat="1" x14ac:dyDescent="0.25">
      <c r="B28" s="116">
        <v>0.75</v>
      </c>
      <c r="C28" s="114">
        <v>1.0536563292697305</v>
      </c>
      <c r="D28" s="114">
        <v>1.0058090566845563</v>
      </c>
      <c r="E28" s="114">
        <v>1.0009466938187057</v>
      </c>
      <c r="F28" s="114">
        <v>0.99218441433861226</v>
      </c>
      <c r="G28" s="114">
        <v>0.99110947764787105</v>
      </c>
      <c r="H28" s="113">
        <v>0.95768905595659348</v>
      </c>
      <c r="I28" s="112">
        <v>1.1056854027470755</v>
      </c>
      <c r="J28" s="112">
        <v>0.98981015564940444</v>
      </c>
      <c r="K28" s="112">
        <v>1.0127533812536011</v>
      </c>
      <c r="L28" s="112">
        <v>0.99605596348778325</v>
      </c>
      <c r="M28" s="104"/>
    </row>
    <row r="29" spans="2:13" s="83" customFormat="1" x14ac:dyDescent="0.25">
      <c r="B29" s="116">
        <v>0.79166666666666663</v>
      </c>
      <c r="C29" s="114">
        <v>1.0386425576649552</v>
      </c>
      <c r="D29" s="114">
        <v>1.0477341245154805</v>
      </c>
      <c r="E29" s="114">
        <v>0.99824410493756688</v>
      </c>
      <c r="F29" s="114">
        <v>0.98827733986766952</v>
      </c>
      <c r="G29" s="114">
        <v>0.98851792142535999</v>
      </c>
      <c r="H29" s="113">
        <v>0.99344574811218123</v>
      </c>
      <c r="I29" s="112">
        <v>1.067353824769079</v>
      </c>
      <c r="J29" s="112">
        <v>0.9889357411793126</v>
      </c>
      <c r="K29" s="112">
        <v>1.0032709238235824</v>
      </c>
      <c r="L29" s="112">
        <v>1.0226802404970838</v>
      </c>
      <c r="M29" s="104"/>
    </row>
    <row r="30" spans="2:13" s="83" customFormat="1" x14ac:dyDescent="0.25">
      <c r="B30" s="116">
        <v>0.83333333333333337</v>
      </c>
      <c r="C30" s="114">
        <v>1.0087817437362718</v>
      </c>
      <c r="D30" s="114">
        <v>1.0772434580556502</v>
      </c>
      <c r="E30" s="114">
        <v>0.99841404347266305</v>
      </c>
      <c r="F30" s="114">
        <v>1.0002217607153321</v>
      </c>
      <c r="G30" s="114">
        <v>0.99891841446573448</v>
      </c>
      <c r="H30" s="113">
        <v>0.99896075809274421</v>
      </c>
      <c r="I30" s="112">
        <v>1.012993689643354</v>
      </c>
      <c r="J30" s="112">
        <v>1.0311328519824803</v>
      </c>
      <c r="K30" s="112">
        <v>1.0120082113555491</v>
      </c>
      <c r="L30" s="112">
        <v>1.0226838335964863</v>
      </c>
      <c r="M30" s="104"/>
    </row>
    <row r="31" spans="2:13" s="83" customFormat="1" x14ac:dyDescent="0.25">
      <c r="B31" s="116">
        <v>0.875</v>
      </c>
      <c r="C31" s="114">
        <v>0.98992001575718735</v>
      </c>
      <c r="D31" s="114">
        <v>1.0506390450569454</v>
      </c>
      <c r="E31" s="114">
        <v>1.0031959266807442</v>
      </c>
      <c r="F31" s="114">
        <v>0.98538873306254604</v>
      </c>
      <c r="G31" s="114">
        <v>0.9926238844935924</v>
      </c>
      <c r="H31" s="113">
        <v>1.0195724743086232</v>
      </c>
      <c r="I31" s="112">
        <v>1.0116254428113882</v>
      </c>
      <c r="J31" s="112">
        <v>1.0198979030911355</v>
      </c>
      <c r="K31" s="112">
        <v>1.0042128018482721</v>
      </c>
      <c r="L31" s="112">
        <v>1.0462145927229316</v>
      </c>
      <c r="M31" s="104"/>
    </row>
    <row r="32" spans="2:13" s="83" customFormat="1" x14ac:dyDescent="0.25">
      <c r="B32" s="116">
        <v>0.91666666666666663</v>
      </c>
      <c r="C32" s="114">
        <v>0.97662418182563426</v>
      </c>
      <c r="D32" s="114">
        <v>1.0306379362907845</v>
      </c>
      <c r="E32" s="114">
        <v>0.95022730103375252</v>
      </c>
      <c r="F32" s="114">
        <v>1.0379311941473353</v>
      </c>
      <c r="G32" s="114">
        <v>0.99329262559426468</v>
      </c>
      <c r="H32" s="113">
        <v>1.0218625380015893</v>
      </c>
      <c r="I32" s="112">
        <v>1.0049422055607622</v>
      </c>
      <c r="J32" s="112">
        <v>1.0214590807070336</v>
      </c>
      <c r="K32" s="112">
        <v>0.99464674285192578</v>
      </c>
      <c r="L32" s="112">
        <v>1.0590176424152302</v>
      </c>
      <c r="M32" s="104"/>
    </row>
    <row r="33" spans="2:13" s="83" customFormat="1" x14ac:dyDescent="0.25">
      <c r="B33" s="115">
        <v>0.95833333333333337</v>
      </c>
      <c r="C33" s="114">
        <v>0.97417954213951552</v>
      </c>
      <c r="D33" s="114">
        <v>1.0049996208855332</v>
      </c>
      <c r="E33" s="114">
        <v>0.97147919448888653</v>
      </c>
      <c r="F33" s="114">
        <v>1.0227153361344539</v>
      </c>
      <c r="G33" s="114">
        <v>0.94636667094620608</v>
      </c>
      <c r="H33" s="113">
        <v>1.0718381891525783</v>
      </c>
      <c r="I33" s="112">
        <v>0.96933025040844389</v>
      </c>
      <c r="J33" s="112">
        <v>1.011935211748576</v>
      </c>
      <c r="K33" s="112">
        <v>1.0080021784636151</v>
      </c>
      <c r="L33" s="112">
        <v>1.061648024369507</v>
      </c>
      <c r="M33" s="104"/>
    </row>
    <row r="34" spans="2:13" s="83" customFormat="1" x14ac:dyDescent="0.25">
      <c r="B34" s="106" t="s">
        <v>12</v>
      </c>
      <c r="C34" s="105">
        <v>0.99788008359511227</v>
      </c>
      <c r="D34" s="105">
        <v>1.0559011542294867</v>
      </c>
      <c r="E34" s="105">
        <v>0.99751640118792317</v>
      </c>
      <c r="F34" s="105">
        <v>0.99410155527070099</v>
      </c>
      <c r="G34" s="105">
        <v>1.0370259489708067</v>
      </c>
      <c r="H34" s="111">
        <v>0.90213013338387438</v>
      </c>
      <c r="I34" s="105">
        <v>1.1281120334115633</v>
      </c>
      <c r="J34" s="105">
        <v>1.0158851219975644</v>
      </c>
      <c r="K34" s="105">
        <v>0.9940439818908694</v>
      </c>
      <c r="L34" s="105">
        <v>1.0277110970823284</v>
      </c>
      <c r="M34" s="104"/>
    </row>
    <row r="35" spans="2:13" s="83" customFormat="1" ht="14.25" x14ac:dyDescent="0.2">
      <c r="D35" s="84"/>
      <c r="E35" s="84"/>
      <c r="F35" s="84"/>
      <c r="G35" s="84"/>
    </row>
    <row r="36" spans="2:13" s="83" customFormat="1" ht="14.25" x14ac:dyDescent="0.2">
      <c r="D36" s="84"/>
      <c r="E36" s="84"/>
      <c r="F36" s="84"/>
      <c r="G36" s="84"/>
    </row>
    <row r="37" spans="2:13" s="83" customFormat="1" ht="14.25" x14ac:dyDescent="0.2">
      <c r="D37" s="84"/>
      <c r="E37" s="84"/>
      <c r="F37" s="84"/>
      <c r="G37" s="84"/>
    </row>
  </sheetData>
  <mergeCells count="5">
    <mergeCell ref="B7:L7"/>
    <mergeCell ref="B8:B9"/>
    <mergeCell ref="H8:L8"/>
    <mergeCell ref="B6:L6"/>
    <mergeCell ref="C8:G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7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3" style="80" customWidth="1"/>
    <col min="2" max="2" width="5.28515625" style="80" customWidth="1"/>
    <col min="3" max="3" width="31" style="80" bestFit="1" customWidth="1"/>
    <col min="4" max="12" width="10" style="80" bestFit="1" customWidth="1"/>
    <col min="13" max="34" width="11" style="80" bestFit="1" customWidth="1"/>
    <col min="35" max="35" width="11.28515625" style="80" bestFit="1" customWidth="1"/>
    <col min="36" max="36" width="10.28515625" style="80" customWidth="1"/>
    <col min="37" max="16384" width="9.140625" style="80"/>
  </cols>
  <sheetData>
    <row r="1" spans="1:35" s="83" customFormat="1" x14ac:dyDescent="0.25">
      <c r="A1" s="91" t="s">
        <v>204</v>
      </c>
      <c r="B1" s="91"/>
      <c r="E1" s="84"/>
    </row>
    <row r="2" spans="1:35" s="83" customFormat="1" x14ac:dyDescent="0.25">
      <c r="A2" s="90"/>
      <c r="B2" s="126"/>
      <c r="E2" s="84"/>
      <c r="F2" s="84"/>
    </row>
    <row r="3" spans="1:35" s="83" customFormat="1" ht="14.25" x14ac:dyDescent="0.2">
      <c r="E3" s="84"/>
      <c r="F3" s="84"/>
    </row>
    <row r="4" spans="1:35" s="83" customFormat="1" ht="14.25" x14ac:dyDescent="0.2">
      <c r="E4" s="84"/>
      <c r="F4" s="84"/>
    </row>
    <row r="5" spans="1:35" s="83" customFormat="1" ht="14.25" x14ac:dyDescent="0.2">
      <c r="E5" s="84"/>
      <c r="F5" s="84"/>
    </row>
    <row r="6" spans="1:35" customFormat="1" x14ac:dyDescent="0.25"/>
    <row r="7" spans="1:35" s="124" customFormat="1" ht="14.45" customHeight="1" x14ac:dyDescent="0.25">
      <c r="C7" s="125"/>
      <c r="D7" s="125">
        <v>44044</v>
      </c>
      <c r="E7" s="125">
        <v>44045</v>
      </c>
      <c r="F7" s="125">
        <v>44046</v>
      </c>
      <c r="G7" s="125">
        <v>44047</v>
      </c>
      <c r="H7" s="125">
        <v>44048</v>
      </c>
      <c r="I7" s="125">
        <v>44049</v>
      </c>
      <c r="J7" s="125">
        <v>44050</v>
      </c>
      <c r="K7" s="125">
        <v>44051</v>
      </c>
      <c r="L7" s="125">
        <v>44052</v>
      </c>
      <c r="M7" s="125">
        <v>44053</v>
      </c>
      <c r="N7" s="125">
        <v>44054</v>
      </c>
      <c r="O7" s="125">
        <v>44055</v>
      </c>
      <c r="P7" s="125">
        <v>44056</v>
      </c>
      <c r="Q7" s="125">
        <v>44057</v>
      </c>
      <c r="R7" s="125">
        <v>44058</v>
      </c>
      <c r="S7" s="125">
        <v>44059</v>
      </c>
      <c r="T7" s="125">
        <v>44060</v>
      </c>
      <c r="U7" s="125">
        <v>44061</v>
      </c>
      <c r="V7" s="125">
        <v>44062</v>
      </c>
      <c r="W7" s="125">
        <v>44063</v>
      </c>
      <c r="X7" s="125">
        <v>44064</v>
      </c>
      <c r="Y7" s="125">
        <v>44065</v>
      </c>
      <c r="Z7" s="125">
        <v>44066</v>
      </c>
      <c r="AA7" s="125">
        <v>44067</v>
      </c>
      <c r="AB7" s="125">
        <v>44068</v>
      </c>
      <c r="AC7" s="125">
        <v>44069</v>
      </c>
      <c r="AD7" s="125">
        <v>44070</v>
      </c>
      <c r="AE7" s="125">
        <v>44071</v>
      </c>
      <c r="AF7" s="125">
        <v>44072</v>
      </c>
      <c r="AG7" s="125">
        <v>44073</v>
      </c>
      <c r="AH7" s="125">
        <v>44074</v>
      </c>
      <c r="AI7" s="296" t="s">
        <v>2</v>
      </c>
    </row>
    <row r="8" spans="1:35" s="122" customFormat="1" x14ac:dyDescent="0.25">
      <c r="C8" s="123"/>
      <c r="D8" s="123" t="s">
        <v>11</v>
      </c>
      <c r="E8" s="123" t="s">
        <v>5</v>
      </c>
      <c r="F8" s="123" t="s">
        <v>6</v>
      </c>
      <c r="G8" s="123" t="s">
        <v>7</v>
      </c>
      <c r="H8" s="123" t="s">
        <v>8</v>
      </c>
      <c r="I8" s="123" t="s">
        <v>9</v>
      </c>
      <c r="J8" s="123" t="s">
        <v>10</v>
      </c>
      <c r="K8" s="123" t="s">
        <v>11</v>
      </c>
      <c r="L8" s="123" t="s">
        <v>5</v>
      </c>
      <c r="M8" s="123" t="s">
        <v>6</v>
      </c>
      <c r="N8" s="123" t="s">
        <v>7</v>
      </c>
      <c r="O8" s="123" t="s">
        <v>8</v>
      </c>
      <c r="P8" s="123" t="s">
        <v>9</v>
      </c>
      <c r="Q8" s="123" t="s">
        <v>10</v>
      </c>
      <c r="R8" s="123" t="s">
        <v>11</v>
      </c>
      <c r="S8" s="123" t="s">
        <v>5</v>
      </c>
      <c r="T8" s="123" t="s">
        <v>6</v>
      </c>
      <c r="U8" s="123" t="s">
        <v>7</v>
      </c>
      <c r="V8" s="123" t="s">
        <v>8</v>
      </c>
      <c r="W8" s="123" t="s">
        <v>9</v>
      </c>
      <c r="X8" s="123" t="s">
        <v>10</v>
      </c>
      <c r="Y8" s="123" t="s">
        <v>11</v>
      </c>
      <c r="Z8" s="123" t="s">
        <v>5</v>
      </c>
      <c r="AA8" s="123" t="s">
        <v>6</v>
      </c>
      <c r="AB8" s="123" t="s">
        <v>7</v>
      </c>
      <c r="AC8" s="123" t="s">
        <v>8</v>
      </c>
      <c r="AD8" s="123" t="s">
        <v>9</v>
      </c>
      <c r="AE8" s="123" t="s">
        <v>10</v>
      </c>
      <c r="AF8" s="123" t="s">
        <v>11</v>
      </c>
      <c r="AG8" s="123" t="s">
        <v>5</v>
      </c>
      <c r="AH8" s="123" t="s">
        <v>6</v>
      </c>
      <c r="AI8" s="297"/>
    </row>
    <row r="9" spans="1:35" ht="14.45" customHeight="1" x14ac:dyDescent="0.25">
      <c r="B9" s="298" t="s">
        <v>203</v>
      </c>
      <c r="C9" s="121" t="s">
        <v>199</v>
      </c>
      <c r="D9" s="120">
        <v>168629</v>
      </c>
      <c r="E9" s="120">
        <v>170101</v>
      </c>
      <c r="F9" s="120">
        <v>185600</v>
      </c>
      <c r="G9" s="120">
        <v>203418</v>
      </c>
      <c r="H9" s="120">
        <v>197049</v>
      </c>
      <c r="I9" s="120">
        <v>193384</v>
      </c>
      <c r="J9" s="120">
        <v>193594</v>
      </c>
      <c r="K9" s="120">
        <v>188839</v>
      </c>
      <c r="L9" s="120">
        <v>178958</v>
      </c>
      <c r="M9" s="120">
        <v>203318</v>
      </c>
      <c r="N9" s="120">
        <v>196041</v>
      </c>
      <c r="O9" s="120">
        <v>185135</v>
      </c>
      <c r="P9" s="120">
        <v>197178</v>
      </c>
      <c r="Q9" s="120">
        <v>188800</v>
      </c>
      <c r="R9" s="120">
        <v>186745</v>
      </c>
      <c r="S9" s="120">
        <v>188727</v>
      </c>
      <c r="T9" s="120">
        <v>193840</v>
      </c>
      <c r="U9" s="120">
        <v>187138</v>
      </c>
      <c r="V9" s="120">
        <v>193022</v>
      </c>
      <c r="W9" s="120">
        <v>190400</v>
      </c>
      <c r="X9" s="120">
        <v>185636</v>
      </c>
      <c r="Y9" s="120">
        <v>191773</v>
      </c>
      <c r="Z9" s="120">
        <v>190314</v>
      </c>
      <c r="AA9" s="120">
        <v>200917</v>
      </c>
      <c r="AB9" s="120">
        <v>193837</v>
      </c>
      <c r="AC9" s="120">
        <v>194261</v>
      </c>
      <c r="AD9" s="120">
        <v>198424</v>
      </c>
      <c r="AE9" s="120">
        <v>197638</v>
      </c>
      <c r="AF9" s="120">
        <v>192232</v>
      </c>
      <c r="AG9" s="120">
        <v>177819</v>
      </c>
      <c r="AH9" s="120">
        <v>200625</v>
      </c>
      <c r="AI9" s="120">
        <v>5913392</v>
      </c>
    </row>
    <row r="10" spans="1:35" x14ac:dyDescent="0.25">
      <c r="B10" s="299"/>
      <c r="C10" s="121" t="s">
        <v>198</v>
      </c>
      <c r="D10" s="120">
        <v>174706</v>
      </c>
      <c r="E10" s="120">
        <v>163762</v>
      </c>
      <c r="F10" s="120">
        <v>153463</v>
      </c>
      <c r="G10" s="120">
        <v>172580</v>
      </c>
      <c r="H10" s="120">
        <v>178268</v>
      </c>
      <c r="I10" s="120">
        <v>181376</v>
      </c>
      <c r="J10" s="120">
        <v>184623</v>
      </c>
      <c r="K10" s="120">
        <v>167221</v>
      </c>
      <c r="L10" s="120">
        <v>158286</v>
      </c>
      <c r="M10" s="120">
        <v>173638</v>
      </c>
      <c r="N10" s="120">
        <v>178919</v>
      </c>
      <c r="O10" s="120">
        <v>172630</v>
      </c>
      <c r="P10" s="120">
        <v>184839</v>
      </c>
      <c r="Q10" s="120">
        <v>184507</v>
      </c>
      <c r="R10" s="120">
        <v>181673</v>
      </c>
      <c r="S10" s="120">
        <v>191183</v>
      </c>
      <c r="T10" s="120">
        <v>184269</v>
      </c>
      <c r="U10" s="120">
        <v>187353</v>
      </c>
      <c r="V10" s="120">
        <v>182721</v>
      </c>
      <c r="W10" s="120">
        <v>181453</v>
      </c>
      <c r="X10" s="120">
        <v>183151</v>
      </c>
      <c r="Y10" s="120">
        <v>185616</v>
      </c>
      <c r="Z10" s="120">
        <v>185665</v>
      </c>
      <c r="AA10" s="120">
        <v>187224</v>
      </c>
      <c r="AB10" s="120">
        <v>183013</v>
      </c>
      <c r="AC10" s="120">
        <v>185149</v>
      </c>
      <c r="AD10" s="120">
        <v>187948</v>
      </c>
      <c r="AE10" s="120">
        <v>189244</v>
      </c>
      <c r="AF10" s="120">
        <v>183414</v>
      </c>
      <c r="AG10" s="120">
        <v>173639</v>
      </c>
      <c r="AH10" s="120">
        <v>185073</v>
      </c>
      <c r="AI10" s="120">
        <v>5566606</v>
      </c>
    </row>
    <row r="11" spans="1:35" x14ac:dyDescent="0.25">
      <c r="B11" s="300"/>
      <c r="C11" s="119" t="s">
        <v>13</v>
      </c>
      <c r="D11" s="118">
        <v>343335</v>
      </c>
      <c r="E11" s="118">
        <v>333863</v>
      </c>
      <c r="F11" s="118">
        <v>339063</v>
      </c>
      <c r="G11" s="118">
        <v>375998</v>
      </c>
      <c r="H11" s="118">
        <v>375317</v>
      </c>
      <c r="I11" s="118">
        <v>374760</v>
      </c>
      <c r="J11" s="118">
        <v>378217</v>
      </c>
      <c r="K11" s="118">
        <v>356060</v>
      </c>
      <c r="L11" s="118">
        <v>337244</v>
      </c>
      <c r="M11" s="118">
        <v>376956</v>
      </c>
      <c r="N11" s="118">
        <v>374960</v>
      </c>
      <c r="O11" s="118">
        <v>357765</v>
      </c>
      <c r="P11" s="118">
        <v>382017</v>
      </c>
      <c r="Q11" s="118">
        <v>373307</v>
      </c>
      <c r="R11" s="118">
        <v>368418</v>
      </c>
      <c r="S11" s="118">
        <v>379910</v>
      </c>
      <c r="T11" s="118">
        <v>378109</v>
      </c>
      <c r="U11" s="118">
        <v>374491</v>
      </c>
      <c r="V11" s="118">
        <v>375743</v>
      </c>
      <c r="W11" s="118">
        <v>371853</v>
      </c>
      <c r="X11" s="118">
        <v>368787</v>
      </c>
      <c r="Y11" s="118">
        <v>377389</v>
      </c>
      <c r="Z11" s="118">
        <v>375979</v>
      </c>
      <c r="AA11" s="118">
        <v>388141</v>
      </c>
      <c r="AB11" s="118">
        <v>376850</v>
      </c>
      <c r="AC11" s="118">
        <v>379410</v>
      </c>
      <c r="AD11" s="118">
        <v>386372</v>
      </c>
      <c r="AE11" s="118">
        <v>386882</v>
      </c>
      <c r="AF11" s="118">
        <v>375646</v>
      </c>
      <c r="AG11" s="118">
        <v>351458</v>
      </c>
      <c r="AH11" s="118">
        <v>385698</v>
      </c>
      <c r="AI11" s="118">
        <v>11479998</v>
      </c>
    </row>
    <row r="12" spans="1:35" ht="14.45" customHeight="1" x14ac:dyDescent="0.25">
      <c r="B12" s="301" t="s">
        <v>202</v>
      </c>
      <c r="C12" s="121" t="s">
        <v>199</v>
      </c>
      <c r="D12" s="120">
        <v>101214</v>
      </c>
      <c r="E12" s="120">
        <v>106265</v>
      </c>
      <c r="F12" s="120">
        <v>120956</v>
      </c>
      <c r="G12" s="120">
        <v>122265</v>
      </c>
      <c r="H12" s="120">
        <v>118222</v>
      </c>
      <c r="I12" s="120">
        <v>118676</v>
      </c>
      <c r="J12" s="120">
        <v>121428</v>
      </c>
      <c r="K12" s="120">
        <v>119122</v>
      </c>
      <c r="L12" s="120">
        <v>109983</v>
      </c>
      <c r="M12" s="120">
        <v>126255</v>
      </c>
      <c r="N12" s="120">
        <v>122203</v>
      </c>
      <c r="O12" s="120">
        <v>121458</v>
      </c>
      <c r="P12" s="120">
        <v>119449</v>
      </c>
      <c r="Q12" s="120">
        <v>118566</v>
      </c>
      <c r="R12" s="120">
        <v>119708</v>
      </c>
      <c r="S12" s="120">
        <v>112810</v>
      </c>
      <c r="T12" s="120">
        <v>124380</v>
      </c>
      <c r="U12" s="120">
        <v>118339</v>
      </c>
      <c r="V12" s="120">
        <v>120665</v>
      </c>
      <c r="W12" s="120">
        <v>116958</v>
      </c>
      <c r="X12" s="120">
        <v>121369</v>
      </c>
      <c r="Y12" s="120">
        <v>117134</v>
      </c>
      <c r="Z12" s="120">
        <v>105077</v>
      </c>
      <c r="AA12" s="120">
        <v>126045</v>
      </c>
      <c r="AB12" s="120">
        <v>120634</v>
      </c>
      <c r="AC12" s="120">
        <v>119440</v>
      </c>
      <c r="AD12" s="120">
        <v>122341</v>
      </c>
      <c r="AE12" s="120">
        <v>121206</v>
      </c>
      <c r="AF12" s="120">
        <v>117887</v>
      </c>
      <c r="AG12" s="120">
        <v>108770</v>
      </c>
      <c r="AH12" s="120">
        <v>128697</v>
      </c>
      <c r="AI12" s="120">
        <v>3667522</v>
      </c>
    </row>
    <row r="13" spans="1:35" x14ac:dyDescent="0.25">
      <c r="B13" s="302"/>
      <c r="C13" s="121" t="s">
        <v>198</v>
      </c>
      <c r="D13" s="120">
        <v>115286</v>
      </c>
      <c r="E13" s="120">
        <v>100623</v>
      </c>
      <c r="F13" s="120">
        <v>84917</v>
      </c>
      <c r="G13" s="120">
        <v>98162</v>
      </c>
      <c r="H13" s="120">
        <v>105516</v>
      </c>
      <c r="I13" s="120">
        <v>108370</v>
      </c>
      <c r="J13" s="120">
        <v>114024</v>
      </c>
      <c r="K13" s="120">
        <v>112634</v>
      </c>
      <c r="L13" s="120">
        <v>95640</v>
      </c>
      <c r="M13" s="120">
        <v>112738</v>
      </c>
      <c r="N13" s="120">
        <v>111823</v>
      </c>
      <c r="O13" s="120">
        <v>113758</v>
      </c>
      <c r="P13" s="120">
        <v>115421</v>
      </c>
      <c r="Q13" s="120">
        <v>120098</v>
      </c>
      <c r="R13" s="120">
        <v>119583</v>
      </c>
      <c r="S13" s="120">
        <v>101152</v>
      </c>
      <c r="T13" s="120">
        <v>116294</v>
      </c>
      <c r="U13" s="120">
        <v>113382</v>
      </c>
      <c r="V13" s="120">
        <v>115278</v>
      </c>
      <c r="W13" s="120">
        <v>114643</v>
      </c>
      <c r="X13" s="120">
        <v>117292</v>
      </c>
      <c r="Y13" s="120">
        <v>116386</v>
      </c>
      <c r="Z13" s="120">
        <v>101203</v>
      </c>
      <c r="AA13" s="120">
        <v>119002</v>
      </c>
      <c r="AB13" s="120">
        <v>115076</v>
      </c>
      <c r="AC13" s="120">
        <v>115037</v>
      </c>
      <c r="AD13" s="120">
        <v>117773</v>
      </c>
      <c r="AE13" s="120">
        <v>119503</v>
      </c>
      <c r="AF13" s="120">
        <v>116548</v>
      </c>
      <c r="AG13" s="120">
        <v>101832</v>
      </c>
      <c r="AH13" s="120">
        <v>115632</v>
      </c>
      <c r="AI13" s="120">
        <v>3444626</v>
      </c>
    </row>
    <row r="14" spans="1:35" x14ac:dyDescent="0.25">
      <c r="B14" s="303"/>
      <c r="C14" s="119" t="s">
        <v>13</v>
      </c>
      <c r="D14" s="118">
        <v>216500</v>
      </c>
      <c r="E14" s="118">
        <v>206888</v>
      </c>
      <c r="F14" s="118">
        <v>205873</v>
      </c>
      <c r="G14" s="118">
        <v>220427</v>
      </c>
      <c r="H14" s="118">
        <v>223738</v>
      </c>
      <c r="I14" s="118">
        <v>227046</v>
      </c>
      <c r="J14" s="118">
        <v>235452</v>
      </c>
      <c r="K14" s="118">
        <v>231756</v>
      </c>
      <c r="L14" s="118">
        <v>205623</v>
      </c>
      <c r="M14" s="118">
        <v>238993</v>
      </c>
      <c r="N14" s="118">
        <v>234026</v>
      </c>
      <c r="O14" s="118">
        <v>235216</v>
      </c>
      <c r="P14" s="118">
        <v>234870</v>
      </c>
      <c r="Q14" s="118">
        <v>238664</v>
      </c>
      <c r="R14" s="118">
        <v>239291</v>
      </c>
      <c r="S14" s="118">
        <v>213962</v>
      </c>
      <c r="T14" s="118">
        <v>240674</v>
      </c>
      <c r="U14" s="118">
        <v>231721</v>
      </c>
      <c r="V14" s="118">
        <v>235943</v>
      </c>
      <c r="W14" s="118">
        <v>231601</v>
      </c>
      <c r="X14" s="118">
        <v>238661</v>
      </c>
      <c r="Y14" s="118">
        <v>233520</v>
      </c>
      <c r="Z14" s="118">
        <v>206280</v>
      </c>
      <c r="AA14" s="118">
        <v>245047</v>
      </c>
      <c r="AB14" s="118">
        <v>235710</v>
      </c>
      <c r="AC14" s="118">
        <v>234477</v>
      </c>
      <c r="AD14" s="118">
        <v>240114</v>
      </c>
      <c r="AE14" s="118">
        <v>240709</v>
      </c>
      <c r="AF14" s="118">
        <v>234435</v>
      </c>
      <c r="AG14" s="118">
        <v>210602</v>
      </c>
      <c r="AH14" s="118">
        <v>244329</v>
      </c>
      <c r="AI14" s="118">
        <v>7112148</v>
      </c>
    </row>
    <row r="15" spans="1:35" ht="14.45" customHeight="1" x14ac:dyDescent="0.25">
      <c r="B15" s="301" t="s">
        <v>201</v>
      </c>
      <c r="C15" s="121" t="s">
        <v>199</v>
      </c>
      <c r="D15" s="120">
        <v>6838</v>
      </c>
      <c r="E15" s="120">
        <v>18176</v>
      </c>
      <c r="F15" s="120">
        <v>22405</v>
      </c>
      <c r="G15" s="120">
        <v>20620</v>
      </c>
      <c r="H15" s="120">
        <v>23337</v>
      </c>
      <c r="I15" s="120">
        <v>23665</v>
      </c>
      <c r="J15" s="120">
        <v>25071</v>
      </c>
      <c r="K15" s="120">
        <v>19117</v>
      </c>
      <c r="L15" s="120">
        <v>18684</v>
      </c>
      <c r="M15" s="120">
        <v>23992</v>
      </c>
      <c r="N15" s="120">
        <v>23586</v>
      </c>
      <c r="O15" s="120">
        <v>24804</v>
      </c>
      <c r="P15" s="120">
        <v>24439</v>
      </c>
      <c r="Q15" s="120">
        <v>28320</v>
      </c>
      <c r="R15" s="120">
        <v>19863</v>
      </c>
      <c r="S15" s="120">
        <v>14584</v>
      </c>
      <c r="T15" s="120">
        <v>21744</v>
      </c>
      <c r="U15" s="120">
        <v>23128</v>
      </c>
      <c r="V15" s="120">
        <v>24848</v>
      </c>
      <c r="W15" s="120">
        <v>25585</v>
      </c>
      <c r="X15" s="120">
        <v>27170</v>
      </c>
      <c r="Y15" s="120">
        <v>19789</v>
      </c>
      <c r="Z15" s="120">
        <v>14698</v>
      </c>
      <c r="AA15" s="120">
        <v>23910</v>
      </c>
      <c r="AB15" s="120">
        <v>26117</v>
      </c>
      <c r="AC15" s="120">
        <v>25531</v>
      </c>
      <c r="AD15" s="120">
        <v>28618</v>
      </c>
      <c r="AE15" s="120">
        <v>28380</v>
      </c>
      <c r="AF15" s="120">
        <v>20219</v>
      </c>
      <c r="AG15" s="120">
        <v>20101</v>
      </c>
      <c r="AH15" s="120">
        <v>24269</v>
      </c>
      <c r="AI15" s="120">
        <v>691608</v>
      </c>
    </row>
    <row r="16" spans="1:35" x14ac:dyDescent="0.25">
      <c r="B16" s="302"/>
      <c r="C16" s="121" t="s">
        <v>198</v>
      </c>
      <c r="D16" s="120">
        <v>9699</v>
      </c>
      <c r="E16" s="120">
        <v>14004</v>
      </c>
      <c r="F16" s="120">
        <v>17143</v>
      </c>
      <c r="G16" s="120">
        <v>24717</v>
      </c>
      <c r="H16" s="120">
        <v>29314</v>
      </c>
      <c r="I16" s="120">
        <v>30463</v>
      </c>
      <c r="J16" s="120">
        <v>34087</v>
      </c>
      <c r="K16" s="120">
        <v>25322</v>
      </c>
      <c r="L16" s="120">
        <v>18136</v>
      </c>
      <c r="M16" s="120">
        <v>33773</v>
      </c>
      <c r="N16" s="120">
        <v>34166</v>
      </c>
      <c r="O16" s="120">
        <v>34122</v>
      </c>
      <c r="P16" s="120">
        <v>34748</v>
      </c>
      <c r="Q16" s="120">
        <v>38553</v>
      </c>
      <c r="R16" s="120">
        <v>29236</v>
      </c>
      <c r="S16" s="120">
        <v>17956</v>
      </c>
      <c r="T16" s="120">
        <v>31975</v>
      </c>
      <c r="U16" s="120">
        <v>33948</v>
      </c>
      <c r="V16" s="120">
        <v>34860</v>
      </c>
      <c r="W16" s="120">
        <v>35254</v>
      </c>
      <c r="X16" s="120">
        <v>38255</v>
      </c>
      <c r="Y16" s="120">
        <v>28109</v>
      </c>
      <c r="Z16" s="120">
        <v>16404</v>
      </c>
      <c r="AA16" s="120">
        <v>32234</v>
      </c>
      <c r="AB16" s="120">
        <v>33998</v>
      </c>
      <c r="AC16" s="120">
        <v>35125</v>
      </c>
      <c r="AD16" s="120">
        <v>35328</v>
      </c>
      <c r="AE16" s="120">
        <v>40158</v>
      </c>
      <c r="AF16" s="120">
        <v>29894</v>
      </c>
      <c r="AG16" s="120">
        <v>18046</v>
      </c>
      <c r="AH16" s="120">
        <v>33366</v>
      </c>
      <c r="AI16" s="120">
        <v>902393</v>
      </c>
    </row>
    <row r="17" spans="2:35" x14ac:dyDescent="0.25">
      <c r="B17" s="303"/>
      <c r="C17" s="119" t="s">
        <v>13</v>
      </c>
      <c r="D17" s="118">
        <v>16537</v>
      </c>
      <c r="E17" s="118">
        <v>32180</v>
      </c>
      <c r="F17" s="118">
        <v>39548</v>
      </c>
      <c r="G17" s="118">
        <v>45337</v>
      </c>
      <c r="H17" s="118">
        <v>52651</v>
      </c>
      <c r="I17" s="118">
        <v>54128</v>
      </c>
      <c r="J17" s="118">
        <v>59158</v>
      </c>
      <c r="K17" s="118">
        <v>44439</v>
      </c>
      <c r="L17" s="118">
        <v>36820</v>
      </c>
      <c r="M17" s="118">
        <v>57765</v>
      </c>
      <c r="N17" s="118">
        <v>57752</v>
      </c>
      <c r="O17" s="118">
        <v>58926</v>
      </c>
      <c r="P17" s="118">
        <v>59187</v>
      </c>
      <c r="Q17" s="118">
        <v>66873</v>
      </c>
      <c r="R17" s="118">
        <v>49099</v>
      </c>
      <c r="S17" s="118">
        <v>32540</v>
      </c>
      <c r="T17" s="118">
        <v>53719</v>
      </c>
      <c r="U17" s="118">
        <v>57076</v>
      </c>
      <c r="V17" s="118">
        <v>59708</v>
      </c>
      <c r="W17" s="118">
        <v>60839</v>
      </c>
      <c r="X17" s="118">
        <v>65425</v>
      </c>
      <c r="Y17" s="118">
        <v>47898</v>
      </c>
      <c r="Z17" s="118">
        <v>31102</v>
      </c>
      <c r="AA17" s="118">
        <v>56144</v>
      </c>
      <c r="AB17" s="118">
        <v>60115</v>
      </c>
      <c r="AC17" s="118">
        <v>60656</v>
      </c>
      <c r="AD17" s="118">
        <v>63946</v>
      </c>
      <c r="AE17" s="118">
        <v>68538</v>
      </c>
      <c r="AF17" s="118">
        <v>50113</v>
      </c>
      <c r="AG17" s="118">
        <v>38147</v>
      </c>
      <c r="AH17" s="118">
        <v>57635</v>
      </c>
      <c r="AI17" s="118">
        <v>1594001</v>
      </c>
    </row>
    <row r="18" spans="2:35" ht="14.45" customHeight="1" x14ac:dyDescent="0.25">
      <c r="B18" s="301" t="s">
        <v>200</v>
      </c>
      <c r="C18" s="121" t="s">
        <v>199</v>
      </c>
      <c r="D18" s="120">
        <v>8592</v>
      </c>
      <c r="E18" s="120">
        <v>13734</v>
      </c>
      <c r="F18" s="120">
        <v>12257</v>
      </c>
      <c r="G18" s="120">
        <v>13800</v>
      </c>
      <c r="H18" s="120">
        <v>14813</v>
      </c>
      <c r="I18" s="120">
        <v>16128</v>
      </c>
      <c r="J18" s="120">
        <v>16311</v>
      </c>
      <c r="K18" s="120">
        <v>12165</v>
      </c>
      <c r="L18" s="120">
        <v>17013</v>
      </c>
      <c r="M18" s="120">
        <v>20341</v>
      </c>
      <c r="N18" s="120">
        <v>19617</v>
      </c>
      <c r="O18" s="120">
        <v>20600</v>
      </c>
      <c r="P18" s="120">
        <v>19890</v>
      </c>
      <c r="Q18" s="120">
        <v>21410</v>
      </c>
      <c r="R18" s="120">
        <v>14648</v>
      </c>
      <c r="S18" s="120">
        <v>16621</v>
      </c>
      <c r="T18" s="120">
        <v>21134</v>
      </c>
      <c r="U18" s="120">
        <v>20758</v>
      </c>
      <c r="V18" s="120">
        <v>19690</v>
      </c>
      <c r="W18" s="120">
        <v>21238</v>
      </c>
      <c r="X18" s="120">
        <v>21157</v>
      </c>
      <c r="Y18" s="120">
        <v>14415</v>
      </c>
      <c r="Z18" s="120">
        <v>19411</v>
      </c>
      <c r="AA18" s="120">
        <v>21653</v>
      </c>
      <c r="AB18" s="120">
        <v>21197</v>
      </c>
      <c r="AC18" s="120">
        <v>20518</v>
      </c>
      <c r="AD18" s="120">
        <v>19949</v>
      </c>
      <c r="AE18" s="120">
        <v>20145</v>
      </c>
      <c r="AF18" s="120">
        <v>16355</v>
      </c>
      <c r="AG18" s="120">
        <v>18553</v>
      </c>
      <c r="AH18" s="120">
        <v>21520</v>
      </c>
      <c r="AI18" s="120">
        <v>555633</v>
      </c>
    </row>
    <row r="19" spans="2:35" x14ac:dyDescent="0.25">
      <c r="B19" s="302"/>
      <c r="C19" s="121" t="s">
        <v>198</v>
      </c>
      <c r="D19" s="120">
        <v>9750</v>
      </c>
      <c r="E19" s="120">
        <v>6809</v>
      </c>
      <c r="F19" s="120">
        <v>5579</v>
      </c>
      <c r="G19" s="120">
        <v>11762</v>
      </c>
      <c r="H19" s="120">
        <v>15400</v>
      </c>
      <c r="I19" s="120">
        <v>17518</v>
      </c>
      <c r="J19" s="120">
        <v>19524</v>
      </c>
      <c r="K19" s="120">
        <v>18158</v>
      </c>
      <c r="L19" s="120">
        <v>11834</v>
      </c>
      <c r="M19" s="120">
        <v>25761</v>
      </c>
      <c r="N19" s="120">
        <v>27088</v>
      </c>
      <c r="O19" s="120">
        <v>26362</v>
      </c>
      <c r="P19" s="120">
        <v>22446</v>
      </c>
      <c r="Q19" s="120">
        <v>24091</v>
      </c>
      <c r="R19" s="120">
        <v>20852</v>
      </c>
      <c r="S19" s="120">
        <v>11257</v>
      </c>
      <c r="T19" s="120">
        <v>20161</v>
      </c>
      <c r="U19" s="120">
        <v>21871</v>
      </c>
      <c r="V19" s="120">
        <v>22627</v>
      </c>
      <c r="W19" s="120">
        <v>23503</v>
      </c>
      <c r="X19" s="120">
        <v>24254</v>
      </c>
      <c r="Y19" s="120">
        <v>21413</v>
      </c>
      <c r="Z19" s="120">
        <v>11089</v>
      </c>
      <c r="AA19" s="120">
        <v>21129</v>
      </c>
      <c r="AB19" s="120">
        <v>22807</v>
      </c>
      <c r="AC19" s="120">
        <v>22979</v>
      </c>
      <c r="AD19" s="120">
        <v>23239</v>
      </c>
      <c r="AE19" s="120">
        <v>24960</v>
      </c>
      <c r="AF19" s="120">
        <v>22866</v>
      </c>
      <c r="AG19" s="120">
        <v>11453</v>
      </c>
      <c r="AH19" s="120">
        <v>21212</v>
      </c>
      <c r="AI19" s="120">
        <v>589754</v>
      </c>
    </row>
    <row r="20" spans="2:35" x14ac:dyDescent="0.25">
      <c r="B20" s="303"/>
      <c r="C20" s="119" t="s">
        <v>13</v>
      </c>
      <c r="D20" s="118">
        <v>18342</v>
      </c>
      <c r="E20" s="118">
        <v>20543</v>
      </c>
      <c r="F20" s="118">
        <v>17836</v>
      </c>
      <c r="G20" s="118">
        <v>25562</v>
      </c>
      <c r="H20" s="118">
        <v>30213</v>
      </c>
      <c r="I20" s="118">
        <v>33646</v>
      </c>
      <c r="J20" s="118">
        <v>35835</v>
      </c>
      <c r="K20" s="118">
        <v>30323</v>
      </c>
      <c r="L20" s="118">
        <v>28847</v>
      </c>
      <c r="M20" s="118">
        <v>46102</v>
      </c>
      <c r="N20" s="118">
        <v>46705</v>
      </c>
      <c r="O20" s="118">
        <v>46962</v>
      </c>
      <c r="P20" s="118">
        <v>42336</v>
      </c>
      <c r="Q20" s="118">
        <v>45501</v>
      </c>
      <c r="R20" s="118">
        <v>35500</v>
      </c>
      <c r="S20" s="118">
        <v>27878</v>
      </c>
      <c r="T20" s="118">
        <v>41295</v>
      </c>
      <c r="U20" s="118">
        <v>42629</v>
      </c>
      <c r="V20" s="118">
        <v>42317</v>
      </c>
      <c r="W20" s="118">
        <v>44741</v>
      </c>
      <c r="X20" s="118">
        <v>45411</v>
      </c>
      <c r="Y20" s="118">
        <v>35828</v>
      </c>
      <c r="Z20" s="118">
        <v>30500</v>
      </c>
      <c r="AA20" s="118">
        <v>42782</v>
      </c>
      <c r="AB20" s="118">
        <v>44004</v>
      </c>
      <c r="AC20" s="118">
        <v>43497</v>
      </c>
      <c r="AD20" s="118">
        <v>43188</v>
      </c>
      <c r="AE20" s="118">
        <v>45105</v>
      </c>
      <c r="AF20" s="118">
        <v>39221</v>
      </c>
      <c r="AG20" s="118">
        <v>30006</v>
      </c>
      <c r="AH20" s="118">
        <v>42732</v>
      </c>
      <c r="AI20" s="118">
        <v>1145387</v>
      </c>
    </row>
    <row r="21" spans="2:35" x14ac:dyDescent="0.25">
      <c r="C21" s="121" t="s">
        <v>197</v>
      </c>
      <c r="D21" s="120">
        <v>187504</v>
      </c>
      <c r="E21" s="120">
        <v>167580</v>
      </c>
      <c r="F21" s="120">
        <v>153885</v>
      </c>
      <c r="G21" s="120">
        <v>181085</v>
      </c>
      <c r="H21" s="120">
        <v>195519</v>
      </c>
      <c r="I21" s="120">
        <v>188514</v>
      </c>
      <c r="J21" s="120">
        <v>197811</v>
      </c>
      <c r="K21" s="120">
        <v>199682</v>
      </c>
      <c r="L21" s="120">
        <v>173198</v>
      </c>
      <c r="M21" s="120">
        <v>190447</v>
      </c>
      <c r="N21" s="120">
        <v>189849</v>
      </c>
      <c r="O21" s="120">
        <v>191134</v>
      </c>
      <c r="P21" s="120">
        <v>196198</v>
      </c>
      <c r="Q21" s="120">
        <v>196948</v>
      </c>
      <c r="R21" s="120">
        <v>202183</v>
      </c>
      <c r="S21" s="120">
        <v>173396</v>
      </c>
      <c r="T21" s="120">
        <v>196471</v>
      </c>
      <c r="U21" s="120">
        <v>186071</v>
      </c>
      <c r="V21" s="120">
        <v>193767</v>
      </c>
      <c r="W21" s="120">
        <v>187497</v>
      </c>
      <c r="X21" s="120">
        <v>193409</v>
      </c>
      <c r="Y21" s="120">
        <v>194399</v>
      </c>
      <c r="Z21" s="120">
        <v>181900</v>
      </c>
      <c r="AA21" s="120">
        <v>190334</v>
      </c>
      <c r="AB21" s="120">
        <v>188808</v>
      </c>
      <c r="AC21" s="120">
        <v>191152</v>
      </c>
      <c r="AD21" s="120">
        <v>193562</v>
      </c>
      <c r="AE21" s="120">
        <v>195426</v>
      </c>
      <c r="AF21" s="120">
        <v>191380</v>
      </c>
      <c r="AG21" s="120">
        <v>178015</v>
      </c>
      <c r="AH21" s="120">
        <v>192182</v>
      </c>
      <c r="AI21" s="120">
        <v>5839306</v>
      </c>
    </row>
    <row r="22" spans="2:35" x14ac:dyDescent="0.25">
      <c r="C22" s="121" t="s">
        <v>196</v>
      </c>
      <c r="D22" s="120">
        <v>127002</v>
      </c>
      <c r="E22" s="120">
        <v>125703</v>
      </c>
      <c r="F22" s="120">
        <v>137966</v>
      </c>
      <c r="G22" s="120">
        <v>165490</v>
      </c>
      <c r="H22" s="120">
        <v>172088</v>
      </c>
      <c r="I22" s="120">
        <v>171278</v>
      </c>
      <c r="J22" s="120">
        <v>183915</v>
      </c>
      <c r="K22" s="120">
        <v>175415</v>
      </c>
      <c r="L22" s="120">
        <v>147842</v>
      </c>
      <c r="M22" s="120">
        <v>178212</v>
      </c>
      <c r="N22" s="120">
        <v>173934</v>
      </c>
      <c r="O22" s="120">
        <v>175569</v>
      </c>
      <c r="P22" s="120">
        <v>171146</v>
      </c>
      <c r="Q22" s="120">
        <v>177278</v>
      </c>
      <c r="R22" s="120">
        <v>170916</v>
      </c>
      <c r="S22" s="120">
        <v>141236</v>
      </c>
      <c r="T22" s="120">
        <v>176462</v>
      </c>
      <c r="U22" s="120">
        <v>169250</v>
      </c>
      <c r="V22" s="120">
        <v>173698</v>
      </c>
      <c r="W22" s="120">
        <v>170323</v>
      </c>
      <c r="X22" s="120">
        <v>176815</v>
      </c>
      <c r="Y22" s="120">
        <v>168060</v>
      </c>
      <c r="Z22" s="120">
        <v>150486</v>
      </c>
      <c r="AA22" s="120">
        <v>177001</v>
      </c>
      <c r="AB22" s="120">
        <v>169952</v>
      </c>
      <c r="AC22" s="120">
        <v>173465</v>
      </c>
      <c r="AD22" s="120">
        <v>176655</v>
      </c>
      <c r="AE22" s="120">
        <v>176807</v>
      </c>
      <c r="AF22" s="120">
        <v>169579</v>
      </c>
      <c r="AG22" s="120">
        <v>145270</v>
      </c>
      <c r="AH22" s="120">
        <v>177740</v>
      </c>
      <c r="AI22" s="120">
        <v>5146553</v>
      </c>
    </row>
    <row r="23" spans="2:35" x14ac:dyDescent="0.25">
      <c r="C23" s="119" t="s">
        <v>13</v>
      </c>
      <c r="D23" s="118">
        <v>314506</v>
      </c>
      <c r="E23" s="118">
        <v>293283</v>
      </c>
      <c r="F23" s="118">
        <v>291851</v>
      </c>
      <c r="G23" s="118">
        <v>346575</v>
      </c>
      <c r="H23" s="118">
        <v>367607</v>
      </c>
      <c r="I23" s="118">
        <v>359792</v>
      </c>
      <c r="J23" s="118">
        <v>381726</v>
      </c>
      <c r="K23" s="118">
        <v>375097</v>
      </c>
      <c r="L23" s="118">
        <v>321040</v>
      </c>
      <c r="M23" s="118">
        <v>368659</v>
      </c>
      <c r="N23" s="118">
        <v>363783</v>
      </c>
      <c r="O23" s="118">
        <v>366703</v>
      </c>
      <c r="P23" s="118">
        <v>367344</v>
      </c>
      <c r="Q23" s="118">
        <v>374226</v>
      </c>
      <c r="R23" s="118">
        <v>373099</v>
      </c>
      <c r="S23" s="118">
        <v>314632</v>
      </c>
      <c r="T23" s="118">
        <v>372933</v>
      </c>
      <c r="U23" s="118">
        <v>355321</v>
      </c>
      <c r="V23" s="118">
        <v>367465</v>
      </c>
      <c r="W23" s="118">
        <v>357820</v>
      </c>
      <c r="X23" s="118">
        <v>370224</v>
      </c>
      <c r="Y23" s="118">
        <v>362459</v>
      </c>
      <c r="Z23" s="118">
        <v>332386</v>
      </c>
      <c r="AA23" s="118">
        <v>367335</v>
      </c>
      <c r="AB23" s="118">
        <v>358760</v>
      </c>
      <c r="AC23" s="118">
        <v>364617</v>
      </c>
      <c r="AD23" s="118">
        <v>370217</v>
      </c>
      <c r="AE23" s="118">
        <v>372233</v>
      </c>
      <c r="AF23" s="118">
        <v>360959</v>
      </c>
      <c r="AG23" s="118">
        <v>323285</v>
      </c>
      <c r="AH23" s="118">
        <v>369922</v>
      </c>
      <c r="AI23" s="118">
        <v>10985859</v>
      </c>
    </row>
    <row r="24" spans="2:35" x14ac:dyDescent="0.25">
      <c r="C24" s="121" t="s">
        <v>195</v>
      </c>
      <c r="D24" s="120">
        <v>103028</v>
      </c>
      <c r="E24" s="120">
        <v>107457</v>
      </c>
      <c r="F24" s="120">
        <v>119093</v>
      </c>
      <c r="G24" s="120">
        <v>118956</v>
      </c>
      <c r="H24" s="120">
        <v>111486</v>
      </c>
      <c r="I24" s="120">
        <v>115882</v>
      </c>
      <c r="J24" s="120">
        <v>118353</v>
      </c>
      <c r="K24" s="120">
        <v>121380</v>
      </c>
      <c r="L24" s="120">
        <v>114048</v>
      </c>
      <c r="M24" s="120">
        <v>118000</v>
      </c>
      <c r="N24" s="120">
        <v>115619</v>
      </c>
      <c r="O24" s="120">
        <v>114738</v>
      </c>
      <c r="P24" s="120">
        <v>114672</v>
      </c>
      <c r="Q24" s="120">
        <v>108697</v>
      </c>
      <c r="R24" s="120">
        <v>119446</v>
      </c>
      <c r="S24" s="120">
        <v>112787</v>
      </c>
      <c r="T24" s="120">
        <v>117187</v>
      </c>
      <c r="U24" s="120">
        <v>110515</v>
      </c>
      <c r="V24" s="120">
        <v>113699</v>
      </c>
      <c r="W24" s="120">
        <v>110710</v>
      </c>
      <c r="X24" s="120">
        <v>113496</v>
      </c>
      <c r="Y24" s="120">
        <v>119726</v>
      </c>
      <c r="Z24" s="120">
        <v>108226</v>
      </c>
      <c r="AA24" s="120">
        <v>121446</v>
      </c>
      <c r="AB24" s="120">
        <v>113567</v>
      </c>
      <c r="AC24" s="120">
        <v>109930</v>
      </c>
      <c r="AD24" s="120">
        <v>115718</v>
      </c>
      <c r="AE24" s="120">
        <v>113973</v>
      </c>
      <c r="AF24" s="120">
        <v>118526</v>
      </c>
      <c r="AG24" s="120">
        <v>108558</v>
      </c>
      <c r="AH24" s="120">
        <v>119862</v>
      </c>
      <c r="AI24" s="120">
        <v>3548781</v>
      </c>
    </row>
    <row r="25" spans="2:35" x14ac:dyDescent="0.25">
      <c r="C25" s="121" t="s">
        <v>194</v>
      </c>
      <c r="D25" s="120">
        <v>126303</v>
      </c>
      <c r="E25" s="120">
        <v>114990</v>
      </c>
      <c r="F25" s="120">
        <v>103308</v>
      </c>
      <c r="G25" s="120">
        <v>119696</v>
      </c>
      <c r="H25" s="120">
        <v>127577</v>
      </c>
      <c r="I25" s="120">
        <v>129881</v>
      </c>
      <c r="J25" s="120">
        <v>132563</v>
      </c>
      <c r="K25" s="120">
        <v>133172</v>
      </c>
      <c r="L25" s="120">
        <v>114264</v>
      </c>
      <c r="M25" s="120">
        <v>129151</v>
      </c>
      <c r="N25" s="120">
        <v>128806</v>
      </c>
      <c r="O25" s="120">
        <v>133382</v>
      </c>
      <c r="P25" s="120">
        <v>132007</v>
      </c>
      <c r="Q25" s="120">
        <v>135023</v>
      </c>
      <c r="R25" s="120">
        <v>135454</v>
      </c>
      <c r="S25" s="120">
        <v>122162</v>
      </c>
      <c r="T25" s="120">
        <v>136548</v>
      </c>
      <c r="U25" s="120">
        <v>131222</v>
      </c>
      <c r="V25" s="120">
        <v>131828</v>
      </c>
      <c r="W25" s="120">
        <v>128551</v>
      </c>
      <c r="X25" s="120">
        <v>130574</v>
      </c>
      <c r="Y25" s="120">
        <v>136105</v>
      </c>
      <c r="Z25" s="120">
        <v>121371</v>
      </c>
      <c r="AA25" s="120">
        <v>138398</v>
      </c>
      <c r="AB25" s="120">
        <v>132368</v>
      </c>
      <c r="AC25" s="120">
        <v>132095</v>
      </c>
      <c r="AD25" s="120">
        <v>133600</v>
      </c>
      <c r="AE25" s="120">
        <v>131113</v>
      </c>
      <c r="AF25" s="120">
        <v>136089</v>
      </c>
      <c r="AG25" s="120">
        <v>119781</v>
      </c>
      <c r="AH25" s="120">
        <v>133896</v>
      </c>
      <c r="AI25" s="120">
        <v>3991278</v>
      </c>
    </row>
    <row r="26" spans="2:35" x14ac:dyDescent="0.25">
      <c r="C26" s="119" t="s">
        <v>13</v>
      </c>
      <c r="D26" s="118">
        <v>229331</v>
      </c>
      <c r="E26" s="118">
        <v>222447</v>
      </c>
      <c r="F26" s="118">
        <v>222401</v>
      </c>
      <c r="G26" s="118">
        <v>238652</v>
      </c>
      <c r="H26" s="118">
        <v>239063</v>
      </c>
      <c r="I26" s="118">
        <v>245763</v>
      </c>
      <c r="J26" s="118">
        <v>250916</v>
      </c>
      <c r="K26" s="118">
        <v>254552</v>
      </c>
      <c r="L26" s="118">
        <v>228312</v>
      </c>
      <c r="M26" s="118">
        <v>247151</v>
      </c>
      <c r="N26" s="118">
        <v>244425</v>
      </c>
      <c r="O26" s="118">
        <v>248120</v>
      </c>
      <c r="P26" s="118">
        <v>246679</v>
      </c>
      <c r="Q26" s="118">
        <v>243720</v>
      </c>
      <c r="R26" s="118">
        <v>254900</v>
      </c>
      <c r="S26" s="118">
        <v>234949</v>
      </c>
      <c r="T26" s="118">
        <v>253735</v>
      </c>
      <c r="U26" s="118">
        <v>241737</v>
      </c>
      <c r="V26" s="118">
        <v>245527</v>
      </c>
      <c r="W26" s="118">
        <v>239261</v>
      </c>
      <c r="X26" s="118">
        <v>244070</v>
      </c>
      <c r="Y26" s="118">
        <v>255831</v>
      </c>
      <c r="Z26" s="118">
        <v>229597</v>
      </c>
      <c r="AA26" s="118">
        <v>259844</v>
      </c>
      <c r="AB26" s="118">
        <v>245935</v>
      </c>
      <c r="AC26" s="118">
        <v>242025</v>
      </c>
      <c r="AD26" s="118">
        <v>249318</v>
      </c>
      <c r="AE26" s="118">
        <v>245086</v>
      </c>
      <c r="AF26" s="118">
        <v>254615</v>
      </c>
      <c r="AG26" s="118">
        <v>228339</v>
      </c>
      <c r="AH26" s="118">
        <v>253758</v>
      </c>
      <c r="AI26" s="118">
        <v>7540059</v>
      </c>
    </row>
    <row r="27" spans="2:35" x14ac:dyDescent="0.25">
      <c r="C27" s="121" t="s">
        <v>193</v>
      </c>
      <c r="D27" s="120">
        <v>97741</v>
      </c>
      <c r="E27" s="120">
        <v>96543</v>
      </c>
      <c r="F27" s="120">
        <v>107651</v>
      </c>
      <c r="G27" s="120">
        <v>161258</v>
      </c>
      <c r="H27" s="120">
        <v>163829</v>
      </c>
      <c r="I27" s="120">
        <v>168634</v>
      </c>
      <c r="J27" s="120">
        <v>169154</v>
      </c>
      <c r="K27" s="120">
        <v>156720</v>
      </c>
      <c r="L27" s="120">
        <v>125200</v>
      </c>
      <c r="M27" s="120">
        <v>172072</v>
      </c>
      <c r="N27" s="120">
        <v>172716</v>
      </c>
      <c r="O27" s="120">
        <v>171157</v>
      </c>
      <c r="P27" s="120">
        <v>170902</v>
      </c>
      <c r="Q27" s="120">
        <v>173979</v>
      </c>
      <c r="R27" s="120">
        <v>165473</v>
      </c>
      <c r="S27" s="120">
        <v>126655</v>
      </c>
      <c r="T27" s="120">
        <v>161658</v>
      </c>
      <c r="U27" s="120">
        <v>172969</v>
      </c>
      <c r="V27" s="120">
        <v>173689</v>
      </c>
      <c r="W27" s="120">
        <v>170374</v>
      </c>
      <c r="X27" s="120">
        <v>174484</v>
      </c>
      <c r="Y27" s="120">
        <v>164157</v>
      </c>
      <c r="Z27" s="120">
        <v>109587</v>
      </c>
      <c r="AA27" s="120">
        <v>166179</v>
      </c>
      <c r="AB27" s="120">
        <v>174786</v>
      </c>
      <c r="AC27" s="120">
        <v>169232</v>
      </c>
      <c r="AD27" s="120">
        <v>160199</v>
      </c>
      <c r="AE27" s="120">
        <v>168470</v>
      </c>
      <c r="AF27" s="120">
        <v>163698</v>
      </c>
      <c r="AG27" s="120">
        <v>128819</v>
      </c>
      <c r="AH27" s="120">
        <v>176948</v>
      </c>
      <c r="AI27" s="120">
        <v>4834933</v>
      </c>
    </row>
    <row r="28" spans="2:35" x14ac:dyDescent="0.25">
      <c r="C28" s="121" t="s">
        <v>192</v>
      </c>
      <c r="D28" s="120">
        <v>100055</v>
      </c>
      <c r="E28" s="120">
        <v>93066</v>
      </c>
      <c r="F28" s="120">
        <v>98262</v>
      </c>
      <c r="G28" s="120">
        <v>152381</v>
      </c>
      <c r="H28" s="120">
        <v>158367</v>
      </c>
      <c r="I28" s="120">
        <v>160329</v>
      </c>
      <c r="J28" s="120">
        <v>153024</v>
      </c>
      <c r="K28" s="120">
        <v>160396</v>
      </c>
      <c r="L28" s="120">
        <v>120308</v>
      </c>
      <c r="M28" s="120">
        <v>163526</v>
      </c>
      <c r="N28" s="120">
        <v>162247</v>
      </c>
      <c r="O28" s="120">
        <v>156083</v>
      </c>
      <c r="P28" s="120">
        <v>157359</v>
      </c>
      <c r="Q28" s="120">
        <v>155492</v>
      </c>
      <c r="R28" s="120">
        <v>162783</v>
      </c>
      <c r="S28" s="120">
        <v>120409</v>
      </c>
      <c r="T28" s="120">
        <v>152557</v>
      </c>
      <c r="U28" s="120">
        <v>164837</v>
      </c>
      <c r="V28" s="120">
        <v>156866</v>
      </c>
      <c r="W28" s="120">
        <v>161379</v>
      </c>
      <c r="X28" s="120">
        <v>159576</v>
      </c>
      <c r="Y28" s="120">
        <v>159652</v>
      </c>
      <c r="Z28" s="120">
        <v>108620</v>
      </c>
      <c r="AA28" s="120">
        <v>149996</v>
      </c>
      <c r="AB28" s="120">
        <v>160500</v>
      </c>
      <c r="AC28" s="120">
        <v>163503</v>
      </c>
      <c r="AD28" s="120">
        <v>158235</v>
      </c>
      <c r="AE28" s="120">
        <v>155017</v>
      </c>
      <c r="AF28" s="120">
        <v>162697</v>
      </c>
      <c r="AG28" s="120">
        <v>123734</v>
      </c>
      <c r="AH28" s="120">
        <v>163637</v>
      </c>
      <c r="AI28" s="120">
        <v>4574893</v>
      </c>
    </row>
    <row r="29" spans="2:35" x14ac:dyDescent="0.25">
      <c r="C29" s="119" t="s">
        <v>13</v>
      </c>
      <c r="D29" s="118">
        <v>197796</v>
      </c>
      <c r="E29" s="118">
        <v>189609</v>
      </c>
      <c r="F29" s="118">
        <v>205913</v>
      </c>
      <c r="G29" s="118">
        <v>313639</v>
      </c>
      <c r="H29" s="118">
        <v>322196</v>
      </c>
      <c r="I29" s="118">
        <v>328963</v>
      </c>
      <c r="J29" s="118">
        <v>322178</v>
      </c>
      <c r="K29" s="118">
        <v>317116</v>
      </c>
      <c r="L29" s="118">
        <v>245508</v>
      </c>
      <c r="M29" s="118">
        <v>335598</v>
      </c>
      <c r="N29" s="118">
        <v>334963</v>
      </c>
      <c r="O29" s="118">
        <v>327240</v>
      </c>
      <c r="P29" s="118">
        <v>328261</v>
      </c>
      <c r="Q29" s="118">
        <v>329471</v>
      </c>
      <c r="R29" s="118">
        <v>328256</v>
      </c>
      <c r="S29" s="118">
        <v>247064</v>
      </c>
      <c r="T29" s="118">
        <v>314215</v>
      </c>
      <c r="U29" s="118">
        <v>337806</v>
      </c>
      <c r="V29" s="118">
        <v>330555</v>
      </c>
      <c r="W29" s="118">
        <v>331753</v>
      </c>
      <c r="X29" s="118">
        <v>334060</v>
      </c>
      <c r="Y29" s="118">
        <v>323809</v>
      </c>
      <c r="Z29" s="118">
        <v>218207</v>
      </c>
      <c r="AA29" s="118">
        <v>316175</v>
      </c>
      <c r="AB29" s="118">
        <v>335286</v>
      </c>
      <c r="AC29" s="118">
        <v>332735</v>
      </c>
      <c r="AD29" s="118">
        <v>318434</v>
      </c>
      <c r="AE29" s="118">
        <v>323487</v>
      </c>
      <c r="AF29" s="118">
        <v>326395</v>
      </c>
      <c r="AG29" s="118">
        <v>252553</v>
      </c>
      <c r="AH29" s="118">
        <v>340585</v>
      </c>
      <c r="AI29" s="118">
        <v>9409826</v>
      </c>
    </row>
    <row r="30" spans="2:35" x14ac:dyDescent="0.25">
      <c r="C30" s="121" t="s">
        <v>191</v>
      </c>
      <c r="D30" s="120">
        <v>107476</v>
      </c>
      <c r="E30" s="120">
        <v>87780</v>
      </c>
      <c r="F30" s="120">
        <v>73942</v>
      </c>
      <c r="G30" s="120">
        <v>85260</v>
      </c>
      <c r="H30" s="120">
        <v>91656</v>
      </c>
      <c r="I30" s="120">
        <v>92286</v>
      </c>
      <c r="J30" s="120">
        <v>99609</v>
      </c>
      <c r="K30" s="120">
        <v>98168</v>
      </c>
      <c r="L30" s="120">
        <v>82090</v>
      </c>
      <c r="M30" s="120">
        <v>99075</v>
      </c>
      <c r="N30" s="120">
        <v>97572</v>
      </c>
      <c r="O30" s="120">
        <v>99902</v>
      </c>
      <c r="P30" s="120">
        <v>91111</v>
      </c>
      <c r="Q30" s="120">
        <v>104892</v>
      </c>
      <c r="R30" s="120">
        <v>107462</v>
      </c>
      <c r="S30" s="120">
        <v>72732</v>
      </c>
      <c r="T30" s="120">
        <v>101733</v>
      </c>
      <c r="U30" s="120">
        <v>96964</v>
      </c>
      <c r="V30" s="120">
        <v>97975</v>
      </c>
      <c r="W30" s="120">
        <v>99811</v>
      </c>
      <c r="X30" s="120">
        <v>102201</v>
      </c>
      <c r="Y30" s="120">
        <v>97538</v>
      </c>
      <c r="Z30" s="120">
        <v>86408</v>
      </c>
      <c r="AA30" s="120">
        <v>93294</v>
      </c>
      <c r="AB30" s="120">
        <v>95590</v>
      </c>
      <c r="AC30" s="120">
        <v>98520</v>
      </c>
      <c r="AD30" s="120">
        <v>93467</v>
      </c>
      <c r="AE30" s="120">
        <v>103860</v>
      </c>
      <c r="AF30" s="120">
        <v>98953</v>
      </c>
      <c r="AG30" s="120">
        <v>81876</v>
      </c>
      <c r="AH30" s="120">
        <v>100136</v>
      </c>
      <c r="AI30" s="120">
        <v>2939339</v>
      </c>
    </row>
    <row r="31" spans="2:35" x14ac:dyDescent="0.25">
      <c r="C31" s="121" t="s">
        <v>190</v>
      </c>
      <c r="D31" s="120">
        <v>82532</v>
      </c>
      <c r="E31" s="120">
        <v>92634</v>
      </c>
      <c r="F31" s="120">
        <v>108931</v>
      </c>
      <c r="G31" s="120">
        <v>109314</v>
      </c>
      <c r="H31" s="120">
        <v>97242</v>
      </c>
      <c r="I31" s="120">
        <v>94933</v>
      </c>
      <c r="J31" s="120">
        <v>99194</v>
      </c>
      <c r="K31" s="120">
        <v>94977</v>
      </c>
      <c r="L31" s="120">
        <v>98566</v>
      </c>
      <c r="M31" s="120">
        <v>101386</v>
      </c>
      <c r="N31" s="120">
        <v>90544</v>
      </c>
      <c r="O31" s="120">
        <v>95380</v>
      </c>
      <c r="P31" s="120">
        <v>83761</v>
      </c>
      <c r="Q31" s="120">
        <v>90538</v>
      </c>
      <c r="R31" s="120">
        <v>89484</v>
      </c>
      <c r="S31" s="120">
        <v>72588</v>
      </c>
      <c r="T31" s="120">
        <v>102304</v>
      </c>
      <c r="U31" s="120">
        <v>86029</v>
      </c>
      <c r="V31" s="120">
        <v>87951</v>
      </c>
      <c r="W31" s="120">
        <v>91150</v>
      </c>
      <c r="X31" s="120">
        <v>86576</v>
      </c>
      <c r="Y31" s="120">
        <v>83077</v>
      </c>
      <c r="Z31" s="120">
        <v>84438</v>
      </c>
      <c r="AA31" s="120">
        <v>90570</v>
      </c>
      <c r="AB31" s="120">
        <v>85049</v>
      </c>
      <c r="AC31" s="120">
        <v>90446</v>
      </c>
      <c r="AD31" s="120">
        <v>80381</v>
      </c>
      <c r="AE31" s="120">
        <v>91207</v>
      </c>
      <c r="AF31" s="120">
        <v>84767</v>
      </c>
      <c r="AG31" s="120">
        <v>83290</v>
      </c>
      <c r="AH31" s="120">
        <v>99138</v>
      </c>
      <c r="AI31" s="120">
        <v>2828377</v>
      </c>
    </row>
    <row r="32" spans="2:35" x14ac:dyDescent="0.25">
      <c r="C32" s="119" t="s">
        <v>13</v>
      </c>
      <c r="D32" s="118">
        <v>190008</v>
      </c>
      <c r="E32" s="118">
        <v>180414</v>
      </c>
      <c r="F32" s="118">
        <v>182873</v>
      </c>
      <c r="G32" s="118">
        <v>194574</v>
      </c>
      <c r="H32" s="118">
        <v>188898</v>
      </c>
      <c r="I32" s="118">
        <v>187219</v>
      </c>
      <c r="J32" s="118">
        <v>198803</v>
      </c>
      <c r="K32" s="118">
        <v>193145</v>
      </c>
      <c r="L32" s="118">
        <v>180656</v>
      </c>
      <c r="M32" s="118">
        <v>200461</v>
      </c>
      <c r="N32" s="118">
        <v>188116</v>
      </c>
      <c r="O32" s="118">
        <v>195282</v>
      </c>
      <c r="P32" s="118">
        <v>174872</v>
      </c>
      <c r="Q32" s="118">
        <v>195430</v>
      </c>
      <c r="R32" s="118">
        <v>196946</v>
      </c>
      <c r="S32" s="118">
        <v>145320</v>
      </c>
      <c r="T32" s="118">
        <v>204037</v>
      </c>
      <c r="U32" s="118">
        <v>182993</v>
      </c>
      <c r="V32" s="118">
        <v>185926</v>
      </c>
      <c r="W32" s="118">
        <v>190961</v>
      </c>
      <c r="X32" s="118">
        <v>188777</v>
      </c>
      <c r="Y32" s="118">
        <v>180615</v>
      </c>
      <c r="Z32" s="118">
        <v>170846</v>
      </c>
      <c r="AA32" s="118">
        <v>183864</v>
      </c>
      <c r="AB32" s="118">
        <v>180639</v>
      </c>
      <c r="AC32" s="118">
        <v>188966</v>
      </c>
      <c r="AD32" s="118">
        <v>173848</v>
      </c>
      <c r="AE32" s="118">
        <v>195067</v>
      </c>
      <c r="AF32" s="118">
        <v>183720</v>
      </c>
      <c r="AG32" s="118">
        <v>165166</v>
      </c>
      <c r="AH32" s="118">
        <v>199274</v>
      </c>
      <c r="AI32" s="118">
        <v>5767716</v>
      </c>
    </row>
    <row r="33" spans="3:35" x14ac:dyDescent="0.25">
      <c r="C33" s="121" t="s">
        <v>189</v>
      </c>
      <c r="D33" s="120">
        <v>57678</v>
      </c>
      <c r="E33" s="120">
        <v>59551</v>
      </c>
      <c r="F33" s="120">
        <v>68672</v>
      </c>
      <c r="G33" s="120">
        <v>76298</v>
      </c>
      <c r="H33" s="120">
        <v>71265</v>
      </c>
      <c r="I33" s="120">
        <v>72144</v>
      </c>
      <c r="J33" s="120">
        <v>71246</v>
      </c>
      <c r="K33" s="120">
        <v>71713</v>
      </c>
      <c r="L33" s="120">
        <v>65811</v>
      </c>
      <c r="M33" s="120">
        <v>76595</v>
      </c>
      <c r="N33" s="120">
        <v>71846</v>
      </c>
      <c r="O33" s="120">
        <v>72200</v>
      </c>
      <c r="P33" s="120">
        <v>66339</v>
      </c>
      <c r="Q33" s="120">
        <v>78766</v>
      </c>
      <c r="R33" s="120">
        <v>76088</v>
      </c>
      <c r="S33" s="120">
        <v>64424</v>
      </c>
      <c r="T33" s="120">
        <v>78715</v>
      </c>
      <c r="U33" s="120">
        <v>73974</v>
      </c>
      <c r="V33" s="120">
        <v>78248</v>
      </c>
      <c r="W33" s="120">
        <v>72041</v>
      </c>
      <c r="X33" s="120">
        <v>77992</v>
      </c>
      <c r="Y33" s="120">
        <v>75524</v>
      </c>
      <c r="Z33" s="120">
        <v>64644</v>
      </c>
      <c r="AA33" s="120">
        <v>81960</v>
      </c>
      <c r="AB33" s="120">
        <v>77293</v>
      </c>
      <c r="AC33" s="120">
        <v>74196</v>
      </c>
      <c r="AD33" s="120">
        <v>77912</v>
      </c>
      <c r="AE33" s="120">
        <v>73916</v>
      </c>
      <c r="AF33" s="120">
        <v>78313</v>
      </c>
      <c r="AG33" s="120">
        <v>72417</v>
      </c>
      <c r="AH33" s="120">
        <v>76468</v>
      </c>
      <c r="AI33" s="120">
        <v>2254249</v>
      </c>
    </row>
    <row r="34" spans="3:35" x14ac:dyDescent="0.25">
      <c r="C34" s="121" t="s">
        <v>188</v>
      </c>
      <c r="D34" s="120">
        <v>66226</v>
      </c>
      <c r="E34" s="120">
        <v>56408</v>
      </c>
      <c r="F34" s="120">
        <v>51916</v>
      </c>
      <c r="G34" s="120">
        <v>67328</v>
      </c>
      <c r="H34" s="120">
        <v>69717</v>
      </c>
      <c r="I34" s="120">
        <v>72534</v>
      </c>
      <c r="J34" s="120">
        <v>74115</v>
      </c>
      <c r="K34" s="120">
        <v>74292</v>
      </c>
      <c r="L34" s="120">
        <v>61400</v>
      </c>
      <c r="M34" s="120">
        <v>74635</v>
      </c>
      <c r="N34" s="120">
        <v>74067</v>
      </c>
      <c r="O34" s="120">
        <v>74239</v>
      </c>
      <c r="P34" s="120">
        <v>67833</v>
      </c>
      <c r="Q34" s="120">
        <v>76729</v>
      </c>
      <c r="R34" s="120">
        <v>75331</v>
      </c>
      <c r="S34" s="120">
        <v>56685</v>
      </c>
      <c r="T34" s="120">
        <v>75351</v>
      </c>
      <c r="U34" s="120">
        <v>73045</v>
      </c>
      <c r="V34" s="120">
        <v>74309</v>
      </c>
      <c r="W34" s="120">
        <v>74843</v>
      </c>
      <c r="X34" s="120">
        <v>73878</v>
      </c>
      <c r="Y34" s="120">
        <v>73581</v>
      </c>
      <c r="Z34" s="120">
        <v>60919</v>
      </c>
      <c r="AA34" s="120">
        <v>76591</v>
      </c>
      <c r="AB34" s="120">
        <v>74971</v>
      </c>
      <c r="AC34" s="120">
        <v>73625</v>
      </c>
      <c r="AD34" s="120">
        <v>74829</v>
      </c>
      <c r="AE34" s="120">
        <v>75870</v>
      </c>
      <c r="AF34" s="120">
        <v>76451</v>
      </c>
      <c r="AG34" s="120">
        <v>64999</v>
      </c>
      <c r="AH34" s="120">
        <v>73805</v>
      </c>
      <c r="AI34" s="120">
        <v>2190522</v>
      </c>
    </row>
    <row r="35" spans="3:35" x14ac:dyDescent="0.25">
      <c r="C35" s="119" t="s">
        <v>13</v>
      </c>
      <c r="D35" s="118">
        <v>123904</v>
      </c>
      <c r="E35" s="118">
        <v>115959</v>
      </c>
      <c r="F35" s="118">
        <v>120588</v>
      </c>
      <c r="G35" s="118">
        <v>143626</v>
      </c>
      <c r="H35" s="118">
        <v>140982</v>
      </c>
      <c r="I35" s="118">
        <v>144678</v>
      </c>
      <c r="J35" s="118">
        <v>145361</v>
      </c>
      <c r="K35" s="118">
        <v>146005</v>
      </c>
      <c r="L35" s="118">
        <v>127211</v>
      </c>
      <c r="M35" s="118">
        <v>151230</v>
      </c>
      <c r="N35" s="118">
        <v>145913</v>
      </c>
      <c r="O35" s="118">
        <v>146439</v>
      </c>
      <c r="P35" s="118">
        <v>134172</v>
      </c>
      <c r="Q35" s="118">
        <v>155495</v>
      </c>
      <c r="R35" s="118">
        <v>151419</v>
      </c>
      <c r="S35" s="118">
        <v>121109</v>
      </c>
      <c r="T35" s="118">
        <v>154066</v>
      </c>
      <c r="U35" s="118">
        <v>147019</v>
      </c>
      <c r="V35" s="118">
        <v>152557</v>
      </c>
      <c r="W35" s="118">
        <v>146884</v>
      </c>
      <c r="X35" s="118">
        <v>151870</v>
      </c>
      <c r="Y35" s="118">
        <v>149105</v>
      </c>
      <c r="Z35" s="118">
        <v>125563</v>
      </c>
      <c r="AA35" s="118">
        <v>158551</v>
      </c>
      <c r="AB35" s="118">
        <v>152264</v>
      </c>
      <c r="AC35" s="118">
        <v>147821</v>
      </c>
      <c r="AD35" s="118">
        <v>152741</v>
      </c>
      <c r="AE35" s="118">
        <v>149786</v>
      </c>
      <c r="AF35" s="118">
        <v>154764</v>
      </c>
      <c r="AG35" s="118">
        <v>137416</v>
      </c>
      <c r="AH35" s="118">
        <v>150273</v>
      </c>
      <c r="AI35" s="118">
        <v>4444771</v>
      </c>
    </row>
    <row r="36" spans="3:35" x14ac:dyDescent="0.25">
      <c r="C36" s="121" t="s">
        <v>187</v>
      </c>
      <c r="D36" s="120">
        <v>29560</v>
      </c>
      <c r="E36" s="120">
        <v>27832</v>
      </c>
      <c r="F36" s="120">
        <v>27862</v>
      </c>
      <c r="G36" s="120">
        <v>34185</v>
      </c>
      <c r="H36" s="120">
        <v>35589</v>
      </c>
      <c r="I36" s="120">
        <v>35887</v>
      </c>
      <c r="J36" s="120">
        <v>37412</v>
      </c>
      <c r="K36" s="120">
        <v>34568</v>
      </c>
      <c r="L36" s="120">
        <v>29784</v>
      </c>
      <c r="M36" s="120">
        <v>37203</v>
      </c>
      <c r="N36" s="120">
        <v>38066</v>
      </c>
      <c r="O36" s="120">
        <v>37705</v>
      </c>
      <c r="P36" s="120">
        <v>38350</v>
      </c>
      <c r="Q36" s="120">
        <v>37811</v>
      </c>
      <c r="R36" s="120">
        <v>37868</v>
      </c>
      <c r="S36" s="120">
        <v>26562</v>
      </c>
      <c r="T36" s="120">
        <v>35854</v>
      </c>
      <c r="U36" s="120">
        <v>36148</v>
      </c>
      <c r="V36" s="120">
        <v>37248</v>
      </c>
      <c r="W36" s="120">
        <v>34190</v>
      </c>
      <c r="X36" s="120">
        <v>37839</v>
      </c>
      <c r="Y36" s="120">
        <v>38416</v>
      </c>
      <c r="Z36" s="120">
        <v>33526</v>
      </c>
      <c r="AA36" s="120">
        <v>37605</v>
      </c>
      <c r="AB36" s="120">
        <v>37849</v>
      </c>
      <c r="AC36" s="120">
        <v>37939</v>
      </c>
      <c r="AD36" s="120">
        <v>38978</v>
      </c>
      <c r="AE36" s="120">
        <v>37214</v>
      </c>
      <c r="AF36" s="120">
        <v>38584</v>
      </c>
      <c r="AG36" s="120">
        <v>31012</v>
      </c>
      <c r="AH36" s="120">
        <v>37219</v>
      </c>
      <c r="AI36" s="120">
        <v>1095865</v>
      </c>
    </row>
    <row r="37" spans="3:35" x14ac:dyDescent="0.25">
      <c r="C37" s="121" t="s">
        <v>186</v>
      </c>
      <c r="D37" s="120">
        <v>33849</v>
      </c>
      <c r="E37" s="120">
        <v>35805</v>
      </c>
      <c r="F37" s="120">
        <v>35570</v>
      </c>
      <c r="G37" s="120">
        <v>41723</v>
      </c>
      <c r="H37" s="120">
        <v>43535</v>
      </c>
      <c r="I37" s="120">
        <v>43805</v>
      </c>
      <c r="J37" s="120">
        <v>44995</v>
      </c>
      <c r="K37" s="120">
        <v>42552</v>
      </c>
      <c r="L37" s="120">
        <v>41491</v>
      </c>
      <c r="M37" s="120">
        <v>45809</v>
      </c>
      <c r="N37" s="120">
        <v>46952</v>
      </c>
      <c r="O37" s="120">
        <v>46861</v>
      </c>
      <c r="P37" s="120">
        <v>47715</v>
      </c>
      <c r="Q37" s="120">
        <v>47312</v>
      </c>
      <c r="R37" s="120">
        <v>44328</v>
      </c>
      <c r="S37" s="120">
        <v>30969</v>
      </c>
      <c r="T37" s="120">
        <v>47024</v>
      </c>
      <c r="U37" s="120">
        <v>47197</v>
      </c>
      <c r="V37" s="120">
        <v>46787</v>
      </c>
      <c r="W37" s="120">
        <v>46585</v>
      </c>
      <c r="X37" s="120">
        <v>45381</v>
      </c>
      <c r="Y37" s="120">
        <v>45195</v>
      </c>
      <c r="Z37" s="120">
        <v>40836</v>
      </c>
      <c r="AA37" s="120">
        <v>45859</v>
      </c>
      <c r="AB37" s="120">
        <v>45909</v>
      </c>
      <c r="AC37" s="120">
        <v>48159</v>
      </c>
      <c r="AD37" s="120">
        <v>47675</v>
      </c>
      <c r="AE37" s="120">
        <v>48451</v>
      </c>
      <c r="AF37" s="120">
        <v>46327</v>
      </c>
      <c r="AG37" s="120">
        <v>41694</v>
      </c>
      <c r="AH37" s="120">
        <v>48111</v>
      </c>
      <c r="AI37" s="120">
        <v>1364461</v>
      </c>
    </row>
    <row r="38" spans="3:35" x14ac:dyDescent="0.25">
      <c r="C38" s="119" t="s">
        <v>13</v>
      </c>
      <c r="D38" s="118">
        <v>63409</v>
      </c>
      <c r="E38" s="118">
        <v>63637</v>
      </c>
      <c r="F38" s="118">
        <v>63432</v>
      </c>
      <c r="G38" s="118">
        <v>75908</v>
      </c>
      <c r="H38" s="118">
        <v>79124</v>
      </c>
      <c r="I38" s="118">
        <v>79692</v>
      </c>
      <c r="J38" s="118">
        <v>82407</v>
      </c>
      <c r="K38" s="118">
        <v>77120</v>
      </c>
      <c r="L38" s="118">
        <v>71275</v>
      </c>
      <c r="M38" s="118">
        <v>83012</v>
      </c>
      <c r="N38" s="118">
        <v>85018</v>
      </c>
      <c r="O38" s="118">
        <v>84566</v>
      </c>
      <c r="P38" s="118">
        <v>86065</v>
      </c>
      <c r="Q38" s="118">
        <v>85123</v>
      </c>
      <c r="R38" s="118">
        <v>82196</v>
      </c>
      <c r="S38" s="118">
        <v>57531</v>
      </c>
      <c r="T38" s="118">
        <v>82878</v>
      </c>
      <c r="U38" s="118">
        <v>83345</v>
      </c>
      <c r="V38" s="118">
        <v>84035</v>
      </c>
      <c r="W38" s="118">
        <v>80775</v>
      </c>
      <c r="X38" s="118">
        <v>83220</v>
      </c>
      <c r="Y38" s="118">
        <v>83611</v>
      </c>
      <c r="Z38" s="118">
        <v>74362</v>
      </c>
      <c r="AA38" s="118">
        <v>83464</v>
      </c>
      <c r="AB38" s="118">
        <v>83758</v>
      </c>
      <c r="AC38" s="118">
        <v>86098</v>
      </c>
      <c r="AD38" s="118">
        <v>86653</v>
      </c>
      <c r="AE38" s="118">
        <v>85665</v>
      </c>
      <c r="AF38" s="118">
        <v>84911</v>
      </c>
      <c r="AG38" s="118">
        <v>72706</v>
      </c>
      <c r="AH38" s="118">
        <v>85330</v>
      </c>
      <c r="AI38" s="118">
        <v>2460326</v>
      </c>
    </row>
    <row r="39" spans="3:35" x14ac:dyDescent="0.25">
      <c r="C39" s="121" t="s">
        <v>185</v>
      </c>
      <c r="D39" s="120">
        <v>49915</v>
      </c>
      <c r="E39" s="120">
        <v>50914</v>
      </c>
      <c r="F39" s="120">
        <v>59335</v>
      </c>
      <c r="G39" s="120">
        <v>57490</v>
      </c>
      <c r="H39" s="120">
        <v>51245</v>
      </c>
      <c r="I39" s="120">
        <v>51307</v>
      </c>
      <c r="J39" s="120">
        <v>52366</v>
      </c>
      <c r="K39" s="120">
        <v>49844</v>
      </c>
      <c r="L39" s="120">
        <v>50276</v>
      </c>
      <c r="M39" s="120">
        <v>53152</v>
      </c>
      <c r="N39" s="120">
        <v>50680</v>
      </c>
      <c r="O39" s="120">
        <v>51444</v>
      </c>
      <c r="P39" s="120">
        <v>51625</v>
      </c>
      <c r="Q39" s="120">
        <v>53094</v>
      </c>
      <c r="R39" s="120">
        <v>50359</v>
      </c>
      <c r="S39" s="120">
        <v>43160</v>
      </c>
      <c r="T39" s="120">
        <v>57016</v>
      </c>
      <c r="U39" s="120">
        <v>49277</v>
      </c>
      <c r="V39" s="120">
        <v>52210</v>
      </c>
      <c r="W39" s="120">
        <v>51315</v>
      </c>
      <c r="X39" s="120">
        <v>52186</v>
      </c>
      <c r="Y39" s="120">
        <v>49870</v>
      </c>
      <c r="Z39" s="120">
        <v>55362</v>
      </c>
      <c r="AA39" s="120">
        <v>55374</v>
      </c>
      <c r="AB39" s="120">
        <v>50385</v>
      </c>
      <c r="AC39" s="120">
        <v>50516</v>
      </c>
      <c r="AD39" s="120">
        <v>50791</v>
      </c>
      <c r="AE39" s="120">
        <v>47461</v>
      </c>
      <c r="AF39" s="120">
        <v>49786</v>
      </c>
      <c r="AG39" s="120">
        <v>45857</v>
      </c>
      <c r="AH39" s="120">
        <v>49367</v>
      </c>
      <c r="AI39" s="120">
        <v>1592979</v>
      </c>
    </row>
    <row r="40" spans="3:35" x14ac:dyDescent="0.25">
      <c r="C40" s="121" t="s">
        <v>184</v>
      </c>
      <c r="D40" s="120">
        <v>56127</v>
      </c>
      <c r="E40" s="120">
        <v>49493</v>
      </c>
      <c r="F40" s="120">
        <v>38172</v>
      </c>
      <c r="G40" s="120">
        <v>49114</v>
      </c>
      <c r="H40" s="120">
        <v>52175</v>
      </c>
      <c r="I40" s="120">
        <v>50968</v>
      </c>
      <c r="J40" s="120">
        <v>59335</v>
      </c>
      <c r="K40" s="120">
        <v>57943</v>
      </c>
      <c r="L40" s="120">
        <v>39302</v>
      </c>
      <c r="M40" s="120">
        <v>50227</v>
      </c>
      <c r="N40" s="120">
        <v>51733</v>
      </c>
      <c r="O40" s="120">
        <v>52995</v>
      </c>
      <c r="P40" s="120">
        <v>51507</v>
      </c>
      <c r="Q40" s="120">
        <v>57945</v>
      </c>
      <c r="R40" s="120">
        <v>59530</v>
      </c>
      <c r="S40" s="120">
        <v>38680</v>
      </c>
      <c r="T40" s="120">
        <v>51957</v>
      </c>
      <c r="U40" s="120">
        <v>51589</v>
      </c>
      <c r="V40" s="120">
        <v>52259</v>
      </c>
      <c r="W40" s="120">
        <v>55044</v>
      </c>
      <c r="X40" s="120">
        <v>60231</v>
      </c>
      <c r="Y40" s="120">
        <v>58736</v>
      </c>
      <c r="Z40" s="120">
        <v>46441</v>
      </c>
      <c r="AA40" s="120">
        <v>46843</v>
      </c>
      <c r="AB40" s="120">
        <v>46620</v>
      </c>
      <c r="AC40" s="120">
        <v>49760</v>
      </c>
      <c r="AD40" s="120">
        <v>52040</v>
      </c>
      <c r="AE40" s="120">
        <v>51395</v>
      </c>
      <c r="AF40" s="120">
        <v>60502</v>
      </c>
      <c r="AG40" s="120">
        <v>43340</v>
      </c>
      <c r="AH40" s="120">
        <v>50767</v>
      </c>
      <c r="AI40" s="120">
        <v>1592770</v>
      </c>
    </row>
    <row r="41" spans="3:35" x14ac:dyDescent="0.25">
      <c r="C41" s="119" t="s">
        <v>13</v>
      </c>
      <c r="D41" s="118">
        <v>106042</v>
      </c>
      <c r="E41" s="118">
        <v>100407</v>
      </c>
      <c r="F41" s="118">
        <v>97507</v>
      </c>
      <c r="G41" s="118">
        <v>106604</v>
      </c>
      <c r="H41" s="118">
        <v>103420</v>
      </c>
      <c r="I41" s="118">
        <v>102275</v>
      </c>
      <c r="J41" s="118">
        <v>111701</v>
      </c>
      <c r="K41" s="118">
        <v>107787</v>
      </c>
      <c r="L41" s="118">
        <v>89578</v>
      </c>
      <c r="M41" s="118">
        <v>103379</v>
      </c>
      <c r="N41" s="118">
        <v>102413</v>
      </c>
      <c r="O41" s="118">
        <v>104439</v>
      </c>
      <c r="P41" s="118">
        <v>103132</v>
      </c>
      <c r="Q41" s="118">
        <v>111039</v>
      </c>
      <c r="R41" s="118">
        <v>109889</v>
      </c>
      <c r="S41" s="118">
        <v>81840</v>
      </c>
      <c r="T41" s="118">
        <v>108973</v>
      </c>
      <c r="U41" s="118">
        <v>100866</v>
      </c>
      <c r="V41" s="118">
        <v>104469</v>
      </c>
      <c r="W41" s="118">
        <v>106359</v>
      </c>
      <c r="X41" s="118">
        <v>112417</v>
      </c>
      <c r="Y41" s="118">
        <v>108606</v>
      </c>
      <c r="Z41" s="118">
        <v>101803</v>
      </c>
      <c r="AA41" s="118">
        <v>102217</v>
      </c>
      <c r="AB41" s="118">
        <v>97005</v>
      </c>
      <c r="AC41" s="118">
        <v>100276</v>
      </c>
      <c r="AD41" s="118">
        <v>102831</v>
      </c>
      <c r="AE41" s="118">
        <v>98856</v>
      </c>
      <c r="AF41" s="118">
        <v>110288</v>
      </c>
      <c r="AG41" s="118">
        <v>89197</v>
      </c>
      <c r="AH41" s="118">
        <v>100134</v>
      </c>
      <c r="AI41" s="118">
        <v>3185749</v>
      </c>
    </row>
    <row r="42" spans="3:35" x14ac:dyDescent="0.25">
      <c r="C42" s="121" t="s">
        <v>183</v>
      </c>
      <c r="D42" s="120">
        <v>113387</v>
      </c>
      <c r="E42" s="120">
        <v>113648</v>
      </c>
      <c r="F42" s="120">
        <v>99313</v>
      </c>
      <c r="G42" s="120">
        <v>115321</v>
      </c>
      <c r="H42" s="120">
        <v>120274</v>
      </c>
      <c r="I42" s="120">
        <v>122115</v>
      </c>
      <c r="J42" s="120">
        <v>127291</v>
      </c>
      <c r="K42" s="120">
        <v>129031</v>
      </c>
      <c r="L42" s="120">
        <v>109485</v>
      </c>
      <c r="M42" s="120">
        <v>124079</v>
      </c>
      <c r="N42" s="120">
        <v>124184</v>
      </c>
      <c r="O42" s="120">
        <v>125919</v>
      </c>
      <c r="P42" s="120">
        <v>124765</v>
      </c>
      <c r="Q42" s="120">
        <v>122824</v>
      </c>
      <c r="R42" s="120">
        <v>135877</v>
      </c>
      <c r="S42" s="120">
        <v>104966</v>
      </c>
      <c r="T42" s="120">
        <v>125767</v>
      </c>
      <c r="U42" s="120">
        <v>119577</v>
      </c>
      <c r="V42" s="120">
        <v>123062</v>
      </c>
      <c r="W42" s="120">
        <v>118435</v>
      </c>
      <c r="X42" s="120">
        <v>128123</v>
      </c>
      <c r="Y42" s="120">
        <v>132111</v>
      </c>
      <c r="Z42" s="120">
        <v>120098</v>
      </c>
      <c r="AA42" s="120">
        <v>127446</v>
      </c>
      <c r="AB42" s="120">
        <v>118856</v>
      </c>
      <c r="AC42" s="120">
        <v>120371</v>
      </c>
      <c r="AD42" s="120">
        <v>122184</v>
      </c>
      <c r="AE42" s="120">
        <v>126873</v>
      </c>
      <c r="AF42" s="120">
        <v>135420</v>
      </c>
      <c r="AG42" s="120">
        <v>118402</v>
      </c>
      <c r="AH42" s="120">
        <v>120043</v>
      </c>
      <c r="AI42" s="120">
        <v>3769247</v>
      </c>
    </row>
    <row r="43" spans="3:35" x14ac:dyDescent="0.25">
      <c r="C43" s="121" t="s">
        <v>182</v>
      </c>
      <c r="D43" s="120">
        <v>117764</v>
      </c>
      <c r="E43" s="120">
        <v>125273</v>
      </c>
      <c r="F43" s="120">
        <v>133616</v>
      </c>
      <c r="G43" s="120">
        <v>137577</v>
      </c>
      <c r="H43" s="120">
        <v>130006</v>
      </c>
      <c r="I43" s="120">
        <v>132004</v>
      </c>
      <c r="J43" s="120">
        <v>132812</v>
      </c>
      <c r="K43" s="120">
        <v>130221</v>
      </c>
      <c r="L43" s="120">
        <v>134086</v>
      </c>
      <c r="M43" s="120">
        <v>141252</v>
      </c>
      <c r="N43" s="120">
        <v>135072</v>
      </c>
      <c r="O43" s="120">
        <v>133407</v>
      </c>
      <c r="P43" s="120">
        <v>133032</v>
      </c>
      <c r="Q43" s="120">
        <v>129900</v>
      </c>
      <c r="R43" s="120">
        <v>136768</v>
      </c>
      <c r="S43" s="120">
        <v>112268</v>
      </c>
      <c r="T43" s="120">
        <v>142221</v>
      </c>
      <c r="U43" s="120">
        <v>128349</v>
      </c>
      <c r="V43" s="120">
        <v>128003</v>
      </c>
      <c r="W43" s="120">
        <v>124750</v>
      </c>
      <c r="X43" s="120">
        <v>130500</v>
      </c>
      <c r="Y43" s="120">
        <v>132063</v>
      </c>
      <c r="Z43" s="120">
        <v>136062</v>
      </c>
      <c r="AA43" s="120">
        <v>140844</v>
      </c>
      <c r="AB43" s="120">
        <v>133003</v>
      </c>
      <c r="AC43" s="120">
        <v>125862</v>
      </c>
      <c r="AD43" s="120">
        <v>128547</v>
      </c>
      <c r="AE43" s="120">
        <v>131575</v>
      </c>
      <c r="AF43" s="120">
        <v>132957</v>
      </c>
      <c r="AG43" s="120">
        <v>135779</v>
      </c>
      <c r="AH43" s="120">
        <v>136415</v>
      </c>
      <c r="AI43" s="120">
        <v>4081988</v>
      </c>
    </row>
    <row r="44" spans="3:35" x14ac:dyDescent="0.25">
      <c r="C44" s="119" t="s">
        <v>13</v>
      </c>
      <c r="D44" s="118">
        <v>231151</v>
      </c>
      <c r="E44" s="118">
        <v>238921</v>
      </c>
      <c r="F44" s="118">
        <v>232929</v>
      </c>
      <c r="G44" s="118">
        <v>252898</v>
      </c>
      <c r="H44" s="118">
        <v>250280</v>
      </c>
      <c r="I44" s="118">
        <v>254119</v>
      </c>
      <c r="J44" s="118">
        <v>260103</v>
      </c>
      <c r="K44" s="118">
        <v>259252</v>
      </c>
      <c r="L44" s="118">
        <v>243571</v>
      </c>
      <c r="M44" s="118">
        <v>265331</v>
      </c>
      <c r="N44" s="118">
        <v>259256</v>
      </c>
      <c r="O44" s="118">
        <v>259326</v>
      </c>
      <c r="P44" s="118">
        <v>257797</v>
      </c>
      <c r="Q44" s="118">
        <v>252724</v>
      </c>
      <c r="R44" s="118">
        <v>272645</v>
      </c>
      <c r="S44" s="118">
        <v>217234</v>
      </c>
      <c r="T44" s="118">
        <v>267988</v>
      </c>
      <c r="U44" s="118">
        <v>247926</v>
      </c>
      <c r="V44" s="118">
        <v>251065</v>
      </c>
      <c r="W44" s="118">
        <v>243185</v>
      </c>
      <c r="X44" s="118">
        <v>258623</v>
      </c>
      <c r="Y44" s="118">
        <v>264174</v>
      </c>
      <c r="Z44" s="118">
        <v>256160</v>
      </c>
      <c r="AA44" s="118">
        <v>268290</v>
      </c>
      <c r="AB44" s="118">
        <v>251859</v>
      </c>
      <c r="AC44" s="118">
        <v>246233</v>
      </c>
      <c r="AD44" s="118">
        <v>250731</v>
      </c>
      <c r="AE44" s="118">
        <v>258448</v>
      </c>
      <c r="AF44" s="118">
        <v>268377</v>
      </c>
      <c r="AG44" s="118">
        <v>254181</v>
      </c>
      <c r="AH44" s="118">
        <v>256458</v>
      </c>
      <c r="AI44" s="118">
        <v>7851235</v>
      </c>
    </row>
    <row r="45" spans="3:35" x14ac:dyDescent="0.25">
      <c r="C45" s="121" t="s">
        <v>181</v>
      </c>
      <c r="D45" s="120">
        <v>63877</v>
      </c>
      <c r="E45" s="120">
        <v>60936</v>
      </c>
      <c r="F45" s="120">
        <v>63750</v>
      </c>
      <c r="G45" s="120">
        <v>71182</v>
      </c>
      <c r="H45" s="120">
        <v>69568</v>
      </c>
      <c r="I45" s="120">
        <v>68266</v>
      </c>
      <c r="J45" s="120">
        <v>67847</v>
      </c>
      <c r="K45" s="120">
        <v>68851</v>
      </c>
      <c r="L45" s="120">
        <v>67698</v>
      </c>
      <c r="M45" s="120">
        <v>68299</v>
      </c>
      <c r="N45" s="120">
        <v>63732</v>
      </c>
      <c r="O45" s="120">
        <v>66212</v>
      </c>
      <c r="P45" s="120">
        <v>67018</v>
      </c>
      <c r="Q45" s="120">
        <v>63734</v>
      </c>
      <c r="R45" s="120">
        <v>69960</v>
      </c>
      <c r="S45" s="120">
        <v>56221</v>
      </c>
      <c r="T45" s="120">
        <v>69872</v>
      </c>
      <c r="U45" s="120">
        <v>64572</v>
      </c>
      <c r="V45" s="120">
        <v>64645</v>
      </c>
      <c r="W45" s="120">
        <v>61152</v>
      </c>
      <c r="X45" s="120">
        <v>64497</v>
      </c>
      <c r="Y45" s="120">
        <v>59604</v>
      </c>
      <c r="Z45" s="120">
        <v>67598</v>
      </c>
      <c r="AA45" s="120">
        <v>64409</v>
      </c>
      <c r="AB45" s="120">
        <v>63161</v>
      </c>
      <c r="AC45" s="120">
        <v>64921</v>
      </c>
      <c r="AD45" s="120">
        <v>67503</v>
      </c>
      <c r="AE45" s="120">
        <v>89202</v>
      </c>
      <c r="AF45" s="120">
        <v>134855</v>
      </c>
      <c r="AG45" s="120">
        <v>129165</v>
      </c>
      <c r="AH45" s="120">
        <v>141184</v>
      </c>
      <c r="AI45" s="120">
        <v>2263491</v>
      </c>
    </row>
    <row r="46" spans="3:35" x14ac:dyDescent="0.25">
      <c r="C46" s="121" t="s">
        <v>180</v>
      </c>
      <c r="D46" s="120">
        <v>60916</v>
      </c>
      <c r="E46" s="120">
        <v>56944</v>
      </c>
      <c r="F46" s="120">
        <v>55987</v>
      </c>
      <c r="G46" s="120">
        <v>62085</v>
      </c>
      <c r="H46" s="120">
        <v>61124</v>
      </c>
      <c r="I46" s="120">
        <v>59184</v>
      </c>
      <c r="J46" s="120">
        <v>59125</v>
      </c>
      <c r="K46" s="120">
        <v>59154</v>
      </c>
      <c r="L46" s="120">
        <v>63503</v>
      </c>
      <c r="M46" s="120">
        <v>59057</v>
      </c>
      <c r="N46" s="120">
        <v>56123</v>
      </c>
      <c r="O46" s="120">
        <v>55375</v>
      </c>
      <c r="P46" s="120">
        <v>59069</v>
      </c>
      <c r="Q46" s="120">
        <v>51330</v>
      </c>
      <c r="R46" s="120">
        <v>58243</v>
      </c>
      <c r="S46" s="120">
        <v>53914</v>
      </c>
      <c r="T46" s="120">
        <v>62769</v>
      </c>
      <c r="U46" s="120">
        <v>58152</v>
      </c>
      <c r="V46" s="120">
        <v>60409</v>
      </c>
      <c r="W46" s="120">
        <v>59356</v>
      </c>
      <c r="X46" s="120">
        <v>56260</v>
      </c>
      <c r="Y46" s="120">
        <v>47861</v>
      </c>
      <c r="Z46" s="120">
        <v>69436</v>
      </c>
      <c r="AA46" s="120">
        <v>59615</v>
      </c>
      <c r="AB46" s="120">
        <v>57083</v>
      </c>
      <c r="AC46" s="120">
        <v>55792</v>
      </c>
      <c r="AD46" s="120">
        <v>60231</v>
      </c>
      <c r="AE46" s="120">
        <v>64890</v>
      </c>
      <c r="AF46" s="120">
        <v>105750</v>
      </c>
      <c r="AG46" s="120">
        <v>120092</v>
      </c>
      <c r="AH46" s="120">
        <v>121740</v>
      </c>
      <c r="AI46" s="120">
        <v>1990569</v>
      </c>
    </row>
    <row r="47" spans="3:35" x14ac:dyDescent="0.25">
      <c r="C47" s="119" t="s">
        <v>13</v>
      </c>
      <c r="D47" s="118">
        <v>124793</v>
      </c>
      <c r="E47" s="118">
        <v>117880</v>
      </c>
      <c r="F47" s="118">
        <v>119737</v>
      </c>
      <c r="G47" s="118">
        <v>133267</v>
      </c>
      <c r="H47" s="118">
        <v>130692</v>
      </c>
      <c r="I47" s="118">
        <v>127450</v>
      </c>
      <c r="J47" s="118">
        <v>126972</v>
      </c>
      <c r="K47" s="118">
        <v>128005</v>
      </c>
      <c r="L47" s="118">
        <v>131201</v>
      </c>
      <c r="M47" s="118">
        <v>127356</v>
      </c>
      <c r="N47" s="118">
        <v>119855</v>
      </c>
      <c r="O47" s="118">
        <v>121587</v>
      </c>
      <c r="P47" s="118">
        <v>126087</v>
      </c>
      <c r="Q47" s="118">
        <v>115064</v>
      </c>
      <c r="R47" s="118">
        <v>128203</v>
      </c>
      <c r="S47" s="118">
        <v>110135</v>
      </c>
      <c r="T47" s="118">
        <v>132641</v>
      </c>
      <c r="U47" s="118">
        <v>122724</v>
      </c>
      <c r="V47" s="118">
        <v>125054</v>
      </c>
      <c r="W47" s="118">
        <v>120508</v>
      </c>
      <c r="X47" s="118">
        <v>120757</v>
      </c>
      <c r="Y47" s="118">
        <v>107465</v>
      </c>
      <c r="Z47" s="118">
        <v>137034</v>
      </c>
      <c r="AA47" s="118">
        <v>124024</v>
      </c>
      <c r="AB47" s="118">
        <v>120244</v>
      </c>
      <c r="AC47" s="118">
        <v>120713</v>
      </c>
      <c r="AD47" s="118">
        <v>127734</v>
      </c>
      <c r="AE47" s="118">
        <v>154092</v>
      </c>
      <c r="AF47" s="118">
        <v>240605</v>
      </c>
      <c r="AG47" s="118">
        <v>249257</v>
      </c>
      <c r="AH47" s="118">
        <v>262924</v>
      </c>
      <c r="AI47" s="118">
        <v>4254060</v>
      </c>
    </row>
    <row r="48" spans="3:35" x14ac:dyDescent="0.25">
      <c r="C48" s="121" t="s">
        <v>179</v>
      </c>
      <c r="D48" s="120">
        <v>12552</v>
      </c>
      <c r="E48" s="120">
        <v>12940</v>
      </c>
      <c r="F48" s="120">
        <v>12581</v>
      </c>
      <c r="G48" s="120">
        <v>12903</v>
      </c>
      <c r="H48" s="120">
        <v>13607</v>
      </c>
      <c r="I48" s="120">
        <v>14583</v>
      </c>
      <c r="J48" s="120">
        <v>15835</v>
      </c>
      <c r="K48" s="120">
        <v>17161</v>
      </c>
      <c r="L48" s="120">
        <v>13770</v>
      </c>
      <c r="M48" s="120">
        <v>20073</v>
      </c>
      <c r="N48" s="120">
        <v>22519</v>
      </c>
      <c r="O48" s="120">
        <v>21287</v>
      </c>
      <c r="P48" s="120">
        <v>17453</v>
      </c>
      <c r="Q48" s="120">
        <v>16532</v>
      </c>
      <c r="R48" s="120">
        <v>16636</v>
      </c>
      <c r="S48" s="120">
        <v>11982</v>
      </c>
      <c r="T48" s="120">
        <v>14997</v>
      </c>
      <c r="U48" s="120">
        <v>16517</v>
      </c>
      <c r="V48" s="120">
        <v>17060</v>
      </c>
      <c r="W48" s="120">
        <v>17679</v>
      </c>
      <c r="X48" s="120">
        <v>17777</v>
      </c>
      <c r="Y48" s="120">
        <v>16926</v>
      </c>
      <c r="Z48" s="120">
        <v>14737</v>
      </c>
      <c r="AA48" s="120">
        <v>14170</v>
      </c>
      <c r="AB48" s="120">
        <v>16696</v>
      </c>
      <c r="AC48" s="120">
        <v>16429</v>
      </c>
      <c r="AD48" s="120">
        <v>15635</v>
      </c>
      <c r="AE48" s="120">
        <v>17155</v>
      </c>
      <c r="AF48" s="120">
        <v>16171</v>
      </c>
      <c r="AG48" s="120">
        <v>14036</v>
      </c>
      <c r="AH48" s="120">
        <v>16565</v>
      </c>
      <c r="AI48" s="120">
        <v>494964</v>
      </c>
    </row>
    <row r="49" spans="3:35" x14ac:dyDescent="0.25">
      <c r="C49" s="121" t="s">
        <v>178</v>
      </c>
      <c r="D49" s="120">
        <v>13493</v>
      </c>
      <c r="E49" s="120">
        <v>15233</v>
      </c>
      <c r="F49" s="120">
        <v>14360</v>
      </c>
      <c r="G49" s="120">
        <v>12860</v>
      </c>
      <c r="H49" s="120">
        <v>13025</v>
      </c>
      <c r="I49" s="120">
        <v>13792</v>
      </c>
      <c r="J49" s="120">
        <v>14359</v>
      </c>
      <c r="K49" s="120">
        <v>14485</v>
      </c>
      <c r="L49" s="120">
        <v>14627</v>
      </c>
      <c r="M49" s="120">
        <v>13732</v>
      </c>
      <c r="N49" s="120">
        <v>14834</v>
      </c>
      <c r="O49" s="120">
        <v>14470</v>
      </c>
      <c r="P49" s="120">
        <v>14689</v>
      </c>
      <c r="Q49" s="120">
        <v>14787</v>
      </c>
      <c r="R49" s="120">
        <v>13568</v>
      </c>
      <c r="S49" s="120">
        <v>13202</v>
      </c>
      <c r="T49" s="120">
        <v>14354</v>
      </c>
      <c r="U49" s="120">
        <v>15033</v>
      </c>
      <c r="V49" s="120">
        <v>14379</v>
      </c>
      <c r="W49" s="120">
        <v>14366</v>
      </c>
      <c r="X49" s="120">
        <v>14750</v>
      </c>
      <c r="Y49" s="120">
        <v>15506</v>
      </c>
      <c r="Z49" s="120">
        <v>14844</v>
      </c>
      <c r="AA49" s="120">
        <v>14184</v>
      </c>
      <c r="AB49" s="120">
        <v>14323</v>
      </c>
      <c r="AC49" s="120">
        <v>15400</v>
      </c>
      <c r="AD49" s="120">
        <v>14908</v>
      </c>
      <c r="AE49" s="120">
        <v>15232</v>
      </c>
      <c r="AF49" s="120">
        <v>16054</v>
      </c>
      <c r="AG49" s="120">
        <v>15514</v>
      </c>
      <c r="AH49" s="120">
        <v>14232</v>
      </c>
      <c r="AI49" s="120">
        <v>448595</v>
      </c>
    </row>
    <row r="50" spans="3:35" x14ac:dyDescent="0.25">
      <c r="C50" s="119" t="s">
        <v>13</v>
      </c>
      <c r="D50" s="118">
        <v>26045</v>
      </c>
      <c r="E50" s="118">
        <v>28173</v>
      </c>
      <c r="F50" s="118">
        <v>26941</v>
      </c>
      <c r="G50" s="118">
        <v>25763</v>
      </c>
      <c r="H50" s="118">
        <v>26632</v>
      </c>
      <c r="I50" s="118">
        <v>28375</v>
      </c>
      <c r="J50" s="118">
        <v>30194</v>
      </c>
      <c r="K50" s="118">
        <v>31646</v>
      </c>
      <c r="L50" s="118">
        <v>28397</v>
      </c>
      <c r="M50" s="118">
        <v>33805</v>
      </c>
      <c r="N50" s="118">
        <v>37353</v>
      </c>
      <c r="O50" s="118">
        <v>35757</v>
      </c>
      <c r="P50" s="118">
        <v>32142</v>
      </c>
      <c r="Q50" s="118">
        <v>31319</v>
      </c>
      <c r="R50" s="118">
        <v>30204</v>
      </c>
      <c r="S50" s="118">
        <v>25184</v>
      </c>
      <c r="T50" s="118">
        <v>29351</v>
      </c>
      <c r="U50" s="118">
        <v>31550</v>
      </c>
      <c r="V50" s="118">
        <v>31439</v>
      </c>
      <c r="W50" s="118">
        <v>32045</v>
      </c>
      <c r="X50" s="118">
        <v>32527</v>
      </c>
      <c r="Y50" s="118">
        <v>32432</v>
      </c>
      <c r="Z50" s="118">
        <v>29581</v>
      </c>
      <c r="AA50" s="118">
        <v>28354</v>
      </c>
      <c r="AB50" s="118">
        <v>31019</v>
      </c>
      <c r="AC50" s="118">
        <v>31829</v>
      </c>
      <c r="AD50" s="118">
        <v>30543</v>
      </c>
      <c r="AE50" s="118">
        <v>32387</v>
      </c>
      <c r="AF50" s="118">
        <v>32225</v>
      </c>
      <c r="AG50" s="118">
        <v>29550</v>
      </c>
      <c r="AH50" s="118">
        <v>30797</v>
      </c>
      <c r="AI50" s="118">
        <v>943559</v>
      </c>
    </row>
    <row r="51" spans="3:35" x14ac:dyDescent="0.25">
      <c r="C51" s="121" t="s">
        <v>177</v>
      </c>
      <c r="D51" s="120">
        <v>14566</v>
      </c>
      <c r="E51" s="120">
        <v>13244</v>
      </c>
      <c r="F51" s="120">
        <v>12648</v>
      </c>
      <c r="G51" s="120">
        <v>20903</v>
      </c>
      <c r="H51" s="120">
        <v>24820</v>
      </c>
      <c r="I51" s="120">
        <v>25199</v>
      </c>
      <c r="J51" s="120">
        <v>26103</v>
      </c>
      <c r="K51" s="120">
        <v>21867</v>
      </c>
      <c r="L51" s="120">
        <v>14506</v>
      </c>
      <c r="M51" s="120">
        <v>28048</v>
      </c>
      <c r="N51" s="120">
        <v>28676</v>
      </c>
      <c r="O51" s="120">
        <v>28680</v>
      </c>
      <c r="P51" s="120">
        <v>27914</v>
      </c>
      <c r="Q51" s="120">
        <v>28487</v>
      </c>
      <c r="R51" s="120">
        <v>23318</v>
      </c>
      <c r="S51" s="120">
        <v>13844</v>
      </c>
      <c r="T51" s="120">
        <v>26441</v>
      </c>
      <c r="U51" s="120">
        <v>27095</v>
      </c>
      <c r="V51" s="120">
        <v>25070</v>
      </c>
      <c r="W51" s="120">
        <v>25687</v>
      </c>
      <c r="X51" s="120">
        <v>25470</v>
      </c>
      <c r="Y51" s="120">
        <v>18729</v>
      </c>
      <c r="Z51" s="120">
        <v>16353</v>
      </c>
      <c r="AA51" s="120">
        <v>23151</v>
      </c>
      <c r="AB51" s="120">
        <v>21999</v>
      </c>
      <c r="AC51" s="120">
        <v>23391</v>
      </c>
      <c r="AD51" s="120">
        <v>23799</v>
      </c>
      <c r="AE51" s="120">
        <v>25282</v>
      </c>
      <c r="AF51" s="120">
        <v>23063</v>
      </c>
      <c r="AG51" s="120">
        <v>15732</v>
      </c>
      <c r="AH51" s="120">
        <v>24902</v>
      </c>
      <c r="AI51" s="120">
        <v>698987</v>
      </c>
    </row>
    <row r="52" spans="3:35" x14ac:dyDescent="0.25">
      <c r="C52" s="121" t="s">
        <v>176</v>
      </c>
      <c r="D52" s="120">
        <v>13787</v>
      </c>
      <c r="E52" s="120">
        <v>13055</v>
      </c>
      <c r="F52" s="120">
        <v>12484</v>
      </c>
      <c r="G52" s="120">
        <v>16706</v>
      </c>
      <c r="H52" s="120">
        <v>19692</v>
      </c>
      <c r="I52" s="120">
        <v>19506</v>
      </c>
      <c r="J52" s="120">
        <v>20136</v>
      </c>
      <c r="K52" s="120">
        <v>19088</v>
      </c>
      <c r="L52" s="120">
        <v>13342</v>
      </c>
      <c r="M52" s="120">
        <v>22622</v>
      </c>
      <c r="N52" s="120">
        <v>23406</v>
      </c>
      <c r="O52" s="120">
        <v>23268</v>
      </c>
      <c r="P52" s="120">
        <v>23273</v>
      </c>
      <c r="Q52" s="120">
        <v>23485</v>
      </c>
      <c r="R52" s="120">
        <v>20350</v>
      </c>
      <c r="S52" s="120">
        <v>11379</v>
      </c>
      <c r="T52" s="120">
        <v>22293</v>
      </c>
      <c r="U52" s="120">
        <v>23387</v>
      </c>
      <c r="V52" s="120">
        <v>21703</v>
      </c>
      <c r="W52" s="120">
        <v>23536</v>
      </c>
      <c r="X52" s="120">
        <v>22917</v>
      </c>
      <c r="Y52" s="120">
        <v>17150</v>
      </c>
      <c r="Z52" s="120">
        <v>15059</v>
      </c>
      <c r="AA52" s="120">
        <v>21724</v>
      </c>
      <c r="AB52" s="120">
        <v>20935</v>
      </c>
      <c r="AC52" s="120">
        <v>21508</v>
      </c>
      <c r="AD52" s="120">
        <v>21891</v>
      </c>
      <c r="AE52" s="120">
        <v>22882</v>
      </c>
      <c r="AF52" s="120">
        <v>20837</v>
      </c>
      <c r="AG52" s="120">
        <v>14851</v>
      </c>
      <c r="AH52" s="120">
        <v>22954</v>
      </c>
      <c r="AI52" s="120">
        <v>609206</v>
      </c>
    </row>
    <row r="53" spans="3:35" x14ac:dyDescent="0.25">
      <c r="C53" s="119" t="s">
        <v>13</v>
      </c>
      <c r="D53" s="118">
        <v>28353</v>
      </c>
      <c r="E53" s="118">
        <v>26299</v>
      </c>
      <c r="F53" s="118">
        <v>25132</v>
      </c>
      <c r="G53" s="118">
        <v>37609</v>
      </c>
      <c r="H53" s="118">
        <v>44512</v>
      </c>
      <c r="I53" s="118">
        <v>44705</v>
      </c>
      <c r="J53" s="118">
        <v>46239</v>
      </c>
      <c r="K53" s="118">
        <v>40955</v>
      </c>
      <c r="L53" s="118">
        <v>27848</v>
      </c>
      <c r="M53" s="118">
        <v>50670</v>
      </c>
      <c r="N53" s="118">
        <v>52082</v>
      </c>
      <c r="O53" s="118">
        <v>51948</v>
      </c>
      <c r="P53" s="118">
        <v>51187</v>
      </c>
      <c r="Q53" s="118">
        <v>51972</v>
      </c>
      <c r="R53" s="118">
        <v>43668</v>
      </c>
      <c r="S53" s="118">
        <v>25223</v>
      </c>
      <c r="T53" s="118">
        <v>48734</v>
      </c>
      <c r="U53" s="118">
        <v>50482</v>
      </c>
      <c r="V53" s="118">
        <v>46773</v>
      </c>
      <c r="W53" s="118">
        <v>49223</v>
      </c>
      <c r="X53" s="118">
        <v>48387</v>
      </c>
      <c r="Y53" s="118">
        <v>35879</v>
      </c>
      <c r="Z53" s="118">
        <v>31412</v>
      </c>
      <c r="AA53" s="118">
        <v>44875</v>
      </c>
      <c r="AB53" s="118">
        <v>42934</v>
      </c>
      <c r="AC53" s="118">
        <v>44899</v>
      </c>
      <c r="AD53" s="118">
        <v>45690</v>
      </c>
      <c r="AE53" s="118">
        <v>48164</v>
      </c>
      <c r="AF53" s="118">
        <v>43900</v>
      </c>
      <c r="AG53" s="118">
        <v>30583</v>
      </c>
      <c r="AH53" s="118">
        <v>47856</v>
      </c>
      <c r="AI53" s="118">
        <v>1308193</v>
      </c>
    </row>
    <row r="54" spans="3:35" x14ac:dyDescent="0.25">
      <c r="C54" s="121" t="s">
        <v>175</v>
      </c>
      <c r="D54" s="120">
        <v>44398</v>
      </c>
      <c r="E54" s="120">
        <v>44193</v>
      </c>
      <c r="F54" s="120">
        <v>45335</v>
      </c>
      <c r="G54" s="120">
        <v>68979</v>
      </c>
      <c r="H54" s="120">
        <v>74170</v>
      </c>
      <c r="I54" s="120">
        <v>77266</v>
      </c>
      <c r="J54" s="120">
        <v>80719</v>
      </c>
      <c r="K54" s="120">
        <v>71070</v>
      </c>
      <c r="L54" s="120">
        <v>53729</v>
      </c>
      <c r="M54" s="120">
        <v>80227</v>
      </c>
      <c r="N54" s="120">
        <v>82338</v>
      </c>
      <c r="O54" s="120">
        <v>83436</v>
      </c>
      <c r="P54" s="120">
        <v>83010</v>
      </c>
      <c r="Q54" s="120">
        <v>83793</v>
      </c>
      <c r="R54" s="120">
        <v>74677</v>
      </c>
      <c r="S54" s="120">
        <v>46797</v>
      </c>
      <c r="T54" s="120">
        <v>83249</v>
      </c>
      <c r="U54" s="120">
        <v>83011</v>
      </c>
      <c r="V54" s="120">
        <v>84182</v>
      </c>
      <c r="W54" s="120">
        <v>83768</v>
      </c>
      <c r="X54" s="120">
        <v>84871</v>
      </c>
      <c r="Y54" s="120">
        <v>74792</v>
      </c>
      <c r="Z54" s="120">
        <v>55337</v>
      </c>
      <c r="AA54" s="120">
        <v>84317</v>
      </c>
      <c r="AB54" s="120">
        <v>85534</v>
      </c>
      <c r="AC54" s="120">
        <v>85420</v>
      </c>
      <c r="AD54" s="120">
        <v>86070</v>
      </c>
      <c r="AE54" s="120">
        <v>83591</v>
      </c>
      <c r="AF54" s="120">
        <v>76415</v>
      </c>
      <c r="AG54" s="120">
        <v>56129</v>
      </c>
      <c r="AH54" s="120">
        <v>84371</v>
      </c>
      <c r="AI54" s="120">
        <v>2285194</v>
      </c>
    </row>
    <row r="55" spans="3:35" x14ac:dyDescent="0.25">
      <c r="C55" s="121" t="s">
        <v>174</v>
      </c>
      <c r="D55" s="120">
        <v>48631</v>
      </c>
      <c r="E55" s="120">
        <v>47063</v>
      </c>
      <c r="F55" s="120">
        <v>50325</v>
      </c>
      <c r="G55" s="120">
        <v>77156</v>
      </c>
      <c r="H55" s="120">
        <v>84220</v>
      </c>
      <c r="I55" s="120">
        <v>84615</v>
      </c>
      <c r="J55" s="120">
        <v>90147</v>
      </c>
      <c r="K55" s="120">
        <v>77440</v>
      </c>
      <c r="L55" s="120">
        <v>53670</v>
      </c>
      <c r="M55" s="120">
        <v>94101</v>
      </c>
      <c r="N55" s="120">
        <v>91534</v>
      </c>
      <c r="O55" s="120">
        <v>93900</v>
      </c>
      <c r="P55" s="120">
        <v>92640</v>
      </c>
      <c r="Q55" s="120">
        <v>93046</v>
      </c>
      <c r="R55" s="120">
        <v>79513</v>
      </c>
      <c r="S55" s="120">
        <v>49211</v>
      </c>
      <c r="T55" s="120">
        <v>93103</v>
      </c>
      <c r="U55" s="120">
        <v>92562</v>
      </c>
      <c r="V55" s="120">
        <v>93910</v>
      </c>
      <c r="W55" s="120">
        <v>93017</v>
      </c>
      <c r="X55" s="120">
        <v>92950</v>
      </c>
      <c r="Y55" s="120">
        <v>81068</v>
      </c>
      <c r="Z55" s="120">
        <v>59665</v>
      </c>
      <c r="AA55" s="120">
        <v>88617</v>
      </c>
      <c r="AB55" s="120">
        <v>91094</v>
      </c>
      <c r="AC55" s="120">
        <v>93305</v>
      </c>
      <c r="AD55" s="120">
        <v>94353</v>
      </c>
      <c r="AE55" s="120">
        <v>98897</v>
      </c>
      <c r="AF55" s="120">
        <v>83550</v>
      </c>
      <c r="AG55" s="120">
        <v>59873</v>
      </c>
      <c r="AH55" s="120">
        <v>94778</v>
      </c>
      <c r="AI55" s="120">
        <v>2517954</v>
      </c>
    </row>
    <row r="56" spans="3:35" x14ac:dyDescent="0.25">
      <c r="C56" s="119" t="s">
        <v>13</v>
      </c>
      <c r="D56" s="118">
        <v>93029</v>
      </c>
      <c r="E56" s="118">
        <v>91256</v>
      </c>
      <c r="F56" s="118">
        <v>95660</v>
      </c>
      <c r="G56" s="118">
        <v>146135</v>
      </c>
      <c r="H56" s="118">
        <v>158390</v>
      </c>
      <c r="I56" s="118">
        <v>161881</v>
      </c>
      <c r="J56" s="118">
        <v>170866</v>
      </c>
      <c r="K56" s="118">
        <v>148510</v>
      </c>
      <c r="L56" s="118">
        <v>107399</v>
      </c>
      <c r="M56" s="118">
        <v>174328</v>
      </c>
      <c r="N56" s="118">
        <v>173872</v>
      </c>
      <c r="O56" s="118">
        <v>177336</v>
      </c>
      <c r="P56" s="118">
        <v>175650</v>
      </c>
      <c r="Q56" s="118">
        <v>176839</v>
      </c>
      <c r="R56" s="118">
        <v>154190</v>
      </c>
      <c r="S56" s="118">
        <v>96008</v>
      </c>
      <c r="T56" s="118">
        <v>176352</v>
      </c>
      <c r="U56" s="118">
        <v>175573</v>
      </c>
      <c r="V56" s="118">
        <v>178092</v>
      </c>
      <c r="W56" s="118">
        <v>176785</v>
      </c>
      <c r="X56" s="118">
        <v>177821</v>
      </c>
      <c r="Y56" s="118">
        <v>155860</v>
      </c>
      <c r="Z56" s="118">
        <v>115002</v>
      </c>
      <c r="AA56" s="118">
        <v>172934</v>
      </c>
      <c r="AB56" s="118">
        <v>176628</v>
      </c>
      <c r="AC56" s="118">
        <v>178725</v>
      </c>
      <c r="AD56" s="118">
        <v>180423</v>
      </c>
      <c r="AE56" s="118">
        <v>182488</v>
      </c>
      <c r="AF56" s="118">
        <v>159965</v>
      </c>
      <c r="AG56" s="118">
        <v>116002</v>
      </c>
      <c r="AH56" s="118">
        <v>179149</v>
      </c>
      <c r="AI56" s="118">
        <v>4803148</v>
      </c>
    </row>
    <row r="57" spans="3:35" x14ac:dyDescent="0.25">
      <c r="C57" s="121" t="s">
        <v>173</v>
      </c>
      <c r="D57" s="120">
        <v>52697</v>
      </c>
      <c r="E57" s="120">
        <v>53062</v>
      </c>
      <c r="F57" s="120">
        <v>53235</v>
      </c>
      <c r="G57" s="120">
        <v>65988</v>
      </c>
      <c r="H57" s="120">
        <v>67520</v>
      </c>
      <c r="I57" s="120">
        <v>67814</v>
      </c>
      <c r="J57" s="120">
        <v>70126</v>
      </c>
      <c r="K57" s="120">
        <v>65795</v>
      </c>
      <c r="L57" s="120">
        <v>59784</v>
      </c>
      <c r="M57" s="120">
        <v>70427</v>
      </c>
      <c r="N57" s="120">
        <v>69333</v>
      </c>
      <c r="O57" s="120">
        <v>69379</v>
      </c>
      <c r="P57" s="120">
        <v>71257</v>
      </c>
      <c r="Q57" s="120">
        <v>68716</v>
      </c>
      <c r="R57" s="120">
        <v>69384</v>
      </c>
      <c r="S57" s="120">
        <v>46246</v>
      </c>
      <c r="T57" s="120">
        <v>71667</v>
      </c>
      <c r="U57" s="120">
        <v>72190</v>
      </c>
      <c r="V57" s="120">
        <v>70592</v>
      </c>
      <c r="W57" s="120">
        <v>67918</v>
      </c>
      <c r="X57" s="120">
        <v>69860</v>
      </c>
      <c r="Y57" s="120">
        <v>70566</v>
      </c>
      <c r="Z57" s="120">
        <v>60390</v>
      </c>
      <c r="AA57" s="120">
        <v>67194</v>
      </c>
      <c r="AB57" s="120">
        <v>69145</v>
      </c>
      <c r="AC57" s="120">
        <v>70243</v>
      </c>
      <c r="AD57" s="120">
        <v>70486</v>
      </c>
      <c r="AE57" s="120">
        <v>71376</v>
      </c>
      <c r="AF57" s="120">
        <v>71003</v>
      </c>
      <c r="AG57" s="120">
        <v>61322</v>
      </c>
      <c r="AH57" s="120">
        <v>69947</v>
      </c>
      <c r="AI57" s="120">
        <v>2054662</v>
      </c>
    </row>
    <row r="58" spans="3:35" x14ac:dyDescent="0.25">
      <c r="C58" s="121" t="s">
        <v>172</v>
      </c>
      <c r="D58" s="120">
        <v>33326</v>
      </c>
      <c r="E58" s="120">
        <v>34951</v>
      </c>
      <c r="F58" s="120">
        <v>33032</v>
      </c>
      <c r="G58" s="120">
        <v>35280</v>
      </c>
      <c r="H58" s="120">
        <v>36627</v>
      </c>
      <c r="I58" s="120">
        <v>35825</v>
      </c>
      <c r="J58" s="120">
        <v>38472</v>
      </c>
      <c r="K58" s="120">
        <v>40275</v>
      </c>
      <c r="L58" s="120">
        <v>38536</v>
      </c>
      <c r="M58" s="120">
        <v>38434</v>
      </c>
      <c r="N58" s="120">
        <v>38847</v>
      </c>
      <c r="O58" s="120">
        <v>37778</v>
      </c>
      <c r="P58" s="120">
        <v>39331</v>
      </c>
      <c r="Q58" s="120">
        <v>36990</v>
      </c>
      <c r="R58" s="120">
        <v>42735</v>
      </c>
      <c r="S58" s="120">
        <v>31707</v>
      </c>
      <c r="T58" s="120">
        <v>39091</v>
      </c>
      <c r="U58" s="120">
        <v>38772</v>
      </c>
      <c r="V58" s="120">
        <v>38461</v>
      </c>
      <c r="W58" s="120">
        <v>38892</v>
      </c>
      <c r="X58" s="120">
        <v>39846</v>
      </c>
      <c r="Y58" s="120">
        <v>43042</v>
      </c>
      <c r="Z58" s="120">
        <v>39961</v>
      </c>
      <c r="AA58" s="120">
        <v>38598</v>
      </c>
      <c r="AB58" s="120">
        <v>37028</v>
      </c>
      <c r="AC58" s="120">
        <v>39146</v>
      </c>
      <c r="AD58" s="120">
        <v>39852</v>
      </c>
      <c r="AE58" s="120">
        <v>40048</v>
      </c>
      <c r="AF58" s="120">
        <v>42936</v>
      </c>
      <c r="AG58" s="120">
        <v>37340</v>
      </c>
      <c r="AH58" s="120">
        <v>37119</v>
      </c>
      <c r="AI58" s="120">
        <v>1182278</v>
      </c>
    </row>
    <row r="59" spans="3:35" x14ac:dyDescent="0.25">
      <c r="C59" s="119" t="s">
        <v>13</v>
      </c>
      <c r="D59" s="118">
        <v>86023</v>
      </c>
      <c r="E59" s="118">
        <v>88013</v>
      </c>
      <c r="F59" s="118">
        <v>86267</v>
      </c>
      <c r="G59" s="118">
        <v>101268</v>
      </c>
      <c r="H59" s="118">
        <v>104147</v>
      </c>
      <c r="I59" s="118">
        <v>103639</v>
      </c>
      <c r="J59" s="118">
        <v>108598</v>
      </c>
      <c r="K59" s="118">
        <v>106070</v>
      </c>
      <c r="L59" s="118">
        <v>98320</v>
      </c>
      <c r="M59" s="118">
        <v>108861</v>
      </c>
      <c r="N59" s="118">
        <v>108180</v>
      </c>
      <c r="O59" s="118">
        <v>107157</v>
      </c>
      <c r="P59" s="118">
        <v>110588</v>
      </c>
      <c r="Q59" s="118">
        <v>105706</v>
      </c>
      <c r="R59" s="118">
        <v>112119</v>
      </c>
      <c r="S59" s="118">
        <v>77953</v>
      </c>
      <c r="T59" s="118">
        <v>110758</v>
      </c>
      <c r="U59" s="118">
        <v>110962</v>
      </c>
      <c r="V59" s="118">
        <v>109053</v>
      </c>
      <c r="W59" s="118">
        <v>106810</v>
      </c>
      <c r="X59" s="118">
        <v>109706</v>
      </c>
      <c r="Y59" s="118">
        <v>113608</v>
      </c>
      <c r="Z59" s="118">
        <v>100351</v>
      </c>
      <c r="AA59" s="118">
        <v>105792</v>
      </c>
      <c r="AB59" s="118">
        <v>106173</v>
      </c>
      <c r="AC59" s="118">
        <v>109389</v>
      </c>
      <c r="AD59" s="118">
        <v>110338</v>
      </c>
      <c r="AE59" s="118">
        <v>111424</v>
      </c>
      <c r="AF59" s="118">
        <v>113939</v>
      </c>
      <c r="AG59" s="118">
        <v>98662</v>
      </c>
      <c r="AH59" s="118">
        <v>107066</v>
      </c>
      <c r="AI59" s="118">
        <v>3236940</v>
      </c>
    </row>
    <row r="60" spans="3:35" x14ac:dyDescent="0.25">
      <c r="C60" s="121" t="s">
        <v>171</v>
      </c>
      <c r="D60" s="120">
        <v>22132</v>
      </c>
      <c r="E60" s="120">
        <v>23868</v>
      </c>
      <c r="F60" s="120">
        <v>23663</v>
      </c>
      <c r="G60" s="120">
        <v>39721</v>
      </c>
      <c r="H60" s="120">
        <v>40860</v>
      </c>
      <c r="I60" s="120">
        <v>43834</v>
      </c>
      <c r="J60" s="120">
        <v>45091</v>
      </c>
      <c r="K60" s="120">
        <v>39094</v>
      </c>
      <c r="L60" s="120">
        <v>28251</v>
      </c>
      <c r="M60" s="120">
        <v>46058</v>
      </c>
      <c r="N60" s="120">
        <v>48766</v>
      </c>
      <c r="O60" s="120">
        <v>49127</v>
      </c>
      <c r="P60" s="120">
        <v>48281</v>
      </c>
      <c r="Q60" s="120">
        <v>52258</v>
      </c>
      <c r="R60" s="120">
        <v>42819</v>
      </c>
      <c r="S60" s="120">
        <v>29263</v>
      </c>
      <c r="T60" s="120">
        <v>45533</v>
      </c>
      <c r="U60" s="120">
        <v>47020</v>
      </c>
      <c r="V60" s="120">
        <v>48287</v>
      </c>
      <c r="W60" s="120">
        <v>47140</v>
      </c>
      <c r="X60" s="120">
        <v>49429</v>
      </c>
      <c r="Y60" s="120">
        <v>44035</v>
      </c>
      <c r="Z60" s="120">
        <v>27255</v>
      </c>
      <c r="AA60" s="120">
        <v>47252</v>
      </c>
      <c r="AB60" s="120">
        <v>48491</v>
      </c>
      <c r="AC60" s="120">
        <v>48209</v>
      </c>
      <c r="AD60" s="120">
        <v>48039</v>
      </c>
      <c r="AE60" s="120">
        <v>49181</v>
      </c>
      <c r="AF60" s="120">
        <v>43650</v>
      </c>
      <c r="AG60" s="120">
        <v>28908</v>
      </c>
      <c r="AH60" s="120">
        <v>46281</v>
      </c>
      <c r="AI60" s="120">
        <v>1291796</v>
      </c>
    </row>
    <row r="61" spans="3:35" x14ac:dyDescent="0.25">
      <c r="C61" s="121" t="s">
        <v>170</v>
      </c>
      <c r="D61" s="120">
        <v>19434</v>
      </c>
      <c r="E61" s="120">
        <v>20514</v>
      </c>
      <c r="F61" s="120">
        <v>19579</v>
      </c>
      <c r="G61" s="120">
        <v>34833</v>
      </c>
      <c r="H61" s="120">
        <v>34210</v>
      </c>
      <c r="I61" s="120">
        <v>34954</v>
      </c>
      <c r="J61" s="120">
        <v>36805</v>
      </c>
      <c r="K61" s="120">
        <v>30418</v>
      </c>
      <c r="L61" s="120">
        <v>23896</v>
      </c>
      <c r="M61" s="120">
        <v>42939</v>
      </c>
      <c r="N61" s="120">
        <v>44035</v>
      </c>
      <c r="O61" s="120">
        <v>43791</v>
      </c>
      <c r="P61" s="120">
        <v>42315</v>
      </c>
      <c r="Q61" s="120">
        <v>41077</v>
      </c>
      <c r="R61" s="120">
        <v>33389</v>
      </c>
      <c r="S61" s="120">
        <v>19868</v>
      </c>
      <c r="T61" s="120">
        <v>40799</v>
      </c>
      <c r="U61" s="120">
        <v>42473</v>
      </c>
      <c r="V61" s="120">
        <v>44671</v>
      </c>
      <c r="W61" s="120">
        <v>44354</v>
      </c>
      <c r="X61" s="120">
        <v>41089</v>
      </c>
      <c r="Y61" s="120">
        <v>33783</v>
      </c>
      <c r="Z61" s="120">
        <v>24455</v>
      </c>
      <c r="AA61" s="120">
        <v>40809</v>
      </c>
      <c r="AB61" s="120">
        <v>45101</v>
      </c>
      <c r="AC61" s="120">
        <v>41796</v>
      </c>
      <c r="AD61" s="120">
        <v>41945</v>
      </c>
      <c r="AE61" s="120">
        <v>43731</v>
      </c>
      <c r="AF61" s="120">
        <v>34424</v>
      </c>
      <c r="AG61" s="120">
        <v>25171</v>
      </c>
      <c r="AH61" s="120">
        <v>41535</v>
      </c>
      <c r="AI61" s="120">
        <v>1108193</v>
      </c>
    </row>
    <row r="62" spans="3:35" x14ac:dyDescent="0.25">
      <c r="C62" s="119" t="s">
        <v>13</v>
      </c>
      <c r="D62" s="118">
        <v>41566</v>
      </c>
      <c r="E62" s="118">
        <v>44382</v>
      </c>
      <c r="F62" s="118">
        <v>43242</v>
      </c>
      <c r="G62" s="118">
        <v>74554</v>
      </c>
      <c r="H62" s="118">
        <v>75070</v>
      </c>
      <c r="I62" s="118">
        <v>78788</v>
      </c>
      <c r="J62" s="118">
        <v>81896</v>
      </c>
      <c r="K62" s="118">
        <v>69512</v>
      </c>
      <c r="L62" s="118">
        <v>52147</v>
      </c>
      <c r="M62" s="118">
        <v>88997</v>
      </c>
      <c r="N62" s="118">
        <v>92801</v>
      </c>
      <c r="O62" s="118">
        <v>92918</v>
      </c>
      <c r="P62" s="118">
        <v>90596</v>
      </c>
      <c r="Q62" s="118">
        <v>93335</v>
      </c>
      <c r="R62" s="118">
        <v>76208</v>
      </c>
      <c r="S62" s="118">
        <v>49131</v>
      </c>
      <c r="T62" s="118">
        <v>86332</v>
      </c>
      <c r="U62" s="118">
        <v>89493</v>
      </c>
      <c r="V62" s="118">
        <v>92958</v>
      </c>
      <c r="W62" s="118">
        <v>91494</v>
      </c>
      <c r="X62" s="118">
        <v>90518</v>
      </c>
      <c r="Y62" s="118">
        <v>77818</v>
      </c>
      <c r="Z62" s="118">
        <v>51710</v>
      </c>
      <c r="AA62" s="118">
        <v>88061</v>
      </c>
      <c r="AB62" s="118">
        <v>93592</v>
      </c>
      <c r="AC62" s="118">
        <v>90005</v>
      </c>
      <c r="AD62" s="118">
        <v>89984</v>
      </c>
      <c r="AE62" s="118">
        <v>92912</v>
      </c>
      <c r="AF62" s="118">
        <v>78074</v>
      </c>
      <c r="AG62" s="118">
        <v>54079</v>
      </c>
      <c r="AH62" s="118">
        <v>87816</v>
      </c>
      <c r="AI62" s="118">
        <v>2399989</v>
      </c>
    </row>
    <row r="63" spans="3:35" x14ac:dyDescent="0.25">
      <c r="C63" s="121" t="s">
        <v>169</v>
      </c>
      <c r="D63" s="120">
        <v>126879</v>
      </c>
      <c r="E63" s="120">
        <v>107730</v>
      </c>
      <c r="F63" s="120">
        <v>94589</v>
      </c>
      <c r="G63" s="120">
        <v>110258</v>
      </c>
      <c r="H63" s="120">
        <v>119823</v>
      </c>
      <c r="I63" s="120">
        <v>120161</v>
      </c>
      <c r="J63" s="120">
        <v>130147</v>
      </c>
      <c r="K63" s="120">
        <v>128135</v>
      </c>
      <c r="L63" s="120">
        <v>104697</v>
      </c>
      <c r="M63" s="120">
        <v>124927</v>
      </c>
      <c r="N63" s="120">
        <v>124425</v>
      </c>
      <c r="O63" s="120">
        <v>125781</v>
      </c>
      <c r="P63" s="120">
        <v>122686</v>
      </c>
      <c r="Q63" s="120">
        <v>118044</v>
      </c>
      <c r="R63" s="120">
        <v>136122</v>
      </c>
      <c r="S63" s="120">
        <v>114470</v>
      </c>
      <c r="T63" s="120">
        <v>128713</v>
      </c>
      <c r="U63" s="120">
        <v>119141</v>
      </c>
      <c r="V63" s="120">
        <v>107288</v>
      </c>
      <c r="W63" s="120">
        <v>95952</v>
      </c>
      <c r="X63" s="120">
        <v>97191</v>
      </c>
      <c r="Y63" s="120">
        <v>99342</v>
      </c>
      <c r="Z63" s="120">
        <v>81297</v>
      </c>
      <c r="AA63" s="120">
        <v>96230</v>
      </c>
      <c r="AB63" s="120">
        <v>93195</v>
      </c>
      <c r="AC63" s="120">
        <v>92202</v>
      </c>
      <c r="AD63" s="120">
        <v>96472</v>
      </c>
      <c r="AE63" s="120">
        <v>97644</v>
      </c>
      <c r="AF63" s="120">
        <v>95556</v>
      </c>
      <c r="AG63" s="120">
        <v>81086</v>
      </c>
      <c r="AH63" s="120">
        <v>94140</v>
      </c>
      <c r="AI63" s="120">
        <v>3384323</v>
      </c>
    </row>
    <row r="64" spans="3:35" x14ac:dyDescent="0.25">
      <c r="C64" s="121" t="s">
        <v>168</v>
      </c>
      <c r="D64" s="120">
        <v>104966</v>
      </c>
      <c r="E64" s="120">
        <v>108155</v>
      </c>
      <c r="F64" s="120">
        <v>124204</v>
      </c>
      <c r="G64" s="120">
        <v>125776</v>
      </c>
      <c r="H64" s="120">
        <v>123988</v>
      </c>
      <c r="I64" s="120">
        <v>120968</v>
      </c>
      <c r="J64" s="120">
        <v>128489</v>
      </c>
      <c r="K64" s="120">
        <v>127620</v>
      </c>
      <c r="L64" s="120">
        <v>113653</v>
      </c>
      <c r="M64" s="120">
        <v>127067</v>
      </c>
      <c r="N64" s="120">
        <v>123920</v>
      </c>
      <c r="O64" s="120">
        <v>122867</v>
      </c>
      <c r="P64" s="120">
        <v>117061</v>
      </c>
      <c r="Q64" s="120">
        <v>110605</v>
      </c>
      <c r="R64" s="120">
        <v>127167</v>
      </c>
      <c r="S64" s="120">
        <v>101943</v>
      </c>
      <c r="T64" s="120">
        <v>123271</v>
      </c>
      <c r="U64" s="120">
        <v>115357</v>
      </c>
      <c r="V64" s="120">
        <v>105858</v>
      </c>
      <c r="W64" s="120">
        <v>94850</v>
      </c>
      <c r="X64" s="120">
        <v>97217</v>
      </c>
      <c r="Y64" s="120">
        <v>97340</v>
      </c>
      <c r="Z64" s="120">
        <v>88869</v>
      </c>
      <c r="AA64" s="120">
        <v>95552</v>
      </c>
      <c r="AB64" s="120">
        <v>94967</v>
      </c>
      <c r="AC64" s="120">
        <v>96357</v>
      </c>
      <c r="AD64" s="120">
        <v>98120</v>
      </c>
      <c r="AE64" s="120">
        <v>95412</v>
      </c>
      <c r="AF64" s="120">
        <v>96339</v>
      </c>
      <c r="AG64" s="120">
        <v>93158</v>
      </c>
      <c r="AH64" s="120">
        <v>102118</v>
      </c>
      <c r="AI64" s="120">
        <v>3403234</v>
      </c>
    </row>
    <row r="65" spans="3:35" x14ac:dyDescent="0.25">
      <c r="C65" s="119" t="s">
        <v>13</v>
      </c>
      <c r="D65" s="118">
        <v>231845</v>
      </c>
      <c r="E65" s="118">
        <v>215885</v>
      </c>
      <c r="F65" s="118">
        <v>218793</v>
      </c>
      <c r="G65" s="118">
        <v>236034</v>
      </c>
      <c r="H65" s="118">
        <v>243811</v>
      </c>
      <c r="I65" s="118">
        <v>241129</v>
      </c>
      <c r="J65" s="118">
        <v>258636</v>
      </c>
      <c r="K65" s="118">
        <v>255755</v>
      </c>
      <c r="L65" s="118">
        <v>218350</v>
      </c>
      <c r="M65" s="118">
        <v>251994</v>
      </c>
      <c r="N65" s="118">
        <v>248345</v>
      </c>
      <c r="O65" s="118">
        <v>248648</v>
      </c>
      <c r="P65" s="118">
        <v>239747</v>
      </c>
      <c r="Q65" s="118">
        <v>228649</v>
      </c>
      <c r="R65" s="118">
        <v>263289</v>
      </c>
      <c r="S65" s="118">
        <v>216413</v>
      </c>
      <c r="T65" s="118">
        <v>251984</v>
      </c>
      <c r="U65" s="118">
        <v>234498</v>
      </c>
      <c r="V65" s="118">
        <v>213146</v>
      </c>
      <c r="W65" s="118">
        <v>190802</v>
      </c>
      <c r="X65" s="118">
        <v>194408</v>
      </c>
      <c r="Y65" s="118">
        <v>196682</v>
      </c>
      <c r="Z65" s="118">
        <v>170166</v>
      </c>
      <c r="AA65" s="118">
        <v>191782</v>
      </c>
      <c r="AB65" s="118">
        <v>188162</v>
      </c>
      <c r="AC65" s="118">
        <v>188559</v>
      </c>
      <c r="AD65" s="118">
        <v>194592</v>
      </c>
      <c r="AE65" s="118">
        <v>193056</v>
      </c>
      <c r="AF65" s="118">
        <v>191895</v>
      </c>
      <c r="AG65" s="118">
        <v>174244</v>
      </c>
      <c r="AH65" s="118">
        <v>196258</v>
      </c>
      <c r="AI65" s="118">
        <v>6787557</v>
      </c>
    </row>
    <row r="66" spans="3:35" x14ac:dyDescent="0.25">
      <c r="C66" s="121" t="s">
        <v>167</v>
      </c>
      <c r="D66" s="120">
        <v>68976</v>
      </c>
      <c r="E66" s="120">
        <v>65451</v>
      </c>
      <c r="F66" s="120">
        <v>64855</v>
      </c>
      <c r="G66" s="120">
        <v>72751</v>
      </c>
      <c r="H66" s="120">
        <v>77327</v>
      </c>
      <c r="I66" s="120">
        <v>78683</v>
      </c>
      <c r="J66" s="120">
        <v>79940</v>
      </c>
      <c r="K66" s="120">
        <v>71515</v>
      </c>
      <c r="L66" s="120">
        <v>67303</v>
      </c>
      <c r="M66" s="120">
        <v>67590</v>
      </c>
      <c r="N66" s="120">
        <v>65724</v>
      </c>
      <c r="O66" s="120">
        <v>68595</v>
      </c>
      <c r="P66" s="120">
        <v>79245</v>
      </c>
      <c r="Q66" s="120">
        <v>79484</v>
      </c>
      <c r="R66" s="120">
        <v>83647</v>
      </c>
      <c r="S66" s="120">
        <v>76862</v>
      </c>
      <c r="T66" s="120">
        <v>81651</v>
      </c>
      <c r="U66" s="120">
        <v>76498</v>
      </c>
      <c r="V66" s="120">
        <v>76108</v>
      </c>
      <c r="W66" s="120">
        <v>73113</v>
      </c>
      <c r="X66" s="120">
        <v>77132</v>
      </c>
      <c r="Y66" s="120">
        <v>81312</v>
      </c>
      <c r="Z66" s="120">
        <v>67651</v>
      </c>
      <c r="AA66" s="120">
        <v>55315</v>
      </c>
      <c r="AB66" s="120">
        <v>71933</v>
      </c>
      <c r="AC66" s="120">
        <v>76775</v>
      </c>
      <c r="AD66" s="120">
        <v>78494</v>
      </c>
      <c r="AE66" s="120">
        <v>78219</v>
      </c>
      <c r="AF66" s="120">
        <v>81750</v>
      </c>
      <c r="AG66" s="120">
        <v>73591</v>
      </c>
      <c r="AH66" s="120">
        <v>79199</v>
      </c>
      <c r="AI66" s="120">
        <v>2296689</v>
      </c>
    </row>
    <row r="67" spans="3:35" x14ac:dyDescent="0.25">
      <c r="C67" s="121" t="s">
        <v>166</v>
      </c>
      <c r="D67" s="120">
        <v>78511</v>
      </c>
      <c r="E67" s="120">
        <v>74557</v>
      </c>
      <c r="F67" s="120">
        <v>80099</v>
      </c>
      <c r="G67" s="120">
        <v>89007</v>
      </c>
      <c r="H67" s="120">
        <v>97334</v>
      </c>
      <c r="I67" s="120">
        <v>96000</v>
      </c>
      <c r="J67" s="120">
        <v>94062</v>
      </c>
      <c r="K67" s="120">
        <v>96860</v>
      </c>
      <c r="L67" s="120">
        <v>87794</v>
      </c>
      <c r="M67" s="120">
        <v>94329</v>
      </c>
      <c r="N67" s="120">
        <v>92620</v>
      </c>
      <c r="O67" s="120">
        <v>93282</v>
      </c>
      <c r="P67" s="120">
        <v>95029</v>
      </c>
      <c r="Q67" s="120">
        <v>89736</v>
      </c>
      <c r="R67" s="120">
        <v>100846</v>
      </c>
      <c r="S67" s="120">
        <v>90850</v>
      </c>
      <c r="T67" s="120">
        <v>95300</v>
      </c>
      <c r="U67" s="120">
        <v>90236</v>
      </c>
      <c r="V67" s="120">
        <v>98859</v>
      </c>
      <c r="W67" s="120">
        <v>94245</v>
      </c>
      <c r="X67" s="120">
        <v>92563</v>
      </c>
      <c r="Y67" s="120">
        <v>96110</v>
      </c>
      <c r="Z67" s="120">
        <v>81050</v>
      </c>
      <c r="AA67" s="120">
        <v>69709</v>
      </c>
      <c r="AB67" s="120">
        <v>77123</v>
      </c>
      <c r="AC67" s="120">
        <v>93980</v>
      </c>
      <c r="AD67" s="120">
        <v>94817</v>
      </c>
      <c r="AE67" s="120">
        <v>95655</v>
      </c>
      <c r="AF67" s="120">
        <v>98247</v>
      </c>
      <c r="AG67" s="120">
        <v>85749</v>
      </c>
      <c r="AH67" s="120">
        <v>95854</v>
      </c>
      <c r="AI67" s="120">
        <v>2810413</v>
      </c>
    </row>
    <row r="68" spans="3:35" x14ac:dyDescent="0.25">
      <c r="C68" s="119" t="s">
        <v>13</v>
      </c>
      <c r="D68" s="118">
        <v>147487</v>
      </c>
      <c r="E68" s="118">
        <v>140008</v>
      </c>
      <c r="F68" s="118">
        <v>144954</v>
      </c>
      <c r="G68" s="118">
        <v>161758</v>
      </c>
      <c r="H68" s="118">
        <v>174661</v>
      </c>
      <c r="I68" s="118">
        <v>174683</v>
      </c>
      <c r="J68" s="118">
        <v>174002</v>
      </c>
      <c r="K68" s="118">
        <v>168375</v>
      </c>
      <c r="L68" s="118">
        <v>155097</v>
      </c>
      <c r="M68" s="118">
        <v>161919</v>
      </c>
      <c r="N68" s="118">
        <v>158344</v>
      </c>
      <c r="O68" s="118">
        <v>161877</v>
      </c>
      <c r="P68" s="118">
        <v>174274</v>
      </c>
      <c r="Q68" s="118">
        <v>169220</v>
      </c>
      <c r="R68" s="118">
        <v>184493</v>
      </c>
      <c r="S68" s="118">
        <v>167712</v>
      </c>
      <c r="T68" s="118">
        <v>176951</v>
      </c>
      <c r="U68" s="118">
        <v>166734</v>
      </c>
      <c r="V68" s="118">
        <v>174967</v>
      </c>
      <c r="W68" s="118">
        <v>167358</v>
      </c>
      <c r="X68" s="118">
        <v>169695</v>
      </c>
      <c r="Y68" s="118">
        <v>177422</v>
      </c>
      <c r="Z68" s="118">
        <v>148701</v>
      </c>
      <c r="AA68" s="118">
        <v>125024</v>
      </c>
      <c r="AB68" s="118">
        <v>149056</v>
      </c>
      <c r="AC68" s="118">
        <v>170755</v>
      </c>
      <c r="AD68" s="118">
        <v>173311</v>
      </c>
      <c r="AE68" s="118">
        <v>173874</v>
      </c>
      <c r="AF68" s="118">
        <v>179997</v>
      </c>
      <c r="AG68" s="118">
        <v>159340</v>
      </c>
      <c r="AH68" s="118">
        <v>175053</v>
      </c>
      <c r="AI68" s="118">
        <v>5107102</v>
      </c>
    </row>
    <row r="69" spans="3:35" x14ac:dyDescent="0.25">
      <c r="C69" s="121" t="s">
        <v>165</v>
      </c>
      <c r="D69" s="120">
        <v>74560</v>
      </c>
      <c r="E69" s="120">
        <v>67680</v>
      </c>
      <c r="F69" s="120">
        <v>64082</v>
      </c>
      <c r="G69" s="120">
        <v>80505</v>
      </c>
      <c r="H69" s="120">
        <v>85270</v>
      </c>
      <c r="I69" s="120">
        <v>86793</v>
      </c>
      <c r="J69" s="120">
        <v>88996</v>
      </c>
      <c r="K69" s="120">
        <v>81640</v>
      </c>
      <c r="L69" s="120">
        <v>70744</v>
      </c>
      <c r="M69" s="120">
        <v>84182</v>
      </c>
      <c r="N69" s="120">
        <v>85784</v>
      </c>
      <c r="O69" s="120">
        <v>85579</v>
      </c>
      <c r="P69" s="120">
        <v>87471</v>
      </c>
      <c r="Q69" s="120">
        <v>90102</v>
      </c>
      <c r="R69" s="120">
        <v>88986</v>
      </c>
      <c r="S69" s="120">
        <v>87136</v>
      </c>
      <c r="T69" s="120">
        <v>89187</v>
      </c>
      <c r="U69" s="120">
        <v>88943</v>
      </c>
      <c r="V69" s="120">
        <v>87891</v>
      </c>
      <c r="W69" s="120">
        <v>87461</v>
      </c>
      <c r="X69" s="120">
        <v>89627</v>
      </c>
      <c r="Y69" s="120">
        <v>89618</v>
      </c>
      <c r="Z69" s="120">
        <v>79112</v>
      </c>
      <c r="AA69" s="120">
        <v>89917</v>
      </c>
      <c r="AB69" s="120">
        <v>88265</v>
      </c>
      <c r="AC69" s="120">
        <v>88978</v>
      </c>
      <c r="AD69" s="120">
        <v>91712</v>
      </c>
      <c r="AE69" s="120">
        <v>90107</v>
      </c>
      <c r="AF69" s="120">
        <v>90305</v>
      </c>
      <c r="AG69" s="120">
        <v>77183</v>
      </c>
      <c r="AH69" s="120">
        <v>88688</v>
      </c>
      <c r="AI69" s="120">
        <v>2626504</v>
      </c>
    </row>
    <row r="70" spans="3:35" x14ac:dyDescent="0.25">
      <c r="C70" s="121" t="s">
        <v>164</v>
      </c>
      <c r="D70" s="120">
        <v>64029</v>
      </c>
      <c r="E70" s="120">
        <v>61067</v>
      </c>
      <c r="F70" s="120">
        <v>71437</v>
      </c>
      <c r="G70" s="120">
        <v>83208</v>
      </c>
      <c r="H70" s="120">
        <v>81064</v>
      </c>
      <c r="I70" s="120">
        <v>79767</v>
      </c>
      <c r="J70" s="120">
        <v>80614</v>
      </c>
      <c r="K70" s="120">
        <v>81716</v>
      </c>
      <c r="L70" s="120">
        <v>66809</v>
      </c>
      <c r="M70" s="120">
        <v>77499</v>
      </c>
      <c r="N70" s="120">
        <v>75168</v>
      </c>
      <c r="O70" s="120">
        <v>71510</v>
      </c>
      <c r="P70" s="120">
        <v>74570</v>
      </c>
      <c r="Q70" s="120">
        <v>76051</v>
      </c>
      <c r="R70" s="120">
        <v>78514</v>
      </c>
      <c r="S70" s="120">
        <v>77337</v>
      </c>
      <c r="T70" s="120">
        <v>76063</v>
      </c>
      <c r="U70" s="120">
        <v>69309</v>
      </c>
      <c r="V70" s="120">
        <v>74021</v>
      </c>
      <c r="W70" s="120">
        <v>69607</v>
      </c>
      <c r="X70" s="120">
        <v>73823</v>
      </c>
      <c r="Y70" s="120">
        <v>79012</v>
      </c>
      <c r="Z70" s="120">
        <v>73033</v>
      </c>
      <c r="AA70" s="120">
        <v>79699</v>
      </c>
      <c r="AB70" s="120">
        <v>74683</v>
      </c>
      <c r="AC70" s="120">
        <v>73970</v>
      </c>
      <c r="AD70" s="120">
        <v>78542</v>
      </c>
      <c r="AE70" s="120">
        <v>77534</v>
      </c>
      <c r="AF70" s="120">
        <v>78914</v>
      </c>
      <c r="AG70" s="120">
        <v>61575</v>
      </c>
      <c r="AH70" s="120">
        <v>76672</v>
      </c>
      <c r="AI70" s="120">
        <v>2316817</v>
      </c>
    </row>
    <row r="71" spans="3:35" x14ac:dyDescent="0.25">
      <c r="C71" s="119" t="s">
        <v>13</v>
      </c>
      <c r="D71" s="118">
        <v>138589</v>
      </c>
      <c r="E71" s="118">
        <v>128747</v>
      </c>
      <c r="F71" s="118">
        <v>135519</v>
      </c>
      <c r="G71" s="118">
        <v>163713</v>
      </c>
      <c r="H71" s="118">
        <v>166334</v>
      </c>
      <c r="I71" s="118">
        <v>166560</v>
      </c>
      <c r="J71" s="118">
        <v>169610</v>
      </c>
      <c r="K71" s="118">
        <v>163356</v>
      </c>
      <c r="L71" s="118">
        <v>137553</v>
      </c>
      <c r="M71" s="118">
        <v>161681</v>
      </c>
      <c r="N71" s="118">
        <v>160952</v>
      </c>
      <c r="O71" s="118">
        <v>157089</v>
      </c>
      <c r="P71" s="118">
        <v>162041</v>
      </c>
      <c r="Q71" s="118">
        <v>166153</v>
      </c>
      <c r="R71" s="118">
        <v>167500</v>
      </c>
      <c r="S71" s="118">
        <v>164473</v>
      </c>
      <c r="T71" s="118">
        <v>165250</v>
      </c>
      <c r="U71" s="118">
        <v>158252</v>
      </c>
      <c r="V71" s="118">
        <v>161912</v>
      </c>
      <c r="W71" s="118">
        <v>157068</v>
      </c>
      <c r="X71" s="118">
        <v>163450</v>
      </c>
      <c r="Y71" s="118">
        <v>168630</v>
      </c>
      <c r="Z71" s="118">
        <v>152145</v>
      </c>
      <c r="AA71" s="118">
        <v>169616</v>
      </c>
      <c r="AB71" s="118">
        <v>162948</v>
      </c>
      <c r="AC71" s="118">
        <v>162948</v>
      </c>
      <c r="AD71" s="118">
        <v>170254</v>
      </c>
      <c r="AE71" s="118">
        <v>167641</v>
      </c>
      <c r="AF71" s="118">
        <v>169219</v>
      </c>
      <c r="AG71" s="118">
        <v>138758</v>
      </c>
      <c r="AH71" s="118">
        <v>165360</v>
      </c>
      <c r="AI71" s="118">
        <v>4943321</v>
      </c>
    </row>
    <row r="72" spans="3:35" x14ac:dyDescent="0.25">
      <c r="C72" s="121" t="s">
        <v>163</v>
      </c>
      <c r="D72" s="120">
        <v>59233</v>
      </c>
      <c r="E72" s="120">
        <v>42757</v>
      </c>
      <c r="F72" s="120">
        <v>80918</v>
      </c>
      <c r="G72" s="120">
        <v>72218</v>
      </c>
      <c r="H72" s="120">
        <v>79843</v>
      </c>
      <c r="I72" s="120">
        <v>79360</v>
      </c>
      <c r="J72" s="120">
        <v>77869</v>
      </c>
      <c r="K72" s="120">
        <v>81379</v>
      </c>
      <c r="L72" s="120">
        <v>68895</v>
      </c>
      <c r="M72" s="120">
        <v>83801</v>
      </c>
      <c r="N72" s="120">
        <v>84843</v>
      </c>
      <c r="O72" s="120">
        <v>83685</v>
      </c>
      <c r="P72" s="120">
        <v>84067</v>
      </c>
      <c r="Q72" s="120">
        <v>82346</v>
      </c>
      <c r="R72" s="120">
        <v>86222</v>
      </c>
      <c r="S72" s="120">
        <v>72925</v>
      </c>
      <c r="T72" s="120">
        <v>79009</v>
      </c>
      <c r="U72" s="120">
        <v>80363</v>
      </c>
      <c r="V72" s="120">
        <v>82889</v>
      </c>
      <c r="W72" s="120">
        <v>84383</v>
      </c>
      <c r="X72" s="120">
        <v>79417</v>
      </c>
      <c r="Y72" s="120">
        <v>82708</v>
      </c>
      <c r="Z72" s="120">
        <v>70906</v>
      </c>
      <c r="AA72" s="120">
        <v>82178</v>
      </c>
      <c r="AB72" s="120">
        <v>83216</v>
      </c>
      <c r="AC72" s="120">
        <v>83555</v>
      </c>
      <c r="AD72" s="120">
        <v>82258</v>
      </c>
      <c r="AE72" s="120">
        <v>78727</v>
      </c>
      <c r="AF72" s="120">
        <v>79292</v>
      </c>
      <c r="AG72" s="120">
        <v>72659</v>
      </c>
      <c r="AH72" s="120">
        <v>78657</v>
      </c>
      <c r="AI72" s="120">
        <v>2420578</v>
      </c>
    </row>
    <row r="73" spans="3:35" x14ac:dyDescent="0.25">
      <c r="C73" s="121" t="s">
        <v>162</v>
      </c>
      <c r="D73" s="120">
        <v>61898</v>
      </c>
      <c r="E73" s="120">
        <v>50990</v>
      </c>
      <c r="F73" s="120">
        <v>92268</v>
      </c>
      <c r="G73" s="120">
        <v>78427</v>
      </c>
      <c r="H73" s="120">
        <v>85333</v>
      </c>
      <c r="I73" s="120">
        <v>87536</v>
      </c>
      <c r="J73" s="120">
        <v>88557</v>
      </c>
      <c r="K73" s="120">
        <v>83887</v>
      </c>
      <c r="L73" s="120">
        <v>78275</v>
      </c>
      <c r="M73" s="120">
        <v>91394</v>
      </c>
      <c r="N73" s="120">
        <v>91225</v>
      </c>
      <c r="O73" s="120">
        <v>89866</v>
      </c>
      <c r="P73" s="120">
        <v>90869</v>
      </c>
      <c r="Q73" s="120">
        <v>93589</v>
      </c>
      <c r="R73" s="120">
        <v>88433</v>
      </c>
      <c r="S73" s="120">
        <v>81904</v>
      </c>
      <c r="T73" s="120">
        <v>92211</v>
      </c>
      <c r="U73" s="120">
        <v>89819</v>
      </c>
      <c r="V73" s="120">
        <v>91025</v>
      </c>
      <c r="W73" s="120">
        <v>90071</v>
      </c>
      <c r="X73" s="120">
        <v>92479</v>
      </c>
      <c r="Y73" s="120">
        <v>88495</v>
      </c>
      <c r="Z73" s="120">
        <v>78312</v>
      </c>
      <c r="AA73" s="120">
        <v>93759</v>
      </c>
      <c r="AB73" s="120">
        <v>92779</v>
      </c>
      <c r="AC73" s="120">
        <v>89791</v>
      </c>
      <c r="AD73" s="120">
        <v>92075</v>
      </c>
      <c r="AE73" s="120">
        <v>94988</v>
      </c>
      <c r="AF73" s="120">
        <v>90992</v>
      </c>
      <c r="AG73" s="120">
        <v>82309</v>
      </c>
      <c r="AH73" s="120">
        <v>91689</v>
      </c>
      <c r="AI73" s="120">
        <v>2685245</v>
      </c>
    </row>
    <row r="74" spans="3:35" x14ac:dyDescent="0.25">
      <c r="C74" s="119" t="s">
        <v>13</v>
      </c>
      <c r="D74" s="118">
        <v>121131</v>
      </c>
      <c r="E74" s="118">
        <v>93747</v>
      </c>
      <c r="F74" s="118">
        <v>173186</v>
      </c>
      <c r="G74" s="118">
        <v>150645</v>
      </c>
      <c r="H74" s="118">
        <v>165176</v>
      </c>
      <c r="I74" s="118">
        <v>166896</v>
      </c>
      <c r="J74" s="118">
        <v>166426</v>
      </c>
      <c r="K74" s="118">
        <v>165266</v>
      </c>
      <c r="L74" s="118">
        <v>147170</v>
      </c>
      <c r="M74" s="118">
        <v>175195</v>
      </c>
      <c r="N74" s="118">
        <v>176068</v>
      </c>
      <c r="O74" s="118">
        <v>173551</v>
      </c>
      <c r="P74" s="118">
        <v>174936</v>
      </c>
      <c r="Q74" s="118">
        <v>175935</v>
      </c>
      <c r="R74" s="118">
        <v>174655</v>
      </c>
      <c r="S74" s="118">
        <v>154829</v>
      </c>
      <c r="T74" s="118">
        <v>171220</v>
      </c>
      <c r="U74" s="118">
        <v>170182</v>
      </c>
      <c r="V74" s="118">
        <v>173914</v>
      </c>
      <c r="W74" s="118">
        <v>174454</v>
      </c>
      <c r="X74" s="118">
        <v>171896</v>
      </c>
      <c r="Y74" s="118">
        <v>171203</v>
      </c>
      <c r="Z74" s="118">
        <v>149218</v>
      </c>
      <c r="AA74" s="118">
        <v>175937</v>
      </c>
      <c r="AB74" s="118">
        <v>175995</v>
      </c>
      <c r="AC74" s="118">
        <v>173346</v>
      </c>
      <c r="AD74" s="118">
        <v>174333</v>
      </c>
      <c r="AE74" s="118">
        <v>173715</v>
      </c>
      <c r="AF74" s="118">
        <v>170284</v>
      </c>
      <c r="AG74" s="118">
        <v>154968</v>
      </c>
      <c r="AH74" s="118">
        <v>170346</v>
      </c>
      <c r="AI74" s="118">
        <v>5105823</v>
      </c>
    </row>
    <row r="75" spans="3:35" x14ac:dyDescent="0.25">
      <c r="C75" s="121" t="s">
        <v>161</v>
      </c>
      <c r="D75" s="120">
        <v>138893</v>
      </c>
      <c r="E75" s="120">
        <v>143764</v>
      </c>
      <c r="F75" s="120">
        <v>157548</v>
      </c>
      <c r="G75" s="120">
        <v>184229</v>
      </c>
      <c r="H75" s="120">
        <v>181649</v>
      </c>
      <c r="I75" s="120">
        <v>176719</v>
      </c>
      <c r="J75" s="120">
        <v>175633</v>
      </c>
      <c r="K75" s="120">
        <v>172775</v>
      </c>
      <c r="L75" s="120">
        <v>173036</v>
      </c>
      <c r="M75" s="120">
        <v>180552</v>
      </c>
      <c r="N75" s="120">
        <v>166933</v>
      </c>
      <c r="O75" s="120">
        <v>169825</v>
      </c>
      <c r="P75" s="120">
        <v>167127</v>
      </c>
      <c r="Q75" s="120">
        <v>178190</v>
      </c>
      <c r="R75" s="120">
        <v>183465</v>
      </c>
      <c r="S75" s="120">
        <v>180752</v>
      </c>
      <c r="T75" s="120">
        <v>190843</v>
      </c>
      <c r="U75" s="120">
        <v>173452</v>
      </c>
      <c r="V75" s="120">
        <v>168854</v>
      </c>
      <c r="W75" s="120">
        <v>172260</v>
      </c>
      <c r="X75" s="120">
        <v>174531</v>
      </c>
      <c r="Y75" s="120">
        <v>188479</v>
      </c>
      <c r="Z75" s="120">
        <v>172624</v>
      </c>
      <c r="AA75" s="120">
        <v>174932</v>
      </c>
      <c r="AB75" s="120">
        <v>141890</v>
      </c>
      <c r="AC75" s="120">
        <v>170960</v>
      </c>
      <c r="AD75" s="120">
        <v>171947</v>
      </c>
      <c r="AE75" s="120">
        <v>165016</v>
      </c>
      <c r="AF75" s="120">
        <v>183034</v>
      </c>
      <c r="AG75" s="120">
        <v>173785</v>
      </c>
      <c r="AH75" s="120">
        <v>170753</v>
      </c>
      <c r="AI75" s="120">
        <v>5324450</v>
      </c>
    </row>
    <row r="76" spans="3:35" x14ac:dyDescent="0.25">
      <c r="C76" s="121" t="s">
        <v>160</v>
      </c>
      <c r="D76" s="120">
        <v>149447</v>
      </c>
      <c r="E76" s="120">
        <v>135239</v>
      </c>
      <c r="F76" s="120">
        <v>132647</v>
      </c>
      <c r="G76" s="120">
        <v>174518</v>
      </c>
      <c r="H76" s="120">
        <v>162352</v>
      </c>
      <c r="I76" s="120">
        <v>182936</v>
      </c>
      <c r="J76" s="120">
        <v>185374</v>
      </c>
      <c r="K76" s="120">
        <v>176034</v>
      </c>
      <c r="L76" s="120">
        <v>162132</v>
      </c>
      <c r="M76" s="120">
        <v>189466</v>
      </c>
      <c r="N76" s="120">
        <v>180261</v>
      </c>
      <c r="O76" s="120">
        <v>185002</v>
      </c>
      <c r="P76" s="120">
        <v>186331</v>
      </c>
      <c r="Q76" s="120">
        <v>186340</v>
      </c>
      <c r="R76" s="120">
        <v>185301</v>
      </c>
      <c r="S76" s="120">
        <v>168809</v>
      </c>
      <c r="T76" s="120">
        <v>189777</v>
      </c>
      <c r="U76" s="120">
        <v>187112</v>
      </c>
      <c r="V76" s="120">
        <v>184067</v>
      </c>
      <c r="W76" s="120">
        <v>184531</v>
      </c>
      <c r="X76" s="120">
        <v>184223</v>
      </c>
      <c r="Y76" s="120">
        <v>188949</v>
      </c>
      <c r="Z76" s="120">
        <v>165251</v>
      </c>
      <c r="AA76" s="120">
        <v>175425</v>
      </c>
      <c r="AB76" s="120">
        <v>170581</v>
      </c>
      <c r="AC76" s="120">
        <v>187548</v>
      </c>
      <c r="AD76" s="120">
        <v>188982</v>
      </c>
      <c r="AE76" s="120">
        <v>187646</v>
      </c>
      <c r="AF76" s="120">
        <v>181717</v>
      </c>
      <c r="AG76" s="120">
        <v>165891</v>
      </c>
      <c r="AH76" s="120">
        <v>189778</v>
      </c>
      <c r="AI76" s="120">
        <v>5473667</v>
      </c>
    </row>
    <row r="77" spans="3:35" x14ac:dyDescent="0.25">
      <c r="C77" s="119" t="s">
        <v>13</v>
      </c>
      <c r="D77" s="118">
        <v>288340</v>
      </c>
      <c r="E77" s="118">
        <v>279003</v>
      </c>
      <c r="F77" s="118">
        <v>290195</v>
      </c>
      <c r="G77" s="118">
        <v>358747</v>
      </c>
      <c r="H77" s="118">
        <v>344001</v>
      </c>
      <c r="I77" s="118">
        <v>359655</v>
      </c>
      <c r="J77" s="118">
        <v>361007</v>
      </c>
      <c r="K77" s="118">
        <v>348809</v>
      </c>
      <c r="L77" s="118">
        <v>335168</v>
      </c>
      <c r="M77" s="118">
        <v>370018</v>
      </c>
      <c r="N77" s="118">
        <v>347194</v>
      </c>
      <c r="O77" s="118">
        <v>354827</v>
      </c>
      <c r="P77" s="118">
        <v>353458</v>
      </c>
      <c r="Q77" s="118">
        <v>364530</v>
      </c>
      <c r="R77" s="118">
        <v>368766</v>
      </c>
      <c r="S77" s="118">
        <v>349561</v>
      </c>
      <c r="T77" s="118">
        <v>380620</v>
      </c>
      <c r="U77" s="118">
        <v>360564</v>
      </c>
      <c r="V77" s="118">
        <v>352921</v>
      </c>
      <c r="W77" s="118">
        <v>356791</v>
      </c>
      <c r="X77" s="118">
        <v>358754</v>
      </c>
      <c r="Y77" s="118">
        <v>377428</v>
      </c>
      <c r="Z77" s="118">
        <v>337875</v>
      </c>
      <c r="AA77" s="118">
        <v>350357</v>
      </c>
      <c r="AB77" s="118">
        <v>312471</v>
      </c>
      <c r="AC77" s="118">
        <v>358508</v>
      </c>
      <c r="AD77" s="118">
        <v>360929</v>
      </c>
      <c r="AE77" s="118">
        <v>352662</v>
      </c>
      <c r="AF77" s="118">
        <v>364751</v>
      </c>
      <c r="AG77" s="118">
        <v>339676</v>
      </c>
      <c r="AH77" s="118">
        <v>360531</v>
      </c>
      <c r="AI77" s="118">
        <v>10798117</v>
      </c>
    </row>
    <row r="78" spans="3:35" x14ac:dyDescent="0.25">
      <c r="C78" s="121" t="s">
        <v>159</v>
      </c>
      <c r="D78" s="120">
        <v>81770</v>
      </c>
      <c r="E78" s="120">
        <v>75966</v>
      </c>
      <c r="F78" s="120">
        <v>73716</v>
      </c>
      <c r="G78" s="120">
        <v>69107</v>
      </c>
      <c r="H78" s="120">
        <v>70432</v>
      </c>
      <c r="I78" s="120">
        <v>72664</v>
      </c>
      <c r="J78" s="120">
        <v>76206</v>
      </c>
      <c r="K78" s="120">
        <v>81770</v>
      </c>
      <c r="L78" s="120">
        <v>75966</v>
      </c>
      <c r="M78" s="120">
        <v>73716</v>
      </c>
      <c r="N78" s="120">
        <v>69107</v>
      </c>
      <c r="O78" s="120">
        <v>70432</v>
      </c>
      <c r="P78" s="120">
        <v>72664</v>
      </c>
      <c r="Q78" s="120">
        <v>76206</v>
      </c>
      <c r="R78" s="120">
        <v>81770</v>
      </c>
      <c r="S78" s="120">
        <v>75966</v>
      </c>
      <c r="T78" s="120">
        <v>73716</v>
      </c>
      <c r="U78" s="120">
        <v>64243</v>
      </c>
      <c r="V78" s="120">
        <v>67184</v>
      </c>
      <c r="W78" s="120">
        <v>71418</v>
      </c>
      <c r="X78" s="120">
        <v>78599</v>
      </c>
      <c r="Y78" s="120">
        <v>82950</v>
      </c>
      <c r="Z78" s="120">
        <v>75447</v>
      </c>
      <c r="AA78" s="120">
        <v>74870</v>
      </c>
      <c r="AB78" s="120">
        <v>73951</v>
      </c>
      <c r="AC78" s="120">
        <v>73656</v>
      </c>
      <c r="AD78" s="120">
        <v>73895</v>
      </c>
      <c r="AE78" s="120">
        <v>73785</v>
      </c>
      <c r="AF78" s="120">
        <v>80560</v>
      </c>
      <c r="AG78" s="120">
        <v>76463</v>
      </c>
      <c r="AH78" s="120">
        <v>72537</v>
      </c>
      <c r="AI78" s="120">
        <v>2310732</v>
      </c>
    </row>
    <row r="79" spans="3:35" x14ac:dyDescent="0.25">
      <c r="C79" s="121" t="s">
        <v>158</v>
      </c>
      <c r="D79" s="120">
        <v>82284</v>
      </c>
      <c r="E79" s="120">
        <v>80210</v>
      </c>
      <c r="F79" s="120">
        <v>84582</v>
      </c>
      <c r="G79" s="120">
        <v>81910</v>
      </c>
      <c r="H79" s="120">
        <v>81521</v>
      </c>
      <c r="I79" s="120">
        <v>85448</v>
      </c>
      <c r="J79" s="120">
        <v>79262</v>
      </c>
      <c r="K79" s="120">
        <v>82284</v>
      </c>
      <c r="L79" s="120">
        <v>80210</v>
      </c>
      <c r="M79" s="120">
        <v>84582</v>
      </c>
      <c r="N79" s="120">
        <v>81910</v>
      </c>
      <c r="O79" s="120">
        <v>81521</v>
      </c>
      <c r="P79" s="120">
        <v>85448</v>
      </c>
      <c r="Q79" s="120">
        <v>79262</v>
      </c>
      <c r="R79" s="120">
        <v>82284</v>
      </c>
      <c r="S79" s="120">
        <v>80210</v>
      </c>
      <c r="T79" s="120">
        <v>84582</v>
      </c>
      <c r="U79" s="120">
        <v>84789</v>
      </c>
      <c r="V79" s="120">
        <v>81577</v>
      </c>
      <c r="W79" s="120">
        <v>84254</v>
      </c>
      <c r="X79" s="120">
        <v>83230</v>
      </c>
      <c r="Y79" s="120">
        <v>83317</v>
      </c>
      <c r="Z79" s="120">
        <v>79448</v>
      </c>
      <c r="AA79" s="120">
        <v>82888</v>
      </c>
      <c r="AB79" s="120">
        <v>79013</v>
      </c>
      <c r="AC79" s="120">
        <v>81434</v>
      </c>
      <c r="AD79" s="120">
        <v>86621</v>
      </c>
      <c r="AE79" s="120">
        <v>75272</v>
      </c>
      <c r="AF79" s="120">
        <v>81228</v>
      </c>
      <c r="AG79" s="120">
        <v>80951</v>
      </c>
      <c r="AH79" s="120">
        <v>86257</v>
      </c>
      <c r="AI79" s="120">
        <v>2547789</v>
      </c>
    </row>
    <row r="80" spans="3:35" x14ac:dyDescent="0.25">
      <c r="C80" s="119" t="s">
        <v>13</v>
      </c>
      <c r="D80" s="118">
        <v>164054</v>
      </c>
      <c r="E80" s="118">
        <v>156176</v>
      </c>
      <c r="F80" s="118">
        <v>158298</v>
      </c>
      <c r="G80" s="118">
        <v>151017</v>
      </c>
      <c r="H80" s="118">
        <v>151953</v>
      </c>
      <c r="I80" s="118">
        <v>158112</v>
      </c>
      <c r="J80" s="118">
        <v>155468</v>
      </c>
      <c r="K80" s="118">
        <v>164054</v>
      </c>
      <c r="L80" s="118">
        <v>156176</v>
      </c>
      <c r="M80" s="118">
        <v>158298</v>
      </c>
      <c r="N80" s="118">
        <v>151017</v>
      </c>
      <c r="O80" s="118">
        <v>151953</v>
      </c>
      <c r="P80" s="118">
        <v>158112</v>
      </c>
      <c r="Q80" s="118">
        <v>155468</v>
      </c>
      <c r="R80" s="118">
        <v>164054</v>
      </c>
      <c r="S80" s="118">
        <v>156176</v>
      </c>
      <c r="T80" s="118">
        <v>158298</v>
      </c>
      <c r="U80" s="118">
        <v>149032</v>
      </c>
      <c r="V80" s="118">
        <v>148761</v>
      </c>
      <c r="W80" s="118">
        <v>155672</v>
      </c>
      <c r="X80" s="118">
        <v>161829</v>
      </c>
      <c r="Y80" s="118">
        <v>166267</v>
      </c>
      <c r="Z80" s="118">
        <v>154895</v>
      </c>
      <c r="AA80" s="118">
        <v>157758</v>
      </c>
      <c r="AB80" s="118">
        <v>152964</v>
      </c>
      <c r="AC80" s="118">
        <v>155090</v>
      </c>
      <c r="AD80" s="118">
        <v>160516</v>
      </c>
      <c r="AE80" s="118">
        <v>149057</v>
      </c>
      <c r="AF80" s="118">
        <v>161788</v>
      </c>
      <c r="AG80" s="118">
        <v>157414</v>
      </c>
      <c r="AH80" s="118">
        <v>158794</v>
      </c>
      <c r="AI80" s="118">
        <v>4858521</v>
      </c>
    </row>
    <row r="81" spans="3:35" x14ac:dyDescent="0.25">
      <c r="C81" s="121" t="s">
        <v>157</v>
      </c>
      <c r="D81" s="120">
        <v>29820</v>
      </c>
      <c r="E81" s="120">
        <v>29144</v>
      </c>
      <c r="F81" s="120">
        <v>31205</v>
      </c>
      <c r="G81" s="120">
        <v>39286</v>
      </c>
      <c r="H81" s="120">
        <v>40297</v>
      </c>
      <c r="I81" s="120">
        <v>41630</v>
      </c>
      <c r="J81" s="120">
        <v>41847</v>
      </c>
      <c r="K81" s="120">
        <v>38914</v>
      </c>
      <c r="L81" s="120">
        <v>34689</v>
      </c>
      <c r="M81" s="120">
        <v>43940</v>
      </c>
      <c r="N81" s="120">
        <v>42893</v>
      </c>
      <c r="O81" s="120">
        <v>43111</v>
      </c>
      <c r="P81" s="120">
        <v>44070</v>
      </c>
      <c r="Q81" s="120">
        <v>46031</v>
      </c>
      <c r="R81" s="120">
        <v>43513</v>
      </c>
      <c r="S81" s="120">
        <v>37707</v>
      </c>
      <c r="T81" s="120">
        <v>43870</v>
      </c>
      <c r="U81" s="120">
        <v>44066</v>
      </c>
      <c r="V81" s="120">
        <v>45331</v>
      </c>
      <c r="W81" s="120">
        <v>44688</v>
      </c>
      <c r="X81" s="120">
        <v>45890</v>
      </c>
      <c r="Y81" s="120">
        <v>42875</v>
      </c>
      <c r="Z81" s="120">
        <v>36915</v>
      </c>
      <c r="AA81" s="120">
        <v>43977</v>
      </c>
      <c r="AB81" s="120">
        <v>42273</v>
      </c>
      <c r="AC81" s="120">
        <v>43564</v>
      </c>
      <c r="AD81" s="120">
        <v>45562</v>
      </c>
      <c r="AE81" s="120">
        <v>44977</v>
      </c>
      <c r="AF81" s="120">
        <v>43384</v>
      </c>
      <c r="AG81" s="120">
        <v>37784</v>
      </c>
      <c r="AH81" s="120">
        <v>44256</v>
      </c>
      <c r="AI81" s="120">
        <v>1277509</v>
      </c>
    </row>
    <row r="82" spans="3:35" x14ac:dyDescent="0.25">
      <c r="C82" s="121" t="s">
        <v>156</v>
      </c>
      <c r="D82" s="120">
        <v>20277</v>
      </c>
      <c r="E82" s="120">
        <v>21798</v>
      </c>
      <c r="F82" s="120">
        <v>25988</v>
      </c>
      <c r="G82" s="120">
        <v>37911</v>
      </c>
      <c r="H82" s="120">
        <v>40232</v>
      </c>
      <c r="I82" s="120">
        <v>42754</v>
      </c>
      <c r="J82" s="120">
        <v>43526</v>
      </c>
      <c r="K82" s="120">
        <v>35811</v>
      </c>
      <c r="L82" s="120">
        <v>29034</v>
      </c>
      <c r="M82" s="120">
        <v>44842</v>
      </c>
      <c r="N82" s="120">
        <v>44969</v>
      </c>
      <c r="O82" s="120">
        <v>44345</v>
      </c>
      <c r="P82" s="120">
        <v>44633</v>
      </c>
      <c r="Q82" s="120">
        <v>48689</v>
      </c>
      <c r="R82" s="120">
        <v>39139</v>
      </c>
      <c r="S82" s="120">
        <v>29152</v>
      </c>
      <c r="T82" s="120">
        <v>46784</v>
      </c>
      <c r="U82" s="120">
        <v>45659</v>
      </c>
      <c r="V82" s="120">
        <v>47569</v>
      </c>
      <c r="W82" s="120">
        <v>48377</v>
      </c>
      <c r="X82" s="120">
        <v>48600</v>
      </c>
      <c r="Y82" s="120">
        <v>41925</v>
      </c>
      <c r="Z82" s="120">
        <v>32075</v>
      </c>
      <c r="AA82" s="120">
        <v>46264</v>
      </c>
      <c r="AB82" s="120">
        <v>45516</v>
      </c>
      <c r="AC82" s="120">
        <v>46058</v>
      </c>
      <c r="AD82" s="120">
        <v>48853</v>
      </c>
      <c r="AE82" s="120">
        <v>49757</v>
      </c>
      <c r="AF82" s="120">
        <v>41408</v>
      </c>
      <c r="AG82" s="120">
        <v>32074</v>
      </c>
      <c r="AH82" s="120">
        <v>48504</v>
      </c>
      <c r="AI82" s="120">
        <v>1262523</v>
      </c>
    </row>
    <row r="83" spans="3:35" x14ac:dyDescent="0.25">
      <c r="C83" s="119" t="s">
        <v>13</v>
      </c>
      <c r="D83" s="118">
        <v>50097</v>
      </c>
      <c r="E83" s="118">
        <v>50942</v>
      </c>
      <c r="F83" s="118">
        <v>57193</v>
      </c>
      <c r="G83" s="118">
        <v>77197</v>
      </c>
      <c r="H83" s="118">
        <v>80529</v>
      </c>
      <c r="I83" s="118">
        <v>84384</v>
      </c>
      <c r="J83" s="118">
        <v>85373</v>
      </c>
      <c r="K83" s="118">
        <v>74725</v>
      </c>
      <c r="L83" s="118">
        <v>63723</v>
      </c>
      <c r="M83" s="118">
        <v>88782</v>
      </c>
      <c r="N83" s="118">
        <v>87862</v>
      </c>
      <c r="O83" s="118">
        <v>87456</v>
      </c>
      <c r="P83" s="118">
        <v>88703</v>
      </c>
      <c r="Q83" s="118">
        <v>94720</v>
      </c>
      <c r="R83" s="118">
        <v>82652</v>
      </c>
      <c r="S83" s="118">
        <v>66859</v>
      </c>
      <c r="T83" s="118">
        <v>90654</v>
      </c>
      <c r="U83" s="118">
        <v>89725</v>
      </c>
      <c r="V83" s="118">
        <v>92900</v>
      </c>
      <c r="W83" s="118">
        <v>93065</v>
      </c>
      <c r="X83" s="118">
        <v>94490</v>
      </c>
      <c r="Y83" s="118">
        <v>84800</v>
      </c>
      <c r="Z83" s="118">
        <v>68990</v>
      </c>
      <c r="AA83" s="118">
        <v>90241</v>
      </c>
      <c r="AB83" s="118">
        <v>87789</v>
      </c>
      <c r="AC83" s="118">
        <v>89622</v>
      </c>
      <c r="AD83" s="118">
        <v>94415</v>
      </c>
      <c r="AE83" s="118">
        <v>94734</v>
      </c>
      <c r="AF83" s="118">
        <v>84792</v>
      </c>
      <c r="AG83" s="118">
        <v>69858</v>
      </c>
      <c r="AH83" s="118">
        <v>92760</v>
      </c>
      <c r="AI83" s="118">
        <v>2540032</v>
      </c>
    </row>
    <row r="84" spans="3:35" x14ac:dyDescent="0.25">
      <c r="C84" s="121" t="s">
        <v>155</v>
      </c>
      <c r="D84" s="120">
        <v>17649</v>
      </c>
      <c r="E84" s="120">
        <v>18918</v>
      </c>
      <c r="F84" s="120">
        <v>19239</v>
      </c>
      <c r="G84" s="120">
        <v>22548</v>
      </c>
      <c r="H84" s="120">
        <v>24890</v>
      </c>
      <c r="I84" s="120">
        <v>26304</v>
      </c>
      <c r="J84" s="120">
        <v>29088</v>
      </c>
      <c r="K84" s="120">
        <v>26917</v>
      </c>
      <c r="L84" s="120">
        <v>23762</v>
      </c>
      <c r="M84" s="120">
        <v>28432</v>
      </c>
      <c r="N84" s="120">
        <v>30227</v>
      </c>
      <c r="O84" s="120">
        <v>29994</v>
      </c>
      <c r="P84" s="120">
        <v>30220</v>
      </c>
      <c r="Q84" s="120">
        <v>32626</v>
      </c>
      <c r="R84" s="120">
        <v>28275</v>
      </c>
      <c r="S84" s="120">
        <v>25092</v>
      </c>
      <c r="T84" s="120">
        <v>29124</v>
      </c>
      <c r="U84" s="120">
        <v>29358</v>
      </c>
      <c r="V84" s="120">
        <v>30400</v>
      </c>
      <c r="W84" s="120">
        <v>30723</v>
      </c>
      <c r="X84" s="120">
        <v>32352</v>
      </c>
      <c r="Y84" s="120">
        <v>27290</v>
      </c>
      <c r="Z84" s="120">
        <v>23787</v>
      </c>
      <c r="AA84" s="120">
        <v>29450</v>
      </c>
      <c r="AB84" s="120">
        <v>31347</v>
      </c>
      <c r="AC84" s="120">
        <v>30415</v>
      </c>
      <c r="AD84" s="120">
        <v>31418</v>
      </c>
      <c r="AE84" s="120">
        <v>32597</v>
      </c>
      <c r="AF84" s="120">
        <v>28530</v>
      </c>
      <c r="AG84" s="120">
        <v>23857</v>
      </c>
      <c r="AH84" s="120">
        <v>28868</v>
      </c>
      <c r="AI84" s="120">
        <v>853697</v>
      </c>
    </row>
    <row r="85" spans="3:35" x14ac:dyDescent="0.25">
      <c r="C85" s="121" t="s">
        <v>154</v>
      </c>
      <c r="D85" s="120">
        <v>17489</v>
      </c>
      <c r="E85" s="120">
        <v>19661</v>
      </c>
      <c r="F85" s="120">
        <v>21437</v>
      </c>
      <c r="G85" s="120">
        <v>24379</v>
      </c>
      <c r="H85" s="120">
        <v>26068</v>
      </c>
      <c r="I85" s="120">
        <v>26199</v>
      </c>
      <c r="J85" s="120">
        <v>26808</v>
      </c>
      <c r="K85" s="120">
        <v>25013</v>
      </c>
      <c r="L85" s="120">
        <v>23869</v>
      </c>
      <c r="M85" s="120">
        <v>29747</v>
      </c>
      <c r="N85" s="120">
        <v>29095</v>
      </c>
      <c r="O85" s="120">
        <v>28357</v>
      </c>
      <c r="P85" s="120">
        <v>28561</v>
      </c>
      <c r="Q85" s="120">
        <v>29378</v>
      </c>
      <c r="R85" s="120">
        <v>24864</v>
      </c>
      <c r="S85" s="120">
        <v>25622</v>
      </c>
      <c r="T85" s="120">
        <v>28372</v>
      </c>
      <c r="U85" s="120">
        <v>28236</v>
      </c>
      <c r="V85" s="120">
        <v>28994</v>
      </c>
      <c r="W85" s="120">
        <v>29097</v>
      </c>
      <c r="X85" s="120">
        <v>29044</v>
      </c>
      <c r="Y85" s="120">
        <v>26245</v>
      </c>
      <c r="Z85" s="120">
        <v>24975</v>
      </c>
      <c r="AA85" s="120">
        <v>29119</v>
      </c>
      <c r="AB85" s="120">
        <v>29369</v>
      </c>
      <c r="AC85" s="120">
        <v>29010</v>
      </c>
      <c r="AD85" s="120">
        <v>30200</v>
      </c>
      <c r="AE85" s="120">
        <v>29452</v>
      </c>
      <c r="AF85" s="120">
        <v>26967</v>
      </c>
      <c r="AG85" s="120">
        <v>24563</v>
      </c>
      <c r="AH85" s="120">
        <v>29765</v>
      </c>
      <c r="AI85" s="120">
        <v>829955</v>
      </c>
    </row>
    <row r="86" spans="3:35" x14ac:dyDescent="0.25">
      <c r="C86" s="119" t="s">
        <v>13</v>
      </c>
      <c r="D86" s="118">
        <v>35138</v>
      </c>
      <c r="E86" s="118">
        <v>38579</v>
      </c>
      <c r="F86" s="118">
        <v>40676</v>
      </c>
      <c r="G86" s="118">
        <v>46927</v>
      </c>
      <c r="H86" s="118">
        <v>50958</v>
      </c>
      <c r="I86" s="118">
        <v>52503</v>
      </c>
      <c r="J86" s="118">
        <v>55896</v>
      </c>
      <c r="K86" s="118">
        <v>51930</v>
      </c>
      <c r="L86" s="118">
        <v>47631</v>
      </c>
      <c r="M86" s="118">
        <v>58179</v>
      </c>
      <c r="N86" s="118">
        <v>59322</v>
      </c>
      <c r="O86" s="118">
        <v>58351</v>
      </c>
      <c r="P86" s="118">
        <v>58781</v>
      </c>
      <c r="Q86" s="118">
        <v>62004</v>
      </c>
      <c r="R86" s="118">
        <v>53139</v>
      </c>
      <c r="S86" s="118">
        <v>50714</v>
      </c>
      <c r="T86" s="118">
        <v>57496</v>
      </c>
      <c r="U86" s="118">
        <v>57594</v>
      </c>
      <c r="V86" s="118">
        <v>59394</v>
      </c>
      <c r="W86" s="118">
        <v>59820</v>
      </c>
      <c r="X86" s="118">
        <v>61396</v>
      </c>
      <c r="Y86" s="118">
        <v>53535</v>
      </c>
      <c r="Z86" s="118">
        <v>48762</v>
      </c>
      <c r="AA86" s="118">
        <v>58569</v>
      </c>
      <c r="AB86" s="118">
        <v>60716</v>
      </c>
      <c r="AC86" s="118">
        <v>59425</v>
      </c>
      <c r="AD86" s="118">
        <v>61618</v>
      </c>
      <c r="AE86" s="118">
        <v>62049</v>
      </c>
      <c r="AF86" s="118">
        <v>55497</v>
      </c>
      <c r="AG86" s="118">
        <v>48420</v>
      </c>
      <c r="AH86" s="118">
        <v>58633</v>
      </c>
      <c r="AI86" s="118">
        <v>1683652</v>
      </c>
    </row>
    <row r="87" spans="3:35" x14ac:dyDescent="0.25">
      <c r="C87" s="121" t="s">
        <v>153</v>
      </c>
      <c r="D87" s="120">
        <v>31937</v>
      </c>
      <c r="E87" s="120">
        <v>33269</v>
      </c>
      <c r="F87" s="120">
        <v>36058</v>
      </c>
      <c r="G87" s="120">
        <v>49155</v>
      </c>
      <c r="H87" s="120">
        <v>51831</v>
      </c>
      <c r="I87" s="120">
        <v>53998</v>
      </c>
      <c r="J87" s="120">
        <v>53871</v>
      </c>
      <c r="K87" s="120">
        <v>49953</v>
      </c>
      <c r="L87" s="120">
        <v>37715</v>
      </c>
      <c r="M87" s="120">
        <v>58932</v>
      </c>
      <c r="N87" s="120">
        <v>58501</v>
      </c>
      <c r="O87" s="120">
        <v>60685</v>
      </c>
      <c r="P87" s="120">
        <v>57024</v>
      </c>
      <c r="Q87" s="120">
        <v>54447</v>
      </c>
      <c r="R87" s="120">
        <v>50016</v>
      </c>
      <c r="S87" s="120">
        <v>47377</v>
      </c>
      <c r="T87" s="120">
        <v>57917</v>
      </c>
      <c r="U87" s="120">
        <v>57059</v>
      </c>
      <c r="V87" s="120">
        <v>57762</v>
      </c>
      <c r="W87" s="120">
        <v>54500</v>
      </c>
      <c r="X87" s="120">
        <v>57411</v>
      </c>
      <c r="Y87" s="120">
        <v>50260</v>
      </c>
      <c r="Z87" s="120">
        <v>43069</v>
      </c>
      <c r="AA87" s="120">
        <v>57648</v>
      </c>
      <c r="AB87" s="120">
        <v>55548</v>
      </c>
      <c r="AC87" s="120">
        <v>56755</v>
      </c>
      <c r="AD87" s="120">
        <v>57485</v>
      </c>
      <c r="AE87" s="120">
        <v>57564</v>
      </c>
      <c r="AF87" s="120">
        <v>51430</v>
      </c>
      <c r="AG87" s="120">
        <v>42621</v>
      </c>
      <c r="AH87" s="120">
        <v>58351</v>
      </c>
      <c r="AI87" s="120">
        <v>1600149</v>
      </c>
    </row>
    <row r="88" spans="3:35" x14ac:dyDescent="0.25">
      <c r="C88" s="121" t="s">
        <v>152</v>
      </c>
      <c r="D88" s="120">
        <v>30535</v>
      </c>
      <c r="E88" s="120">
        <v>29189</v>
      </c>
      <c r="F88" s="120">
        <v>27713</v>
      </c>
      <c r="G88" s="120">
        <v>41808</v>
      </c>
      <c r="H88" s="120">
        <v>47801</v>
      </c>
      <c r="I88" s="120">
        <v>47257</v>
      </c>
      <c r="J88" s="120">
        <v>46980</v>
      </c>
      <c r="K88" s="120">
        <v>39527</v>
      </c>
      <c r="L88" s="120">
        <v>32023</v>
      </c>
      <c r="M88" s="120">
        <v>44726</v>
      </c>
      <c r="N88" s="120">
        <v>45613</v>
      </c>
      <c r="O88" s="120">
        <v>44910</v>
      </c>
      <c r="P88" s="120">
        <v>51379</v>
      </c>
      <c r="Q88" s="120">
        <v>49621</v>
      </c>
      <c r="R88" s="120">
        <v>48629</v>
      </c>
      <c r="S88" s="120">
        <v>37832</v>
      </c>
      <c r="T88" s="120">
        <v>49019</v>
      </c>
      <c r="U88" s="120">
        <v>50091</v>
      </c>
      <c r="V88" s="120">
        <v>49754</v>
      </c>
      <c r="W88" s="120">
        <v>47773</v>
      </c>
      <c r="X88" s="120">
        <v>50767</v>
      </c>
      <c r="Y88" s="120">
        <v>48232</v>
      </c>
      <c r="Z88" s="120">
        <v>39285</v>
      </c>
      <c r="AA88" s="120">
        <v>51629</v>
      </c>
      <c r="AB88" s="120">
        <v>48919</v>
      </c>
      <c r="AC88" s="120">
        <v>51026</v>
      </c>
      <c r="AD88" s="120">
        <v>48700</v>
      </c>
      <c r="AE88" s="120">
        <v>52731</v>
      </c>
      <c r="AF88" s="120">
        <v>49638</v>
      </c>
      <c r="AG88" s="120">
        <v>38590</v>
      </c>
      <c r="AH88" s="120">
        <v>47384</v>
      </c>
      <c r="AI88" s="120">
        <v>1389081</v>
      </c>
    </row>
    <row r="89" spans="3:35" x14ac:dyDescent="0.25">
      <c r="C89" s="119" t="s">
        <v>13</v>
      </c>
      <c r="D89" s="118">
        <v>62472</v>
      </c>
      <c r="E89" s="118">
        <v>62458</v>
      </c>
      <c r="F89" s="118">
        <v>63771</v>
      </c>
      <c r="G89" s="118">
        <v>90963</v>
      </c>
      <c r="H89" s="118">
        <v>99632</v>
      </c>
      <c r="I89" s="118">
        <v>101255</v>
      </c>
      <c r="J89" s="118">
        <v>100851</v>
      </c>
      <c r="K89" s="118">
        <v>89480</v>
      </c>
      <c r="L89" s="118">
        <v>69738</v>
      </c>
      <c r="M89" s="118">
        <v>103658</v>
      </c>
      <c r="N89" s="118">
        <v>104114</v>
      </c>
      <c r="O89" s="118">
        <v>105595</v>
      </c>
      <c r="P89" s="118">
        <v>108403</v>
      </c>
      <c r="Q89" s="118">
        <v>104068</v>
      </c>
      <c r="R89" s="118">
        <v>98645</v>
      </c>
      <c r="S89" s="118">
        <v>85209</v>
      </c>
      <c r="T89" s="118">
        <v>106936</v>
      </c>
      <c r="U89" s="118">
        <v>107150</v>
      </c>
      <c r="V89" s="118">
        <v>107516</v>
      </c>
      <c r="W89" s="118">
        <v>102273</v>
      </c>
      <c r="X89" s="118">
        <v>108178</v>
      </c>
      <c r="Y89" s="118">
        <v>98492</v>
      </c>
      <c r="Z89" s="118">
        <v>82354</v>
      </c>
      <c r="AA89" s="118">
        <v>109277</v>
      </c>
      <c r="AB89" s="118">
        <v>104467</v>
      </c>
      <c r="AC89" s="118">
        <v>107781</v>
      </c>
      <c r="AD89" s="118">
        <v>106185</v>
      </c>
      <c r="AE89" s="118">
        <v>110295</v>
      </c>
      <c r="AF89" s="118">
        <v>101068</v>
      </c>
      <c r="AG89" s="118">
        <v>81211</v>
      </c>
      <c r="AH89" s="118">
        <v>105735</v>
      </c>
      <c r="AI89" s="118">
        <v>2989230</v>
      </c>
    </row>
    <row r="90" spans="3:35" x14ac:dyDescent="0.25">
      <c r="C90" s="121" t="s">
        <v>151</v>
      </c>
      <c r="D90" s="120">
        <v>101929</v>
      </c>
      <c r="E90" s="120">
        <v>103333</v>
      </c>
      <c r="F90" s="120">
        <v>108631</v>
      </c>
      <c r="G90" s="120">
        <v>130704</v>
      </c>
      <c r="H90" s="120">
        <v>125088</v>
      </c>
      <c r="I90" s="120">
        <v>119613</v>
      </c>
      <c r="J90" s="120">
        <v>127349</v>
      </c>
      <c r="K90" s="120">
        <v>119524</v>
      </c>
      <c r="L90" s="120">
        <v>92089</v>
      </c>
      <c r="M90" s="120">
        <v>120085</v>
      </c>
      <c r="N90" s="120">
        <v>118068</v>
      </c>
      <c r="O90" s="120">
        <v>123962</v>
      </c>
      <c r="P90" s="120">
        <v>118702</v>
      </c>
      <c r="Q90" s="120">
        <v>123375</v>
      </c>
      <c r="R90" s="120">
        <v>116659</v>
      </c>
      <c r="S90" s="120">
        <v>98937</v>
      </c>
      <c r="T90" s="120">
        <v>130177</v>
      </c>
      <c r="U90" s="120">
        <v>122315</v>
      </c>
      <c r="V90" s="120">
        <v>122852</v>
      </c>
      <c r="W90" s="120">
        <v>124650</v>
      </c>
      <c r="X90" s="120">
        <v>124620</v>
      </c>
      <c r="Y90" s="120">
        <v>120049</v>
      </c>
      <c r="Z90" s="120">
        <v>120567</v>
      </c>
      <c r="AA90" s="120">
        <v>122214</v>
      </c>
      <c r="AB90" s="120">
        <v>125549</v>
      </c>
      <c r="AC90" s="120">
        <v>126195</v>
      </c>
      <c r="AD90" s="120">
        <v>130237</v>
      </c>
      <c r="AE90" s="120">
        <v>121763</v>
      </c>
      <c r="AF90" s="120">
        <v>130536</v>
      </c>
      <c r="AG90" s="120">
        <v>111674</v>
      </c>
      <c r="AH90" s="120">
        <v>137080</v>
      </c>
      <c r="AI90" s="120">
        <v>3718526</v>
      </c>
    </row>
    <row r="91" spans="3:35" x14ac:dyDescent="0.25">
      <c r="C91" s="121" t="s">
        <v>150</v>
      </c>
      <c r="D91" s="120">
        <v>97859</v>
      </c>
      <c r="E91" s="120">
        <v>90493</v>
      </c>
      <c r="F91" s="120">
        <v>85801</v>
      </c>
      <c r="G91" s="120">
        <v>114005</v>
      </c>
      <c r="H91" s="120">
        <v>115653</v>
      </c>
      <c r="I91" s="120">
        <v>99649</v>
      </c>
      <c r="J91" s="120">
        <v>117721</v>
      </c>
      <c r="K91" s="120">
        <v>108474</v>
      </c>
      <c r="L91" s="120">
        <v>71231</v>
      </c>
      <c r="M91" s="120">
        <v>109048</v>
      </c>
      <c r="N91" s="120">
        <v>107747</v>
      </c>
      <c r="O91" s="120">
        <v>109493</v>
      </c>
      <c r="P91" s="120">
        <v>103645</v>
      </c>
      <c r="Q91" s="120">
        <v>104889</v>
      </c>
      <c r="R91" s="120">
        <v>100932</v>
      </c>
      <c r="S91" s="120">
        <v>82612</v>
      </c>
      <c r="T91" s="120">
        <v>110356</v>
      </c>
      <c r="U91" s="120">
        <v>114028</v>
      </c>
      <c r="V91" s="120">
        <v>105936</v>
      </c>
      <c r="W91" s="120">
        <v>111894</v>
      </c>
      <c r="X91" s="120">
        <v>114342</v>
      </c>
      <c r="Y91" s="120">
        <v>104570</v>
      </c>
      <c r="Z91" s="120">
        <v>88073</v>
      </c>
      <c r="AA91" s="120">
        <v>96369</v>
      </c>
      <c r="AB91" s="120">
        <v>98991</v>
      </c>
      <c r="AC91" s="120">
        <v>104649</v>
      </c>
      <c r="AD91" s="120">
        <v>111201</v>
      </c>
      <c r="AE91" s="120">
        <v>118639</v>
      </c>
      <c r="AF91" s="120">
        <v>117434</v>
      </c>
      <c r="AG91" s="120">
        <v>88573</v>
      </c>
      <c r="AH91" s="120">
        <v>121813</v>
      </c>
      <c r="AI91" s="120">
        <v>3226120</v>
      </c>
    </row>
    <row r="92" spans="3:35" x14ac:dyDescent="0.25">
      <c r="C92" s="119" t="s">
        <v>13</v>
      </c>
      <c r="D92" s="118">
        <v>199788</v>
      </c>
      <c r="E92" s="118">
        <v>193826</v>
      </c>
      <c r="F92" s="118">
        <v>194432</v>
      </c>
      <c r="G92" s="118">
        <v>244709</v>
      </c>
      <c r="H92" s="118">
        <v>240741</v>
      </c>
      <c r="I92" s="118">
        <v>219262</v>
      </c>
      <c r="J92" s="118">
        <v>245070</v>
      </c>
      <c r="K92" s="118">
        <v>227998</v>
      </c>
      <c r="L92" s="118">
        <v>163320</v>
      </c>
      <c r="M92" s="118">
        <v>229133</v>
      </c>
      <c r="N92" s="118">
        <v>225815</v>
      </c>
      <c r="O92" s="118">
        <v>233455</v>
      </c>
      <c r="P92" s="118">
        <v>222347</v>
      </c>
      <c r="Q92" s="118">
        <v>228264</v>
      </c>
      <c r="R92" s="118">
        <v>217591</v>
      </c>
      <c r="S92" s="118">
        <v>181549</v>
      </c>
      <c r="T92" s="118">
        <v>240533</v>
      </c>
      <c r="U92" s="118">
        <v>236343</v>
      </c>
      <c r="V92" s="118">
        <v>228788</v>
      </c>
      <c r="W92" s="118">
        <v>236544</v>
      </c>
      <c r="X92" s="118">
        <v>238962</v>
      </c>
      <c r="Y92" s="118">
        <v>224619</v>
      </c>
      <c r="Z92" s="118">
        <v>208640</v>
      </c>
      <c r="AA92" s="118">
        <v>218583</v>
      </c>
      <c r="AB92" s="118">
        <v>224540</v>
      </c>
      <c r="AC92" s="118">
        <v>230844</v>
      </c>
      <c r="AD92" s="118">
        <v>241438</v>
      </c>
      <c r="AE92" s="118">
        <v>240402</v>
      </c>
      <c r="AF92" s="118">
        <v>247970</v>
      </c>
      <c r="AG92" s="118">
        <v>200247</v>
      </c>
      <c r="AH92" s="118">
        <v>258893</v>
      </c>
      <c r="AI92" s="118">
        <v>6944646</v>
      </c>
    </row>
    <row r="93" spans="3:35" x14ac:dyDescent="0.25">
      <c r="C93" s="121" t="s">
        <v>149</v>
      </c>
      <c r="D93" s="120">
        <v>119130</v>
      </c>
      <c r="E93" s="120">
        <v>118013</v>
      </c>
      <c r="F93" s="120">
        <v>125179</v>
      </c>
      <c r="G93" s="120">
        <v>167965</v>
      </c>
      <c r="H93" s="120">
        <v>172405</v>
      </c>
      <c r="I93" s="120">
        <v>173808</v>
      </c>
      <c r="J93" s="120">
        <v>176981</v>
      </c>
      <c r="K93" s="120">
        <v>161560</v>
      </c>
      <c r="L93" s="120">
        <v>137532</v>
      </c>
      <c r="M93" s="120">
        <v>182380</v>
      </c>
      <c r="N93" s="120">
        <v>177330</v>
      </c>
      <c r="O93" s="120">
        <v>183138</v>
      </c>
      <c r="P93" s="120">
        <v>182291</v>
      </c>
      <c r="Q93" s="120">
        <v>186805</v>
      </c>
      <c r="R93" s="120">
        <v>172450</v>
      </c>
      <c r="S93" s="120">
        <v>138548</v>
      </c>
      <c r="T93" s="120">
        <v>190901</v>
      </c>
      <c r="U93" s="120">
        <v>187371</v>
      </c>
      <c r="V93" s="120">
        <v>184439</v>
      </c>
      <c r="W93" s="120">
        <v>179126</v>
      </c>
      <c r="X93" s="120">
        <v>182531</v>
      </c>
      <c r="Y93" s="120">
        <v>176543</v>
      </c>
      <c r="Z93" s="120">
        <v>140490</v>
      </c>
      <c r="AA93" s="120">
        <v>185396</v>
      </c>
      <c r="AB93" s="120">
        <v>182731</v>
      </c>
      <c r="AC93" s="120">
        <v>190116</v>
      </c>
      <c r="AD93" s="120">
        <v>190818</v>
      </c>
      <c r="AE93" s="120">
        <v>186218</v>
      </c>
      <c r="AF93" s="120">
        <v>180689</v>
      </c>
      <c r="AG93" s="120">
        <v>141315</v>
      </c>
      <c r="AH93" s="120">
        <v>195308</v>
      </c>
      <c r="AI93" s="120">
        <v>5269507</v>
      </c>
    </row>
    <row r="94" spans="3:35" x14ac:dyDescent="0.25">
      <c r="C94" s="121" t="s">
        <v>148</v>
      </c>
      <c r="D94" s="120">
        <v>66294</v>
      </c>
      <c r="E94" s="120">
        <v>64446</v>
      </c>
      <c r="F94" s="120">
        <v>76665</v>
      </c>
      <c r="G94" s="120">
        <v>116931</v>
      </c>
      <c r="H94" s="120">
        <v>126439</v>
      </c>
      <c r="I94" s="120">
        <v>131096</v>
      </c>
      <c r="J94" s="120">
        <v>131284</v>
      </c>
      <c r="K94" s="120">
        <v>108730</v>
      </c>
      <c r="L94" s="120">
        <v>82790</v>
      </c>
      <c r="M94" s="120">
        <v>132405</v>
      </c>
      <c r="N94" s="120">
        <v>137770</v>
      </c>
      <c r="O94" s="120">
        <v>133982</v>
      </c>
      <c r="P94" s="120">
        <v>143460</v>
      </c>
      <c r="Q94" s="120">
        <v>145970</v>
      </c>
      <c r="R94" s="120">
        <v>129686</v>
      </c>
      <c r="S94" s="120">
        <v>87750</v>
      </c>
      <c r="T94" s="120">
        <v>140514</v>
      </c>
      <c r="U94" s="120">
        <v>142587</v>
      </c>
      <c r="V94" s="120">
        <v>143047</v>
      </c>
      <c r="W94" s="120">
        <v>134622</v>
      </c>
      <c r="X94" s="120">
        <v>142369</v>
      </c>
      <c r="Y94" s="120">
        <v>119617</v>
      </c>
      <c r="Z94" s="120">
        <v>89530</v>
      </c>
      <c r="AA94" s="120">
        <v>135042</v>
      </c>
      <c r="AB94" s="120">
        <v>134886</v>
      </c>
      <c r="AC94" s="120">
        <v>141444</v>
      </c>
      <c r="AD94" s="120">
        <v>136050</v>
      </c>
      <c r="AE94" s="120">
        <v>133025</v>
      </c>
      <c r="AF94" s="120">
        <v>120965</v>
      </c>
      <c r="AG94" s="120">
        <v>76228</v>
      </c>
      <c r="AH94" s="120">
        <v>132585</v>
      </c>
      <c r="AI94" s="120">
        <v>3738209</v>
      </c>
    </row>
    <row r="95" spans="3:35" x14ac:dyDescent="0.25">
      <c r="C95" s="119" t="s">
        <v>13</v>
      </c>
      <c r="D95" s="118">
        <v>185424</v>
      </c>
      <c r="E95" s="118">
        <v>182459</v>
      </c>
      <c r="F95" s="118">
        <v>201844</v>
      </c>
      <c r="G95" s="118">
        <v>284896</v>
      </c>
      <c r="H95" s="118">
        <v>298844</v>
      </c>
      <c r="I95" s="118">
        <v>304904</v>
      </c>
      <c r="J95" s="118">
        <v>308265</v>
      </c>
      <c r="K95" s="118">
        <v>270290</v>
      </c>
      <c r="L95" s="118">
        <v>220322</v>
      </c>
      <c r="M95" s="118">
        <v>314785</v>
      </c>
      <c r="N95" s="118">
        <v>315100</v>
      </c>
      <c r="O95" s="118">
        <v>317120</v>
      </c>
      <c r="P95" s="118">
        <v>325751</v>
      </c>
      <c r="Q95" s="118">
        <v>332775</v>
      </c>
      <c r="R95" s="118">
        <v>302136</v>
      </c>
      <c r="S95" s="118">
        <v>226298</v>
      </c>
      <c r="T95" s="118">
        <v>331415</v>
      </c>
      <c r="U95" s="118">
        <v>329958</v>
      </c>
      <c r="V95" s="118">
        <v>327486</v>
      </c>
      <c r="W95" s="118">
        <v>313748</v>
      </c>
      <c r="X95" s="118">
        <v>324900</v>
      </c>
      <c r="Y95" s="118">
        <v>296160</v>
      </c>
      <c r="Z95" s="118">
        <v>230020</v>
      </c>
      <c r="AA95" s="118">
        <v>320438</v>
      </c>
      <c r="AB95" s="118">
        <v>317617</v>
      </c>
      <c r="AC95" s="118">
        <v>331560</v>
      </c>
      <c r="AD95" s="118">
        <v>326868</v>
      </c>
      <c r="AE95" s="118">
        <v>319243</v>
      </c>
      <c r="AF95" s="118">
        <v>301654</v>
      </c>
      <c r="AG95" s="118">
        <v>217543</v>
      </c>
      <c r="AH95" s="118">
        <v>327893</v>
      </c>
      <c r="AI95" s="118">
        <v>9007716</v>
      </c>
    </row>
    <row r="96" spans="3:35" x14ac:dyDescent="0.25">
      <c r="C96" s="121" t="s">
        <v>147</v>
      </c>
      <c r="D96" s="120">
        <v>104143</v>
      </c>
      <c r="E96" s="120">
        <v>81988</v>
      </c>
      <c r="F96" s="120">
        <v>55933</v>
      </c>
      <c r="G96" s="120">
        <v>57425</v>
      </c>
      <c r="H96" s="120">
        <v>61232</v>
      </c>
      <c r="I96" s="120">
        <v>60542</v>
      </c>
      <c r="J96" s="120">
        <v>74526</v>
      </c>
      <c r="K96" s="120">
        <v>82990</v>
      </c>
      <c r="L96" s="120">
        <v>57817</v>
      </c>
      <c r="M96" s="120">
        <v>61659</v>
      </c>
      <c r="N96" s="120">
        <v>59412</v>
      </c>
      <c r="O96" s="120">
        <v>61761</v>
      </c>
      <c r="P96" s="120">
        <v>57611</v>
      </c>
      <c r="Q96" s="120">
        <v>73856</v>
      </c>
      <c r="R96" s="120">
        <v>87163</v>
      </c>
      <c r="S96" s="120">
        <v>67935</v>
      </c>
      <c r="T96" s="120">
        <v>63465</v>
      </c>
      <c r="U96" s="120">
        <v>61561</v>
      </c>
      <c r="V96" s="120">
        <v>60523</v>
      </c>
      <c r="W96" s="120">
        <v>62366</v>
      </c>
      <c r="X96" s="120">
        <v>76105</v>
      </c>
      <c r="Y96" s="120">
        <v>83666</v>
      </c>
      <c r="Z96" s="120">
        <v>63307</v>
      </c>
      <c r="AA96" s="120">
        <v>56906</v>
      </c>
      <c r="AB96" s="120">
        <v>56323</v>
      </c>
      <c r="AC96" s="120">
        <v>59206</v>
      </c>
      <c r="AD96" s="120">
        <v>61180</v>
      </c>
      <c r="AE96" s="120">
        <v>74424</v>
      </c>
      <c r="AF96" s="120">
        <v>88724</v>
      </c>
      <c r="AG96" s="120">
        <v>62037</v>
      </c>
      <c r="AH96" s="120">
        <v>58504</v>
      </c>
      <c r="AI96" s="120">
        <v>2094290</v>
      </c>
    </row>
    <row r="97" spans="3:35" x14ac:dyDescent="0.25">
      <c r="C97" s="121" t="s">
        <v>146</v>
      </c>
      <c r="D97" s="120">
        <v>81303</v>
      </c>
      <c r="E97" s="120">
        <v>87644</v>
      </c>
      <c r="F97" s="120">
        <v>104227</v>
      </c>
      <c r="G97" s="120">
        <v>74804</v>
      </c>
      <c r="H97" s="120">
        <v>60739</v>
      </c>
      <c r="I97" s="120">
        <v>59330</v>
      </c>
      <c r="J97" s="120">
        <v>60896</v>
      </c>
      <c r="K97" s="120">
        <v>64657</v>
      </c>
      <c r="L97" s="120">
        <v>81905</v>
      </c>
      <c r="M97" s="120">
        <v>69243</v>
      </c>
      <c r="N97" s="120">
        <v>58397</v>
      </c>
      <c r="O97" s="120">
        <v>58470</v>
      </c>
      <c r="P97" s="120">
        <v>56294</v>
      </c>
      <c r="Q97" s="120">
        <v>61705</v>
      </c>
      <c r="R97" s="120">
        <v>64298</v>
      </c>
      <c r="S97" s="120">
        <v>88963</v>
      </c>
      <c r="T97" s="120">
        <v>71558</v>
      </c>
      <c r="U97" s="120">
        <v>59052</v>
      </c>
      <c r="V97" s="120">
        <v>58277</v>
      </c>
      <c r="W97" s="120">
        <v>58962</v>
      </c>
      <c r="X97" s="120">
        <v>59433</v>
      </c>
      <c r="Y97" s="120">
        <v>62564</v>
      </c>
      <c r="Z97" s="120">
        <v>81762</v>
      </c>
      <c r="AA97" s="120">
        <v>67766</v>
      </c>
      <c r="AB97" s="120">
        <v>57737</v>
      </c>
      <c r="AC97" s="120">
        <v>51598</v>
      </c>
      <c r="AD97" s="120">
        <v>57475</v>
      </c>
      <c r="AE97" s="120">
        <v>58108</v>
      </c>
      <c r="AF97" s="120">
        <v>62016</v>
      </c>
      <c r="AG97" s="120">
        <v>79358</v>
      </c>
      <c r="AH97" s="120">
        <v>70281</v>
      </c>
      <c r="AI97" s="120">
        <v>2088822</v>
      </c>
    </row>
    <row r="98" spans="3:35" x14ac:dyDescent="0.25">
      <c r="C98" s="119" t="s">
        <v>13</v>
      </c>
      <c r="D98" s="118">
        <v>185446</v>
      </c>
      <c r="E98" s="118">
        <v>169632</v>
      </c>
      <c r="F98" s="118">
        <v>160160</v>
      </c>
      <c r="G98" s="118">
        <v>132229</v>
      </c>
      <c r="H98" s="118">
        <v>121971</v>
      </c>
      <c r="I98" s="118">
        <v>119872</v>
      </c>
      <c r="J98" s="118">
        <v>135422</v>
      </c>
      <c r="K98" s="118">
        <v>147647</v>
      </c>
      <c r="L98" s="118">
        <v>139722</v>
      </c>
      <c r="M98" s="118">
        <v>130902</v>
      </c>
      <c r="N98" s="118">
        <v>117809</v>
      </c>
      <c r="O98" s="118">
        <v>120231</v>
      </c>
      <c r="P98" s="118">
        <v>113905</v>
      </c>
      <c r="Q98" s="118">
        <v>135561</v>
      </c>
      <c r="R98" s="118">
        <v>151461</v>
      </c>
      <c r="S98" s="118">
        <v>156898</v>
      </c>
      <c r="T98" s="118">
        <v>135023</v>
      </c>
      <c r="U98" s="118">
        <v>120613</v>
      </c>
      <c r="V98" s="118">
        <v>118800</v>
      </c>
      <c r="W98" s="118">
        <v>121328</v>
      </c>
      <c r="X98" s="118">
        <v>135538</v>
      </c>
      <c r="Y98" s="118">
        <v>146230</v>
      </c>
      <c r="Z98" s="118">
        <v>145069</v>
      </c>
      <c r="AA98" s="118">
        <v>124672</v>
      </c>
      <c r="AB98" s="118">
        <v>114060</v>
      </c>
      <c r="AC98" s="118">
        <v>110804</v>
      </c>
      <c r="AD98" s="118">
        <v>118655</v>
      </c>
      <c r="AE98" s="118">
        <v>132532</v>
      </c>
      <c r="AF98" s="118">
        <v>150740</v>
      </c>
      <c r="AG98" s="118">
        <v>141395</v>
      </c>
      <c r="AH98" s="118">
        <v>128785</v>
      </c>
      <c r="AI98" s="118">
        <v>4183112</v>
      </c>
    </row>
    <row r="99" spans="3:35" x14ac:dyDescent="0.25">
      <c r="C99" s="121" t="s">
        <v>145</v>
      </c>
      <c r="D99" s="120">
        <v>68768</v>
      </c>
      <c r="E99" s="120">
        <v>67208</v>
      </c>
      <c r="F99" s="120">
        <v>71630</v>
      </c>
      <c r="G99" s="120">
        <v>77869</v>
      </c>
      <c r="H99" s="120">
        <v>73138</v>
      </c>
      <c r="I99" s="120">
        <v>65362</v>
      </c>
      <c r="J99" s="120">
        <v>69884</v>
      </c>
      <c r="K99" s="120">
        <v>66813</v>
      </c>
      <c r="L99" s="120">
        <v>68629</v>
      </c>
      <c r="M99" s="120">
        <v>70505</v>
      </c>
      <c r="N99" s="120">
        <v>66132</v>
      </c>
      <c r="O99" s="120">
        <v>52964</v>
      </c>
      <c r="P99" s="120">
        <v>54511</v>
      </c>
      <c r="Q99" s="120">
        <v>64598</v>
      </c>
      <c r="R99" s="120">
        <v>44251</v>
      </c>
      <c r="S99" s="120">
        <v>63998</v>
      </c>
      <c r="T99" s="120">
        <v>52601</v>
      </c>
      <c r="U99" s="120">
        <v>77776</v>
      </c>
      <c r="V99" s="120">
        <v>67852</v>
      </c>
      <c r="W99" s="120">
        <v>69821</v>
      </c>
      <c r="X99" s="120">
        <v>66767</v>
      </c>
      <c r="Y99" s="120">
        <v>59818</v>
      </c>
      <c r="Z99" s="120">
        <v>63535</v>
      </c>
      <c r="AA99" s="120">
        <v>51844</v>
      </c>
      <c r="AB99" s="120">
        <v>54958</v>
      </c>
      <c r="AC99" s="120">
        <v>54161</v>
      </c>
      <c r="AD99" s="120">
        <v>63233</v>
      </c>
      <c r="AE99" s="120">
        <v>58848</v>
      </c>
      <c r="AF99" s="120">
        <v>51857</v>
      </c>
      <c r="AG99" s="120">
        <v>86907</v>
      </c>
      <c r="AH99" s="120">
        <v>58315</v>
      </c>
      <c r="AI99" s="120">
        <v>1984553</v>
      </c>
    </row>
    <row r="100" spans="3:35" x14ac:dyDescent="0.25">
      <c r="C100" s="121" t="s">
        <v>144</v>
      </c>
      <c r="D100" s="120">
        <v>98914</v>
      </c>
      <c r="E100" s="120">
        <v>95048</v>
      </c>
      <c r="F100" s="120">
        <v>99866</v>
      </c>
      <c r="G100" s="120">
        <v>121787</v>
      </c>
      <c r="H100" s="120">
        <v>117884</v>
      </c>
      <c r="I100" s="120">
        <v>117496</v>
      </c>
      <c r="J100" s="120">
        <v>116077</v>
      </c>
      <c r="K100" s="120">
        <v>117633</v>
      </c>
      <c r="L100" s="120">
        <v>102243</v>
      </c>
      <c r="M100" s="120">
        <v>119312</v>
      </c>
      <c r="N100" s="120">
        <v>113961</v>
      </c>
      <c r="O100" s="120">
        <v>101304</v>
      </c>
      <c r="P100" s="120">
        <v>104371</v>
      </c>
      <c r="Q100" s="120">
        <v>117432</v>
      </c>
      <c r="R100" s="120">
        <v>75983</v>
      </c>
      <c r="S100" s="120">
        <v>93866</v>
      </c>
      <c r="T100" s="120">
        <v>98043</v>
      </c>
      <c r="U100" s="120">
        <v>116155</v>
      </c>
      <c r="V100" s="120">
        <v>118973</v>
      </c>
      <c r="W100" s="120">
        <v>118012</v>
      </c>
      <c r="X100" s="120">
        <v>111746</v>
      </c>
      <c r="Y100" s="120">
        <v>110065</v>
      </c>
      <c r="Z100" s="120">
        <v>95080</v>
      </c>
      <c r="AA100" s="120">
        <v>98073</v>
      </c>
      <c r="AB100" s="120">
        <v>115294</v>
      </c>
      <c r="AC100" s="120">
        <v>101182</v>
      </c>
      <c r="AD100" s="120">
        <v>113293</v>
      </c>
      <c r="AE100" s="120">
        <v>98825</v>
      </c>
      <c r="AF100" s="120">
        <v>111344</v>
      </c>
      <c r="AG100" s="120">
        <v>129058</v>
      </c>
      <c r="AH100" s="120">
        <v>105144</v>
      </c>
      <c r="AI100" s="120">
        <v>3353464</v>
      </c>
    </row>
    <row r="101" spans="3:35" x14ac:dyDescent="0.25">
      <c r="C101" s="119" t="s">
        <v>13</v>
      </c>
      <c r="D101" s="118">
        <v>167682</v>
      </c>
      <c r="E101" s="118">
        <v>162256</v>
      </c>
      <c r="F101" s="118">
        <v>171496</v>
      </c>
      <c r="G101" s="118">
        <v>199656</v>
      </c>
      <c r="H101" s="118">
        <v>191022</v>
      </c>
      <c r="I101" s="118">
        <v>182858</v>
      </c>
      <c r="J101" s="118">
        <v>185961</v>
      </c>
      <c r="K101" s="118">
        <v>184446</v>
      </c>
      <c r="L101" s="118">
        <v>170872</v>
      </c>
      <c r="M101" s="118">
        <v>189817</v>
      </c>
      <c r="N101" s="118">
        <v>180093</v>
      </c>
      <c r="O101" s="118">
        <v>154268</v>
      </c>
      <c r="P101" s="118">
        <v>158882</v>
      </c>
      <c r="Q101" s="118">
        <v>182030</v>
      </c>
      <c r="R101" s="118">
        <v>120234</v>
      </c>
      <c r="S101" s="118">
        <v>157864</v>
      </c>
      <c r="T101" s="118">
        <v>150644</v>
      </c>
      <c r="U101" s="118">
        <v>193931</v>
      </c>
      <c r="V101" s="118">
        <v>186825</v>
      </c>
      <c r="W101" s="118">
        <v>187833</v>
      </c>
      <c r="X101" s="118">
        <v>178513</v>
      </c>
      <c r="Y101" s="118">
        <v>169883</v>
      </c>
      <c r="Z101" s="118">
        <v>158615</v>
      </c>
      <c r="AA101" s="118">
        <v>149917</v>
      </c>
      <c r="AB101" s="118">
        <v>170252</v>
      </c>
      <c r="AC101" s="118">
        <v>155343</v>
      </c>
      <c r="AD101" s="118">
        <v>176526</v>
      </c>
      <c r="AE101" s="118">
        <v>157673</v>
      </c>
      <c r="AF101" s="118">
        <v>163201</v>
      </c>
      <c r="AG101" s="118">
        <v>215965</v>
      </c>
      <c r="AH101" s="118">
        <v>163459</v>
      </c>
      <c r="AI101" s="118">
        <v>5338017</v>
      </c>
    </row>
    <row r="102" spans="3:35" x14ac:dyDescent="0.25">
      <c r="C102" s="121" t="s">
        <v>143</v>
      </c>
      <c r="D102" s="120">
        <v>105756</v>
      </c>
      <c r="E102" s="120">
        <v>109694</v>
      </c>
      <c r="F102" s="120">
        <v>124698</v>
      </c>
      <c r="G102" s="120">
        <v>139042</v>
      </c>
      <c r="H102" s="120">
        <v>134838</v>
      </c>
      <c r="I102" s="120">
        <v>137945</v>
      </c>
      <c r="J102" s="120">
        <v>140745</v>
      </c>
      <c r="K102" s="120">
        <v>137558</v>
      </c>
      <c r="L102" s="120">
        <v>121455</v>
      </c>
      <c r="M102" s="120">
        <v>144433</v>
      </c>
      <c r="N102" s="120">
        <v>143407</v>
      </c>
      <c r="O102" s="120">
        <v>140185</v>
      </c>
      <c r="P102" s="120">
        <v>141748</v>
      </c>
      <c r="Q102" s="120">
        <v>133886</v>
      </c>
      <c r="R102" s="120">
        <v>134912</v>
      </c>
      <c r="S102" s="120">
        <v>106065</v>
      </c>
      <c r="T102" s="120">
        <v>141580</v>
      </c>
      <c r="U102" s="120">
        <v>140771</v>
      </c>
      <c r="V102" s="120">
        <v>142433</v>
      </c>
      <c r="W102" s="120">
        <v>140186</v>
      </c>
      <c r="X102" s="120">
        <v>140803</v>
      </c>
      <c r="Y102" s="120">
        <v>137769</v>
      </c>
      <c r="Z102" s="120">
        <v>123328</v>
      </c>
      <c r="AA102" s="120">
        <v>149567</v>
      </c>
      <c r="AB102" s="120">
        <v>143598</v>
      </c>
      <c r="AC102" s="120">
        <v>141387</v>
      </c>
      <c r="AD102" s="120">
        <v>143857</v>
      </c>
      <c r="AE102" s="120">
        <v>144609</v>
      </c>
      <c r="AF102" s="120">
        <v>134956</v>
      </c>
      <c r="AG102" s="120">
        <v>122034</v>
      </c>
      <c r="AH102" s="120">
        <v>149405</v>
      </c>
      <c r="AI102" s="120">
        <v>4192650</v>
      </c>
    </row>
    <row r="103" spans="3:35" x14ac:dyDescent="0.25">
      <c r="C103" s="121" t="s">
        <v>142</v>
      </c>
      <c r="D103" s="120">
        <v>113790</v>
      </c>
      <c r="E103" s="120">
        <v>103049</v>
      </c>
      <c r="F103" s="120">
        <v>96706</v>
      </c>
      <c r="G103" s="120">
        <v>118556</v>
      </c>
      <c r="H103" s="120">
        <v>124844</v>
      </c>
      <c r="I103" s="120">
        <v>126980</v>
      </c>
      <c r="J103" s="120">
        <v>130183</v>
      </c>
      <c r="K103" s="120">
        <v>135370</v>
      </c>
      <c r="L103" s="120">
        <v>116483</v>
      </c>
      <c r="M103" s="120">
        <v>139986</v>
      </c>
      <c r="N103" s="120">
        <v>137284</v>
      </c>
      <c r="O103" s="120">
        <v>143198</v>
      </c>
      <c r="P103" s="120">
        <v>127128</v>
      </c>
      <c r="Q103" s="120">
        <v>134125</v>
      </c>
      <c r="R103" s="120">
        <v>124349</v>
      </c>
      <c r="S103" s="120">
        <v>112138</v>
      </c>
      <c r="T103" s="120">
        <v>127068</v>
      </c>
      <c r="U103" s="120">
        <v>131787</v>
      </c>
      <c r="V103" s="120">
        <v>132216</v>
      </c>
      <c r="W103" s="120">
        <v>129712</v>
      </c>
      <c r="X103" s="120">
        <v>128132</v>
      </c>
      <c r="Y103" s="120">
        <v>128520</v>
      </c>
      <c r="Z103" s="120">
        <v>104751</v>
      </c>
      <c r="AA103" s="120">
        <v>132366</v>
      </c>
      <c r="AB103" s="120">
        <v>131685</v>
      </c>
      <c r="AC103" s="120">
        <v>128470</v>
      </c>
      <c r="AD103" s="120">
        <v>130921</v>
      </c>
      <c r="AE103" s="120">
        <v>133826</v>
      </c>
      <c r="AF103" s="120">
        <v>128108</v>
      </c>
      <c r="AG103" s="120">
        <v>109414</v>
      </c>
      <c r="AH103" s="120">
        <v>132086</v>
      </c>
      <c r="AI103" s="120">
        <v>3893231</v>
      </c>
    </row>
    <row r="104" spans="3:35" x14ac:dyDescent="0.25">
      <c r="C104" s="119" t="s">
        <v>13</v>
      </c>
      <c r="D104" s="118">
        <v>219546</v>
      </c>
      <c r="E104" s="118">
        <v>212743</v>
      </c>
      <c r="F104" s="118">
        <v>221404</v>
      </c>
      <c r="G104" s="118">
        <v>257598</v>
      </c>
      <c r="H104" s="118">
        <v>259682</v>
      </c>
      <c r="I104" s="118">
        <v>264925</v>
      </c>
      <c r="J104" s="118">
        <v>270928</v>
      </c>
      <c r="K104" s="118">
        <v>272928</v>
      </c>
      <c r="L104" s="118">
        <v>237938</v>
      </c>
      <c r="M104" s="118">
        <v>284419</v>
      </c>
      <c r="N104" s="118">
        <v>280691</v>
      </c>
      <c r="O104" s="118">
        <v>283383</v>
      </c>
      <c r="P104" s="118">
        <v>268876</v>
      </c>
      <c r="Q104" s="118">
        <v>268011</v>
      </c>
      <c r="R104" s="118">
        <v>259261</v>
      </c>
      <c r="S104" s="118">
        <v>218203</v>
      </c>
      <c r="T104" s="118">
        <v>268648</v>
      </c>
      <c r="U104" s="118">
        <v>272558</v>
      </c>
      <c r="V104" s="118">
        <v>274649</v>
      </c>
      <c r="W104" s="118">
        <v>269898</v>
      </c>
      <c r="X104" s="118">
        <v>268935</v>
      </c>
      <c r="Y104" s="118">
        <v>266289</v>
      </c>
      <c r="Z104" s="118">
        <v>228079</v>
      </c>
      <c r="AA104" s="118">
        <v>281933</v>
      </c>
      <c r="AB104" s="118">
        <v>275283</v>
      </c>
      <c r="AC104" s="118">
        <v>269857</v>
      </c>
      <c r="AD104" s="118">
        <v>274778</v>
      </c>
      <c r="AE104" s="118">
        <v>278435</v>
      </c>
      <c r="AF104" s="118">
        <v>263064</v>
      </c>
      <c r="AG104" s="118">
        <v>231448</v>
      </c>
      <c r="AH104" s="118">
        <v>281491</v>
      </c>
      <c r="AI104" s="118">
        <v>8085881</v>
      </c>
    </row>
    <row r="105" spans="3:35" x14ac:dyDescent="0.25">
      <c r="C105" s="121" t="s">
        <v>141</v>
      </c>
      <c r="D105" s="120">
        <v>28721</v>
      </c>
      <c r="E105" s="120">
        <v>30017</v>
      </c>
      <c r="F105" s="120">
        <v>37403</v>
      </c>
      <c r="G105" s="120">
        <v>43738</v>
      </c>
      <c r="H105" s="120">
        <v>41453</v>
      </c>
      <c r="I105" s="120">
        <v>39985</v>
      </c>
      <c r="J105" s="120">
        <v>41156</v>
      </c>
      <c r="K105" s="120">
        <v>39244</v>
      </c>
      <c r="L105" s="120">
        <v>34340</v>
      </c>
      <c r="M105" s="120">
        <v>43936</v>
      </c>
      <c r="N105" s="120">
        <v>40867</v>
      </c>
      <c r="O105" s="120">
        <v>39212</v>
      </c>
      <c r="P105" s="120">
        <v>39460</v>
      </c>
      <c r="Q105" s="120">
        <v>36333</v>
      </c>
      <c r="R105" s="120">
        <v>36301</v>
      </c>
      <c r="S105" s="120">
        <v>32054</v>
      </c>
      <c r="T105" s="120">
        <v>41706</v>
      </c>
      <c r="U105" s="120">
        <v>38880</v>
      </c>
      <c r="V105" s="120">
        <v>39421</v>
      </c>
      <c r="W105" s="120">
        <v>39894</v>
      </c>
      <c r="X105" s="120">
        <v>38396</v>
      </c>
      <c r="Y105" s="120">
        <v>36684</v>
      </c>
      <c r="Z105" s="120">
        <v>30311</v>
      </c>
      <c r="AA105" s="120">
        <v>42487</v>
      </c>
      <c r="AB105" s="120">
        <v>40099</v>
      </c>
      <c r="AC105" s="120">
        <v>40300</v>
      </c>
      <c r="AD105" s="120">
        <v>40528</v>
      </c>
      <c r="AE105" s="120">
        <v>40712</v>
      </c>
      <c r="AF105" s="120">
        <v>31688</v>
      </c>
      <c r="AG105" s="120">
        <v>41386</v>
      </c>
      <c r="AH105" s="120">
        <v>43604</v>
      </c>
      <c r="AI105" s="120">
        <v>1190316</v>
      </c>
    </row>
    <row r="106" spans="3:35" x14ac:dyDescent="0.25">
      <c r="C106" s="121" t="s">
        <v>140</v>
      </c>
      <c r="D106" s="120">
        <v>50433</v>
      </c>
      <c r="E106" s="120">
        <v>46758</v>
      </c>
      <c r="F106" s="120">
        <v>44060</v>
      </c>
      <c r="G106" s="120">
        <v>57015</v>
      </c>
      <c r="H106" s="120">
        <v>60771</v>
      </c>
      <c r="I106" s="120">
        <v>62406</v>
      </c>
      <c r="J106" s="120">
        <v>62404</v>
      </c>
      <c r="K106" s="120">
        <v>57366</v>
      </c>
      <c r="L106" s="120">
        <v>51519</v>
      </c>
      <c r="M106" s="120">
        <v>63010</v>
      </c>
      <c r="N106" s="120">
        <v>64339</v>
      </c>
      <c r="O106" s="120">
        <v>64189</v>
      </c>
      <c r="P106" s="120">
        <v>63714</v>
      </c>
      <c r="Q106" s="120">
        <v>55469</v>
      </c>
      <c r="R106" s="120">
        <v>61485</v>
      </c>
      <c r="S106" s="120">
        <v>58808</v>
      </c>
      <c r="T106" s="120">
        <v>64332</v>
      </c>
      <c r="U106" s="120">
        <v>66932</v>
      </c>
      <c r="V106" s="120">
        <v>63854</v>
      </c>
      <c r="W106" s="120">
        <v>64060</v>
      </c>
      <c r="X106" s="120">
        <v>60670</v>
      </c>
      <c r="Y106" s="120">
        <v>60208</v>
      </c>
      <c r="Z106" s="120">
        <v>54478</v>
      </c>
      <c r="AA106" s="120">
        <v>67566</v>
      </c>
      <c r="AB106" s="120">
        <v>63058</v>
      </c>
      <c r="AC106" s="120">
        <v>62101</v>
      </c>
      <c r="AD106" s="120">
        <v>63454</v>
      </c>
      <c r="AE106" s="120">
        <v>59651</v>
      </c>
      <c r="AF106" s="120">
        <v>52898</v>
      </c>
      <c r="AG106" s="120">
        <v>59747</v>
      </c>
      <c r="AH106" s="120">
        <v>69414</v>
      </c>
      <c r="AI106" s="120">
        <v>1856169</v>
      </c>
    </row>
    <row r="107" spans="3:35" x14ac:dyDescent="0.25">
      <c r="C107" s="119" t="s">
        <v>13</v>
      </c>
      <c r="D107" s="118">
        <v>79154</v>
      </c>
      <c r="E107" s="118">
        <v>76775</v>
      </c>
      <c r="F107" s="118">
        <v>81463</v>
      </c>
      <c r="G107" s="118">
        <v>100753</v>
      </c>
      <c r="H107" s="118">
        <v>102224</v>
      </c>
      <c r="I107" s="118">
        <v>102391</v>
      </c>
      <c r="J107" s="118">
        <v>103560</v>
      </c>
      <c r="K107" s="118">
        <v>96610</v>
      </c>
      <c r="L107" s="118">
        <v>85859</v>
      </c>
      <c r="M107" s="118">
        <v>106946</v>
      </c>
      <c r="N107" s="118">
        <v>105206</v>
      </c>
      <c r="O107" s="118">
        <v>103401</v>
      </c>
      <c r="P107" s="118">
        <v>103174</v>
      </c>
      <c r="Q107" s="118">
        <v>91802</v>
      </c>
      <c r="R107" s="118">
        <v>97786</v>
      </c>
      <c r="S107" s="118">
        <v>90862</v>
      </c>
      <c r="T107" s="118">
        <v>106038</v>
      </c>
      <c r="U107" s="118">
        <v>105812</v>
      </c>
      <c r="V107" s="118">
        <v>103275</v>
      </c>
      <c r="W107" s="118">
        <v>103954</v>
      </c>
      <c r="X107" s="118">
        <v>99066</v>
      </c>
      <c r="Y107" s="118">
        <v>96892</v>
      </c>
      <c r="Z107" s="118">
        <v>84789</v>
      </c>
      <c r="AA107" s="118">
        <v>110053</v>
      </c>
      <c r="AB107" s="118">
        <v>103157</v>
      </c>
      <c r="AC107" s="118">
        <v>102401</v>
      </c>
      <c r="AD107" s="118">
        <v>103982</v>
      </c>
      <c r="AE107" s="118">
        <v>100363</v>
      </c>
      <c r="AF107" s="118">
        <v>84586</v>
      </c>
      <c r="AG107" s="118">
        <v>101133</v>
      </c>
      <c r="AH107" s="118">
        <v>113018</v>
      </c>
      <c r="AI107" s="118">
        <v>3046485</v>
      </c>
    </row>
    <row r="108" spans="3:35" x14ac:dyDescent="0.25">
      <c r="C108" s="121" t="s">
        <v>139</v>
      </c>
      <c r="D108" s="120">
        <v>75575</v>
      </c>
      <c r="E108" s="120">
        <v>88160</v>
      </c>
      <c r="F108" s="120">
        <v>110364</v>
      </c>
      <c r="G108" s="120">
        <v>109189</v>
      </c>
      <c r="H108" s="120">
        <v>91519</v>
      </c>
      <c r="I108" s="120">
        <v>89302</v>
      </c>
      <c r="J108" s="120">
        <v>94704</v>
      </c>
      <c r="K108" s="120">
        <v>95997</v>
      </c>
      <c r="L108" s="120">
        <v>98386</v>
      </c>
      <c r="M108" s="120">
        <v>101358</v>
      </c>
      <c r="N108" s="120">
        <v>87989</v>
      </c>
      <c r="O108" s="120">
        <v>86844</v>
      </c>
      <c r="P108" s="120">
        <v>85766</v>
      </c>
      <c r="Q108" s="120">
        <v>84805</v>
      </c>
      <c r="R108" s="120">
        <v>82612</v>
      </c>
      <c r="S108" s="120">
        <v>85618</v>
      </c>
      <c r="T108" s="120">
        <v>95468</v>
      </c>
      <c r="U108" s="120">
        <v>80436</v>
      </c>
      <c r="V108" s="120">
        <v>82462</v>
      </c>
      <c r="W108" s="120">
        <v>84476</v>
      </c>
      <c r="X108" s="120">
        <v>83158</v>
      </c>
      <c r="Y108" s="120">
        <v>82618</v>
      </c>
      <c r="Z108" s="120">
        <v>76158</v>
      </c>
      <c r="AA108" s="120">
        <v>95182</v>
      </c>
      <c r="AB108" s="120">
        <v>77865</v>
      </c>
      <c r="AC108" s="120">
        <v>83002</v>
      </c>
      <c r="AD108" s="120">
        <v>79299</v>
      </c>
      <c r="AE108" s="120">
        <v>85681</v>
      </c>
      <c r="AF108" s="120">
        <v>79504</v>
      </c>
      <c r="AG108" s="120">
        <v>80655</v>
      </c>
      <c r="AH108" s="120">
        <v>93540</v>
      </c>
      <c r="AI108" s="120">
        <v>2727692</v>
      </c>
    </row>
    <row r="109" spans="3:35" x14ac:dyDescent="0.25">
      <c r="C109" s="121" t="s">
        <v>138</v>
      </c>
      <c r="D109" s="120">
        <v>102912</v>
      </c>
      <c r="E109" s="120">
        <v>79735</v>
      </c>
      <c r="F109" s="120">
        <v>65518</v>
      </c>
      <c r="G109" s="120">
        <v>76488</v>
      </c>
      <c r="H109" s="120">
        <v>79197</v>
      </c>
      <c r="I109" s="120">
        <v>82832</v>
      </c>
      <c r="J109" s="120">
        <v>92781</v>
      </c>
      <c r="K109" s="120">
        <v>91792</v>
      </c>
      <c r="L109" s="120">
        <v>73029</v>
      </c>
      <c r="M109" s="120">
        <v>89335</v>
      </c>
      <c r="N109" s="120">
        <v>87968</v>
      </c>
      <c r="O109" s="120">
        <v>87718</v>
      </c>
      <c r="P109" s="120">
        <v>89427</v>
      </c>
      <c r="Q109" s="120">
        <v>99234</v>
      </c>
      <c r="R109" s="120">
        <v>99581</v>
      </c>
      <c r="S109" s="120">
        <v>74850</v>
      </c>
      <c r="T109" s="120">
        <v>91288</v>
      </c>
      <c r="U109" s="120">
        <v>86891</v>
      </c>
      <c r="V109" s="120">
        <v>88419</v>
      </c>
      <c r="W109" s="120">
        <v>88465</v>
      </c>
      <c r="X109" s="120">
        <v>97815</v>
      </c>
      <c r="Y109" s="120">
        <v>96049</v>
      </c>
      <c r="Z109" s="120">
        <v>75277</v>
      </c>
      <c r="AA109" s="120">
        <v>89721</v>
      </c>
      <c r="AB109" s="120">
        <v>86301</v>
      </c>
      <c r="AC109" s="120">
        <v>87115</v>
      </c>
      <c r="AD109" s="120">
        <v>87611</v>
      </c>
      <c r="AE109" s="120">
        <v>98012</v>
      </c>
      <c r="AF109" s="120">
        <v>93458</v>
      </c>
      <c r="AG109" s="120">
        <v>72064</v>
      </c>
      <c r="AH109" s="120">
        <v>87047</v>
      </c>
      <c r="AI109" s="120">
        <v>2697930</v>
      </c>
    </row>
    <row r="110" spans="3:35" x14ac:dyDescent="0.25">
      <c r="C110" s="119" t="s">
        <v>13</v>
      </c>
      <c r="D110" s="118">
        <v>178487</v>
      </c>
      <c r="E110" s="118">
        <v>167895</v>
      </c>
      <c r="F110" s="118">
        <v>175882</v>
      </c>
      <c r="G110" s="118">
        <v>185677</v>
      </c>
      <c r="H110" s="118">
        <v>170716</v>
      </c>
      <c r="I110" s="118">
        <v>172134</v>
      </c>
      <c r="J110" s="118">
        <v>187485</v>
      </c>
      <c r="K110" s="118">
        <v>187789</v>
      </c>
      <c r="L110" s="118">
        <v>171415</v>
      </c>
      <c r="M110" s="118">
        <v>190693</v>
      </c>
      <c r="N110" s="118">
        <v>175957</v>
      </c>
      <c r="O110" s="118">
        <v>174562</v>
      </c>
      <c r="P110" s="118">
        <v>175193</v>
      </c>
      <c r="Q110" s="118">
        <v>184039</v>
      </c>
      <c r="R110" s="118">
        <v>182193</v>
      </c>
      <c r="S110" s="118">
        <v>160468</v>
      </c>
      <c r="T110" s="118">
        <v>186756</v>
      </c>
      <c r="U110" s="118">
        <v>167327</v>
      </c>
      <c r="V110" s="118">
        <v>170881</v>
      </c>
      <c r="W110" s="118">
        <v>172941</v>
      </c>
      <c r="X110" s="118">
        <v>180973</v>
      </c>
      <c r="Y110" s="118">
        <v>178667</v>
      </c>
      <c r="Z110" s="118">
        <v>151435</v>
      </c>
      <c r="AA110" s="118">
        <v>184903</v>
      </c>
      <c r="AB110" s="118">
        <v>164166</v>
      </c>
      <c r="AC110" s="118">
        <v>170117</v>
      </c>
      <c r="AD110" s="118">
        <v>166910</v>
      </c>
      <c r="AE110" s="118">
        <v>183693</v>
      </c>
      <c r="AF110" s="118">
        <v>172962</v>
      </c>
      <c r="AG110" s="118">
        <v>152719</v>
      </c>
      <c r="AH110" s="118">
        <v>180587</v>
      </c>
      <c r="AI110" s="118">
        <v>5425622</v>
      </c>
    </row>
    <row r="111" spans="3:35" x14ac:dyDescent="0.25">
      <c r="C111" s="121" t="s">
        <v>137</v>
      </c>
      <c r="D111" s="120">
        <v>98078</v>
      </c>
      <c r="E111" s="120">
        <v>72637</v>
      </c>
      <c r="F111" s="120">
        <v>59305</v>
      </c>
      <c r="G111" s="120">
        <v>73974</v>
      </c>
      <c r="H111" s="120">
        <v>82136</v>
      </c>
      <c r="I111" s="120">
        <v>74018</v>
      </c>
      <c r="J111" s="120">
        <v>93638</v>
      </c>
      <c r="K111" s="120">
        <v>90228</v>
      </c>
      <c r="L111" s="120">
        <v>64230</v>
      </c>
      <c r="M111" s="120">
        <v>87947</v>
      </c>
      <c r="N111" s="120">
        <v>87584</v>
      </c>
      <c r="O111" s="120">
        <v>87827</v>
      </c>
      <c r="P111" s="120">
        <v>88671</v>
      </c>
      <c r="Q111" s="120">
        <v>100737</v>
      </c>
      <c r="R111" s="120">
        <v>98425</v>
      </c>
      <c r="S111" s="120">
        <v>69770</v>
      </c>
      <c r="T111" s="120">
        <v>87399</v>
      </c>
      <c r="U111" s="120">
        <v>87251</v>
      </c>
      <c r="V111" s="120">
        <v>88365</v>
      </c>
      <c r="W111" s="120">
        <v>84807</v>
      </c>
      <c r="X111" s="120">
        <v>99516</v>
      </c>
      <c r="Y111" s="120">
        <v>94088</v>
      </c>
      <c r="Z111" s="120">
        <v>65032</v>
      </c>
      <c r="AA111" s="120">
        <v>86020</v>
      </c>
      <c r="AB111" s="120">
        <v>85955</v>
      </c>
      <c r="AC111" s="120">
        <v>87063</v>
      </c>
      <c r="AD111" s="120">
        <v>87154</v>
      </c>
      <c r="AE111" s="120">
        <v>99164</v>
      </c>
      <c r="AF111" s="120">
        <v>92328</v>
      </c>
      <c r="AG111" s="120">
        <v>63104</v>
      </c>
      <c r="AH111" s="120">
        <v>85071</v>
      </c>
      <c r="AI111" s="120">
        <v>2621522</v>
      </c>
    </row>
    <row r="112" spans="3:35" x14ac:dyDescent="0.25">
      <c r="C112" s="121" t="s">
        <v>136</v>
      </c>
      <c r="D112" s="120">
        <v>75703</v>
      </c>
      <c r="E112" s="120">
        <v>94809</v>
      </c>
      <c r="F112" s="120">
        <v>121581</v>
      </c>
      <c r="G112" s="120">
        <v>115957</v>
      </c>
      <c r="H112" s="120">
        <v>103984</v>
      </c>
      <c r="I112" s="120">
        <v>88326</v>
      </c>
      <c r="J112" s="120">
        <v>103346</v>
      </c>
      <c r="K112" s="120">
        <v>105655</v>
      </c>
      <c r="L112" s="120">
        <v>107503</v>
      </c>
      <c r="M112" s="120">
        <v>108196</v>
      </c>
      <c r="N112" s="120">
        <v>95938</v>
      </c>
      <c r="O112" s="120">
        <v>94503</v>
      </c>
      <c r="P112" s="120">
        <v>90909</v>
      </c>
      <c r="Q112" s="120">
        <v>90525</v>
      </c>
      <c r="R112" s="120">
        <v>86865</v>
      </c>
      <c r="S112" s="120">
        <v>87051</v>
      </c>
      <c r="T112" s="120">
        <v>100215</v>
      </c>
      <c r="U112" s="120">
        <v>87336</v>
      </c>
      <c r="V112" s="120">
        <v>87246</v>
      </c>
      <c r="W112" s="120">
        <v>88822</v>
      </c>
      <c r="X112" s="120">
        <v>88032</v>
      </c>
      <c r="Y112" s="120">
        <v>85341</v>
      </c>
      <c r="Z112" s="120">
        <v>75833</v>
      </c>
      <c r="AA112" s="120">
        <v>98587</v>
      </c>
      <c r="AB112" s="120">
        <v>85483</v>
      </c>
      <c r="AC112" s="120">
        <v>88883</v>
      </c>
      <c r="AD112" s="120">
        <v>84795</v>
      </c>
      <c r="AE112" s="120">
        <v>92451</v>
      </c>
      <c r="AF112" s="120">
        <v>80379</v>
      </c>
      <c r="AG112" s="120">
        <v>84191</v>
      </c>
      <c r="AH112" s="120">
        <v>100746</v>
      </c>
      <c r="AI112" s="120">
        <v>2899191</v>
      </c>
    </row>
    <row r="113" spans="3:35" x14ac:dyDescent="0.25">
      <c r="C113" s="119" t="s">
        <v>13</v>
      </c>
      <c r="D113" s="118">
        <v>173781</v>
      </c>
      <c r="E113" s="118">
        <v>167446</v>
      </c>
      <c r="F113" s="118">
        <v>180886</v>
      </c>
      <c r="G113" s="118">
        <v>189931</v>
      </c>
      <c r="H113" s="118">
        <v>186120</v>
      </c>
      <c r="I113" s="118">
        <v>162344</v>
      </c>
      <c r="J113" s="118">
        <v>196984</v>
      </c>
      <c r="K113" s="118">
        <v>195883</v>
      </c>
      <c r="L113" s="118">
        <v>171733</v>
      </c>
      <c r="M113" s="118">
        <v>196143</v>
      </c>
      <c r="N113" s="118">
        <v>183522</v>
      </c>
      <c r="O113" s="118">
        <v>182330</v>
      </c>
      <c r="P113" s="118">
        <v>179580</v>
      </c>
      <c r="Q113" s="118">
        <v>191262</v>
      </c>
      <c r="R113" s="118">
        <v>185290</v>
      </c>
      <c r="S113" s="118">
        <v>156821</v>
      </c>
      <c r="T113" s="118">
        <v>187614</v>
      </c>
      <c r="U113" s="118">
        <v>174587</v>
      </c>
      <c r="V113" s="118">
        <v>175611</v>
      </c>
      <c r="W113" s="118">
        <v>173629</v>
      </c>
      <c r="X113" s="118">
        <v>187548</v>
      </c>
      <c r="Y113" s="118">
        <v>179429</v>
      </c>
      <c r="Z113" s="118">
        <v>140865</v>
      </c>
      <c r="AA113" s="118">
        <v>184607</v>
      </c>
      <c r="AB113" s="118">
        <v>171438</v>
      </c>
      <c r="AC113" s="118">
        <v>175946</v>
      </c>
      <c r="AD113" s="118">
        <v>171949</v>
      </c>
      <c r="AE113" s="118">
        <v>191615</v>
      </c>
      <c r="AF113" s="118">
        <v>172707</v>
      </c>
      <c r="AG113" s="118">
        <v>147295</v>
      </c>
      <c r="AH113" s="118">
        <v>185817</v>
      </c>
      <c r="AI113" s="118">
        <v>5520713</v>
      </c>
    </row>
    <row r="114" spans="3:35" x14ac:dyDescent="0.25">
      <c r="C114" s="121" t="s">
        <v>135</v>
      </c>
      <c r="D114" s="120">
        <v>99249</v>
      </c>
      <c r="E114" s="120">
        <v>73342</v>
      </c>
      <c r="F114" s="120">
        <v>59450</v>
      </c>
      <c r="G114" s="120">
        <v>72878</v>
      </c>
      <c r="H114" s="120">
        <v>82779</v>
      </c>
      <c r="I114" s="120">
        <v>71701</v>
      </c>
      <c r="J114" s="120">
        <v>75788</v>
      </c>
      <c r="K114" s="120">
        <v>86310</v>
      </c>
      <c r="L114" s="120">
        <v>86310</v>
      </c>
      <c r="M114" s="120">
        <v>66179</v>
      </c>
      <c r="N114" s="120">
        <v>77840</v>
      </c>
      <c r="O114" s="120">
        <v>77249</v>
      </c>
      <c r="P114" s="120">
        <v>73756</v>
      </c>
      <c r="Q114" s="120">
        <v>67628</v>
      </c>
      <c r="R114" s="120">
        <v>92789</v>
      </c>
      <c r="S114" s="120">
        <v>79840</v>
      </c>
      <c r="T114" s="120">
        <v>62826</v>
      </c>
      <c r="U114" s="120">
        <v>75373</v>
      </c>
      <c r="V114" s="120">
        <v>80028</v>
      </c>
      <c r="W114" s="120">
        <v>72740</v>
      </c>
      <c r="X114" s="120">
        <v>71717</v>
      </c>
      <c r="Y114" s="120">
        <v>92789</v>
      </c>
      <c r="Z114" s="120">
        <v>79840</v>
      </c>
      <c r="AA114" s="120">
        <v>62826</v>
      </c>
      <c r="AB114" s="120">
        <v>75373</v>
      </c>
      <c r="AC114" s="120">
        <v>80028</v>
      </c>
      <c r="AD114" s="120">
        <v>72740</v>
      </c>
      <c r="AE114" s="120">
        <v>71717</v>
      </c>
      <c r="AF114" s="120">
        <v>92789</v>
      </c>
      <c r="AG114" s="120">
        <v>79840</v>
      </c>
      <c r="AH114" s="120">
        <v>62826</v>
      </c>
      <c r="AI114" s="120">
        <v>2376540</v>
      </c>
    </row>
    <row r="115" spans="3:35" x14ac:dyDescent="0.25">
      <c r="C115" s="121" t="s">
        <v>134</v>
      </c>
      <c r="D115" s="120">
        <v>72904</v>
      </c>
      <c r="E115" s="120">
        <v>89975</v>
      </c>
      <c r="F115" s="120">
        <v>115562</v>
      </c>
      <c r="G115" s="120">
        <v>113206</v>
      </c>
      <c r="H115" s="120">
        <v>99139</v>
      </c>
      <c r="I115" s="120">
        <v>109299</v>
      </c>
      <c r="J115" s="120">
        <v>107215</v>
      </c>
      <c r="K115" s="120">
        <v>81451</v>
      </c>
      <c r="L115" s="120">
        <v>81451</v>
      </c>
      <c r="M115" s="120">
        <v>114396</v>
      </c>
      <c r="N115" s="120">
        <v>106184</v>
      </c>
      <c r="O115" s="120">
        <v>104228</v>
      </c>
      <c r="P115" s="120">
        <v>108268</v>
      </c>
      <c r="Q115" s="120">
        <v>111401</v>
      </c>
      <c r="R115" s="120">
        <v>77189</v>
      </c>
      <c r="S115" s="120">
        <v>85725</v>
      </c>
      <c r="T115" s="120">
        <v>114994</v>
      </c>
      <c r="U115" s="120">
        <v>109708</v>
      </c>
      <c r="V115" s="120">
        <v>101697</v>
      </c>
      <c r="W115" s="120">
        <v>108797</v>
      </c>
      <c r="X115" s="120">
        <v>109322</v>
      </c>
      <c r="Y115" s="120">
        <v>77189</v>
      </c>
      <c r="Z115" s="120">
        <v>85725</v>
      </c>
      <c r="AA115" s="120">
        <v>114994</v>
      </c>
      <c r="AB115" s="120">
        <v>109708</v>
      </c>
      <c r="AC115" s="120">
        <v>101697</v>
      </c>
      <c r="AD115" s="120">
        <v>108797</v>
      </c>
      <c r="AE115" s="120">
        <v>109322</v>
      </c>
      <c r="AF115" s="120">
        <v>77189</v>
      </c>
      <c r="AG115" s="120">
        <v>85725</v>
      </c>
      <c r="AH115" s="120">
        <v>114994</v>
      </c>
      <c r="AI115" s="120">
        <v>3107451</v>
      </c>
    </row>
    <row r="116" spans="3:35" x14ac:dyDescent="0.25">
      <c r="C116" s="119" t="s">
        <v>13</v>
      </c>
      <c r="D116" s="118">
        <v>172153</v>
      </c>
      <c r="E116" s="118">
        <v>163317</v>
      </c>
      <c r="F116" s="118">
        <v>175012</v>
      </c>
      <c r="G116" s="118">
        <v>186084</v>
      </c>
      <c r="H116" s="118">
        <v>181918</v>
      </c>
      <c r="I116" s="118">
        <v>181000</v>
      </c>
      <c r="J116" s="118">
        <v>183003</v>
      </c>
      <c r="K116" s="118">
        <v>167761</v>
      </c>
      <c r="L116" s="118">
        <v>167761</v>
      </c>
      <c r="M116" s="118">
        <v>180575</v>
      </c>
      <c r="N116" s="118">
        <v>184024</v>
      </c>
      <c r="O116" s="118">
        <v>181477</v>
      </c>
      <c r="P116" s="118">
        <v>182024</v>
      </c>
      <c r="Q116" s="118">
        <v>179029</v>
      </c>
      <c r="R116" s="118">
        <v>169978</v>
      </c>
      <c r="S116" s="118">
        <v>165565</v>
      </c>
      <c r="T116" s="118">
        <v>177820</v>
      </c>
      <c r="U116" s="118">
        <v>185081</v>
      </c>
      <c r="V116" s="118">
        <v>181725</v>
      </c>
      <c r="W116" s="118">
        <v>181537</v>
      </c>
      <c r="X116" s="118">
        <v>181039</v>
      </c>
      <c r="Y116" s="118">
        <v>169978</v>
      </c>
      <c r="Z116" s="118">
        <v>165565</v>
      </c>
      <c r="AA116" s="118">
        <v>177820</v>
      </c>
      <c r="AB116" s="118">
        <v>185081</v>
      </c>
      <c r="AC116" s="118">
        <v>181725</v>
      </c>
      <c r="AD116" s="118">
        <v>181537</v>
      </c>
      <c r="AE116" s="118">
        <v>181039</v>
      </c>
      <c r="AF116" s="118">
        <v>169978</v>
      </c>
      <c r="AG116" s="118">
        <v>165565</v>
      </c>
      <c r="AH116" s="118">
        <v>177820</v>
      </c>
      <c r="AI116" s="118">
        <v>5483991</v>
      </c>
    </row>
    <row r="117" spans="3:35" x14ac:dyDescent="0.25">
      <c r="C117" s="121" t="s">
        <v>133</v>
      </c>
      <c r="D117" s="120">
        <v>18044</v>
      </c>
      <c r="E117" s="120">
        <v>19930</v>
      </c>
      <c r="F117" s="120">
        <v>22251</v>
      </c>
      <c r="G117" s="120">
        <v>20780</v>
      </c>
      <c r="H117" s="120">
        <v>22310</v>
      </c>
      <c r="I117" s="120">
        <v>24930</v>
      </c>
      <c r="J117" s="120">
        <v>26485</v>
      </c>
      <c r="K117" s="120">
        <v>24250</v>
      </c>
      <c r="L117" s="120">
        <v>25287</v>
      </c>
      <c r="M117" s="120">
        <v>25078</v>
      </c>
      <c r="N117" s="120">
        <v>25086</v>
      </c>
      <c r="O117" s="120">
        <v>23713</v>
      </c>
      <c r="P117" s="120">
        <v>26328</v>
      </c>
      <c r="Q117" s="120">
        <v>29337</v>
      </c>
      <c r="R117" s="120">
        <v>27387</v>
      </c>
      <c r="S117" s="120">
        <v>27334</v>
      </c>
      <c r="T117" s="120">
        <v>25795</v>
      </c>
      <c r="U117" s="120">
        <v>25387</v>
      </c>
      <c r="V117" s="120">
        <v>26259</v>
      </c>
      <c r="W117" s="120">
        <v>25239</v>
      </c>
      <c r="X117" s="120">
        <v>28502</v>
      </c>
      <c r="Y117" s="120">
        <v>27111</v>
      </c>
      <c r="Z117" s="120">
        <v>22992</v>
      </c>
      <c r="AA117" s="120">
        <v>26372</v>
      </c>
      <c r="AB117" s="120">
        <v>26215</v>
      </c>
      <c r="AC117" s="120">
        <v>26612</v>
      </c>
      <c r="AD117" s="120">
        <v>26752</v>
      </c>
      <c r="AE117" s="120">
        <v>29503</v>
      </c>
      <c r="AF117" s="120">
        <v>27748</v>
      </c>
      <c r="AG117" s="120">
        <v>25063</v>
      </c>
      <c r="AH117" s="120">
        <v>26253</v>
      </c>
      <c r="AI117" s="120">
        <v>784333</v>
      </c>
    </row>
    <row r="118" spans="3:35" x14ac:dyDescent="0.25">
      <c r="C118" s="121" t="s">
        <v>132</v>
      </c>
      <c r="D118" s="120">
        <v>5880</v>
      </c>
      <c r="E118" s="120">
        <v>21775</v>
      </c>
      <c r="F118" s="120">
        <v>25417</v>
      </c>
      <c r="G118" s="120">
        <v>22429</v>
      </c>
      <c r="H118" s="120">
        <v>23705</v>
      </c>
      <c r="I118" s="120">
        <v>25878</v>
      </c>
      <c r="J118" s="120">
        <v>28155</v>
      </c>
      <c r="K118" s="120">
        <v>25229</v>
      </c>
      <c r="L118" s="120">
        <v>21935</v>
      </c>
      <c r="M118" s="120">
        <v>26312</v>
      </c>
      <c r="N118" s="120">
        <v>27154</v>
      </c>
      <c r="O118" s="120">
        <v>25995</v>
      </c>
      <c r="P118" s="120">
        <v>28276</v>
      </c>
      <c r="Q118" s="120">
        <v>32249</v>
      </c>
      <c r="R118" s="120">
        <v>28828</v>
      </c>
      <c r="S118" s="120">
        <v>32314</v>
      </c>
      <c r="T118" s="120">
        <v>29537</v>
      </c>
      <c r="U118" s="120">
        <v>27408</v>
      </c>
      <c r="V118" s="120">
        <v>28322</v>
      </c>
      <c r="W118" s="120">
        <v>27498</v>
      </c>
      <c r="X118" s="120">
        <v>31256</v>
      </c>
      <c r="Y118" s="120">
        <v>29290</v>
      </c>
      <c r="Z118" s="120">
        <v>26685</v>
      </c>
      <c r="AA118" s="120">
        <v>29738</v>
      </c>
      <c r="AB118" s="120">
        <v>28903</v>
      </c>
      <c r="AC118" s="120">
        <v>29473</v>
      </c>
      <c r="AD118" s="120">
        <v>29724</v>
      </c>
      <c r="AE118" s="120">
        <v>33248</v>
      </c>
      <c r="AF118" s="120">
        <v>30595</v>
      </c>
      <c r="AG118" s="120">
        <v>28201</v>
      </c>
      <c r="AH118" s="120">
        <v>30039</v>
      </c>
      <c r="AI118" s="120">
        <v>841448</v>
      </c>
    </row>
    <row r="119" spans="3:35" x14ac:dyDescent="0.25">
      <c r="C119" s="119" t="s">
        <v>13</v>
      </c>
      <c r="D119" s="118">
        <v>23924</v>
      </c>
      <c r="E119" s="118">
        <v>41705</v>
      </c>
      <c r="F119" s="118">
        <v>47668</v>
      </c>
      <c r="G119" s="118">
        <v>43209</v>
      </c>
      <c r="H119" s="118">
        <v>46015</v>
      </c>
      <c r="I119" s="118">
        <v>50808</v>
      </c>
      <c r="J119" s="118">
        <v>54640</v>
      </c>
      <c r="K119" s="118">
        <v>49479</v>
      </c>
      <c r="L119" s="118">
        <v>47222</v>
      </c>
      <c r="M119" s="118">
        <v>51390</v>
      </c>
      <c r="N119" s="118">
        <v>52240</v>
      </c>
      <c r="O119" s="118">
        <v>49708</v>
      </c>
      <c r="P119" s="118">
        <v>54604</v>
      </c>
      <c r="Q119" s="118">
        <v>61586</v>
      </c>
      <c r="R119" s="118">
        <v>56215</v>
      </c>
      <c r="S119" s="118">
        <v>59648</v>
      </c>
      <c r="T119" s="118">
        <v>55332</v>
      </c>
      <c r="U119" s="118">
        <v>52795</v>
      </c>
      <c r="V119" s="118">
        <v>54581</v>
      </c>
      <c r="W119" s="118">
        <v>52737</v>
      </c>
      <c r="X119" s="118">
        <v>59758</v>
      </c>
      <c r="Y119" s="118">
        <v>56401</v>
      </c>
      <c r="Z119" s="118">
        <v>49677</v>
      </c>
      <c r="AA119" s="118">
        <v>56110</v>
      </c>
      <c r="AB119" s="118">
        <v>55118</v>
      </c>
      <c r="AC119" s="118">
        <v>56085</v>
      </c>
      <c r="AD119" s="118">
        <v>56476</v>
      </c>
      <c r="AE119" s="118">
        <v>62751</v>
      </c>
      <c r="AF119" s="118">
        <v>58343</v>
      </c>
      <c r="AG119" s="118">
        <v>53264</v>
      </c>
      <c r="AH119" s="118">
        <v>56292</v>
      </c>
      <c r="AI119" s="118">
        <v>1625781</v>
      </c>
    </row>
    <row r="120" spans="3:35" x14ac:dyDescent="0.25">
      <c r="C120" s="121" t="s">
        <v>131</v>
      </c>
      <c r="D120" s="120">
        <v>50861</v>
      </c>
      <c r="E120" s="120">
        <v>46779</v>
      </c>
      <c r="F120" s="120">
        <v>39529</v>
      </c>
      <c r="G120" s="120">
        <v>41723</v>
      </c>
      <c r="H120" s="120">
        <v>43856</v>
      </c>
      <c r="I120" s="120">
        <v>44669</v>
      </c>
      <c r="J120" s="120">
        <v>51027</v>
      </c>
      <c r="K120" s="120">
        <v>54212</v>
      </c>
      <c r="L120" s="120">
        <v>46307</v>
      </c>
      <c r="M120" s="120">
        <v>45462</v>
      </c>
      <c r="N120" s="120">
        <v>44855</v>
      </c>
      <c r="O120" s="120">
        <v>46207</v>
      </c>
      <c r="P120" s="120">
        <v>46476</v>
      </c>
      <c r="Q120" s="120">
        <v>51959</v>
      </c>
      <c r="R120" s="120">
        <v>58210</v>
      </c>
      <c r="S120" s="120">
        <v>48988</v>
      </c>
      <c r="T120" s="120">
        <v>46389</v>
      </c>
      <c r="U120" s="120">
        <v>44100</v>
      </c>
      <c r="V120" s="120">
        <v>45249</v>
      </c>
      <c r="W120" s="120">
        <v>44055</v>
      </c>
      <c r="X120" s="120">
        <v>51997</v>
      </c>
      <c r="Y120" s="120">
        <v>57837</v>
      </c>
      <c r="Z120" s="120">
        <v>48359</v>
      </c>
      <c r="AA120" s="120">
        <v>46540</v>
      </c>
      <c r="AB120" s="120">
        <v>44374</v>
      </c>
      <c r="AC120" s="120">
        <v>44379</v>
      </c>
      <c r="AD120" s="120">
        <v>44614</v>
      </c>
      <c r="AE120" s="120">
        <v>52556</v>
      </c>
      <c r="AF120" s="120">
        <v>57805</v>
      </c>
      <c r="AG120" s="120">
        <v>47796</v>
      </c>
      <c r="AH120" s="120">
        <v>43042</v>
      </c>
      <c r="AI120" s="120">
        <v>1480212</v>
      </c>
    </row>
    <row r="121" spans="3:35" x14ac:dyDescent="0.25">
      <c r="C121" s="121" t="s">
        <v>130</v>
      </c>
      <c r="D121" s="120">
        <v>49087</v>
      </c>
      <c r="E121" s="120">
        <v>57245</v>
      </c>
      <c r="F121" s="120">
        <v>63264</v>
      </c>
      <c r="G121" s="120">
        <v>53490</v>
      </c>
      <c r="H121" s="120">
        <v>43213</v>
      </c>
      <c r="I121" s="120">
        <v>43028</v>
      </c>
      <c r="J121" s="120">
        <v>43432</v>
      </c>
      <c r="K121" s="120">
        <v>45248</v>
      </c>
      <c r="L121" s="120">
        <v>56388</v>
      </c>
      <c r="M121" s="120">
        <v>50596</v>
      </c>
      <c r="N121" s="120">
        <v>42314</v>
      </c>
      <c r="O121" s="120">
        <v>43106</v>
      </c>
      <c r="P121" s="120">
        <v>43384</v>
      </c>
      <c r="Q121" s="120">
        <v>43538</v>
      </c>
      <c r="R121" s="120">
        <v>46166</v>
      </c>
      <c r="S121" s="120">
        <v>62833</v>
      </c>
      <c r="T121" s="120">
        <v>50480</v>
      </c>
      <c r="U121" s="120">
        <v>41781</v>
      </c>
      <c r="V121" s="120">
        <v>42256</v>
      </c>
      <c r="W121" s="120">
        <v>41409</v>
      </c>
      <c r="X121" s="120">
        <v>42104</v>
      </c>
      <c r="Y121" s="120">
        <v>45199</v>
      </c>
      <c r="Z121" s="120">
        <v>59187</v>
      </c>
      <c r="AA121" s="120">
        <v>49791</v>
      </c>
      <c r="AB121" s="120">
        <v>41873</v>
      </c>
      <c r="AC121" s="120">
        <v>42548</v>
      </c>
      <c r="AD121" s="120">
        <v>41696</v>
      </c>
      <c r="AE121" s="120">
        <v>43064</v>
      </c>
      <c r="AF121" s="120">
        <v>44896</v>
      </c>
      <c r="AG121" s="120">
        <v>57961</v>
      </c>
      <c r="AH121" s="120">
        <v>51641</v>
      </c>
      <c r="AI121" s="120">
        <v>1482218</v>
      </c>
    </row>
    <row r="122" spans="3:35" x14ac:dyDescent="0.25">
      <c r="C122" s="119" t="s">
        <v>13</v>
      </c>
      <c r="D122" s="118">
        <v>99948</v>
      </c>
      <c r="E122" s="118">
        <v>104024</v>
      </c>
      <c r="F122" s="118">
        <v>102793</v>
      </c>
      <c r="G122" s="118">
        <v>95213</v>
      </c>
      <c r="H122" s="118">
        <v>87069</v>
      </c>
      <c r="I122" s="118">
        <v>87697</v>
      </c>
      <c r="J122" s="118">
        <v>94459</v>
      </c>
      <c r="K122" s="118">
        <v>99460</v>
      </c>
      <c r="L122" s="118">
        <v>102695</v>
      </c>
      <c r="M122" s="118">
        <v>96058</v>
      </c>
      <c r="N122" s="118">
        <v>87169</v>
      </c>
      <c r="O122" s="118">
        <v>89313</v>
      </c>
      <c r="P122" s="118">
        <v>89860</v>
      </c>
      <c r="Q122" s="118">
        <v>95497</v>
      </c>
      <c r="R122" s="118">
        <v>104376</v>
      </c>
      <c r="S122" s="118">
        <v>111821</v>
      </c>
      <c r="T122" s="118">
        <v>96869</v>
      </c>
      <c r="U122" s="118">
        <v>85881</v>
      </c>
      <c r="V122" s="118">
        <v>87505</v>
      </c>
      <c r="W122" s="118">
        <v>85464</v>
      </c>
      <c r="X122" s="118">
        <v>94101</v>
      </c>
      <c r="Y122" s="118">
        <v>103036</v>
      </c>
      <c r="Z122" s="118">
        <v>107546</v>
      </c>
      <c r="AA122" s="118">
        <v>96331</v>
      </c>
      <c r="AB122" s="118">
        <v>86247</v>
      </c>
      <c r="AC122" s="118">
        <v>86927</v>
      </c>
      <c r="AD122" s="118">
        <v>86310</v>
      </c>
      <c r="AE122" s="118">
        <v>95620</v>
      </c>
      <c r="AF122" s="118">
        <v>102701</v>
      </c>
      <c r="AG122" s="118">
        <v>105757</v>
      </c>
      <c r="AH122" s="118">
        <v>94683</v>
      </c>
      <c r="AI122" s="118">
        <v>2962430</v>
      </c>
    </row>
    <row r="123" spans="3:35" x14ac:dyDescent="0.25">
      <c r="C123" s="121" t="s">
        <v>129</v>
      </c>
      <c r="D123" s="120">
        <v>33841</v>
      </c>
      <c r="E123" s="120">
        <v>33848</v>
      </c>
      <c r="F123" s="120">
        <v>35782</v>
      </c>
      <c r="G123" s="120">
        <v>42747</v>
      </c>
      <c r="H123" s="120">
        <v>42846</v>
      </c>
      <c r="I123" s="120">
        <v>42485</v>
      </c>
      <c r="J123" s="120">
        <v>43064</v>
      </c>
      <c r="K123" s="120">
        <v>46081</v>
      </c>
      <c r="L123" s="120">
        <v>42106</v>
      </c>
      <c r="M123" s="120">
        <v>44176</v>
      </c>
      <c r="N123" s="120">
        <v>43706</v>
      </c>
      <c r="O123" s="120">
        <v>44059</v>
      </c>
      <c r="P123" s="120">
        <v>44474</v>
      </c>
      <c r="Q123" s="120">
        <v>44014</v>
      </c>
      <c r="R123" s="120">
        <v>47653</v>
      </c>
      <c r="S123" s="120">
        <v>43904</v>
      </c>
      <c r="T123" s="120">
        <v>42237</v>
      </c>
      <c r="U123" s="120">
        <v>43624</v>
      </c>
      <c r="V123" s="120">
        <v>44154</v>
      </c>
      <c r="W123" s="120">
        <v>43186</v>
      </c>
      <c r="X123" s="120">
        <v>42114</v>
      </c>
      <c r="Y123" s="120">
        <v>46986</v>
      </c>
      <c r="Z123" s="120">
        <v>41939</v>
      </c>
      <c r="AA123" s="120">
        <v>41767</v>
      </c>
      <c r="AB123" s="120">
        <v>43726</v>
      </c>
      <c r="AC123" s="120">
        <v>44239</v>
      </c>
      <c r="AD123" s="120">
        <v>45026</v>
      </c>
      <c r="AE123" s="120">
        <v>44744</v>
      </c>
      <c r="AF123" s="120">
        <v>48246</v>
      </c>
      <c r="AG123" s="120">
        <v>43273</v>
      </c>
      <c r="AH123" s="120">
        <v>42624</v>
      </c>
      <c r="AI123" s="120">
        <v>1332671</v>
      </c>
    </row>
    <row r="124" spans="3:35" x14ac:dyDescent="0.25">
      <c r="C124" s="121" t="s">
        <v>128</v>
      </c>
      <c r="D124" s="120">
        <v>40591</v>
      </c>
      <c r="E124" s="120">
        <v>41531</v>
      </c>
      <c r="F124" s="120">
        <v>42930</v>
      </c>
      <c r="G124" s="120">
        <v>56388</v>
      </c>
      <c r="H124" s="120">
        <v>58779</v>
      </c>
      <c r="I124" s="120">
        <v>60072</v>
      </c>
      <c r="J124" s="120">
        <v>60792</v>
      </c>
      <c r="K124" s="120">
        <v>58220</v>
      </c>
      <c r="L124" s="120">
        <v>51179</v>
      </c>
      <c r="M124" s="120">
        <v>60768</v>
      </c>
      <c r="N124" s="120">
        <v>60670</v>
      </c>
      <c r="O124" s="120">
        <v>62502</v>
      </c>
      <c r="P124" s="120">
        <v>61655</v>
      </c>
      <c r="Q124" s="120">
        <v>58803</v>
      </c>
      <c r="R124" s="120">
        <v>61115</v>
      </c>
      <c r="S124" s="120">
        <v>52133</v>
      </c>
      <c r="T124" s="120">
        <v>59236</v>
      </c>
      <c r="U124" s="120">
        <v>61272</v>
      </c>
      <c r="V124" s="120">
        <v>62979</v>
      </c>
      <c r="W124" s="120">
        <v>61455</v>
      </c>
      <c r="X124" s="120">
        <v>60573</v>
      </c>
      <c r="Y124" s="120">
        <v>58831</v>
      </c>
      <c r="Z124" s="120">
        <v>51609</v>
      </c>
      <c r="AA124" s="120">
        <v>60700</v>
      </c>
      <c r="AB124" s="120">
        <v>60908</v>
      </c>
      <c r="AC124" s="120">
        <v>60532</v>
      </c>
      <c r="AD124" s="120">
        <v>62774</v>
      </c>
      <c r="AE124" s="120">
        <v>63033</v>
      </c>
      <c r="AF124" s="120">
        <v>61890</v>
      </c>
      <c r="AG124" s="120">
        <v>54904</v>
      </c>
      <c r="AH124" s="120">
        <v>61380</v>
      </c>
      <c r="AI124" s="120">
        <v>1790204</v>
      </c>
    </row>
    <row r="125" spans="3:35" x14ac:dyDescent="0.25">
      <c r="C125" s="119" t="s">
        <v>13</v>
      </c>
      <c r="D125" s="118">
        <v>74432</v>
      </c>
      <c r="E125" s="118">
        <v>75379</v>
      </c>
      <c r="F125" s="118">
        <v>78712</v>
      </c>
      <c r="G125" s="118">
        <v>99135</v>
      </c>
      <c r="H125" s="118">
        <v>101625</v>
      </c>
      <c r="I125" s="118">
        <v>102557</v>
      </c>
      <c r="J125" s="118">
        <v>103856</v>
      </c>
      <c r="K125" s="118">
        <v>104301</v>
      </c>
      <c r="L125" s="118">
        <v>93285</v>
      </c>
      <c r="M125" s="118">
        <v>104944</v>
      </c>
      <c r="N125" s="118">
        <v>104376</v>
      </c>
      <c r="O125" s="118">
        <v>106561</v>
      </c>
      <c r="P125" s="118">
        <v>106129</v>
      </c>
      <c r="Q125" s="118">
        <v>102817</v>
      </c>
      <c r="R125" s="118">
        <v>108768</v>
      </c>
      <c r="S125" s="118">
        <v>96037</v>
      </c>
      <c r="T125" s="118">
        <v>101473</v>
      </c>
      <c r="U125" s="118">
        <v>104896</v>
      </c>
      <c r="V125" s="118">
        <v>107133</v>
      </c>
      <c r="W125" s="118">
        <v>104641</v>
      </c>
      <c r="X125" s="118">
        <v>102687</v>
      </c>
      <c r="Y125" s="118">
        <v>105817</v>
      </c>
      <c r="Z125" s="118">
        <v>93548</v>
      </c>
      <c r="AA125" s="118">
        <v>102467</v>
      </c>
      <c r="AB125" s="118">
        <v>104634</v>
      </c>
      <c r="AC125" s="118">
        <v>104771</v>
      </c>
      <c r="AD125" s="118">
        <v>107800</v>
      </c>
      <c r="AE125" s="118">
        <v>107777</v>
      </c>
      <c r="AF125" s="118">
        <v>110136</v>
      </c>
      <c r="AG125" s="118">
        <v>98177</v>
      </c>
      <c r="AH125" s="118">
        <v>104004</v>
      </c>
      <c r="AI125" s="118">
        <v>3122875</v>
      </c>
    </row>
    <row r="126" spans="3:35" x14ac:dyDescent="0.25">
      <c r="C126" s="121" t="s">
        <v>127</v>
      </c>
      <c r="D126" s="120">
        <v>52984</v>
      </c>
      <c r="E126" s="120">
        <v>46347</v>
      </c>
      <c r="F126" s="120">
        <v>50539</v>
      </c>
      <c r="G126" s="120">
        <v>48515</v>
      </c>
      <c r="H126" s="120">
        <v>46437</v>
      </c>
      <c r="I126" s="120">
        <v>48718</v>
      </c>
      <c r="J126" s="120">
        <v>47198</v>
      </c>
      <c r="K126" s="120">
        <v>50243</v>
      </c>
      <c r="L126" s="120">
        <v>45174</v>
      </c>
      <c r="M126" s="120">
        <v>51313</v>
      </c>
      <c r="N126" s="120">
        <v>46641</v>
      </c>
      <c r="O126" s="120">
        <v>45572</v>
      </c>
      <c r="P126" s="120">
        <v>47112</v>
      </c>
      <c r="Q126" s="120">
        <v>51415</v>
      </c>
      <c r="R126" s="120">
        <v>54797</v>
      </c>
      <c r="S126" s="120">
        <v>52002</v>
      </c>
      <c r="T126" s="120">
        <v>48824</v>
      </c>
      <c r="U126" s="120">
        <v>47875</v>
      </c>
      <c r="V126" s="120">
        <v>50918</v>
      </c>
      <c r="W126" s="120">
        <v>47344</v>
      </c>
      <c r="X126" s="120">
        <v>52764</v>
      </c>
      <c r="Y126" s="120">
        <v>53113</v>
      </c>
      <c r="Z126" s="120">
        <v>39069</v>
      </c>
      <c r="AA126" s="120">
        <v>51286</v>
      </c>
      <c r="AB126" s="120">
        <v>51027</v>
      </c>
      <c r="AC126" s="120">
        <v>47493</v>
      </c>
      <c r="AD126" s="120">
        <v>48649</v>
      </c>
      <c r="AE126" s="120">
        <v>48920</v>
      </c>
      <c r="AF126" s="120">
        <v>53753</v>
      </c>
      <c r="AG126" s="120">
        <v>49121</v>
      </c>
      <c r="AH126" s="120">
        <v>50714</v>
      </c>
      <c r="AI126" s="120">
        <v>1525877</v>
      </c>
    </row>
    <row r="127" spans="3:35" x14ac:dyDescent="0.25">
      <c r="C127" s="121" t="s">
        <v>126</v>
      </c>
      <c r="D127" s="120">
        <v>56935</v>
      </c>
      <c r="E127" s="120">
        <v>46862</v>
      </c>
      <c r="F127" s="120">
        <v>52991</v>
      </c>
      <c r="G127" s="120">
        <v>53133</v>
      </c>
      <c r="H127" s="120">
        <v>49769</v>
      </c>
      <c r="I127" s="120">
        <v>52268</v>
      </c>
      <c r="J127" s="120">
        <v>55137</v>
      </c>
      <c r="K127" s="120">
        <v>54770</v>
      </c>
      <c r="L127" s="120">
        <v>44456</v>
      </c>
      <c r="M127" s="120">
        <v>53820</v>
      </c>
      <c r="N127" s="120">
        <v>53151</v>
      </c>
      <c r="O127" s="120">
        <v>53275</v>
      </c>
      <c r="P127" s="120">
        <v>53394</v>
      </c>
      <c r="Q127" s="120">
        <v>58138</v>
      </c>
      <c r="R127" s="120">
        <v>58030</v>
      </c>
      <c r="S127" s="120">
        <v>48952</v>
      </c>
      <c r="T127" s="120">
        <v>52370</v>
      </c>
      <c r="U127" s="120">
        <v>52492</v>
      </c>
      <c r="V127" s="120">
        <v>53676</v>
      </c>
      <c r="W127" s="120">
        <v>55012</v>
      </c>
      <c r="X127" s="120">
        <v>57082</v>
      </c>
      <c r="Y127" s="120">
        <v>56832</v>
      </c>
      <c r="Z127" s="120">
        <v>47151</v>
      </c>
      <c r="AA127" s="120">
        <v>52353</v>
      </c>
      <c r="AB127" s="120">
        <v>53771</v>
      </c>
      <c r="AC127" s="120">
        <v>53515</v>
      </c>
      <c r="AD127" s="120">
        <v>54016</v>
      </c>
      <c r="AE127" s="120">
        <v>58822</v>
      </c>
      <c r="AF127" s="120">
        <v>58066</v>
      </c>
      <c r="AG127" s="120">
        <v>46863</v>
      </c>
      <c r="AH127" s="120">
        <v>53405</v>
      </c>
      <c r="AI127" s="120">
        <v>1650507</v>
      </c>
    </row>
    <row r="128" spans="3:35" x14ac:dyDescent="0.25">
      <c r="C128" s="119" t="s">
        <v>13</v>
      </c>
      <c r="D128" s="118">
        <v>109919</v>
      </c>
      <c r="E128" s="118">
        <v>93209</v>
      </c>
      <c r="F128" s="118">
        <v>103530</v>
      </c>
      <c r="G128" s="118">
        <v>101648</v>
      </c>
      <c r="H128" s="118">
        <v>96206</v>
      </c>
      <c r="I128" s="118">
        <v>100986</v>
      </c>
      <c r="J128" s="118">
        <v>102335</v>
      </c>
      <c r="K128" s="118">
        <v>105013</v>
      </c>
      <c r="L128" s="118">
        <v>89630</v>
      </c>
      <c r="M128" s="118">
        <v>105133</v>
      </c>
      <c r="N128" s="118">
        <v>99792</v>
      </c>
      <c r="O128" s="118">
        <v>98847</v>
      </c>
      <c r="P128" s="118">
        <v>100506</v>
      </c>
      <c r="Q128" s="118">
        <v>109553</v>
      </c>
      <c r="R128" s="118">
        <v>112827</v>
      </c>
      <c r="S128" s="118">
        <v>100954</v>
      </c>
      <c r="T128" s="118">
        <v>101194</v>
      </c>
      <c r="U128" s="118">
        <v>100367</v>
      </c>
      <c r="V128" s="118">
        <v>104594</v>
      </c>
      <c r="W128" s="118">
        <v>102356</v>
      </c>
      <c r="X128" s="118">
        <v>109846</v>
      </c>
      <c r="Y128" s="118">
        <v>109945</v>
      </c>
      <c r="Z128" s="118">
        <v>86220</v>
      </c>
      <c r="AA128" s="118">
        <v>103639</v>
      </c>
      <c r="AB128" s="118">
        <v>104798</v>
      </c>
      <c r="AC128" s="118">
        <v>101008</v>
      </c>
      <c r="AD128" s="118">
        <v>102665</v>
      </c>
      <c r="AE128" s="118">
        <v>107742</v>
      </c>
      <c r="AF128" s="118">
        <v>111819</v>
      </c>
      <c r="AG128" s="118">
        <v>95984</v>
      </c>
      <c r="AH128" s="118">
        <v>104119</v>
      </c>
      <c r="AI128" s="118">
        <v>3176384</v>
      </c>
    </row>
    <row r="129" spans="3:35" x14ac:dyDescent="0.25">
      <c r="C129" s="121" t="s">
        <v>125</v>
      </c>
      <c r="D129" s="120">
        <v>49508</v>
      </c>
      <c r="E129" s="120">
        <v>46812</v>
      </c>
      <c r="F129" s="120">
        <v>47983</v>
      </c>
      <c r="G129" s="120">
        <v>72813</v>
      </c>
      <c r="H129" s="120">
        <v>77255</v>
      </c>
      <c r="I129" s="120">
        <v>81818</v>
      </c>
      <c r="J129" s="120">
        <v>82199</v>
      </c>
      <c r="K129" s="120">
        <v>70223</v>
      </c>
      <c r="L129" s="120">
        <v>55284</v>
      </c>
      <c r="M129" s="120">
        <v>84890</v>
      </c>
      <c r="N129" s="120">
        <v>85771</v>
      </c>
      <c r="O129" s="120">
        <v>87329</v>
      </c>
      <c r="P129" s="120">
        <v>87169</v>
      </c>
      <c r="Q129" s="120">
        <v>89794</v>
      </c>
      <c r="R129" s="120">
        <v>77093</v>
      </c>
      <c r="S129" s="120">
        <v>63368</v>
      </c>
      <c r="T129" s="120">
        <v>85900</v>
      </c>
      <c r="U129" s="120">
        <v>86961</v>
      </c>
      <c r="V129" s="120">
        <v>86731</v>
      </c>
      <c r="W129" s="120">
        <v>86339</v>
      </c>
      <c r="X129" s="120">
        <v>90196</v>
      </c>
      <c r="Y129" s="120">
        <v>74489</v>
      </c>
      <c r="Z129" s="120">
        <v>58092</v>
      </c>
      <c r="AA129" s="120">
        <v>86616</v>
      </c>
      <c r="AB129" s="120">
        <v>89540</v>
      </c>
      <c r="AC129" s="120">
        <v>88975</v>
      </c>
      <c r="AD129" s="120">
        <v>90205</v>
      </c>
      <c r="AE129" s="120">
        <v>91293</v>
      </c>
      <c r="AF129" s="120">
        <v>79640</v>
      </c>
      <c r="AG129" s="120">
        <v>59988</v>
      </c>
      <c r="AH129" s="120">
        <v>87659</v>
      </c>
      <c r="AI129" s="120">
        <v>2401933</v>
      </c>
    </row>
    <row r="130" spans="3:35" x14ac:dyDescent="0.25">
      <c r="C130" s="121" t="s">
        <v>124</v>
      </c>
      <c r="D130" s="120">
        <v>50565</v>
      </c>
      <c r="E130" s="120">
        <v>49097</v>
      </c>
      <c r="F130" s="120">
        <v>51718</v>
      </c>
      <c r="G130" s="120">
        <v>75865</v>
      </c>
      <c r="H130" s="120">
        <v>79445</v>
      </c>
      <c r="I130" s="120">
        <v>82220</v>
      </c>
      <c r="J130" s="120">
        <v>83169</v>
      </c>
      <c r="K130" s="120">
        <v>72168</v>
      </c>
      <c r="L130" s="120">
        <v>58541</v>
      </c>
      <c r="M130" s="120">
        <v>87013</v>
      </c>
      <c r="N130" s="120">
        <v>87491</v>
      </c>
      <c r="O130" s="120">
        <v>87363</v>
      </c>
      <c r="P130" s="120">
        <v>87522</v>
      </c>
      <c r="Q130" s="120">
        <v>88027</v>
      </c>
      <c r="R130" s="120">
        <v>76610</v>
      </c>
      <c r="S130" s="120">
        <v>59739</v>
      </c>
      <c r="T130" s="120">
        <v>86396</v>
      </c>
      <c r="U130" s="120">
        <v>85842</v>
      </c>
      <c r="V130" s="120">
        <v>87447</v>
      </c>
      <c r="W130" s="120">
        <v>87345</v>
      </c>
      <c r="X130" s="120">
        <v>86607</v>
      </c>
      <c r="Y130" s="120">
        <v>75842</v>
      </c>
      <c r="Z130" s="120">
        <v>61824</v>
      </c>
      <c r="AA130" s="120">
        <v>87894</v>
      </c>
      <c r="AB130" s="120">
        <v>89103</v>
      </c>
      <c r="AC130" s="120">
        <v>88233</v>
      </c>
      <c r="AD130" s="120">
        <v>88840</v>
      </c>
      <c r="AE130" s="120">
        <v>89061</v>
      </c>
      <c r="AF130" s="120">
        <v>78930</v>
      </c>
      <c r="AG130" s="120">
        <v>60783</v>
      </c>
      <c r="AH130" s="120">
        <v>90090</v>
      </c>
      <c r="AI130" s="120">
        <v>2420790</v>
      </c>
    </row>
    <row r="131" spans="3:35" x14ac:dyDescent="0.25">
      <c r="C131" s="119" t="s">
        <v>13</v>
      </c>
      <c r="D131" s="118">
        <v>100073</v>
      </c>
      <c r="E131" s="118">
        <v>95909</v>
      </c>
      <c r="F131" s="118">
        <v>99701</v>
      </c>
      <c r="G131" s="118">
        <v>148678</v>
      </c>
      <c r="H131" s="118">
        <v>156700</v>
      </c>
      <c r="I131" s="118">
        <v>164038</v>
      </c>
      <c r="J131" s="118">
        <v>165368</v>
      </c>
      <c r="K131" s="118">
        <v>142391</v>
      </c>
      <c r="L131" s="118">
        <v>113825</v>
      </c>
      <c r="M131" s="118">
        <v>171903</v>
      </c>
      <c r="N131" s="118">
        <v>173262</v>
      </c>
      <c r="O131" s="118">
        <v>174692</v>
      </c>
      <c r="P131" s="118">
        <v>174691</v>
      </c>
      <c r="Q131" s="118">
        <v>177821</v>
      </c>
      <c r="R131" s="118">
        <v>153703</v>
      </c>
      <c r="S131" s="118">
        <v>123107</v>
      </c>
      <c r="T131" s="118">
        <v>172296</v>
      </c>
      <c r="U131" s="118">
        <v>172803</v>
      </c>
      <c r="V131" s="118">
        <v>174178</v>
      </c>
      <c r="W131" s="118">
        <v>173684</v>
      </c>
      <c r="X131" s="118">
        <v>176803</v>
      </c>
      <c r="Y131" s="118">
        <v>150331</v>
      </c>
      <c r="Z131" s="118">
        <v>119916</v>
      </c>
      <c r="AA131" s="118">
        <v>174510</v>
      </c>
      <c r="AB131" s="118">
        <v>178643</v>
      </c>
      <c r="AC131" s="118">
        <v>177208</v>
      </c>
      <c r="AD131" s="118">
        <v>179045</v>
      </c>
      <c r="AE131" s="118">
        <v>180354</v>
      </c>
      <c r="AF131" s="118">
        <v>158570</v>
      </c>
      <c r="AG131" s="118">
        <v>120771</v>
      </c>
      <c r="AH131" s="118">
        <v>177749</v>
      </c>
      <c r="AI131" s="118">
        <v>4822723</v>
      </c>
    </row>
    <row r="132" spans="3:35" x14ac:dyDescent="0.25">
      <c r="C132" s="121" t="s">
        <v>123</v>
      </c>
      <c r="D132" s="120">
        <v>61516</v>
      </c>
      <c r="E132" s="120">
        <v>61202</v>
      </c>
      <c r="F132" s="120">
        <v>68122</v>
      </c>
      <c r="G132" s="120">
        <v>77444</v>
      </c>
      <c r="H132" s="120">
        <v>75170</v>
      </c>
      <c r="I132" s="120">
        <v>75621</v>
      </c>
      <c r="J132" s="120">
        <v>73979</v>
      </c>
      <c r="K132" s="120">
        <v>73993</v>
      </c>
      <c r="L132" s="120">
        <v>70023</v>
      </c>
      <c r="M132" s="120">
        <v>79123</v>
      </c>
      <c r="N132" s="120">
        <v>74218</v>
      </c>
      <c r="O132" s="120">
        <v>75409</v>
      </c>
      <c r="P132" s="120">
        <v>77874</v>
      </c>
      <c r="Q132" s="120">
        <v>72080</v>
      </c>
      <c r="R132" s="120">
        <v>73830</v>
      </c>
      <c r="S132" s="120">
        <v>77980</v>
      </c>
      <c r="T132" s="120">
        <v>79773</v>
      </c>
      <c r="U132" s="120">
        <v>75415</v>
      </c>
      <c r="V132" s="120">
        <v>74202</v>
      </c>
      <c r="W132" s="120">
        <v>77128</v>
      </c>
      <c r="X132" s="120">
        <v>73919</v>
      </c>
      <c r="Y132" s="120">
        <v>75303</v>
      </c>
      <c r="Z132" s="120">
        <v>72396</v>
      </c>
      <c r="AA132" s="120">
        <v>75324</v>
      </c>
      <c r="AB132" s="120">
        <v>75707</v>
      </c>
      <c r="AC132" s="120">
        <v>77039</v>
      </c>
      <c r="AD132" s="120">
        <v>76235</v>
      </c>
      <c r="AE132" s="120">
        <v>70782</v>
      </c>
      <c r="AF132" s="120">
        <v>75958</v>
      </c>
      <c r="AG132" s="120">
        <v>69523</v>
      </c>
      <c r="AH132" s="120">
        <v>78101</v>
      </c>
      <c r="AI132" s="120">
        <v>2294389</v>
      </c>
    </row>
    <row r="133" spans="3:35" x14ac:dyDescent="0.25">
      <c r="C133" s="121" t="s">
        <v>122</v>
      </c>
      <c r="D133" s="120">
        <v>79280</v>
      </c>
      <c r="E133" s="120">
        <v>77359</v>
      </c>
      <c r="F133" s="120">
        <v>74070</v>
      </c>
      <c r="G133" s="120">
        <v>84958</v>
      </c>
      <c r="H133" s="120">
        <v>86733</v>
      </c>
      <c r="I133" s="120">
        <v>87874</v>
      </c>
      <c r="J133" s="120">
        <v>89906</v>
      </c>
      <c r="K133" s="120">
        <v>75963</v>
      </c>
      <c r="L133" s="120">
        <v>69843</v>
      </c>
      <c r="M133" s="120">
        <v>77229</v>
      </c>
      <c r="N133" s="120">
        <v>78711</v>
      </c>
      <c r="O133" s="120">
        <v>77689</v>
      </c>
      <c r="P133" s="120">
        <v>87844</v>
      </c>
      <c r="Q133" s="120">
        <v>87665</v>
      </c>
      <c r="R133" s="120">
        <v>85914</v>
      </c>
      <c r="S133" s="120">
        <v>91843</v>
      </c>
      <c r="T133" s="120">
        <v>92044</v>
      </c>
      <c r="U133" s="120">
        <v>90218</v>
      </c>
      <c r="V133" s="120">
        <v>88905</v>
      </c>
      <c r="W133" s="120">
        <v>88460</v>
      </c>
      <c r="X133" s="120">
        <v>88311</v>
      </c>
      <c r="Y133" s="120">
        <v>88064</v>
      </c>
      <c r="Z133" s="120">
        <v>89425</v>
      </c>
      <c r="AA133" s="120">
        <v>91708</v>
      </c>
      <c r="AB133" s="120">
        <v>89507</v>
      </c>
      <c r="AC133" s="120">
        <v>90395</v>
      </c>
      <c r="AD133" s="120">
        <v>91816</v>
      </c>
      <c r="AE133" s="120">
        <v>83414</v>
      </c>
      <c r="AF133" s="120">
        <v>85423</v>
      </c>
      <c r="AG133" s="120">
        <v>84943</v>
      </c>
      <c r="AH133" s="120">
        <v>92170</v>
      </c>
      <c r="AI133" s="120">
        <v>2647684</v>
      </c>
    </row>
    <row r="134" spans="3:35" x14ac:dyDescent="0.25">
      <c r="C134" s="119" t="s">
        <v>13</v>
      </c>
      <c r="D134" s="118">
        <v>140796</v>
      </c>
      <c r="E134" s="118">
        <v>138561</v>
      </c>
      <c r="F134" s="118">
        <v>142192</v>
      </c>
      <c r="G134" s="118">
        <v>162402</v>
      </c>
      <c r="H134" s="118">
        <v>161903</v>
      </c>
      <c r="I134" s="118">
        <v>163495</v>
      </c>
      <c r="J134" s="118">
        <v>163885</v>
      </c>
      <c r="K134" s="118">
        <v>149956</v>
      </c>
      <c r="L134" s="118">
        <v>139866</v>
      </c>
      <c r="M134" s="118">
        <v>156352</v>
      </c>
      <c r="N134" s="118">
        <v>152929</v>
      </c>
      <c r="O134" s="118">
        <v>153098</v>
      </c>
      <c r="P134" s="118">
        <v>165718</v>
      </c>
      <c r="Q134" s="118">
        <v>159745</v>
      </c>
      <c r="R134" s="118">
        <v>159744</v>
      </c>
      <c r="S134" s="118">
        <v>169823</v>
      </c>
      <c r="T134" s="118">
        <v>171817</v>
      </c>
      <c r="U134" s="118">
        <v>165633</v>
      </c>
      <c r="V134" s="118">
        <v>163107</v>
      </c>
      <c r="W134" s="118">
        <v>165588</v>
      </c>
      <c r="X134" s="118">
        <v>162230</v>
      </c>
      <c r="Y134" s="118">
        <v>163367</v>
      </c>
      <c r="Z134" s="118">
        <v>161821</v>
      </c>
      <c r="AA134" s="118">
        <v>167032</v>
      </c>
      <c r="AB134" s="118">
        <v>165214</v>
      </c>
      <c r="AC134" s="118">
        <v>167434</v>
      </c>
      <c r="AD134" s="118">
        <v>168051</v>
      </c>
      <c r="AE134" s="118">
        <v>154196</v>
      </c>
      <c r="AF134" s="118">
        <v>161381</v>
      </c>
      <c r="AG134" s="118">
        <v>154466</v>
      </c>
      <c r="AH134" s="118">
        <v>170271</v>
      </c>
      <c r="AI134" s="118">
        <v>4942073</v>
      </c>
    </row>
    <row r="135" spans="3:35" x14ac:dyDescent="0.25">
      <c r="C135" s="121" t="s">
        <v>121</v>
      </c>
      <c r="D135" s="120">
        <v>88966</v>
      </c>
      <c r="E135" s="120">
        <v>88331</v>
      </c>
      <c r="F135" s="120">
        <v>92985</v>
      </c>
      <c r="G135" s="120">
        <v>97342</v>
      </c>
      <c r="H135" s="120">
        <v>98102</v>
      </c>
      <c r="I135" s="120">
        <v>96296</v>
      </c>
      <c r="J135" s="120">
        <v>101910</v>
      </c>
      <c r="K135" s="120">
        <v>103672</v>
      </c>
      <c r="L135" s="120">
        <v>98528</v>
      </c>
      <c r="M135" s="120">
        <v>103833</v>
      </c>
      <c r="N135" s="120">
        <v>103219</v>
      </c>
      <c r="O135" s="120">
        <v>101044</v>
      </c>
      <c r="P135" s="120">
        <v>101245</v>
      </c>
      <c r="Q135" s="120">
        <v>99075</v>
      </c>
      <c r="R135" s="120">
        <v>106567</v>
      </c>
      <c r="S135" s="120">
        <v>99370</v>
      </c>
      <c r="T135" s="120">
        <v>92568</v>
      </c>
      <c r="U135" s="120">
        <v>99452</v>
      </c>
      <c r="V135" s="120">
        <v>101168</v>
      </c>
      <c r="W135" s="120">
        <v>98510</v>
      </c>
      <c r="X135" s="120">
        <v>100732</v>
      </c>
      <c r="Y135" s="120">
        <v>108630</v>
      </c>
      <c r="Z135" s="120">
        <v>104588</v>
      </c>
      <c r="AA135" s="120">
        <v>102999</v>
      </c>
      <c r="AB135" s="120">
        <v>104135</v>
      </c>
      <c r="AC135" s="120">
        <v>102995</v>
      </c>
      <c r="AD135" s="120">
        <v>97559</v>
      </c>
      <c r="AE135" s="120">
        <v>101369</v>
      </c>
      <c r="AF135" s="120">
        <v>104601</v>
      </c>
      <c r="AG135" s="120">
        <v>93746</v>
      </c>
      <c r="AH135" s="120">
        <v>100045</v>
      </c>
      <c r="AI135" s="120">
        <v>3093582</v>
      </c>
    </row>
    <row r="136" spans="3:35" x14ac:dyDescent="0.25">
      <c r="C136" s="121" t="s">
        <v>120</v>
      </c>
      <c r="D136" s="120">
        <v>113162</v>
      </c>
      <c r="E136" s="120">
        <v>102224</v>
      </c>
      <c r="F136" s="120">
        <v>97472</v>
      </c>
      <c r="G136" s="120">
        <v>115508</v>
      </c>
      <c r="H136" s="120">
        <v>124955</v>
      </c>
      <c r="I136" s="120">
        <v>118740</v>
      </c>
      <c r="J136" s="120">
        <v>129614</v>
      </c>
      <c r="K136" s="120">
        <v>133482</v>
      </c>
      <c r="L136" s="120">
        <v>112503</v>
      </c>
      <c r="M136" s="120">
        <v>128604</v>
      </c>
      <c r="N136" s="120">
        <v>127518</v>
      </c>
      <c r="O136" s="120">
        <v>132978</v>
      </c>
      <c r="P136" s="120">
        <v>134488</v>
      </c>
      <c r="Q136" s="120">
        <v>129727</v>
      </c>
      <c r="R136" s="120">
        <v>140924</v>
      </c>
      <c r="S136" s="120">
        <v>121175</v>
      </c>
      <c r="T136" s="120">
        <v>124806</v>
      </c>
      <c r="U136" s="120">
        <v>133402</v>
      </c>
      <c r="V136" s="120">
        <v>136553</v>
      </c>
      <c r="W136" s="120">
        <v>134042</v>
      </c>
      <c r="X136" s="120">
        <v>130307</v>
      </c>
      <c r="Y136" s="120">
        <v>142076</v>
      </c>
      <c r="Z136" s="120">
        <v>120537</v>
      </c>
      <c r="AA136" s="120">
        <v>131662</v>
      </c>
      <c r="AB136" s="120">
        <v>134981</v>
      </c>
      <c r="AC136" s="120">
        <v>135529</v>
      </c>
      <c r="AD136" s="120">
        <v>127542</v>
      </c>
      <c r="AE136" s="120">
        <v>129303</v>
      </c>
      <c r="AF136" s="120">
        <v>140634</v>
      </c>
      <c r="AG136" s="120">
        <v>118500</v>
      </c>
      <c r="AH136" s="120">
        <v>127783</v>
      </c>
      <c r="AI136" s="120">
        <v>3930731</v>
      </c>
    </row>
    <row r="137" spans="3:35" x14ac:dyDescent="0.25">
      <c r="C137" s="119" t="s">
        <v>13</v>
      </c>
      <c r="D137" s="118">
        <v>202128</v>
      </c>
      <c r="E137" s="118">
        <v>190555</v>
      </c>
      <c r="F137" s="118">
        <v>190457</v>
      </c>
      <c r="G137" s="118">
        <v>212850</v>
      </c>
      <c r="H137" s="118">
        <v>223057</v>
      </c>
      <c r="I137" s="118">
        <v>215036</v>
      </c>
      <c r="J137" s="118">
        <v>231524</v>
      </c>
      <c r="K137" s="118">
        <v>237154</v>
      </c>
      <c r="L137" s="118">
        <v>211031</v>
      </c>
      <c r="M137" s="118">
        <v>232437</v>
      </c>
      <c r="N137" s="118">
        <v>230737</v>
      </c>
      <c r="O137" s="118">
        <v>234022</v>
      </c>
      <c r="P137" s="118">
        <v>235733</v>
      </c>
      <c r="Q137" s="118">
        <v>228802</v>
      </c>
      <c r="R137" s="118">
        <v>247491</v>
      </c>
      <c r="S137" s="118">
        <v>220545</v>
      </c>
      <c r="T137" s="118">
        <v>217374</v>
      </c>
      <c r="U137" s="118">
        <v>232854</v>
      </c>
      <c r="V137" s="118">
        <v>237721</v>
      </c>
      <c r="W137" s="118">
        <v>232552</v>
      </c>
      <c r="X137" s="118">
        <v>231039</v>
      </c>
      <c r="Y137" s="118">
        <v>250706</v>
      </c>
      <c r="Z137" s="118">
        <v>225125</v>
      </c>
      <c r="AA137" s="118">
        <v>234661</v>
      </c>
      <c r="AB137" s="118">
        <v>239116</v>
      </c>
      <c r="AC137" s="118">
        <v>238524</v>
      </c>
      <c r="AD137" s="118">
        <v>225101</v>
      </c>
      <c r="AE137" s="118">
        <v>230672</v>
      </c>
      <c r="AF137" s="118">
        <v>245235</v>
      </c>
      <c r="AG137" s="118">
        <v>212246</v>
      </c>
      <c r="AH137" s="118">
        <v>227828</v>
      </c>
      <c r="AI137" s="118">
        <v>7024313</v>
      </c>
    </row>
    <row r="138" spans="3:35" x14ac:dyDescent="0.25">
      <c r="C138" s="121" t="s">
        <v>119</v>
      </c>
      <c r="D138" s="120">
        <v>5800</v>
      </c>
      <c r="E138" s="120">
        <v>13148</v>
      </c>
      <c r="F138" s="120">
        <v>17854</v>
      </c>
      <c r="G138" s="120">
        <v>22231</v>
      </c>
      <c r="H138" s="120">
        <v>28845</v>
      </c>
      <c r="I138" s="120">
        <v>27798</v>
      </c>
      <c r="J138" s="120">
        <v>29181</v>
      </c>
      <c r="K138" s="120">
        <v>22167</v>
      </c>
      <c r="L138" s="120">
        <v>17039</v>
      </c>
      <c r="M138" s="120">
        <v>26826</v>
      </c>
      <c r="N138" s="120">
        <v>27710</v>
      </c>
      <c r="O138" s="120">
        <v>28712</v>
      </c>
      <c r="P138" s="120">
        <v>28920</v>
      </c>
      <c r="Q138" s="120">
        <v>31734</v>
      </c>
      <c r="R138" s="120">
        <v>22639</v>
      </c>
      <c r="S138" s="120">
        <v>15769</v>
      </c>
      <c r="T138" s="120">
        <v>26086</v>
      </c>
      <c r="U138" s="120">
        <v>27546</v>
      </c>
      <c r="V138" s="120">
        <v>29286</v>
      </c>
      <c r="W138" s="120">
        <v>27641</v>
      </c>
      <c r="X138" s="120">
        <v>31291</v>
      </c>
      <c r="Y138" s="120">
        <v>22469</v>
      </c>
      <c r="Z138" s="120">
        <v>14067</v>
      </c>
      <c r="AA138" s="120">
        <v>27276</v>
      </c>
      <c r="AB138" s="120">
        <v>27888</v>
      </c>
      <c r="AC138" s="120">
        <v>29247</v>
      </c>
      <c r="AD138" s="120">
        <v>28710</v>
      </c>
      <c r="AE138" s="120">
        <v>31931</v>
      </c>
      <c r="AF138" s="120">
        <v>23485</v>
      </c>
      <c r="AG138" s="120">
        <v>18172</v>
      </c>
      <c r="AH138" s="120">
        <v>27900</v>
      </c>
      <c r="AI138" s="120">
        <v>759368</v>
      </c>
    </row>
    <row r="139" spans="3:35" x14ac:dyDescent="0.25">
      <c r="C139" s="121" t="s">
        <v>118</v>
      </c>
      <c r="D139" s="120">
        <v>7424</v>
      </c>
      <c r="E139" s="120">
        <v>10299</v>
      </c>
      <c r="F139" s="120">
        <v>12645</v>
      </c>
      <c r="G139" s="120">
        <v>18722</v>
      </c>
      <c r="H139" s="120">
        <v>23105</v>
      </c>
      <c r="I139" s="120">
        <v>22744</v>
      </c>
      <c r="J139" s="120">
        <v>24720</v>
      </c>
      <c r="K139" s="120">
        <v>18944</v>
      </c>
      <c r="L139" s="120">
        <v>12947</v>
      </c>
      <c r="M139" s="120">
        <v>25056</v>
      </c>
      <c r="N139" s="120">
        <v>25560</v>
      </c>
      <c r="O139" s="120">
        <v>25671</v>
      </c>
      <c r="P139" s="120">
        <v>25751</v>
      </c>
      <c r="Q139" s="120">
        <v>27561</v>
      </c>
      <c r="R139" s="120">
        <v>20850</v>
      </c>
      <c r="S139" s="120">
        <v>13206</v>
      </c>
      <c r="T139" s="120">
        <v>23776</v>
      </c>
      <c r="U139" s="120">
        <v>24938</v>
      </c>
      <c r="V139" s="120">
        <v>25926</v>
      </c>
      <c r="W139" s="120">
        <v>25205</v>
      </c>
      <c r="X139" s="120">
        <v>27636</v>
      </c>
      <c r="Y139" s="120">
        <v>21003</v>
      </c>
      <c r="Z139" s="120">
        <v>12494</v>
      </c>
      <c r="AA139" s="120">
        <v>24059</v>
      </c>
      <c r="AB139" s="120">
        <v>23127</v>
      </c>
      <c r="AC139" s="120">
        <v>26092</v>
      </c>
      <c r="AD139" s="120">
        <v>25704</v>
      </c>
      <c r="AE139" s="120">
        <v>28875</v>
      </c>
      <c r="AF139" s="120">
        <v>22096</v>
      </c>
      <c r="AG139" s="120">
        <v>13485</v>
      </c>
      <c r="AH139" s="120">
        <v>25079</v>
      </c>
      <c r="AI139" s="120">
        <v>664700</v>
      </c>
    </row>
    <row r="140" spans="3:35" x14ac:dyDescent="0.25">
      <c r="C140" s="119" t="s">
        <v>13</v>
      </c>
      <c r="D140" s="118">
        <v>13224</v>
      </c>
      <c r="E140" s="118">
        <v>23447</v>
      </c>
      <c r="F140" s="118">
        <v>30499</v>
      </c>
      <c r="G140" s="118">
        <v>40953</v>
      </c>
      <c r="H140" s="118">
        <v>51950</v>
      </c>
      <c r="I140" s="118">
        <v>50542</v>
      </c>
      <c r="J140" s="118">
        <v>53901</v>
      </c>
      <c r="K140" s="118">
        <v>41111</v>
      </c>
      <c r="L140" s="118">
        <v>29986</v>
      </c>
      <c r="M140" s="118">
        <v>51882</v>
      </c>
      <c r="N140" s="118">
        <v>53270</v>
      </c>
      <c r="O140" s="118">
        <v>54383</v>
      </c>
      <c r="P140" s="118">
        <v>54671</v>
      </c>
      <c r="Q140" s="118">
        <v>59295</v>
      </c>
      <c r="R140" s="118">
        <v>43489</v>
      </c>
      <c r="S140" s="118">
        <v>28975</v>
      </c>
      <c r="T140" s="118">
        <v>49862</v>
      </c>
      <c r="U140" s="118">
        <v>52484</v>
      </c>
      <c r="V140" s="118">
        <v>55212</v>
      </c>
      <c r="W140" s="118">
        <v>52846</v>
      </c>
      <c r="X140" s="118">
        <v>58927</v>
      </c>
      <c r="Y140" s="118">
        <v>43472</v>
      </c>
      <c r="Z140" s="118">
        <v>26561</v>
      </c>
      <c r="AA140" s="118">
        <v>51335</v>
      </c>
      <c r="AB140" s="118">
        <v>51015</v>
      </c>
      <c r="AC140" s="118">
        <v>55339</v>
      </c>
      <c r="AD140" s="118">
        <v>54414</v>
      </c>
      <c r="AE140" s="118">
        <v>60806</v>
      </c>
      <c r="AF140" s="118">
        <v>45581</v>
      </c>
      <c r="AG140" s="118">
        <v>31657</v>
      </c>
      <c r="AH140" s="118">
        <v>52979</v>
      </c>
      <c r="AI140" s="118">
        <v>1424068</v>
      </c>
    </row>
    <row r="141" spans="3:35" x14ac:dyDescent="0.25">
      <c r="C141" s="121" t="s">
        <v>117</v>
      </c>
      <c r="D141" s="120">
        <v>10207</v>
      </c>
      <c r="E141" s="120">
        <v>13648</v>
      </c>
      <c r="F141" s="120">
        <v>16813</v>
      </c>
      <c r="G141" s="120">
        <v>24918</v>
      </c>
      <c r="H141" s="120">
        <v>28544</v>
      </c>
      <c r="I141" s="120">
        <v>30914</v>
      </c>
      <c r="J141" s="120">
        <v>32923</v>
      </c>
      <c r="K141" s="120">
        <v>25568</v>
      </c>
      <c r="L141" s="120">
        <v>17189</v>
      </c>
      <c r="M141" s="120">
        <v>33773</v>
      </c>
      <c r="N141" s="120">
        <v>34553</v>
      </c>
      <c r="O141" s="120">
        <v>34761</v>
      </c>
      <c r="P141" s="120">
        <v>34865</v>
      </c>
      <c r="Q141" s="120">
        <v>38961</v>
      </c>
      <c r="R141" s="120">
        <v>28855</v>
      </c>
      <c r="S141" s="120">
        <v>17978</v>
      </c>
      <c r="T141" s="120">
        <v>31696</v>
      </c>
      <c r="U141" s="120">
        <v>34167</v>
      </c>
      <c r="V141" s="120">
        <v>35094</v>
      </c>
      <c r="W141" s="120">
        <v>34977</v>
      </c>
      <c r="X141" s="120">
        <v>38571</v>
      </c>
      <c r="Y141" s="120">
        <v>28546</v>
      </c>
      <c r="Z141" s="120">
        <v>16295</v>
      </c>
      <c r="AA141" s="120">
        <v>32517</v>
      </c>
      <c r="AB141" s="120">
        <v>34665</v>
      </c>
      <c r="AC141" s="120">
        <v>36459</v>
      </c>
      <c r="AD141" s="120">
        <v>36077</v>
      </c>
      <c r="AE141" s="120">
        <v>40741</v>
      </c>
      <c r="AF141" s="120">
        <v>30462</v>
      </c>
      <c r="AG141" s="120">
        <v>18566</v>
      </c>
      <c r="AH141" s="120">
        <v>33998</v>
      </c>
      <c r="AI141" s="120">
        <v>907301</v>
      </c>
    </row>
    <row r="142" spans="3:35" x14ac:dyDescent="0.25">
      <c r="C142" s="121" t="s">
        <v>116</v>
      </c>
      <c r="D142" s="120">
        <v>9245</v>
      </c>
      <c r="E142" s="120">
        <v>21902</v>
      </c>
      <c r="F142" s="120">
        <v>27518</v>
      </c>
      <c r="G142" s="120">
        <v>28285</v>
      </c>
      <c r="H142" s="120">
        <v>33873</v>
      </c>
      <c r="I142" s="120">
        <v>32957</v>
      </c>
      <c r="J142" s="120">
        <v>33329</v>
      </c>
      <c r="K142" s="120">
        <v>26761</v>
      </c>
      <c r="L142" s="120">
        <v>24197</v>
      </c>
      <c r="M142" s="120">
        <v>32300</v>
      </c>
      <c r="N142" s="120">
        <v>32731</v>
      </c>
      <c r="O142" s="120">
        <v>34178</v>
      </c>
      <c r="P142" s="120">
        <v>34193</v>
      </c>
      <c r="Q142" s="120">
        <v>38194</v>
      </c>
      <c r="R142" s="120">
        <v>27875</v>
      </c>
      <c r="S142" s="120">
        <v>21976</v>
      </c>
      <c r="T142" s="120">
        <v>31039</v>
      </c>
      <c r="U142" s="120">
        <v>32709</v>
      </c>
      <c r="V142" s="120">
        <v>34661</v>
      </c>
      <c r="W142" s="120">
        <v>34098</v>
      </c>
      <c r="X142" s="120">
        <v>36839</v>
      </c>
      <c r="Y142" s="120">
        <v>26995</v>
      </c>
      <c r="Z142" s="120">
        <v>19781</v>
      </c>
      <c r="AA142" s="120">
        <v>32954</v>
      </c>
      <c r="AB142" s="120">
        <v>34584</v>
      </c>
      <c r="AC142" s="120">
        <v>34646</v>
      </c>
      <c r="AD142" s="120">
        <v>35642</v>
      </c>
      <c r="AE142" s="120">
        <v>38088</v>
      </c>
      <c r="AF142" s="120">
        <v>28675</v>
      </c>
      <c r="AG142" s="120">
        <v>26107</v>
      </c>
      <c r="AH142" s="120">
        <v>33459</v>
      </c>
      <c r="AI142" s="120">
        <v>939791</v>
      </c>
    </row>
    <row r="143" spans="3:35" x14ac:dyDescent="0.25">
      <c r="C143" s="119" t="s">
        <v>13</v>
      </c>
      <c r="D143" s="118">
        <v>19452</v>
      </c>
      <c r="E143" s="118">
        <v>35550</v>
      </c>
      <c r="F143" s="118">
        <v>44331</v>
      </c>
      <c r="G143" s="118">
        <v>53203</v>
      </c>
      <c r="H143" s="118">
        <v>62417</v>
      </c>
      <c r="I143" s="118">
        <v>63871</v>
      </c>
      <c r="J143" s="118">
        <v>66252</v>
      </c>
      <c r="K143" s="118">
        <v>52329</v>
      </c>
      <c r="L143" s="118">
        <v>41386</v>
      </c>
      <c r="M143" s="118">
        <v>66073</v>
      </c>
      <c r="N143" s="118">
        <v>67284</v>
      </c>
      <c r="O143" s="118">
        <v>68939</v>
      </c>
      <c r="P143" s="118">
        <v>69058</v>
      </c>
      <c r="Q143" s="118">
        <v>77155</v>
      </c>
      <c r="R143" s="118">
        <v>56730</v>
      </c>
      <c r="S143" s="118">
        <v>39954</v>
      </c>
      <c r="T143" s="118">
        <v>62735</v>
      </c>
      <c r="U143" s="118">
        <v>66876</v>
      </c>
      <c r="V143" s="118">
        <v>69755</v>
      </c>
      <c r="W143" s="118">
        <v>69075</v>
      </c>
      <c r="X143" s="118">
        <v>75410</v>
      </c>
      <c r="Y143" s="118">
        <v>55541</v>
      </c>
      <c r="Z143" s="118">
        <v>36076</v>
      </c>
      <c r="AA143" s="118">
        <v>65471</v>
      </c>
      <c r="AB143" s="118">
        <v>69249</v>
      </c>
      <c r="AC143" s="118">
        <v>71105</v>
      </c>
      <c r="AD143" s="118">
        <v>71719</v>
      </c>
      <c r="AE143" s="118">
        <v>78829</v>
      </c>
      <c r="AF143" s="118">
        <v>59137</v>
      </c>
      <c r="AG143" s="118">
        <v>44673</v>
      </c>
      <c r="AH143" s="118">
        <v>67457</v>
      </c>
      <c r="AI143" s="118">
        <v>1847092</v>
      </c>
    </row>
    <row r="144" spans="3:35" x14ac:dyDescent="0.25">
      <c r="C144" s="121" t="s">
        <v>115</v>
      </c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</row>
    <row r="145" spans="3:35" x14ac:dyDescent="0.25">
      <c r="C145" s="121" t="s">
        <v>114</v>
      </c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</row>
    <row r="146" spans="3:35" x14ac:dyDescent="0.25">
      <c r="C146" s="119" t="s">
        <v>13</v>
      </c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</row>
    <row r="147" spans="3:35" x14ac:dyDescent="0.25">
      <c r="C147" s="121" t="s">
        <v>113</v>
      </c>
      <c r="D147" s="120">
        <v>13304</v>
      </c>
      <c r="E147" s="120">
        <v>40513</v>
      </c>
      <c r="F147" s="120">
        <v>53087</v>
      </c>
      <c r="G147" s="120">
        <v>36807</v>
      </c>
      <c r="H147" s="120">
        <v>29112</v>
      </c>
      <c r="I147" s="120">
        <v>26792</v>
      </c>
      <c r="J147" s="120">
        <v>26072</v>
      </c>
      <c r="K147" s="120">
        <v>27233</v>
      </c>
      <c r="L147" s="120">
        <v>34351</v>
      </c>
      <c r="M147" s="120">
        <v>33856</v>
      </c>
      <c r="N147" s="120">
        <v>29116</v>
      </c>
      <c r="O147" s="120">
        <v>28142</v>
      </c>
      <c r="P147" s="120">
        <v>29378</v>
      </c>
      <c r="Q147" s="120">
        <v>30128</v>
      </c>
      <c r="R147" s="120">
        <v>28992</v>
      </c>
      <c r="S147" s="120">
        <v>32584</v>
      </c>
      <c r="T147" s="120">
        <v>31987</v>
      </c>
      <c r="U147" s="120">
        <v>31692</v>
      </c>
      <c r="V147" s="120">
        <v>27215</v>
      </c>
      <c r="W147" s="120">
        <v>29376</v>
      </c>
      <c r="X147" s="120">
        <v>30820</v>
      </c>
      <c r="Y147" s="120">
        <v>24150</v>
      </c>
      <c r="Z147" s="120">
        <v>28981</v>
      </c>
      <c r="AA147" s="120">
        <v>32155</v>
      </c>
      <c r="AB147" s="120">
        <v>29793</v>
      </c>
      <c r="AC147" s="120">
        <v>28730</v>
      </c>
      <c r="AD147" s="120">
        <v>32942</v>
      </c>
      <c r="AE147" s="120">
        <v>33984</v>
      </c>
      <c r="AF147" s="120">
        <v>26143</v>
      </c>
      <c r="AG147" s="120">
        <v>39990</v>
      </c>
      <c r="AH147" s="120">
        <v>39627</v>
      </c>
      <c r="AI147" s="120">
        <v>967052</v>
      </c>
    </row>
    <row r="148" spans="3:35" x14ac:dyDescent="0.25">
      <c r="C148" s="121" t="s">
        <v>112</v>
      </c>
      <c r="D148" s="120">
        <v>17953</v>
      </c>
      <c r="E148" s="120">
        <v>14876</v>
      </c>
      <c r="F148" s="120">
        <v>9758</v>
      </c>
      <c r="G148" s="120">
        <v>11643</v>
      </c>
      <c r="H148" s="120">
        <v>12972</v>
      </c>
      <c r="I148" s="120">
        <v>16198</v>
      </c>
      <c r="J148" s="120">
        <v>22662</v>
      </c>
      <c r="K148" s="120">
        <v>15689</v>
      </c>
      <c r="L148" s="120">
        <v>12120</v>
      </c>
      <c r="M148" s="120">
        <v>16199</v>
      </c>
      <c r="N148" s="120">
        <v>15812</v>
      </c>
      <c r="O148" s="120">
        <v>17239</v>
      </c>
      <c r="P148" s="120">
        <v>18210</v>
      </c>
      <c r="Q148" s="120">
        <v>28758</v>
      </c>
      <c r="R148" s="120">
        <v>22008</v>
      </c>
      <c r="S148" s="120">
        <v>12314</v>
      </c>
      <c r="T148" s="120">
        <v>17739</v>
      </c>
      <c r="U148" s="120">
        <v>18863</v>
      </c>
      <c r="V148" s="120">
        <v>16948</v>
      </c>
      <c r="W148" s="120">
        <v>19565</v>
      </c>
      <c r="X148" s="120">
        <v>27150</v>
      </c>
      <c r="Y148" s="120">
        <v>19465</v>
      </c>
      <c r="Z148" s="120">
        <v>13106</v>
      </c>
      <c r="AA148" s="120">
        <v>17369</v>
      </c>
      <c r="AB148" s="120">
        <v>17834</v>
      </c>
      <c r="AC148" s="120">
        <v>17897</v>
      </c>
      <c r="AD148" s="120">
        <v>21479</v>
      </c>
      <c r="AE148" s="120">
        <v>30361</v>
      </c>
      <c r="AF148" s="120">
        <v>24265</v>
      </c>
      <c r="AG148" s="120">
        <v>14463</v>
      </c>
      <c r="AH148" s="120">
        <v>17835</v>
      </c>
      <c r="AI148" s="120">
        <v>558750</v>
      </c>
    </row>
    <row r="149" spans="3:35" x14ac:dyDescent="0.25">
      <c r="C149" s="119" t="s">
        <v>13</v>
      </c>
      <c r="D149" s="118">
        <v>31257</v>
      </c>
      <c r="E149" s="118">
        <v>55389</v>
      </c>
      <c r="F149" s="118">
        <v>62845</v>
      </c>
      <c r="G149" s="118">
        <v>48450</v>
      </c>
      <c r="H149" s="118">
        <v>42084</v>
      </c>
      <c r="I149" s="118">
        <v>42990</v>
      </c>
      <c r="J149" s="118">
        <v>48734</v>
      </c>
      <c r="K149" s="118">
        <v>42922</v>
      </c>
      <c r="L149" s="118">
        <v>46471</v>
      </c>
      <c r="M149" s="118">
        <v>50055</v>
      </c>
      <c r="N149" s="118">
        <v>44928</v>
      </c>
      <c r="O149" s="118">
        <v>45381</v>
      </c>
      <c r="P149" s="118">
        <v>47588</v>
      </c>
      <c r="Q149" s="118">
        <v>58886</v>
      </c>
      <c r="R149" s="118">
        <v>51000</v>
      </c>
      <c r="S149" s="118">
        <v>44898</v>
      </c>
      <c r="T149" s="118">
        <v>49726</v>
      </c>
      <c r="U149" s="118">
        <v>50555</v>
      </c>
      <c r="V149" s="118">
        <v>44163</v>
      </c>
      <c r="W149" s="118">
        <v>48941</v>
      </c>
      <c r="X149" s="118">
        <v>57970</v>
      </c>
      <c r="Y149" s="118">
        <v>43615</v>
      </c>
      <c r="Z149" s="118">
        <v>42087</v>
      </c>
      <c r="AA149" s="118">
        <v>49524</v>
      </c>
      <c r="AB149" s="118">
        <v>47627</v>
      </c>
      <c r="AC149" s="118">
        <v>46627</v>
      </c>
      <c r="AD149" s="118">
        <v>54421</v>
      </c>
      <c r="AE149" s="118">
        <v>64345</v>
      </c>
      <c r="AF149" s="118">
        <v>50408</v>
      </c>
      <c r="AG149" s="118">
        <v>54453</v>
      </c>
      <c r="AH149" s="118">
        <v>57462</v>
      </c>
      <c r="AI149" s="118">
        <v>1525802</v>
      </c>
    </row>
    <row r="150" spans="3:35" s="83" customFormat="1" ht="14.25" x14ac:dyDescent="0.2">
      <c r="E150" s="84"/>
      <c r="F150" s="84"/>
    </row>
    <row r="151" spans="3:35" customFormat="1" x14ac:dyDescent="0.25"/>
    <row r="152" spans="3:35" customFormat="1" ht="14.45" customHeight="1" x14ac:dyDescent="0.25"/>
    <row r="153" spans="3:35" customFormat="1" x14ac:dyDescent="0.25"/>
    <row r="154" spans="3:35" customFormat="1" ht="14.45" customHeight="1" x14ac:dyDescent="0.25"/>
    <row r="155" spans="3:35" customFormat="1" x14ac:dyDescent="0.25"/>
    <row r="156" spans="3:35" customFormat="1" x14ac:dyDescent="0.25"/>
    <row r="157" spans="3:35" customFormat="1" ht="14.45" customHeight="1" x14ac:dyDescent="0.25"/>
    <row r="158" spans="3:35" customFormat="1" x14ac:dyDescent="0.25"/>
    <row r="159" spans="3:35" customFormat="1" x14ac:dyDescent="0.25"/>
    <row r="160" spans="3:35" customFormat="1" ht="14.45" customHeight="1" x14ac:dyDescent="0.25"/>
    <row r="161" customFormat="1" x14ac:dyDescent="0.25"/>
    <row r="162" customFormat="1" x14ac:dyDescent="0.25"/>
    <row r="163" customFormat="1" ht="14.45" customHeigh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ht="14.45" customHeight="1" x14ac:dyDescent="0.25"/>
    <row r="299" customFormat="1" x14ac:dyDescent="0.25"/>
    <row r="300" customFormat="1" ht="14.45" customHeight="1" x14ac:dyDescent="0.25"/>
    <row r="301" customFormat="1" x14ac:dyDescent="0.25"/>
    <row r="302" customFormat="1" x14ac:dyDescent="0.25"/>
    <row r="303" customFormat="1" ht="14.45" customHeight="1" x14ac:dyDescent="0.25"/>
    <row r="304" customFormat="1" x14ac:dyDescent="0.25"/>
    <row r="305" customFormat="1" x14ac:dyDescent="0.25"/>
    <row r="306" customFormat="1" ht="14.45" customHeight="1" x14ac:dyDescent="0.25"/>
    <row r="307" customFormat="1" x14ac:dyDescent="0.25"/>
    <row r="308" customFormat="1" x14ac:dyDescent="0.25"/>
    <row r="309" customFormat="1" ht="14.45" customHeigh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ht="14.45" customHeight="1" x14ac:dyDescent="0.25"/>
    <row r="447" customFormat="1" x14ac:dyDescent="0.25"/>
    <row r="448" customFormat="1" x14ac:dyDescent="0.25"/>
    <row r="449" customFormat="1" ht="14.45" customHeight="1" x14ac:dyDescent="0.25"/>
    <row r="450" customFormat="1" x14ac:dyDescent="0.25"/>
    <row r="451" customFormat="1" x14ac:dyDescent="0.25"/>
    <row r="452" customFormat="1" ht="14.45" customHeight="1" x14ac:dyDescent="0.25"/>
    <row r="453" customFormat="1" x14ac:dyDescent="0.25"/>
    <row r="454" customFormat="1" x14ac:dyDescent="0.25"/>
    <row r="455" customFormat="1" ht="14.45" customHeigh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</sheetData>
  <mergeCells count="5">
    <mergeCell ref="AI7:AI8"/>
    <mergeCell ref="B9:B11"/>
    <mergeCell ref="B12:B14"/>
    <mergeCell ref="B15:B17"/>
    <mergeCell ref="B18:B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workbookViewId="0">
      <pane ySplit="4" topLeftCell="A6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8.85546875" style="80"/>
    <col min="2" max="3" width="14.85546875" style="80" customWidth="1"/>
    <col min="4" max="4" width="18.7109375" style="80" customWidth="1"/>
    <col min="5" max="6" width="24.28515625" style="80" customWidth="1"/>
    <col min="7" max="7" width="14.85546875" style="127" customWidth="1"/>
    <col min="8" max="16384" width="8.85546875" style="80"/>
  </cols>
  <sheetData>
    <row r="1" spans="1:7" s="83" customFormat="1" x14ac:dyDescent="0.25">
      <c r="A1" s="91" t="s">
        <v>206</v>
      </c>
      <c r="B1" s="91"/>
      <c r="C1" s="91"/>
      <c r="D1" s="91"/>
      <c r="E1" s="91"/>
      <c r="F1" s="91"/>
      <c r="G1" s="136"/>
    </row>
    <row r="2" spans="1:7" s="83" customFormat="1" x14ac:dyDescent="0.25">
      <c r="A2" s="90"/>
      <c r="B2" s="126"/>
      <c r="C2" s="126"/>
      <c r="D2" s="126"/>
      <c r="E2" s="126"/>
      <c r="F2" s="126"/>
      <c r="G2" s="135"/>
    </row>
    <row r="3" spans="1:7" s="83" customFormat="1" ht="14.25" x14ac:dyDescent="0.2">
      <c r="G3" s="109"/>
    </row>
    <row r="4" spans="1:7" s="83" customFormat="1" ht="14.25" x14ac:dyDescent="0.2">
      <c r="G4" s="109"/>
    </row>
    <row r="5" spans="1:7" x14ac:dyDescent="0.25">
      <c r="F5" s="127"/>
      <c r="G5" s="80"/>
    </row>
    <row r="6" spans="1:7" x14ac:dyDescent="0.25">
      <c r="B6" s="134" t="s">
        <v>89</v>
      </c>
      <c r="C6" s="133"/>
      <c r="D6" s="133"/>
      <c r="E6" s="133"/>
      <c r="F6" s="132"/>
      <c r="G6" s="80"/>
    </row>
    <row r="7" spans="1:7" ht="30" x14ac:dyDescent="0.25">
      <c r="B7" s="78" t="s">
        <v>3</v>
      </c>
      <c r="C7" s="78" t="s">
        <v>4</v>
      </c>
      <c r="D7" s="78" t="s">
        <v>199</v>
      </c>
      <c r="E7" s="78" t="s">
        <v>205</v>
      </c>
      <c r="F7" s="131"/>
      <c r="G7" s="80"/>
    </row>
    <row r="8" spans="1:7" x14ac:dyDescent="0.25">
      <c r="B8" s="130">
        <v>44044</v>
      </c>
      <c r="C8" s="76" t="s">
        <v>11</v>
      </c>
      <c r="D8" s="75">
        <v>285273</v>
      </c>
      <c r="E8" s="75">
        <v>309441</v>
      </c>
      <c r="F8" s="129"/>
      <c r="G8" s="80"/>
    </row>
    <row r="9" spans="1:7" x14ac:dyDescent="0.25">
      <c r="B9" s="130">
        <v>44045</v>
      </c>
      <c r="C9" s="76" t="s">
        <v>5</v>
      </c>
      <c r="D9" s="75">
        <v>308276</v>
      </c>
      <c r="E9" s="75">
        <v>285198</v>
      </c>
      <c r="F9" s="129"/>
      <c r="G9" s="80"/>
    </row>
    <row r="10" spans="1:7" x14ac:dyDescent="0.25">
      <c r="B10" s="130">
        <v>44046</v>
      </c>
      <c r="C10" s="76" t="s">
        <v>6</v>
      </c>
      <c r="D10" s="75">
        <v>341218</v>
      </c>
      <c r="E10" s="75">
        <v>261102</v>
      </c>
      <c r="F10" s="129"/>
      <c r="G10" s="80"/>
    </row>
    <row r="11" spans="1:7" x14ac:dyDescent="0.25">
      <c r="B11" s="130">
        <v>44047</v>
      </c>
      <c r="C11" s="76" t="s">
        <v>7</v>
      </c>
      <c r="D11" s="75">
        <v>360103</v>
      </c>
      <c r="E11" s="75">
        <v>307221</v>
      </c>
      <c r="F11" s="129"/>
      <c r="G11" s="80"/>
    </row>
    <row r="12" spans="1:7" x14ac:dyDescent="0.25">
      <c r="B12" s="130">
        <v>44048</v>
      </c>
      <c r="C12" s="76" t="s">
        <v>8</v>
      </c>
      <c r="D12" s="75">
        <v>353421</v>
      </c>
      <c r="E12" s="75">
        <v>328498</v>
      </c>
      <c r="F12" s="129"/>
      <c r="G12" s="80"/>
    </row>
    <row r="13" spans="1:7" x14ac:dyDescent="0.25">
      <c r="B13" s="130">
        <v>44049</v>
      </c>
      <c r="C13" s="76" t="s">
        <v>9</v>
      </c>
      <c r="D13" s="75">
        <v>351853</v>
      </c>
      <c r="E13" s="75">
        <v>337727</v>
      </c>
      <c r="F13" s="129"/>
      <c r="G13" s="80"/>
    </row>
    <row r="14" spans="1:7" x14ac:dyDescent="0.25">
      <c r="B14" s="130">
        <v>44050</v>
      </c>
      <c r="C14" s="76" t="s">
        <v>10</v>
      </c>
      <c r="D14" s="75">
        <v>356404</v>
      </c>
      <c r="E14" s="75">
        <v>352258</v>
      </c>
      <c r="F14" s="129"/>
      <c r="G14" s="80"/>
    </row>
    <row r="15" spans="1:7" x14ac:dyDescent="0.25">
      <c r="B15" s="130">
        <v>44051</v>
      </c>
      <c r="C15" s="76" t="s">
        <v>11</v>
      </c>
      <c r="D15" s="75">
        <v>339243</v>
      </c>
      <c r="E15" s="75">
        <v>323335</v>
      </c>
      <c r="F15" s="129"/>
      <c r="G15" s="80"/>
    </row>
    <row r="16" spans="1:7" x14ac:dyDescent="0.25">
      <c r="B16" s="130">
        <v>44052</v>
      </c>
      <c r="C16" s="76" t="s">
        <v>5</v>
      </c>
      <c r="D16" s="75">
        <v>324638</v>
      </c>
      <c r="E16" s="75">
        <v>283896</v>
      </c>
      <c r="F16" s="129"/>
      <c r="G16" s="80"/>
    </row>
    <row r="17" spans="2:7" x14ac:dyDescent="0.25">
      <c r="B17" s="130">
        <v>44053</v>
      </c>
      <c r="C17" s="76" t="s">
        <v>6</v>
      </c>
      <c r="D17" s="75">
        <v>373906</v>
      </c>
      <c r="E17" s="75">
        <v>345910</v>
      </c>
      <c r="F17" s="129"/>
      <c r="G17" s="80"/>
    </row>
    <row r="18" spans="2:7" x14ac:dyDescent="0.25">
      <c r="B18" s="130">
        <v>44054</v>
      </c>
      <c r="C18" s="76" t="s">
        <v>7</v>
      </c>
      <c r="D18" s="75">
        <v>361447</v>
      </c>
      <c r="E18" s="75">
        <v>351996</v>
      </c>
      <c r="F18" s="129"/>
      <c r="G18" s="80"/>
    </row>
    <row r="19" spans="2:7" x14ac:dyDescent="0.25">
      <c r="B19" s="130">
        <v>44055</v>
      </c>
      <c r="C19" s="76" t="s">
        <v>8</v>
      </c>
      <c r="D19" s="75">
        <v>351997</v>
      </c>
      <c r="E19" s="75">
        <v>346872</v>
      </c>
      <c r="F19" s="129"/>
      <c r="G19" s="80"/>
    </row>
    <row r="20" spans="2:7" x14ac:dyDescent="0.25">
      <c r="B20" s="130">
        <v>44056</v>
      </c>
      <c r="C20" s="76" t="s">
        <v>9</v>
      </c>
      <c r="D20" s="75">
        <v>360956</v>
      </c>
      <c r="E20" s="75">
        <v>357454</v>
      </c>
      <c r="F20" s="129"/>
      <c r="G20" s="80"/>
    </row>
    <row r="21" spans="2:7" x14ac:dyDescent="0.25">
      <c r="B21" s="130">
        <v>44057</v>
      </c>
      <c r="C21" s="76" t="s">
        <v>10</v>
      </c>
      <c r="D21" s="75">
        <v>357096</v>
      </c>
      <c r="E21" s="75">
        <v>367249</v>
      </c>
      <c r="F21" s="129"/>
      <c r="G21" s="80"/>
    </row>
    <row r="22" spans="2:7" x14ac:dyDescent="0.25">
      <c r="B22" s="130">
        <v>44058</v>
      </c>
      <c r="C22" s="76" t="s">
        <v>11</v>
      </c>
      <c r="D22" s="75">
        <v>340964</v>
      </c>
      <c r="E22" s="75">
        <v>351344</v>
      </c>
      <c r="F22" s="129"/>
      <c r="G22" s="80"/>
    </row>
    <row r="23" spans="2:7" x14ac:dyDescent="0.25">
      <c r="B23" s="130">
        <v>44059</v>
      </c>
      <c r="C23" s="76" t="s">
        <v>5</v>
      </c>
      <c r="D23" s="75">
        <v>332742</v>
      </c>
      <c r="E23" s="75">
        <v>321548</v>
      </c>
      <c r="F23" s="129"/>
      <c r="G23" s="80"/>
    </row>
    <row r="24" spans="2:7" x14ac:dyDescent="0.25">
      <c r="B24" s="130">
        <v>44060</v>
      </c>
      <c r="C24" s="76" t="s">
        <v>6</v>
      </c>
      <c r="D24" s="75">
        <v>361098</v>
      </c>
      <c r="E24" s="75">
        <v>352699</v>
      </c>
      <c r="F24" s="129"/>
      <c r="G24" s="80"/>
    </row>
    <row r="25" spans="2:7" x14ac:dyDescent="0.25">
      <c r="B25" s="130">
        <v>44061</v>
      </c>
      <c r="C25" s="76" t="s">
        <v>7</v>
      </c>
      <c r="D25" s="75">
        <v>349363</v>
      </c>
      <c r="E25" s="75">
        <v>356554</v>
      </c>
      <c r="F25" s="129"/>
      <c r="G25" s="80"/>
    </row>
    <row r="26" spans="2:7" x14ac:dyDescent="0.25">
      <c r="B26" s="130">
        <v>44062</v>
      </c>
      <c r="C26" s="76" t="s">
        <v>8</v>
      </c>
      <c r="D26" s="75">
        <v>358225</v>
      </c>
      <c r="E26" s="75">
        <v>355486</v>
      </c>
      <c r="F26" s="129"/>
      <c r="G26" s="80"/>
    </row>
    <row r="27" spans="2:7" x14ac:dyDescent="0.25">
      <c r="B27" s="130">
        <v>44063</v>
      </c>
      <c r="C27" s="76" t="s">
        <v>9</v>
      </c>
      <c r="D27" s="75">
        <v>354181</v>
      </c>
      <c r="E27" s="75">
        <v>354853</v>
      </c>
      <c r="F27" s="129"/>
      <c r="G27" s="80"/>
    </row>
    <row r="28" spans="2:7" x14ac:dyDescent="0.25">
      <c r="B28" s="130">
        <v>44064</v>
      </c>
      <c r="C28" s="76" t="s">
        <v>10</v>
      </c>
      <c r="D28" s="75">
        <v>355332</v>
      </c>
      <c r="E28" s="75">
        <v>362952</v>
      </c>
      <c r="F28" s="129"/>
      <c r="G28" s="80"/>
    </row>
    <row r="29" spans="2:7" x14ac:dyDescent="0.25">
      <c r="B29" s="130">
        <v>44065</v>
      </c>
      <c r="C29" s="76" t="s">
        <v>11</v>
      </c>
      <c r="D29" s="75">
        <v>343111</v>
      </c>
      <c r="E29" s="75">
        <v>351524</v>
      </c>
      <c r="F29" s="129"/>
      <c r="G29" s="80"/>
    </row>
    <row r="30" spans="2:7" x14ac:dyDescent="0.25">
      <c r="B30" s="130">
        <v>44066</v>
      </c>
      <c r="C30" s="76" t="s">
        <v>5</v>
      </c>
      <c r="D30" s="75">
        <v>329500</v>
      </c>
      <c r="E30" s="75">
        <v>314361</v>
      </c>
      <c r="F30" s="129"/>
      <c r="G30" s="80"/>
    </row>
    <row r="31" spans="2:7" x14ac:dyDescent="0.25">
      <c r="B31" s="130">
        <v>44067</v>
      </c>
      <c r="C31" s="76" t="s">
        <v>6</v>
      </c>
      <c r="D31" s="75">
        <v>372525</v>
      </c>
      <c r="E31" s="75">
        <v>359589</v>
      </c>
      <c r="F31" s="129"/>
      <c r="G31" s="80"/>
    </row>
    <row r="32" spans="2:7" x14ac:dyDescent="0.25">
      <c r="B32" s="130">
        <v>44068</v>
      </c>
      <c r="C32" s="76" t="s">
        <v>7</v>
      </c>
      <c r="D32" s="75">
        <v>361785</v>
      </c>
      <c r="E32" s="75">
        <v>354894</v>
      </c>
      <c r="F32" s="129"/>
      <c r="G32" s="80"/>
    </row>
    <row r="33" spans="2:7" x14ac:dyDescent="0.25">
      <c r="B33" s="130">
        <v>44069</v>
      </c>
      <c r="C33" s="76" t="s">
        <v>8</v>
      </c>
      <c r="D33" s="75">
        <v>359750</v>
      </c>
      <c r="E33" s="75">
        <v>358290</v>
      </c>
      <c r="F33" s="129"/>
      <c r="G33" s="80"/>
    </row>
    <row r="34" spans="2:7" x14ac:dyDescent="0.25">
      <c r="B34" s="130">
        <v>44070</v>
      </c>
      <c r="C34" s="76" t="s">
        <v>9</v>
      </c>
      <c r="D34" s="75">
        <v>369332</v>
      </c>
      <c r="E34" s="75">
        <v>364288</v>
      </c>
      <c r="F34" s="129"/>
      <c r="G34" s="80"/>
    </row>
    <row r="35" spans="2:7" x14ac:dyDescent="0.25">
      <c r="B35" s="130">
        <v>44071</v>
      </c>
      <c r="C35" s="76" t="s">
        <v>10</v>
      </c>
      <c r="D35" s="75">
        <v>367369</v>
      </c>
      <c r="E35" s="75">
        <v>373865</v>
      </c>
      <c r="F35" s="129"/>
      <c r="G35" s="80"/>
    </row>
    <row r="36" spans="2:7" x14ac:dyDescent="0.25">
      <c r="B36" s="130">
        <v>44072</v>
      </c>
      <c r="C36" s="76" t="s">
        <v>11</v>
      </c>
      <c r="D36" s="75">
        <v>346693</v>
      </c>
      <c r="E36" s="75">
        <v>352722</v>
      </c>
      <c r="F36" s="129"/>
      <c r="G36" s="80"/>
    </row>
    <row r="37" spans="2:7" x14ac:dyDescent="0.25">
      <c r="B37" s="130">
        <v>44073</v>
      </c>
      <c r="C37" s="76" t="s">
        <v>5</v>
      </c>
      <c r="D37" s="75">
        <v>325243</v>
      </c>
      <c r="E37" s="75">
        <v>304970</v>
      </c>
      <c r="F37" s="129"/>
      <c r="G37" s="80"/>
    </row>
    <row r="38" spans="2:7" x14ac:dyDescent="0.25">
      <c r="B38" s="130">
        <v>44074</v>
      </c>
      <c r="C38" s="76" t="s">
        <v>6</v>
      </c>
      <c r="D38" s="75">
        <v>375111</v>
      </c>
      <c r="E38" s="75">
        <v>355283</v>
      </c>
      <c r="F38" s="129"/>
      <c r="G38" s="80"/>
    </row>
    <row r="39" spans="2:7" x14ac:dyDescent="0.25">
      <c r="B39" s="279" t="s">
        <v>12</v>
      </c>
      <c r="C39" s="279"/>
      <c r="D39" s="74">
        <v>10828155</v>
      </c>
      <c r="E39" s="74">
        <v>10503379</v>
      </c>
      <c r="F39" s="129"/>
      <c r="G39" s="80"/>
    </row>
    <row r="40" spans="2:7" x14ac:dyDescent="0.25">
      <c r="G40" s="128"/>
    </row>
  </sheetData>
  <mergeCells count="1">
    <mergeCell ref="B39:C3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80" customWidth="1"/>
    <col min="2" max="2" width="9" style="80" customWidth="1"/>
    <col min="3" max="3" width="17.7109375" style="80" bestFit="1" customWidth="1"/>
    <col min="4" max="6" width="15.7109375" style="80" customWidth="1"/>
    <col min="7" max="10" width="12.5703125" style="80" customWidth="1"/>
    <col min="11" max="16" width="10" style="80" customWidth="1"/>
    <col min="17" max="16384" width="8.85546875" style="80"/>
  </cols>
  <sheetData>
    <row r="1" spans="1:16" s="83" customFormat="1" x14ac:dyDescent="0.25">
      <c r="A1" s="91" t="s">
        <v>208</v>
      </c>
      <c r="B1" s="91"/>
      <c r="C1" s="91"/>
    </row>
    <row r="2" spans="1:16" s="83" customFormat="1" x14ac:dyDescent="0.25">
      <c r="A2" s="90" t="s">
        <v>207</v>
      </c>
      <c r="B2" s="90"/>
      <c r="C2" s="126"/>
      <c r="F2" s="84"/>
      <c r="G2" s="84"/>
      <c r="H2" s="84"/>
      <c r="I2" s="84"/>
      <c r="J2" s="84"/>
      <c r="K2" s="84"/>
    </row>
    <row r="3" spans="1:16" s="83" customFormat="1" ht="14.25" x14ac:dyDescent="0.2">
      <c r="F3" s="84"/>
      <c r="G3" s="84"/>
      <c r="H3" s="84"/>
      <c r="I3" s="84"/>
      <c r="J3" s="84"/>
      <c r="K3" s="84"/>
    </row>
    <row r="4" spans="1:16" s="83" customFormat="1" ht="14.25" x14ac:dyDescent="0.2">
      <c r="F4" s="84"/>
      <c r="G4" s="84"/>
      <c r="H4" s="84"/>
      <c r="I4" s="84"/>
      <c r="J4" s="84"/>
      <c r="K4" s="84"/>
    </row>
    <row r="6" spans="1:16" ht="14.45" customHeight="1" x14ac:dyDescent="0.25">
      <c r="B6" s="78"/>
      <c r="C6" s="78"/>
      <c r="D6" s="283" t="s">
        <v>14</v>
      </c>
      <c r="E6" s="283"/>
      <c r="F6" s="281" t="s">
        <v>18</v>
      </c>
      <c r="G6" s="281" t="s">
        <v>20</v>
      </c>
      <c r="H6" s="281" t="s">
        <v>21</v>
      </c>
      <c r="I6" s="281" t="s">
        <v>24</v>
      </c>
      <c r="J6" s="281" t="s">
        <v>89</v>
      </c>
      <c r="K6" s="283" t="s">
        <v>95</v>
      </c>
      <c r="L6" s="283"/>
      <c r="M6" s="283"/>
      <c r="N6" s="283"/>
      <c r="O6" s="283"/>
      <c r="P6" s="283"/>
    </row>
    <row r="7" spans="1:16" ht="30" x14ac:dyDescent="0.25">
      <c r="B7" s="78"/>
      <c r="C7" s="78"/>
      <c r="D7" s="78" t="s">
        <v>94</v>
      </c>
      <c r="E7" s="78" t="s">
        <v>93</v>
      </c>
      <c r="F7" s="282"/>
      <c r="G7" s="282"/>
      <c r="H7" s="282"/>
      <c r="I7" s="282"/>
      <c r="J7" s="282"/>
      <c r="K7" s="103" t="s">
        <v>1</v>
      </c>
      <c r="L7" s="103" t="s">
        <v>17</v>
      </c>
      <c r="M7" s="103" t="s">
        <v>19</v>
      </c>
      <c r="N7" s="103" t="s">
        <v>22</v>
      </c>
      <c r="O7" s="103" t="s">
        <v>23</v>
      </c>
      <c r="P7" s="103" t="s">
        <v>73</v>
      </c>
    </row>
    <row r="8" spans="1:16" ht="14.45" customHeight="1" x14ac:dyDescent="0.25">
      <c r="B8" s="307" t="s">
        <v>203</v>
      </c>
      <c r="C8" s="76" t="s">
        <v>199</v>
      </c>
      <c r="D8" s="75">
        <v>3836.2468055555555</v>
      </c>
      <c r="E8" s="75">
        <v>2962.993790849674</v>
      </c>
      <c r="F8" s="75">
        <v>2048.3833333333332</v>
      </c>
      <c r="G8" s="75">
        <v>1940.875</v>
      </c>
      <c r="H8" s="75">
        <v>3587.9993055555556</v>
      </c>
      <c r="I8" s="75">
        <v>3875.6216397849462</v>
      </c>
      <c r="J8" s="75">
        <v>3974.0537634408602</v>
      </c>
      <c r="K8" s="139">
        <v>-0.22763212560809701</v>
      </c>
      <c r="L8" s="139">
        <f t="shared" ref="L8:L22" si="0">F8/D8-1</f>
        <v>-0.46604495561471271</v>
      </c>
      <c r="M8" s="139">
        <f t="shared" ref="M8:M22" si="1">G8/D8-1</f>
        <v>-0.49406930826523621</v>
      </c>
      <c r="N8" s="139">
        <f t="shared" ref="N8:N22" si="2">H8/D8-1</f>
        <v>-6.4711034660359767E-2</v>
      </c>
      <c r="O8" s="139">
        <f t="shared" ref="O8:O22" si="3">I8/D8-1</f>
        <v>1.0263894953882691E-2</v>
      </c>
      <c r="P8" s="139">
        <f t="shared" ref="P8:P22" si="4">J8/D8-1</f>
        <v>3.5922338908366491E-2</v>
      </c>
    </row>
    <row r="9" spans="1:16" x14ac:dyDescent="0.25">
      <c r="B9" s="307"/>
      <c r="C9" s="76" t="s">
        <v>205</v>
      </c>
      <c r="D9" s="75">
        <v>3835.1951388888897</v>
      </c>
      <c r="E9" s="75">
        <v>2915.2768927015281</v>
      </c>
      <c r="F9" s="75">
        <v>1899.598611111111</v>
      </c>
      <c r="G9" s="75">
        <v>2053.0268817204301</v>
      </c>
      <c r="H9" s="75">
        <v>3475.5479166666669</v>
      </c>
      <c r="I9" s="75">
        <v>3758.6525537634407</v>
      </c>
      <c r="J9" s="75">
        <v>3740.9986559139784</v>
      </c>
      <c r="K9" s="139">
        <v>-0.23986217464122961</v>
      </c>
      <c r="L9" s="139">
        <f t="shared" si="0"/>
        <v>-0.50469310105001552</v>
      </c>
      <c r="M9" s="139">
        <f t="shared" si="1"/>
        <v>-0.46468776493202868</v>
      </c>
      <c r="N9" s="139">
        <f t="shared" si="2"/>
        <v>-9.3775468834792486E-2</v>
      </c>
      <c r="O9" s="139">
        <f t="shared" si="3"/>
        <v>-1.9957937563412909E-2</v>
      </c>
      <c r="P9" s="139">
        <f t="shared" si="4"/>
        <v>-2.4561066533423159E-2</v>
      </c>
    </row>
    <row r="10" spans="1:16" ht="23.25" customHeight="1" x14ac:dyDescent="0.25">
      <c r="B10" s="308"/>
      <c r="C10" s="138" t="s">
        <v>13</v>
      </c>
      <c r="D10" s="74">
        <v>3835.7209722222233</v>
      </c>
      <c r="E10" s="74">
        <v>2939.1353417755945</v>
      </c>
      <c r="F10" s="74">
        <v>1973.9909722222221</v>
      </c>
      <c r="G10" s="74">
        <v>1996.950940860215</v>
      </c>
      <c r="H10" s="74">
        <v>3531.7736111111112</v>
      </c>
      <c r="I10" s="74">
        <v>3817.1370967741937</v>
      </c>
      <c r="J10" s="74">
        <v>3857.5262096774195</v>
      </c>
      <c r="K10" s="137">
        <v>-0.23374631182496897</v>
      </c>
      <c r="L10" s="137">
        <f t="shared" si="0"/>
        <v>-0.4853663792237235</v>
      </c>
      <c r="M10" s="137">
        <f t="shared" si="1"/>
        <v>-0.47938055053486273</v>
      </c>
      <c r="N10" s="137">
        <f t="shared" si="2"/>
        <v>-7.9241259547359721E-2</v>
      </c>
      <c r="O10" s="137">
        <f t="shared" si="3"/>
        <v>-4.8449497715322698E-3</v>
      </c>
      <c r="P10" s="137">
        <f t="shared" si="4"/>
        <v>5.6847819779142217E-3</v>
      </c>
    </row>
    <row r="11" spans="1:16" ht="14.45" customHeight="1" x14ac:dyDescent="0.25">
      <c r="B11" s="304" t="s">
        <v>202</v>
      </c>
      <c r="C11" s="76" t="s">
        <v>199</v>
      </c>
      <c r="D11" s="75">
        <v>3304.9076388888889</v>
      </c>
      <c r="E11" s="75">
        <v>2446.0910947712414</v>
      </c>
      <c r="F11" s="75">
        <v>1293.3555555555556</v>
      </c>
      <c r="G11" s="75">
        <v>1558.5873655913979</v>
      </c>
      <c r="H11" s="75">
        <v>1576.3277777777778</v>
      </c>
      <c r="I11" s="75">
        <v>2308.0598118279568</v>
      </c>
      <c r="J11" s="75">
        <v>2464.7325268817203</v>
      </c>
      <c r="K11" s="139">
        <v>-0.25986098189611795</v>
      </c>
      <c r="L11" s="139">
        <f t="shared" si="0"/>
        <v>-0.60865606640965542</v>
      </c>
      <c r="M11" s="139">
        <f t="shared" si="1"/>
        <v>-0.52840214133324603</v>
      </c>
      <c r="N11" s="139">
        <f t="shared" si="2"/>
        <v>-0.52303424179571334</v>
      </c>
      <c r="O11" s="139">
        <f t="shared" si="3"/>
        <v>-0.30162653120196503</v>
      </c>
      <c r="P11" s="139">
        <f t="shared" si="4"/>
        <v>-0.25422045146460903</v>
      </c>
    </row>
    <row r="12" spans="1:16" x14ac:dyDescent="0.25">
      <c r="B12" s="305"/>
      <c r="C12" s="76" t="s">
        <v>205</v>
      </c>
      <c r="D12" s="75">
        <v>3142.3701388888881</v>
      </c>
      <c r="E12" s="75">
        <v>2472.775462962963</v>
      </c>
      <c r="F12" s="75">
        <v>1361.3625</v>
      </c>
      <c r="G12" s="75">
        <v>1523.3575268817203</v>
      </c>
      <c r="H12" s="75">
        <v>1549.4868055555555</v>
      </c>
      <c r="I12" s="75">
        <v>2395.2728494623657</v>
      </c>
      <c r="J12" s="75">
        <v>2314.9368279569894</v>
      </c>
      <c r="K12" s="139">
        <v>-0.2130858703242029</v>
      </c>
      <c r="L12" s="139">
        <f t="shared" si="0"/>
        <v>-0.56677207336199908</v>
      </c>
      <c r="M12" s="139">
        <f t="shared" si="1"/>
        <v>-0.51522021291216669</v>
      </c>
      <c r="N12" s="139">
        <f t="shared" si="2"/>
        <v>-0.50690506303517791</v>
      </c>
      <c r="O12" s="139">
        <f t="shared" si="3"/>
        <v>-0.23774961459208899</v>
      </c>
      <c r="P12" s="139">
        <f t="shared" si="4"/>
        <v>-0.26331503749092755</v>
      </c>
    </row>
    <row r="13" spans="1:16" x14ac:dyDescent="0.25">
      <c r="B13" s="306"/>
      <c r="C13" s="138" t="s">
        <v>13</v>
      </c>
      <c r="D13" s="74">
        <v>3223.6388888888901</v>
      </c>
      <c r="E13" s="74">
        <v>2459.4332788671022</v>
      </c>
      <c r="F13" s="74">
        <v>1327.3590277777778</v>
      </c>
      <c r="G13" s="74">
        <v>1540.9724462365591</v>
      </c>
      <c r="H13" s="74">
        <v>1562.9072916666667</v>
      </c>
      <c r="I13" s="74">
        <v>2351.6663306451615</v>
      </c>
      <c r="J13" s="74">
        <v>2389.8346774193546</v>
      </c>
      <c r="K13" s="137">
        <v>-0.23706303229428749</v>
      </c>
      <c r="L13" s="137">
        <f t="shared" si="0"/>
        <v>-0.58824202290372352</v>
      </c>
      <c r="M13" s="137">
        <f t="shared" si="1"/>
        <v>-0.52197733699394133</v>
      </c>
      <c r="N13" s="137">
        <f t="shared" si="2"/>
        <v>-0.51517296274913638</v>
      </c>
      <c r="O13" s="137">
        <f t="shared" si="3"/>
        <v>-0.27049324949181153</v>
      </c>
      <c r="P13" s="137">
        <f t="shared" si="4"/>
        <v>-0.25865310607322012</v>
      </c>
    </row>
    <row r="14" spans="1:16" ht="14.45" customHeight="1" x14ac:dyDescent="0.25">
      <c r="B14" s="304" t="s">
        <v>201</v>
      </c>
      <c r="C14" s="76" t="s">
        <v>199</v>
      </c>
      <c r="D14" s="75">
        <v>555.27013888888882</v>
      </c>
      <c r="E14" s="75">
        <v>612.96425653594781</v>
      </c>
      <c r="F14" s="75">
        <v>220.79861111111111</v>
      </c>
      <c r="G14" s="75">
        <v>213.81182795698925</v>
      </c>
      <c r="H14" s="75">
        <v>364.64583333333331</v>
      </c>
      <c r="I14" s="75">
        <v>394.51411290322579</v>
      </c>
      <c r="J14" s="75">
        <v>464.79032258064518</v>
      </c>
      <c r="K14" s="139">
        <v>0.10390279182400586</v>
      </c>
      <c r="L14" s="139">
        <f t="shared" si="0"/>
        <v>-0.60235821153117408</v>
      </c>
      <c r="M14" s="139">
        <f t="shared" si="1"/>
        <v>-0.61494088555737436</v>
      </c>
      <c r="N14" s="139">
        <f t="shared" si="2"/>
        <v>-0.34330012043687441</v>
      </c>
      <c r="O14" s="139">
        <f t="shared" si="3"/>
        <v>-0.28950958232211144</v>
      </c>
      <c r="P14" s="139">
        <f t="shared" si="4"/>
        <v>-0.16294738357314931</v>
      </c>
    </row>
    <row r="15" spans="1:16" x14ac:dyDescent="0.25">
      <c r="B15" s="305"/>
      <c r="C15" s="76" t="s">
        <v>205</v>
      </c>
      <c r="D15" s="75">
        <v>699.17013888888903</v>
      </c>
      <c r="E15" s="75">
        <v>701.51177832244014</v>
      </c>
      <c r="F15" s="75">
        <v>275.61388888888888</v>
      </c>
      <c r="G15" s="75">
        <v>302.33064516129031</v>
      </c>
      <c r="H15" s="75">
        <v>565.9979166666667</v>
      </c>
      <c r="I15" s="75">
        <v>653.40994623655911</v>
      </c>
      <c r="J15" s="75">
        <v>606.44690860215053</v>
      </c>
      <c r="K15" s="139">
        <v>3.349169684609743E-3</v>
      </c>
      <c r="L15" s="139">
        <f t="shared" si="0"/>
        <v>-0.60579854092897834</v>
      </c>
      <c r="M15" s="139">
        <f t="shared" si="1"/>
        <v>-0.56758644520810098</v>
      </c>
      <c r="N15" s="139">
        <f t="shared" si="2"/>
        <v>-0.19047183913468857</v>
      </c>
      <c r="O15" s="139">
        <f t="shared" si="3"/>
        <v>-6.5449294967103944E-2</v>
      </c>
      <c r="P15" s="139">
        <f t="shared" si="4"/>
        <v>-0.13261897945769385</v>
      </c>
    </row>
    <row r="16" spans="1:16" x14ac:dyDescent="0.25">
      <c r="B16" s="306"/>
      <c r="C16" s="138" t="s">
        <v>13</v>
      </c>
      <c r="D16" s="74">
        <v>627.22013888888875</v>
      </c>
      <c r="E16" s="74">
        <v>657.23801742919397</v>
      </c>
      <c r="F16" s="74">
        <v>248.20625000000001</v>
      </c>
      <c r="G16" s="74">
        <v>258.07123655913978</v>
      </c>
      <c r="H16" s="74">
        <v>465.32187499999998</v>
      </c>
      <c r="I16" s="74">
        <v>523.96202956989248</v>
      </c>
      <c r="J16" s="74">
        <v>535.61861559139788</v>
      </c>
      <c r="K16" s="137">
        <v>4.7858601277505963E-2</v>
      </c>
      <c r="L16" s="137">
        <f t="shared" si="0"/>
        <v>-0.60427570065002412</v>
      </c>
      <c r="M16" s="137">
        <f t="shared" si="1"/>
        <v>-0.58854759189284134</v>
      </c>
      <c r="N16" s="137">
        <f t="shared" si="2"/>
        <v>-0.25812032148025277</v>
      </c>
      <c r="O16" s="137">
        <f t="shared" si="3"/>
        <v>-0.16462817903442406</v>
      </c>
      <c r="P16" s="137">
        <f t="shared" si="4"/>
        <v>-0.146043657749513</v>
      </c>
    </row>
    <row r="17" spans="2:16" ht="14.45" customHeight="1" x14ac:dyDescent="0.25">
      <c r="B17" s="304" t="s">
        <v>200</v>
      </c>
      <c r="C17" s="76" t="s">
        <v>199</v>
      </c>
      <c r="D17" s="75">
        <v>917.85416666666663</v>
      </c>
      <c r="E17" s="75">
        <v>430.01470588235293</v>
      </c>
      <c r="F17" s="75">
        <v>116.16539581597655</v>
      </c>
      <c r="G17" s="75">
        <v>211.2258064516129</v>
      </c>
      <c r="H17" s="75">
        <v>314.64375000000001</v>
      </c>
      <c r="I17" s="75">
        <v>329.93951612903226</v>
      </c>
      <c r="J17" s="75">
        <v>373.40927419354841</v>
      </c>
      <c r="K17" s="139">
        <v>-0.53149996862353444</v>
      </c>
      <c r="L17" s="139">
        <f t="shared" si="0"/>
        <v>-0.87343806888424369</v>
      </c>
      <c r="M17" s="139">
        <f t="shared" si="1"/>
        <v>-0.76986997050009265</v>
      </c>
      <c r="N17" s="139">
        <f t="shared" si="2"/>
        <v>-0.65719635926186526</v>
      </c>
      <c r="O17" s="139">
        <f t="shared" si="3"/>
        <v>-0.64053165730318562</v>
      </c>
      <c r="P17" s="139">
        <f t="shared" si="4"/>
        <v>-0.59317145603898758</v>
      </c>
    </row>
    <row r="18" spans="2:16" ht="14.45" customHeight="1" x14ac:dyDescent="0.25">
      <c r="B18" s="305"/>
      <c r="C18" s="76" t="s">
        <v>205</v>
      </c>
      <c r="D18" s="75">
        <v>381.55</v>
      </c>
      <c r="E18" s="75">
        <v>648.31127450980387</v>
      </c>
      <c r="F18" s="75">
        <v>116.515159739579</v>
      </c>
      <c r="G18" s="75">
        <v>272.63575268817203</v>
      </c>
      <c r="H18" s="75">
        <v>363.59652777777779</v>
      </c>
      <c r="I18" s="75">
        <v>396.12432795698925</v>
      </c>
      <c r="J18" s="75">
        <v>396.34005376344084</v>
      </c>
      <c r="K18" s="139">
        <v>0.69915155159167575</v>
      </c>
      <c r="L18" s="139">
        <f t="shared" si="0"/>
        <v>-0.69462675995392742</v>
      </c>
      <c r="M18" s="139">
        <f t="shared" si="1"/>
        <v>-0.28545209621760703</v>
      </c>
      <c r="N18" s="139">
        <f t="shared" si="2"/>
        <v>-4.7054048544678873E-2</v>
      </c>
      <c r="O18" s="139">
        <f t="shared" si="3"/>
        <v>3.8197688263633234E-2</v>
      </c>
      <c r="P18" s="139">
        <f t="shared" si="4"/>
        <v>3.8763081544858746E-2</v>
      </c>
    </row>
    <row r="19" spans="2:16" x14ac:dyDescent="0.25">
      <c r="B19" s="306"/>
      <c r="C19" s="138" t="s">
        <v>2</v>
      </c>
      <c r="D19" s="74">
        <v>649.70208333333335</v>
      </c>
      <c r="E19" s="74">
        <v>539.16299019607845</v>
      </c>
      <c r="F19" s="74">
        <v>116.34027777777791</v>
      </c>
      <c r="G19" s="74">
        <v>241.93077956989248</v>
      </c>
      <c r="H19" s="74">
        <v>339.1201388888889</v>
      </c>
      <c r="I19" s="74">
        <v>363.03192204301075</v>
      </c>
      <c r="J19" s="74">
        <v>384.8746639784946</v>
      </c>
      <c r="K19" s="137">
        <v>-0.17013812326124589</v>
      </c>
      <c r="L19" s="137">
        <f t="shared" si="0"/>
        <v>-0.82093288483717408</v>
      </c>
      <c r="M19" s="137">
        <f t="shared" si="1"/>
        <v>-0.62762813022138864</v>
      </c>
      <c r="N19" s="137">
        <f t="shared" si="2"/>
        <v>-0.47803747657847451</v>
      </c>
      <c r="O19" s="137">
        <f t="shared" si="3"/>
        <v>-0.44123324927564511</v>
      </c>
      <c r="P19" s="137">
        <f t="shared" si="4"/>
        <v>-0.40761362191748973</v>
      </c>
    </row>
    <row r="20" spans="2:16" ht="14.45" customHeight="1" x14ac:dyDescent="0.25">
      <c r="B20" s="304" t="s">
        <v>12</v>
      </c>
      <c r="C20" s="76" t="s">
        <v>199</v>
      </c>
      <c r="D20" s="75">
        <v>8614.2787499999995</v>
      </c>
      <c r="E20" s="75">
        <v>6452.0638480392172</v>
      </c>
      <c r="F20" s="75">
        <v>919.67572395399407</v>
      </c>
      <c r="G20" s="75">
        <v>981.125</v>
      </c>
      <c r="H20" s="75">
        <v>1460.9041666666667</v>
      </c>
      <c r="I20" s="75">
        <v>1727.0337701612902</v>
      </c>
      <c r="J20" s="75">
        <v>1819.2464717741937</v>
      </c>
      <c r="K20" s="139">
        <v>-0.25100359121311022</v>
      </c>
      <c r="L20" s="139">
        <f t="shared" si="0"/>
        <v>-0.89323822102297368</v>
      </c>
      <c r="M20" s="139">
        <f t="shared" si="1"/>
        <v>-0.88610480012618587</v>
      </c>
      <c r="N20" s="139">
        <f t="shared" si="2"/>
        <v>-0.83040899777399624</v>
      </c>
      <c r="O20" s="139">
        <f t="shared" si="3"/>
        <v>-0.79951498897556683</v>
      </c>
      <c r="P20" s="139">
        <f t="shared" si="4"/>
        <v>-0.78881035492679019</v>
      </c>
    </row>
    <row r="21" spans="2:16" x14ac:dyDescent="0.25">
      <c r="B21" s="305"/>
      <c r="C21" s="76" t="s">
        <v>205</v>
      </c>
      <c r="D21" s="75">
        <v>8058.2854166666666</v>
      </c>
      <c r="E21" s="75">
        <v>6737.8754084967359</v>
      </c>
      <c r="F21" s="75">
        <v>913.27253993489478</v>
      </c>
      <c r="G21" s="75">
        <v>1037.8377016129032</v>
      </c>
      <c r="H21" s="75">
        <v>1488.6572916666667</v>
      </c>
      <c r="I21" s="75">
        <v>1800.8649193548388</v>
      </c>
      <c r="J21" s="75">
        <v>1764.6806115591398</v>
      </c>
      <c r="K21" s="139">
        <v>-0.16385743863563995</v>
      </c>
      <c r="L21" s="139">
        <f t="shared" si="0"/>
        <v>-0.8866666427518185</v>
      </c>
      <c r="M21" s="139">
        <f t="shared" si="1"/>
        <v>-0.87120861970632357</v>
      </c>
      <c r="N21" s="139">
        <f t="shared" si="2"/>
        <v>-0.81526376708031101</v>
      </c>
      <c r="O21" s="139">
        <f t="shared" si="3"/>
        <v>-0.77652008755731416</v>
      </c>
      <c r="P21" s="139">
        <f t="shared" si="4"/>
        <v>-0.78101041098528068</v>
      </c>
    </row>
    <row r="22" spans="2:16" ht="18.75" customHeight="1" x14ac:dyDescent="0.25">
      <c r="B22" s="306"/>
      <c r="C22" s="138" t="s">
        <v>2</v>
      </c>
      <c r="D22" s="74">
        <v>8336.2820833333353</v>
      </c>
      <c r="E22" s="74">
        <v>6594.9696282679688</v>
      </c>
      <c r="F22" s="74">
        <v>916.47413194444505</v>
      </c>
      <c r="G22" s="74">
        <v>1009.4813508064516</v>
      </c>
      <c r="H22" s="74">
        <v>1474.7807291666666</v>
      </c>
      <c r="I22" s="74">
        <v>1763.9493447580646</v>
      </c>
      <c r="J22" s="74">
        <v>1791.9635416666667</v>
      </c>
      <c r="K22" s="137">
        <v>-0.20888358115265304</v>
      </c>
      <c r="L22" s="137">
        <f t="shared" si="0"/>
        <v>-0.89006200572594052</v>
      </c>
      <c r="M22" s="137">
        <f t="shared" si="1"/>
        <v>-0.87890508733807127</v>
      </c>
      <c r="N22" s="137">
        <f t="shared" si="2"/>
        <v>-0.82308891248831606</v>
      </c>
      <c r="O22" s="137">
        <f t="shared" si="3"/>
        <v>-0.78840095295183032</v>
      </c>
      <c r="P22" s="137">
        <f t="shared" si="4"/>
        <v>-0.7850404384408578</v>
      </c>
    </row>
  </sheetData>
  <mergeCells count="12">
    <mergeCell ref="I6:I7"/>
    <mergeCell ref="J6:J7"/>
    <mergeCell ref="K6:P6"/>
    <mergeCell ref="H6:H7"/>
    <mergeCell ref="G6:G7"/>
    <mergeCell ref="B20:B22"/>
    <mergeCell ref="D6:E6"/>
    <mergeCell ref="F6:F7"/>
    <mergeCell ref="B8:B10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80" customWidth="1"/>
    <col min="2" max="2" width="13.28515625" style="80" customWidth="1"/>
    <col min="3" max="6" width="9.140625" style="80" customWidth="1"/>
    <col min="7" max="7" width="10" style="80" bestFit="1" customWidth="1"/>
    <col min="8" max="8" width="10" style="80" customWidth="1"/>
    <col min="9" max="9" width="11.5703125" style="80" bestFit="1" customWidth="1"/>
    <col min="10" max="10" width="9.140625" style="80" customWidth="1"/>
    <col min="11" max="15" width="9" style="80" customWidth="1"/>
    <col min="16" max="19" width="9.140625" style="80" customWidth="1"/>
    <col min="20" max="20" width="10" style="80" bestFit="1" customWidth="1"/>
    <col min="21" max="21" width="10" style="80" customWidth="1"/>
    <col min="22" max="22" width="11.5703125" style="80" bestFit="1" customWidth="1"/>
    <col min="23" max="32" width="9.140625" style="80" customWidth="1"/>
    <col min="33" max="33" width="10" style="80" bestFit="1" customWidth="1"/>
    <col min="34" max="34" width="10" style="80" customWidth="1"/>
    <col min="35" max="35" width="11.5703125" style="80" bestFit="1" customWidth="1"/>
    <col min="36" max="41" width="9.140625" style="80" customWidth="1"/>
    <col min="42" max="45" width="8.85546875" style="80"/>
    <col min="46" max="46" width="10" style="80" bestFit="1" customWidth="1"/>
    <col min="47" max="47" width="10" style="80" customWidth="1"/>
    <col min="48" max="48" width="11.5703125" style="80" bestFit="1" customWidth="1"/>
    <col min="49" max="58" width="8.85546875" style="80"/>
    <col min="59" max="59" width="10" style="80" bestFit="1" customWidth="1"/>
    <col min="60" max="60" width="10" style="80" customWidth="1"/>
    <col min="61" max="61" width="11.5703125" style="80" bestFit="1" customWidth="1"/>
    <col min="62" max="16384" width="8.85546875" style="80"/>
  </cols>
  <sheetData>
    <row r="1" spans="1:67" s="83" customFormat="1" x14ac:dyDescent="0.25">
      <c r="A1" s="91" t="s">
        <v>214</v>
      </c>
      <c r="B1" s="91"/>
      <c r="C1" s="91"/>
    </row>
    <row r="2" spans="1:67" s="83" customFormat="1" x14ac:dyDescent="0.25">
      <c r="A2" s="90" t="s">
        <v>207</v>
      </c>
      <c r="B2" s="90"/>
      <c r="C2" s="126"/>
      <c r="P2" s="84"/>
      <c r="Q2" s="84"/>
      <c r="R2" s="84"/>
      <c r="S2" s="84"/>
      <c r="T2" s="84"/>
      <c r="U2" s="84"/>
      <c r="V2" s="84"/>
    </row>
    <row r="3" spans="1:67" s="83" customFormat="1" ht="14.25" x14ac:dyDescent="0.2">
      <c r="P3" s="84"/>
      <c r="Q3" s="84"/>
      <c r="R3" s="84"/>
      <c r="S3" s="84"/>
      <c r="T3" s="84"/>
      <c r="U3" s="84"/>
      <c r="V3" s="84"/>
    </row>
    <row r="4" spans="1:67" s="83" customFormat="1" ht="14.25" x14ac:dyDescent="0.2">
      <c r="P4" s="84"/>
      <c r="Q4" s="84"/>
      <c r="R4" s="84"/>
      <c r="S4" s="84"/>
      <c r="T4" s="84"/>
      <c r="U4" s="84"/>
      <c r="V4" s="84"/>
    </row>
    <row r="6" spans="1:67" ht="18.600000000000001" customHeight="1" x14ac:dyDescent="0.25">
      <c r="B6" s="147"/>
      <c r="C6" s="283" t="s">
        <v>213</v>
      </c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310"/>
      <c r="P6" s="309" t="s">
        <v>212</v>
      </c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310"/>
      <c r="AC6" s="309" t="s">
        <v>211</v>
      </c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310"/>
      <c r="AP6" s="309" t="s">
        <v>200</v>
      </c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310"/>
      <c r="BC6" s="309" t="s">
        <v>210</v>
      </c>
      <c r="BD6" s="283"/>
      <c r="BE6" s="283"/>
      <c r="BF6" s="283"/>
      <c r="BG6" s="283"/>
      <c r="BH6" s="283"/>
      <c r="BI6" s="283"/>
      <c r="BJ6" s="283"/>
      <c r="BK6" s="283"/>
      <c r="BL6" s="283"/>
      <c r="BM6" s="283"/>
      <c r="BN6" s="283"/>
      <c r="BO6" s="310"/>
    </row>
    <row r="7" spans="1:67" ht="18.600000000000001" customHeight="1" x14ac:dyDescent="0.25">
      <c r="B7" s="281" t="s">
        <v>209</v>
      </c>
      <c r="C7" s="283" t="s">
        <v>14</v>
      </c>
      <c r="D7" s="283"/>
      <c r="E7" s="281" t="s">
        <v>18</v>
      </c>
      <c r="F7" s="281" t="s">
        <v>20</v>
      </c>
      <c r="G7" s="281" t="s">
        <v>21</v>
      </c>
      <c r="H7" s="281" t="s">
        <v>24</v>
      </c>
      <c r="I7" s="281" t="s">
        <v>89</v>
      </c>
      <c r="J7" s="283" t="s">
        <v>95</v>
      </c>
      <c r="K7" s="283"/>
      <c r="L7" s="283"/>
      <c r="M7" s="283"/>
      <c r="N7" s="283"/>
      <c r="O7" s="311"/>
      <c r="P7" s="283" t="s">
        <v>14</v>
      </c>
      <c r="Q7" s="283"/>
      <c r="R7" s="281" t="s">
        <v>18</v>
      </c>
      <c r="S7" s="281" t="s">
        <v>20</v>
      </c>
      <c r="T7" s="281" t="s">
        <v>21</v>
      </c>
      <c r="U7" s="281" t="s">
        <v>24</v>
      </c>
      <c r="V7" s="281" t="s">
        <v>89</v>
      </c>
      <c r="W7" s="283" t="s">
        <v>95</v>
      </c>
      <c r="X7" s="283"/>
      <c r="Y7" s="283"/>
      <c r="Z7" s="283"/>
      <c r="AA7" s="283"/>
      <c r="AB7" s="311"/>
      <c r="AC7" s="283" t="s">
        <v>14</v>
      </c>
      <c r="AD7" s="283"/>
      <c r="AE7" s="281" t="s">
        <v>18</v>
      </c>
      <c r="AF7" s="281" t="s">
        <v>20</v>
      </c>
      <c r="AG7" s="281" t="s">
        <v>21</v>
      </c>
      <c r="AH7" s="281" t="s">
        <v>24</v>
      </c>
      <c r="AI7" s="281" t="s">
        <v>89</v>
      </c>
      <c r="AJ7" s="283" t="s">
        <v>95</v>
      </c>
      <c r="AK7" s="283"/>
      <c r="AL7" s="283"/>
      <c r="AM7" s="283"/>
      <c r="AN7" s="283"/>
      <c r="AO7" s="310"/>
      <c r="AP7" s="283" t="s">
        <v>14</v>
      </c>
      <c r="AQ7" s="283"/>
      <c r="AR7" s="281" t="s">
        <v>18</v>
      </c>
      <c r="AS7" s="281" t="s">
        <v>20</v>
      </c>
      <c r="AT7" s="281" t="s">
        <v>21</v>
      </c>
      <c r="AU7" s="281" t="s">
        <v>24</v>
      </c>
      <c r="AV7" s="281" t="s">
        <v>89</v>
      </c>
      <c r="AW7" s="283" t="s">
        <v>95</v>
      </c>
      <c r="AX7" s="283"/>
      <c r="AY7" s="283"/>
      <c r="AZ7" s="283"/>
      <c r="BA7" s="283"/>
      <c r="BB7" s="310"/>
      <c r="BC7" s="283" t="s">
        <v>14</v>
      </c>
      <c r="BD7" s="283"/>
      <c r="BE7" s="281" t="s">
        <v>18</v>
      </c>
      <c r="BF7" s="281" t="s">
        <v>20</v>
      </c>
      <c r="BG7" s="281" t="s">
        <v>21</v>
      </c>
      <c r="BH7" s="281" t="s">
        <v>24</v>
      </c>
      <c r="BI7" s="281" t="s">
        <v>89</v>
      </c>
      <c r="BJ7" s="283" t="s">
        <v>95</v>
      </c>
      <c r="BK7" s="283"/>
      <c r="BL7" s="283"/>
      <c r="BM7" s="283"/>
      <c r="BN7" s="283"/>
      <c r="BO7" s="310"/>
    </row>
    <row r="8" spans="1:67" ht="25.5" customHeight="1" x14ac:dyDescent="0.25">
      <c r="B8" s="282"/>
      <c r="C8" s="145" t="s">
        <v>94</v>
      </c>
      <c r="D8" s="145" t="s">
        <v>93</v>
      </c>
      <c r="E8" s="282"/>
      <c r="F8" s="282"/>
      <c r="G8" s="282"/>
      <c r="H8" s="282"/>
      <c r="I8" s="282"/>
      <c r="J8" s="144" t="s">
        <v>1</v>
      </c>
      <c r="K8" s="144" t="s">
        <v>17</v>
      </c>
      <c r="L8" s="144" t="s">
        <v>19</v>
      </c>
      <c r="M8" s="144" t="s">
        <v>22</v>
      </c>
      <c r="N8" s="144" t="s">
        <v>23</v>
      </c>
      <c r="O8" s="144" t="s">
        <v>73</v>
      </c>
      <c r="P8" s="146" t="s">
        <v>94</v>
      </c>
      <c r="Q8" s="145" t="s">
        <v>93</v>
      </c>
      <c r="R8" s="282"/>
      <c r="S8" s="282"/>
      <c r="T8" s="282"/>
      <c r="U8" s="282"/>
      <c r="V8" s="282"/>
      <c r="W8" s="144" t="s">
        <v>1</v>
      </c>
      <c r="X8" s="144" t="s">
        <v>17</v>
      </c>
      <c r="Y8" s="144" t="s">
        <v>19</v>
      </c>
      <c r="Z8" s="144" t="s">
        <v>22</v>
      </c>
      <c r="AA8" s="144" t="s">
        <v>23</v>
      </c>
      <c r="AB8" s="144" t="s">
        <v>73</v>
      </c>
      <c r="AC8" s="146" t="s">
        <v>94</v>
      </c>
      <c r="AD8" s="145" t="s">
        <v>93</v>
      </c>
      <c r="AE8" s="282"/>
      <c r="AF8" s="282"/>
      <c r="AG8" s="282"/>
      <c r="AH8" s="282"/>
      <c r="AI8" s="282"/>
      <c r="AJ8" s="144" t="s">
        <v>1</v>
      </c>
      <c r="AK8" s="144" t="s">
        <v>17</v>
      </c>
      <c r="AL8" s="144" t="s">
        <v>19</v>
      </c>
      <c r="AM8" s="144" t="s">
        <v>22</v>
      </c>
      <c r="AN8" s="144" t="s">
        <v>23</v>
      </c>
      <c r="AO8" s="144" t="s">
        <v>73</v>
      </c>
      <c r="AP8" s="146" t="s">
        <v>94</v>
      </c>
      <c r="AQ8" s="145" t="s">
        <v>93</v>
      </c>
      <c r="AR8" s="282"/>
      <c r="AS8" s="282"/>
      <c r="AT8" s="282"/>
      <c r="AU8" s="282"/>
      <c r="AV8" s="282"/>
      <c r="AW8" s="144" t="s">
        <v>1</v>
      </c>
      <c r="AX8" s="144" t="s">
        <v>17</v>
      </c>
      <c r="AY8" s="144" t="s">
        <v>19</v>
      </c>
      <c r="AZ8" s="144" t="s">
        <v>22</v>
      </c>
      <c r="BA8" s="144" t="s">
        <v>23</v>
      </c>
      <c r="BB8" s="144" t="s">
        <v>73</v>
      </c>
      <c r="BC8" s="146" t="s">
        <v>94</v>
      </c>
      <c r="BD8" s="145" t="s">
        <v>93</v>
      </c>
      <c r="BE8" s="282"/>
      <c r="BF8" s="282"/>
      <c r="BG8" s="282"/>
      <c r="BH8" s="282"/>
      <c r="BI8" s="282"/>
      <c r="BJ8" s="144" t="s">
        <v>1</v>
      </c>
      <c r="BK8" s="144" t="s">
        <v>17</v>
      </c>
      <c r="BL8" s="144" t="s">
        <v>19</v>
      </c>
      <c r="BM8" s="144" t="s">
        <v>22</v>
      </c>
      <c r="BN8" s="144" t="s">
        <v>23</v>
      </c>
      <c r="BO8" s="144" t="s">
        <v>73</v>
      </c>
    </row>
    <row r="9" spans="1:67" x14ac:dyDescent="0.25">
      <c r="B9" s="96">
        <v>0</v>
      </c>
      <c r="C9" s="75">
        <v>3424.45</v>
      </c>
      <c r="D9" s="75">
        <v>1791.3715686274509</v>
      </c>
      <c r="E9" s="75">
        <v>901.33333333333337</v>
      </c>
      <c r="F9" s="75">
        <v>1642.5483870967741</v>
      </c>
      <c r="G9" s="75">
        <v>3108.7750000000001</v>
      </c>
      <c r="H9" s="75">
        <v>3499.1693548387098</v>
      </c>
      <c r="I9" s="75">
        <v>3287.5</v>
      </c>
      <c r="J9" s="140">
        <f t="shared" ref="J9:J32" si="0">(D9/C9)-1</f>
        <v>-0.47688780136154685</v>
      </c>
      <c r="K9" s="140">
        <f t="shared" ref="K9:K32" si="1">(E9/C9)-1</f>
        <v>-0.73679471642648209</v>
      </c>
      <c r="L9" s="140">
        <f t="shared" ref="L9:L32" si="2">(F9/C9)-1</f>
        <v>-0.5203468039840633</v>
      </c>
      <c r="M9" s="140">
        <f t="shared" ref="M9:M32" si="3">(G9/C9)-1</f>
        <v>-9.2182686270787961E-2</v>
      </c>
      <c r="N9" s="140">
        <f t="shared" ref="N9:N32" si="4">(H9/C9)-1</f>
        <v>2.1819373866959646E-2</v>
      </c>
      <c r="O9" s="140">
        <f t="shared" ref="O9:O32" si="5">(I9/C9)-1</f>
        <v>-3.9991823504504365E-2</v>
      </c>
      <c r="P9" s="141">
        <v>1867.55</v>
      </c>
      <c r="Q9" s="75">
        <v>1011.836274509804</v>
      </c>
      <c r="R9" s="75">
        <v>531.73333333333335</v>
      </c>
      <c r="S9" s="75">
        <v>1012.1290322580645</v>
      </c>
      <c r="T9" s="75">
        <v>954.08333333333337</v>
      </c>
      <c r="U9" s="75">
        <v>1480.5564516129032</v>
      </c>
      <c r="V9" s="75">
        <v>1689.0725806451612</v>
      </c>
      <c r="W9" s="140">
        <f t="shared" ref="W9:W32" si="6">(Q9/P9)-1</f>
        <v>-0.4582012398544596</v>
      </c>
      <c r="X9" s="140">
        <f t="shared" ref="X9:X32" si="7">(R9/P9)-1</f>
        <v>-0.71527759185385487</v>
      </c>
      <c r="Y9" s="140">
        <f t="shared" ref="Y9:Y32" si="8">(S9/P9)-1</f>
        <v>-0.4580444795276889</v>
      </c>
      <c r="Z9" s="140">
        <f t="shared" ref="Z9:Z32" si="9">T9/P9-1</f>
        <v>-0.48912568159710135</v>
      </c>
      <c r="AA9" s="140">
        <f t="shared" ref="AA9:AA32" si="10">(U9/P9)-1</f>
        <v>-0.20721991292714881</v>
      </c>
      <c r="AB9" s="140">
        <f t="shared" ref="AB9:AB32" si="11">(V9/P9)-1</f>
        <v>-9.5567679234740077E-2</v>
      </c>
      <c r="AC9" s="141">
        <v>453.5</v>
      </c>
      <c r="AD9" s="75">
        <v>371.18921568627457</v>
      </c>
      <c r="AE9" s="75">
        <v>179.33333333333334</v>
      </c>
      <c r="AF9" s="75">
        <v>188.66129032258064</v>
      </c>
      <c r="AG9" s="75">
        <v>297.46666666666664</v>
      </c>
      <c r="AH9" s="75">
        <v>386.33870967741933</v>
      </c>
      <c r="AI9" s="75">
        <v>369.45967741935482</v>
      </c>
      <c r="AJ9" s="140">
        <f t="shared" ref="AJ9:AJ32" si="12">(AD9/AC9)-1</f>
        <v>-0.18150117820005607</v>
      </c>
      <c r="AK9" s="140">
        <f t="shared" ref="AK9:AK32" si="13">(AE9/AC9)-1</f>
        <v>-0.60455714810731354</v>
      </c>
      <c r="AL9" s="140">
        <f t="shared" ref="AL9:AL32" si="14">(AF9/AC9)-1</f>
        <v>-0.58398833445957965</v>
      </c>
      <c r="AM9" s="140">
        <f t="shared" ref="AM9:AM32" si="15">AG9/AC9-1</f>
        <v>-0.34406468210216834</v>
      </c>
      <c r="AN9" s="140">
        <f t="shared" ref="AN9:AN32" si="16">AH9/AC9-1</f>
        <v>-0.14809545826368398</v>
      </c>
      <c r="AO9" s="140">
        <f t="shared" ref="AO9:AO32" si="17">(AI9/AC9)-1</f>
        <v>-0.18531493402567845</v>
      </c>
      <c r="AP9" s="141">
        <v>212.25</v>
      </c>
      <c r="AQ9" s="75">
        <v>78.529411764705884</v>
      </c>
      <c r="AR9" s="75">
        <v>25.600000000000005</v>
      </c>
      <c r="AS9" s="75">
        <v>65</v>
      </c>
      <c r="AT9" s="75">
        <v>77.849999999999994</v>
      </c>
      <c r="AU9" s="75">
        <v>136.45967741935485</v>
      </c>
      <c r="AV9" s="75">
        <v>163.25806451612902</v>
      </c>
      <c r="AW9" s="140">
        <f t="shared" ref="AW9:AW32" si="18">(AQ9/AP9)-1</f>
        <v>-0.63001454998960715</v>
      </c>
      <c r="AX9" s="140">
        <f t="shared" ref="AX9:AX32" si="19">(AR9/AP9)-1</f>
        <v>-0.87938751472320376</v>
      </c>
      <c r="AY9" s="140">
        <f t="shared" ref="AY9:AY32" si="20">(AS9/AP9)-1</f>
        <v>-0.69375736160188461</v>
      </c>
      <c r="AZ9" s="140">
        <f t="shared" ref="AZ9:AZ32" si="21">AT9/AP9-1</f>
        <v>-0.63321554770318023</v>
      </c>
      <c r="BA9" s="140">
        <f t="shared" ref="BA9:BA32" si="22">AU9/AP9-1</f>
        <v>-0.3570804361867852</v>
      </c>
      <c r="BB9" s="140">
        <f t="shared" ref="BB9:BB32" si="23">(AV9/AP9)-1</f>
        <v>-0.23082183973555226</v>
      </c>
      <c r="BC9" s="141">
        <f t="shared" ref="BC9:BC32" si="24">SUM(C9,P9,AC9,AP9)</f>
        <v>5957.75</v>
      </c>
      <c r="BD9" s="143">
        <f t="shared" ref="BD9:BD32" si="25">SUM(D9,Q9,AD9,AQ9)</f>
        <v>3252.9264705882351</v>
      </c>
      <c r="BE9" s="142">
        <f t="shared" ref="BE9:BE32" si="26">SUM(E9,R9,AE9,AR9)</f>
        <v>1637.9999999999998</v>
      </c>
      <c r="BF9" s="142">
        <f t="shared" ref="BF9:BF32" si="27">SUM(F9,S9,AF9,AS9)</f>
        <v>2908.338709677419</v>
      </c>
      <c r="BG9" s="142">
        <v>1109.54375</v>
      </c>
      <c r="BH9" s="75">
        <v>1375.6310483870968</v>
      </c>
      <c r="BI9" s="75">
        <v>1377.3225806451612</v>
      </c>
      <c r="BJ9" s="140">
        <f t="shared" ref="BJ9:BJ32" si="28">(BD9/BC9)-1</f>
        <v>-0.45400084417972641</v>
      </c>
      <c r="BK9" s="140">
        <f t="shared" ref="BK9:BK32" si="29">(BE9/BC9)-1</f>
        <v>-0.72506399227896434</v>
      </c>
      <c r="BL9" s="140">
        <f t="shared" ref="BL9:BL32" si="30">(BF9/BC9)-1</f>
        <v>-0.5118394176195008</v>
      </c>
      <c r="BM9" s="140">
        <f t="shared" ref="BM9:BM32" si="31">BG9/BC9-1</f>
        <v>-0.81376463429986146</v>
      </c>
      <c r="BN9" s="140">
        <f t="shared" ref="BN9:BN32" si="32">BH9/BC9-1</f>
        <v>-0.76910225363818607</v>
      </c>
      <c r="BO9" s="140">
        <f t="shared" ref="BO9:BO32" si="33">(BI9/BC9)-1</f>
        <v>-0.76881833231586394</v>
      </c>
    </row>
    <row r="10" spans="1:67" x14ac:dyDescent="0.25">
      <c r="B10" s="96">
        <v>4.1666666666666664E-2</v>
      </c>
      <c r="C10" s="75">
        <v>2210.7166666666667</v>
      </c>
      <c r="D10" s="75">
        <v>1111.9794117647059</v>
      </c>
      <c r="E10" s="75">
        <v>515.85</v>
      </c>
      <c r="F10" s="75">
        <v>917.16129032258061</v>
      </c>
      <c r="G10" s="75">
        <v>1856.6583333333333</v>
      </c>
      <c r="H10" s="75">
        <v>2366.0645161290322</v>
      </c>
      <c r="I10" s="75">
        <v>2402.3709677419356</v>
      </c>
      <c r="J10" s="140">
        <f t="shared" si="0"/>
        <v>-0.49700500813550397</v>
      </c>
      <c r="K10" s="140">
        <f t="shared" si="1"/>
        <v>-0.76665937893443303</v>
      </c>
      <c r="L10" s="140">
        <f t="shared" si="2"/>
        <v>-0.58512942696293935</v>
      </c>
      <c r="M10" s="140">
        <f t="shared" si="3"/>
        <v>-0.16015545486757687</v>
      </c>
      <c r="N10" s="140">
        <f t="shared" si="4"/>
        <v>7.0270357031595454E-2</v>
      </c>
      <c r="O10" s="140">
        <f t="shared" si="5"/>
        <v>8.6693289992808786E-2</v>
      </c>
      <c r="P10" s="141">
        <v>1081.9666666666667</v>
      </c>
      <c r="Q10" s="75">
        <v>660.65</v>
      </c>
      <c r="R10" s="75">
        <v>326.61666666666667</v>
      </c>
      <c r="S10" s="75">
        <v>591</v>
      </c>
      <c r="T10" s="75">
        <v>613.3416666666667</v>
      </c>
      <c r="U10" s="75">
        <v>960.38709677419354</v>
      </c>
      <c r="V10" s="75">
        <v>1123.5725806451612</v>
      </c>
      <c r="W10" s="140">
        <f t="shared" si="6"/>
        <v>-0.3893989340398657</v>
      </c>
      <c r="X10" s="140">
        <f t="shared" si="7"/>
        <v>-0.69812686774084232</v>
      </c>
      <c r="Y10" s="140">
        <f t="shared" si="8"/>
        <v>-0.45377245140022804</v>
      </c>
      <c r="Z10" s="140">
        <f t="shared" si="9"/>
        <v>-0.43312332480976001</v>
      </c>
      <c r="AA10" s="140">
        <f t="shared" si="10"/>
        <v>-0.11236905316781765</v>
      </c>
      <c r="AB10" s="140">
        <f t="shared" si="11"/>
        <v>3.8453970219502587E-2</v>
      </c>
      <c r="AC10" s="141">
        <v>366.21666666666664</v>
      </c>
      <c r="AD10" s="75">
        <v>293.29705882352937</v>
      </c>
      <c r="AE10" s="75">
        <v>164.43333333333334</v>
      </c>
      <c r="AF10" s="75">
        <v>170.98387096774192</v>
      </c>
      <c r="AG10" s="75">
        <v>261.98333333333335</v>
      </c>
      <c r="AH10" s="75">
        <v>315.5</v>
      </c>
      <c r="AI10" s="75">
        <v>292.01612903225805</v>
      </c>
      <c r="AJ10" s="140">
        <f t="shared" si="12"/>
        <v>-0.19911602742403112</v>
      </c>
      <c r="AK10" s="140">
        <f t="shared" si="13"/>
        <v>-0.55099440222090745</v>
      </c>
      <c r="AL10" s="140">
        <f t="shared" si="14"/>
        <v>-0.53310734728691966</v>
      </c>
      <c r="AM10" s="140">
        <f t="shared" si="15"/>
        <v>-0.28462203613525683</v>
      </c>
      <c r="AN10" s="140">
        <f t="shared" si="16"/>
        <v>-0.13848814454102754</v>
      </c>
      <c r="AO10" s="140">
        <f t="shared" si="17"/>
        <v>-0.20261376498723505</v>
      </c>
      <c r="AP10" s="141">
        <v>87.5</v>
      </c>
      <c r="AQ10" s="75">
        <v>41.176470588235297</v>
      </c>
      <c r="AR10" s="75">
        <v>16.133333333333336</v>
      </c>
      <c r="AS10" s="75">
        <v>35.532258064516128</v>
      </c>
      <c r="AT10" s="75">
        <v>39.69166666666667</v>
      </c>
      <c r="AU10" s="75">
        <v>68.983870967741936</v>
      </c>
      <c r="AV10" s="75">
        <v>81.91935483870968</v>
      </c>
      <c r="AW10" s="140">
        <f t="shared" si="18"/>
        <v>-0.52941176470588225</v>
      </c>
      <c r="AX10" s="140">
        <f t="shared" si="19"/>
        <v>-0.81561904761904758</v>
      </c>
      <c r="AY10" s="140">
        <f t="shared" si="20"/>
        <v>-0.59391705069124423</v>
      </c>
      <c r="AZ10" s="140">
        <f t="shared" si="21"/>
        <v>-0.54638095238095241</v>
      </c>
      <c r="BA10" s="140">
        <f t="shared" si="22"/>
        <v>-0.21161290322580639</v>
      </c>
      <c r="BB10" s="140">
        <f t="shared" si="23"/>
        <v>-6.3778801843317967E-2</v>
      </c>
      <c r="BC10" s="141">
        <f t="shared" si="24"/>
        <v>3746.4</v>
      </c>
      <c r="BD10" s="75">
        <f t="shared" si="25"/>
        <v>2107.1029411764703</v>
      </c>
      <c r="BE10" s="142">
        <f t="shared" si="26"/>
        <v>1023.0333333333334</v>
      </c>
      <c r="BF10" s="142">
        <f t="shared" si="27"/>
        <v>1714.6774193548385</v>
      </c>
      <c r="BG10" s="142">
        <v>692.91875000000005</v>
      </c>
      <c r="BH10" s="75">
        <v>927.73387096774195</v>
      </c>
      <c r="BI10" s="75">
        <v>974.9697580645161</v>
      </c>
      <c r="BJ10" s="140">
        <f t="shared" si="28"/>
        <v>-0.43756594566077567</v>
      </c>
      <c r="BK10" s="140">
        <f t="shared" si="29"/>
        <v>-0.72692896291551001</v>
      </c>
      <c r="BL10" s="140">
        <f t="shared" si="30"/>
        <v>-0.54231330894863383</v>
      </c>
      <c r="BM10" s="140">
        <f t="shared" si="31"/>
        <v>-0.81504410901131752</v>
      </c>
      <c r="BN10" s="140">
        <f t="shared" si="32"/>
        <v>-0.75236657298533471</v>
      </c>
      <c r="BO10" s="140">
        <f t="shared" si="33"/>
        <v>-0.73975823241925154</v>
      </c>
    </row>
    <row r="11" spans="1:67" x14ac:dyDescent="0.25">
      <c r="B11" s="96">
        <v>8.3333333333333329E-2</v>
      </c>
      <c r="C11" s="75">
        <v>1348.3916666666667</v>
      </c>
      <c r="D11" s="75">
        <v>681.39411764705892</v>
      </c>
      <c r="E11" s="75">
        <v>302.26666666666665</v>
      </c>
      <c r="F11" s="75">
        <v>498.87096774193549</v>
      </c>
      <c r="G11" s="75">
        <v>1085.4916666666666</v>
      </c>
      <c r="H11" s="75">
        <v>1362.233870967742</v>
      </c>
      <c r="I11" s="75">
        <v>1556.741935483871</v>
      </c>
      <c r="J11" s="140">
        <f t="shared" si="0"/>
        <v>-0.49466157757299078</v>
      </c>
      <c r="K11" s="140">
        <f t="shared" si="1"/>
        <v>-0.77583170072988195</v>
      </c>
      <c r="L11" s="140">
        <f t="shared" si="2"/>
        <v>-0.63002517734688701</v>
      </c>
      <c r="M11" s="140">
        <f t="shared" si="3"/>
        <v>-0.19497302341678668</v>
      </c>
      <c r="N11" s="140">
        <f t="shared" si="4"/>
        <v>1.026571480918026E-2</v>
      </c>
      <c r="O11" s="140">
        <f t="shared" si="5"/>
        <v>0.15451761826166055</v>
      </c>
      <c r="P11" s="141">
        <v>622.29166666666674</v>
      </c>
      <c r="Q11" s="75">
        <v>418.5529411764706</v>
      </c>
      <c r="R11" s="75">
        <v>213.66666666666666</v>
      </c>
      <c r="S11" s="75">
        <v>346.88709677419354</v>
      </c>
      <c r="T11" s="75">
        <v>359.64166666666665</v>
      </c>
      <c r="U11" s="75">
        <v>571.25806451612902</v>
      </c>
      <c r="V11" s="75">
        <v>641.5322580645161</v>
      </c>
      <c r="W11" s="140">
        <f t="shared" si="6"/>
        <v>-0.327400697138581</v>
      </c>
      <c r="X11" s="140">
        <f t="shared" si="7"/>
        <v>-0.65664546367592913</v>
      </c>
      <c r="Y11" s="140">
        <f t="shared" si="8"/>
        <v>-0.44256509390153043</v>
      </c>
      <c r="Z11" s="140">
        <f t="shared" si="9"/>
        <v>-0.42206896551724149</v>
      </c>
      <c r="AA11" s="140">
        <f t="shared" si="10"/>
        <v>-8.2009136365109092E-2</v>
      </c>
      <c r="AB11" s="140">
        <f t="shared" si="11"/>
        <v>3.0918928259014766E-2</v>
      </c>
      <c r="AC11" s="141">
        <v>236.59166666666664</v>
      </c>
      <c r="AD11" s="75">
        <v>221.75882352941176</v>
      </c>
      <c r="AE11" s="75">
        <v>116.31666666666666</v>
      </c>
      <c r="AF11" s="75">
        <v>131.29032258064515</v>
      </c>
      <c r="AG11" s="75">
        <v>176.03333333333333</v>
      </c>
      <c r="AH11" s="75">
        <v>215.7741935483871</v>
      </c>
      <c r="AI11" s="75">
        <v>195.55645161290323</v>
      </c>
      <c r="AJ11" s="140">
        <f t="shared" si="12"/>
        <v>-6.2693852857264143E-2</v>
      </c>
      <c r="AK11" s="140">
        <f t="shared" si="13"/>
        <v>-0.50836532704025927</v>
      </c>
      <c r="AL11" s="140">
        <f t="shared" si="14"/>
        <v>-0.44507630200847381</v>
      </c>
      <c r="AM11" s="140">
        <f t="shared" si="15"/>
        <v>-0.255961396217111</v>
      </c>
      <c r="AN11" s="140">
        <f t="shared" si="16"/>
        <v>-8.7989037870928932E-2</v>
      </c>
      <c r="AO11" s="140">
        <f t="shared" si="17"/>
        <v>-0.17344319701495581</v>
      </c>
      <c r="AP11" s="141">
        <v>38.65</v>
      </c>
      <c r="AQ11" s="75">
        <v>25.411764705882351</v>
      </c>
      <c r="AR11" s="75">
        <v>8.466666666666665</v>
      </c>
      <c r="AS11" s="75">
        <v>16.967741935483872</v>
      </c>
      <c r="AT11" s="75">
        <v>19.2</v>
      </c>
      <c r="AU11" s="75">
        <v>29.774193548387096</v>
      </c>
      <c r="AV11" s="75">
        <v>37.677419354838712</v>
      </c>
      <c r="AW11" s="140">
        <f t="shared" si="18"/>
        <v>-0.34251579027471279</v>
      </c>
      <c r="AX11" s="140">
        <f t="shared" si="19"/>
        <v>-0.78094006037084951</v>
      </c>
      <c r="AY11" s="140">
        <f t="shared" si="20"/>
        <v>-0.56098985936652335</v>
      </c>
      <c r="AZ11" s="140">
        <f t="shared" si="21"/>
        <v>-0.50323415265200522</v>
      </c>
      <c r="BA11" s="140">
        <f t="shared" si="22"/>
        <v>-0.22964570379334803</v>
      </c>
      <c r="BB11" s="140">
        <f t="shared" si="23"/>
        <v>-2.5163794182698207E-2</v>
      </c>
      <c r="BC11" s="141">
        <f t="shared" si="24"/>
        <v>2245.9250000000002</v>
      </c>
      <c r="BD11" s="75">
        <f t="shared" si="25"/>
        <v>1347.1176470588236</v>
      </c>
      <c r="BE11" s="75">
        <f t="shared" si="26"/>
        <v>640.7166666666667</v>
      </c>
      <c r="BF11" s="75">
        <f t="shared" si="27"/>
        <v>994.01612903225805</v>
      </c>
      <c r="BG11" s="75">
        <v>410.09166666666664</v>
      </c>
      <c r="BH11" s="75">
        <v>544.76008064516134</v>
      </c>
      <c r="BI11" s="75">
        <v>607.87701612903231</v>
      </c>
      <c r="BJ11" s="140">
        <f t="shared" si="28"/>
        <v>-0.40019473176583209</v>
      </c>
      <c r="BK11" s="140">
        <f t="shared" si="29"/>
        <v>-0.71472036391835592</v>
      </c>
      <c r="BL11" s="140">
        <f t="shared" si="30"/>
        <v>-0.55741348040016558</v>
      </c>
      <c r="BM11" s="140">
        <f t="shared" si="31"/>
        <v>-0.81740633962992237</v>
      </c>
      <c r="BN11" s="140">
        <f t="shared" si="32"/>
        <v>-0.75744511475442799</v>
      </c>
      <c r="BO11" s="140">
        <f t="shared" si="33"/>
        <v>-0.72934224601042674</v>
      </c>
    </row>
    <row r="12" spans="1:67" x14ac:dyDescent="0.25">
      <c r="B12" s="96">
        <v>0.125</v>
      </c>
      <c r="C12" s="75">
        <v>921.11666666666679</v>
      </c>
      <c r="D12" s="75">
        <v>460.14313725490189</v>
      </c>
      <c r="E12" s="75">
        <v>196.76666666666668</v>
      </c>
      <c r="F12" s="75">
        <v>284.29032258064518</v>
      </c>
      <c r="G12" s="75">
        <v>695.35833333333335</v>
      </c>
      <c r="H12" s="75">
        <v>872.94354838709683</v>
      </c>
      <c r="I12" s="75">
        <v>1038.2903225806451</v>
      </c>
      <c r="J12" s="140">
        <f t="shared" si="0"/>
        <v>-0.50045075297566166</v>
      </c>
      <c r="K12" s="140">
        <f t="shared" si="1"/>
        <v>-0.78638247055204735</v>
      </c>
      <c r="L12" s="140">
        <f t="shared" si="2"/>
        <v>-0.69136339307654282</v>
      </c>
      <c r="M12" s="140">
        <f t="shared" si="3"/>
        <v>-0.24509200788897545</v>
      </c>
      <c r="N12" s="140">
        <f t="shared" si="4"/>
        <v>-5.2298606705162176E-2</v>
      </c>
      <c r="O12" s="140">
        <f t="shared" si="5"/>
        <v>0.12720826813177299</v>
      </c>
      <c r="P12" s="141">
        <v>433.26666666666659</v>
      </c>
      <c r="Q12" s="75">
        <v>312.29607843137256</v>
      </c>
      <c r="R12" s="75">
        <v>165.63333333333333</v>
      </c>
      <c r="S12" s="75">
        <v>232.03225806451613</v>
      </c>
      <c r="T12" s="75">
        <v>255.55</v>
      </c>
      <c r="U12" s="75">
        <v>404.40322580645159</v>
      </c>
      <c r="V12" s="75">
        <v>447.03225806451616</v>
      </c>
      <c r="W12" s="140">
        <f t="shared" si="6"/>
        <v>-0.27920585067385917</v>
      </c>
      <c r="X12" s="140">
        <f t="shared" si="7"/>
        <v>-0.61771041698722873</v>
      </c>
      <c r="Y12" s="140">
        <f t="shared" si="8"/>
        <v>-0.46445855193602981</v>
      </c>
      <c r="Z12" s="140">
        <f t="shared" si="9"/>
        <v>-0.41017848899830733</v>
      </c>
      <c r="AA12" s="140">
        <f t="shared" si="10"/>
        <v>-6.6618189398865213E-2</v>
      </c>
      <c r="AB12" s="140">
        <f t="shared" si="11"/>
        <v>3.1771637323856572E-2</v>
      </c>
      <c r="AC12" s="141">
        <v>175.76666666666668</v>
      </c>
      <c r="AD12" s="75">
        <v>174.47254901960784</v>
      </c>
      <c r="AE12" s="75">
        <v>85.916666666666671</v>
      </c>
      <c r="AF12" s="75">
        <v>97.58064516129032</v>
      </c>
      <c r="AG12" s="75">
        <v>136.875</v>
      </c>
      <c r="AH12" s="75">
        <v>164.01612903225808</v>
      </c>
      <c r="AI12" s="75">
        <v>146.26612903225808</v>
      </c>
      <c r="AJ12" s="140">
        <f t="shared" si="12"/>
        <v>-7.3627023348691312E-3</v>
      </c>
      <c r="AK12" s="140">
        <f t="shared" si="13"/>
        <v>-0.51118907642708145</v>
      </c>
      <c r="AL12" s="140">
        <f t="shared" si="14"/>
        <v>-0.44482849329817764</v>
      </c>
      <c r="AM12" s="140">
        <f t="shared" si="15"/>
        <v>-0.22126872747961324</v>
      </c>
      <c r="AN12" s="140">
        <f t="shared" si="16"/>
        <v>-6.6853049313912005E-2</v>
      </c>
      <c r="AO12" s="140">
        <f t="shared" si="17"/>
        <v>-0.16783920520240048</v>
      </c>
      <c r="AP12" s="141">
        <v>24.2</v>
      </c>
      <c r="AQ12" s="75">
        <v>19.147058823529413</v>
      </c>
      <c r="AR12" s="75">
        <v>6.9833333333333343</v>
      </c>
      <c r="AS12" s="75">
        <v>11.580645161290322</v>
      </c>
      <c r="AT12" s="75">
        <v>12.116666666666667</v>
      </c>
      <c r="AU12" s="75">
        <v>19.64516129032258</v>
      </c>
      <c r="AV12" s="75">
        <v>21.427419354838708</v>
      </c>
      <c r="AW12" s="140">
        <f t="shared" si="18"/>
        <v>-0.20879922216820601</v>
      </c>
      <c r="AX12" s="140">
        <f t="shared" si="19"/>
        <v>-0.71143250688705229</v>
      </c>
      <c r="AY12" s="140">
        <f t="shared" si="20"/>
        <v>-0.52146094374833374</v>
      </c>
      <c r="AZ12" s="140">
        <f t="shared" si="21"/>
        <v>-0.49931129476584024</v>
      </c>
      <c r="BA12" s="140">
        <f t="shared" si="22"/>
        <v>-0.1882164756065049</v>
      </c>
      <c r="BB12" s="140">
        <f t="shared" si="23"/>
        <v>-0.11456944814716075</v>
      </c>
      <c r="BC12" s="141">
        <f t="shared" si="24"/>
        <v>1554.3500000000001</v>
      </c>
      <c r="BD12" s="75">
        <f t="shared" si="25"/>
        <v>966.05882352941171</v>
      </c>
      <c r="BE12" s="75">
        <f t="shared" si="26"/>
        <v>455.3</v>
      </c>
      <c r="BF12" s="75">
        <f t="shared" si="27"/>
        <v>625.48387096774206</v>
      </c>
      <c r="BG12" s="75">
        <v>274.97500000000002</v>
      </c>
      <c r="BH12" s="75">
        <v>365.25201612903226</v>
      </c>
      <c r="BI12" s="75">
        <v>413.25403225806451</v>
      </c>
      <c r="BJ12" s="140">
        <f t="shared" si="28"/>
        <v>-0.37848050726708171</v>
      </c>
      <c r="BK12" s="140">
        <f t="shared" si="29"/>
        <v>-0.70708012995786018</v>
      </c>
      <c r="BL12" s="140">
        <f t="shared" si="30"/>
        <v>-0.59759135910976169</v>
      </c>
      <c r="BM12" s="140">
        <f t="shared" si="31"/>
        <v>-0.82309325441502879</v>
      </c>
      <c r="BN12" s="140">
        <f t="shared" si="32"/>
        <v>-0.7650130175771015</v>
      </c>
      <c r="BO12" s="140">
        <f t="shared" si="33"/>
        <v>-0.73413064479810564</v>
      </c>
    </row>
    <row r="13" spans="1:67" x14ac:dyDescent="0.25">
      <c r="B13" s="96">
        <v>0.16666666666666666</v>
      </c>
      <c r="C13" s="75">
        <v>826.80833333333317</v>
      </c>
      <c r="D13" s="75">
        <v>435.81078431372543</v>
      </c>
      <c r="E13" s="75">
        <v>165.71666666666667</v>
      </c>
      <c r="F13" s="75">
        <v>281.58064516129031</v>
      </c>
      <c r="G13" s="75">
        <v>600.50833333333333</v>
      </c>
      <c r="H13" s="75">
        <v>799.45161290322585</v>
      </c>
      <c r="I13" s="75">
        <v>889.66129032258061</v>
      </c>
      <c r="J13" s="140">
        <f t="shared" si="0"/>
        <v>-0.47289986476463652</v>
      </c>
      <c r="K13" s="140">
        <f t="shared" si="1"/>
        <v>-0.79957063809629392</v>
      </c>
      <c r="L13" s="140">
        <f t="shared" si="2"/>
        <v>-0.65943661449797064</v>
      </c>
      <c r="M13" s="140">
        <f t="shared" si="3"/>
        <v>-0.27370309523569536</v>
      </c>
      <c r="N13" s="140">
        <f t="shared" si="4"/>
        <v>-3.3087136797251282E-2</v>
      </c>
      <c r="O13" s="140">
        <f t="shared" si="5"/>
        <v>7.6018775398466909E-2</v>
      </c>
      <c r="P13" s="141">
        <v>484.30833333333328</v>
      </c>
      <c r="Q13" s="75">
        <v>330.99901960784314</v>
      </c>
      <c r="R13" s="75">
        <v>171.3</v>
      </c>
      <c r="S13" s="75">
        <v>261.11290322580646</v>
      </c>
      <c r="T13" s="75">
        <v>254.86666666666667</v>
      </c>
      <c r="U13" s="75">
        <v>427.84677419354841</v>
      </c>
      <c r="V13" s="75">
        <v>444.12903225806451</v>
      </c>
      <c r="W13" s="140">
        <f t="shared" si="6"/>
        <v>-0.31655311951853704</v>
      </c>
      <c r="X13" s="140">
        <f t="shared" si="7"/>
        <v>-0.64629970576595475</v>
      </c>
      <c r="Y13" s="140">
        <f t="shared" si="8"/>
        <v>-0.46085399475030064</v>
      </c>
      <c r="Z13" s="140">
        <f t="shared" si="9"/>
        <v>-0.47375122597518793</v>
      </c>
      <c r="AA13" s="140">
        <f t="shared" si="10"/>
        <v>-0.11658184518771075</v>
      </c>
      <c r="AB13" s="140">
        <f t="shared" si="11"/>
        <v>-8.2962233581090783E-2</v>
      </c>
      <c r="AC13" s="141">
        <v>183.15833333333336</v>
      </c>
      <c r="AD13" s="75">
        <v>181.29313725490198</v>
      </c>
      <c r="AE13" s="75">
        <v>81.316666666666663</v>
      </c>
      <c r="AF13" s="75">
        <v>97.548387096774192</v>
      </c>
      <c r="AG13" s="75">
        <v>130.05833333333334</v>
      </c>
      <c r="AH13" s="75">
        <v>159.49193548387098</v>
      </c>
      <c r="AI13" s="75">
        <v>156.23387096774192</v>
      </c>
      <c r="AJ13" s="140">
        <f t="shared" si="12"/>
        <v>-1.0183517421710087E-2</v>
      </c>
      <c r="AK13" s="140">
        <f t="shared" si="13"/>
        <v>-0.55603075663133006</v>
      </c>
      <c r="AL13" s="140">
        <f t="shared" si="14"/>
        <v>-0.46740950672856352</v>
      </c>
      <c r="AM13" s="140">
        <f t="shared" si="15"/>
        <v>-0.28991309886710048</v>
      </c>
      <c r="AN13" s="140">
        <f t="shared" si="16"/>
        <v>-0.1292127822892527</v>
      </c>
      <c r="AO13" s="140">
        <f t="shared" si="17"/>
        <v>-0.14700102297060702</v>
      </c>
      <c r="AP13" s="141">
        <v>22.3</v>
      </c>
      <c r="AQ13" s="75">
        <v>19.647058823529413</v>
      </c>
      <c r="AR13" s="75">
        <v>5.8666666666666707</v>
      </c>
      <c r="AS13" s="75">
        <v>12.193548387096774</v>
      </c>
      <c r="AT13" s="75">
        <v>12.333333333333334</v>
      </c>
      <c r="AU13" s="75">
        <v>20.120967741935484</v>
      </c>
      <c r="AV13" s="75">
        <v>21.548387096774192</v>
      </c>
      <c r="AW13" s="140">
        <f t="shared" si="18"/>
        <v>-0.1189659720390398</v>
      </c>
      <c r="AX13" s="140">
        <f t="shared" si="19"/>
        <v>-0.73692077727952143</v>
      </c>
      <c r="AY13" s="140">
        <f t="shared" si="20"/>
        <v>-0.45320410820193835</v>
      </c>
      <c r="AZ13" s="140">
        <f t="shared" si="21"/>
        <v>-0.44693572496263079</v>
      </c>
      <c r="BA13" s="140">
        <f t="shared" si="22"/>
        <v>-9.7714451034283223E-2</v>
      </c>
      <c r="BB13" s="140">
        <f t="shared" si="23"/>
        <v>-3.3704614494430851E-2</v>
      </c>
      <c r="BC13" s="141">
        <f t="shared" si="24"/>
        <v>1516.5749999999996</v>
      </c>
      <c r="BD13" s="75">
        <f t="shared" si="25"/>
        <v>967.74999999999989</v>
      </c>
      <c r="BE13" s="75">
        <f t="shared" si="26"/>
        <v>424.2</v>
      </c>
      <c r="BF13" s="75">
        <f t="shared" si="27"/>
        <v>652.4354838709678</v>
      </c>
      <c r="BG13" s="75">
        <v>249.44166666666666</v>
      </c>
      <c r="BH13" s="75">
        <v>351.72782258064518</v>
      </c>
      <c r="BI13" s="75">
        <v>377.89314516129031</v>
      </c>
      <c r="BJ13" s="140">
        <f t="shared" si="28"/>
        <v>-0.36188450950332152</v>
      </c>
      <c r="BK13" s="140">
        <f t="shared" si="29"/>
        <v>-0.72029078680579595</v>
      </c>
      <c r="BL13" s="140">
        <f t="shared" si="30"/>
        <v>-0.56979675659234263</v>
      </c>
      <c r="BM13" s="140">
        <f t="shared" si="31"/>
        <v>-0.83552302611696305</v>
      </c>
      <c r="BN13" s="140">
        <f t="shared" si="32"/>
        <v>-0.7680775282589748</v>
      </c>
      <c r="BO13" s="140">
        <f t="shared" si="33"/>
        <v>-0.75082462445886922</v>
      </c>
    </row>
    <row r="14" spans="1:67" x14ac:dyDescent="0.25">
      <c r="B14" s="96">
        <v>0.20833333333333334</v>
      </c>
      <c r="C14" s="75">
        <v>1131.8416666666667</v>
      </c>
      <c r="D14" s="75">
        <v>657.14999999999986</v>
      </c>
      <c r="E14" s="75">
        <v>253.7</v>
      </c>
      <c r="F14" s="75">
        <v>346</v>
      </c>
      <c r="G14" s="75">
        <v>984.98333333333335</v>
      </c>
      <c r="H14" s="75">
        <v>1164.1693548387098</v>
      </c>
      <c r="I14" s="75">
        <v>1087.516129032258</v>
      </c>
      <c r="J14" s="140">
        <f t="shared" si="0"/>
        <v>-0.41939758947438188</v>
      </c>
      <c r="K14" s="140">
        <f t="shared" si="1"/>
        <v>-0.77585204055337542</v>
      </c>
      <c r="L14" s="140">
        <f t="shared" si="2"/>
        <v>-0.69430353185442606</v>
      </c>
      <c r="M14" s="140">
        <f t="shared" si="3"/>
        <v>-0.12975165843279024</v>
      </c>
      <c r="N14" s="140">
        <f t="shared" si="4"/>
        <v>2.8562023403193582E-2</v>
      </c>
      <c r="O14" s="140">
        <f t="shared" si="5"/>
        <v>-3.9162313015874139E-2</v>
      </c>
      <c r="P14" s="141">
        <v>789.74166666666656</v>
      </c>
      <c r="Q14" s="75">
        <v>533.66764705882349</v>
      </c>
      <c r="R14" s="75">
        <v>250.66666666666666</v>
      </c>
      <c r="S14" s="75">
        <v>333.75806451612902</v>
      </c>
      <c r="T14" s="75">
        <v>440.95</v>
      </c>
      <c r="U14" s="75">
        <v>715.25806451612902</v>
      </c>
      <c r="V14" s="75">
        <v>613.26612903225805</v>
      </c>
      <c r="W14" s="140">
        <f t="shared" si="6"/>
        <v>-0.32425035985333994</v>
      </c>
      <c r="X14" s="140">
        <f t="shared" si="7"/>
        <v>-0.68259662969958534</v>
      </c>
      <c r="Y14" s="140">
        <f t="shared" si="8"/>
        <v>-0.57738323985759599</v>
      </c>
      <c r="Z14" s="140">
        <f t="shared" si="9"/>
        <v>-0.44165286116768132</v>
      </c>
      <c r="AA14" s="140">
        <f t="shared" si="10"/>
        <v>-9.4313881734158889E-2</v>
      </c>
      <c r="AB14" s="140">
        <f t="shared" si="11"/>
        <v>-0.22345982880613935</v>
      </c>
      <c r="AC14" s="141">
        <v>286.24166666666667</v>
      </c>
      <c r="AD14" s="75">
        <v>252.90294117647062</v>
      </c>
      <c r="AE14" s="75">
        <v>108.36666666666666</v>
      </c>
      <c r="AF14" s="75">
        <v>128.43548387096774</v>
      </c>
      <c r="AG14" s="75">
        <v>200.19166666666666</v>
      </c>
      <c r="AH14" s="75">
        <v>220.83064516129033</v>
      </c>
      <c r="AI14" s="75">
        <v>207.64516129032259</v>
      </c>
      <c r="AJ14" s="140">
        <f t="shared" si="12"/>
        <v>-0.11647055398478923</v>
      </c>
      <c r="AK14" s="140">
        <f t="shared" si="13"/>
        <v>-0.62141547061049818</v>
      </c>
      <c r="AL14" s="140">
        <f t="shared" si="14"/>
        <v>-0.55130402443983439</v>
      </c>
      <c r="AM14" s="140">
        <f t="shared" si="15"/>
        <v>-0.30062010538880324</v>
      </c>
      <c r="AN14" s="140">
        <f t="shared" si="16"/>
        <v>-0.22851677139495064</v>
      </c>
      <c r="AO14" s="140">
        <f t="shared" si="17"/>
        <v>-0.27458093816883433</v>
      </c>
      <c r="AP14" s="141">
        <v>35.799999999999997</v>
      </c>
      <c r="AQ14" s="75">
        <v>31.764705882352942</v>
      </c>
      <c r="AR14" s="75">
        <v>7.6999999999999984</v>
      </c>
      <c r="AS14" s="75">
        <v>13.661290322580646</v>
      </c>
      <c r="AT14" s="75">
        <v>22.383333333333333</v>
      </c>
      <c r="AU14" s="75">
        <v>31.04032258064516</v>
      </c>
      <c r="AV14" s="75">
        <v>26.766129032258064</v>
      </c>
      <c r="AW14" s="140">
        <f t="shared" si="18"/>
        <v>-0.11271771278343734</v>
      </c>
      <c r="AX14" s="140">
        <f t="shared" si="19"/>
        <v>-0.78491620111731852</v>
      </c>
      <c r="AY14" s="140">
        <f t="shared" si="20"/>
        <v>-0.61839971165975849</v>
      </c>
      <c r="AZ14" s="140">
        <f t="shared" si="21"/>
        <v>-0.37476722532588447</v>
      </c>
      <c r="BA14" s="140">
        <f t="shared" si="22"/>
        <v>-0.13295188322220219</v>
      </c>
      <c r="BB14" s="140">
        <f t="shared" si="23"/>
        <v>-0.25234276446206516</v>
      </c>
      <c r="BC14" s="141">
        <f t="shared" si="24"/>
        <v>2243.625</v>
      </c>
      <c r="BD14" s="75">
        <f t="shared" si="25"/>
        <v>1475.4852941176468</v>
      </c>
      <c r="BE14" s="75">
        <f t="shared" si="26"/>
        <v>620.43333333333339</v>
      </c>
      <c r="BF14" s="75">
        <f t="shared" si="27"/>
        <v>821.85483870967744</v>
      </c>
      <c r="BG14" s="75">
        <v>412.12708333333336</v>
      </c>
      <c r="BH14" s="75">
        <v>532.82459677419354</v>
      </c>
      <c r="BI14" s="75">
        <v>483.79838709677421</v>
      </c>
      <c r="BJ14" s="140">
        <f t="shared" si="28"/>
        <v>-0.34236546030747261</v>
      </c>
      <c r="BK14" s="140">
        <f t="shared" si="29"/>
        <v>-0.72346834549742789</v>
      </c>
      <c r="BL14" s="140">
        <f t="shared" si="30"/>
        <v>-0.63369331385161187</v>
      </c>
      <c r="BM14" s="140">
        <f t="shared" si="31"/>
        <v>-0.81631195795494638</v>
      </c>
      <c r="BN14" s="140">
        <f t="shared" si="32"/>
        <v>-0.76251619732611575</v>
      </c>
      <c r="BO14" s="140">
        <f t="shared" si="33"/>
        <v>-0.78436753597558673</v>
      </c>
    </row>
    <row r="15" spans="1:67" x14ac:dyDescent="0.25">
      <c r="B15" s="96">
        <v>0.25</v>
      </c>
      <c r="C15" s="75">
        <v>2899.1708333333331</v>
      </c>
      <c r="D15" s="75">
        <v>1995.4107843137253</v>
      </c>
      <c r="E15" s="75">
        <v>762.41666666666663</v>
      </c>
      <c r="F15" s="75">
        <v>861.40322580645159</v>
      </c>
      <c r="G15" s="75">
        <v>2507.3666666666668</v>
      </c>
      <c r="H15" s="75">
        <v>2635.8629032258063</v>
      </c>
      <c r="I15" s="75">
        <v>2603.4435483870966</v>
      </c>
      <c r="J15" s="140">
        <f t="shared" si="0"/>
        <v>-0.31173052606234519</v>
      </c>
      <c r="K15" s="140">
        <f t="shared" si="1"/>
        <v>-0.73702251074660707</v>
      </c>
      <c r="L15" s="140">
        <f t="shared" si="2"/>
        <v>-0.70287945232394256</v>
      </c>
      <c r="M15" s="140">
        <f t="shared" si="3"/>
        <v>-0.13514352523207052</v>
      </c>
      <c r="N15" s="140">
        <f t="shared" si="4"/>
        <v>-9.0821805697040459E-2</v>
      </c>
      <c r="O15" s="140">
        <f t="shared" si="5"/>
        <v>-0.10200409080627471</v>
      </c>
      <c r="P15" s="141">
        <v>2122.9208333333331</v>
      </c>
      <c r="Q15" s="75">
        <v>1598.9049019607842</v>
      </c>
      <c r="R15" s="75">
        <v>650.51666666666665</v>
      </c>
      <c r="S15" s="75">
        <v>712.45161290322585</v>
      </c>
      <c r="T15" s="75">
        <v>986.51666666666665</v>
      </c>
      <c r="U15" s="75">
        <v>1612.7822580645161</v>
      </c>
      <c r="V15" s="75">
        <v>1505.6854838709678</v>
      </c>
      <c r="W15" s="140">
        <f t="shared" si="6"/>
        <v>-0.24683724571573318</v>
      </c>
      <c r="X15" s="140">
        <f t="shared" si="7"/>
        <v>-0.69357469367086622</v>
      </c>
      <c r="Y15" s="140">
        <f t="shared" si="8"/>
        <v>-0.66440029146797708</v>
      </c>
      <c r="Z15" s="140">
        <f t="shared" si="9"/>
        <v>-0.53530218782691297</v>
      </c>
      <c r="AA15" s="140">
        <f t="shared" si="10"/>
        <v>-0.2403003292722018</v>
      </c>
      <c r="AB15" s="140">
        <f t="shared" si="11"/>
        <v>-0.29074817099665695</v>
      </c>
      <c r="AC15" s="141">
        <v>497.72083333333342</v>
      </c>
      <c r="AD15" s="75">
        <v>383.4343137254902</v>
      </c>
      <c r="AE15" s="75">
        <v>182.38333333333333</v>
      </c>
      <c r="AF15" s="75">
        <v>157.20967741935485</v>
      </c>
      <c r="AG15" s="75">
        <v>295.65833333333336</v>
      </c>
      <c r="AH15" s="75">
        <v>336.26612903225805</v>
      </c>
      <c r="AI15" s="75">
        <v>322.58064516129031</v>
      </c>
      <c r="AJ15" s="140">
        <f t="shared" si="12"/>
        <v>-0.22961972245052331</v>
      </c>
      <c r="AK15" s="140">
        <f t="shared" si="13"/>
        <v>-0.63356299130201843</v>
      </c>
      <c r="AL15" s="140">
        <f t="shared" si="14"/>
        <v>-0.68414085388692492</v>
      </c>
      <c r="AM15" s="140">
        <f t="shared" si="15"/>
        <v>-0.40597557198228595</v>
      </c>
      <c r="AN15" s="140">
        <f t="shared" si="16"/>
        <v>-0.32438807758916133</v>
      </c>
      <c r="AO15" s="140">
        <f t="shared" si="17"/>
        <v>-0.35188438265502198</v>
      </c>
      <c r="AP15" s="141">
        <v>242.05</v>
      </c>
      <c r="AQ15" s="75">
        <v>153.91176470588235</v>
      </c>
      <c r="AR15" s="75">
        <v>23.683333333333326</v>
      </c>
      <c r="AS15" s="75">
        <v>33.532258064516128</v>
      </c>
      <c r="AT15" s="75">
        <v>66.474999999999994</v>
      </c>
      <c r="AU15" s="75">
        <v>91.975806451612897</v>
      </c>
      <c r="AV15" s="75">
        <v>84.637096774193552</v>
      </c>
      <c r="AW15" s="140">
        <f t="shared" si="18"/>
        <v>-0.36413234990339871</v>
      </c>
      <c r="AX15" s="140">
        <f t="shared" si="19"/>
        <v>-0.90215520209323141</v>
      </c>
      <c r="AY15" s="140">
        <f t="shared" si="20"/>
        <v>-0.86146557296213122</v>
      </c>
      <c r="AZ15" s="140">
        <f t="shared" si="21"/>
        <v>-0.72536665978103709</v>
      </c>
      <c r="BA15" s="140">
        <f t="shared" si="22"/>
        <v>-0.620013193754956</v>
      </c>
      <c r="BB15" s="140">
        <f t="shared" si="23"/>
        <v>-0.65033217610331118</v>
      </c>
      <c r="BC15" s="141">
        <f t="shared" si="24"/>
        <v>5761.8625000000002</v>
      </c>
      <c r="BD15" s="75">
        <f t="shared" si="25"/>
        <v>4131.661764705882</v>
      </c>
      <c r="BE15" s="75">
        <f t="shared" si="26"/>
        <v>1619</v>
      </c>
      <c r="BF15" s="75">
        <f t="shared" si="27"/>
        <v>1764.5967741935485</v>
      </c>
      <c r="BG15" s="75">
        <v>964.00416666666672</v>
      </c>
      <c r="BH15" s="75">
        <v>1169.2217741935483</v>
      </c>
      <c r="BI15" s="75">
        <v>1129.0866935483871</v>
      </c>
      <c r="BJ15" s="140">
        <f t="shared" si="28"/>
        <v>-0.28292947554616554</v>
      </c>
      <c r="BK15" s="140">
        <f t="shared" si="29"/>
        <v>-0.71901446797801927</v>
      </c>
      <c r="BL15" s="140">
        <f t="shared" si="30"/>
        <v>-0.69374542099997205</v>
      </c>
      <c r="BM15" s="140">
        <f t="shared" si="31"/>
        <v>-0.83269226458169265</v>
      </c>
      <c r="BN15" s="140">
        <f t="shared" si="32"/>
        <v>-0.7970757243524037</v>
      </c>
      <c r="BO15" s="140">
        <f t="shared" si="33"/>
        <v>-0.80404136795204906</v>
      </c>
    </row>
    <row r="16" spans="1:67" x14ac:dyDescent="0.25">
      <c r="B16" s="96">
        <v>0.29166666666666669</v>
      </c>
      <c r="C16" s="75">
        <v>3910.8291666666673</v>
      </c>
      <c r="D16" s="75">
        <v>3361.1774509803913</v>
      </c>
      <c r="E16" s="75">
        <v>1991.35</v>
      </c>
      <c r="F16" s="75">
        <v>2054.1935483870966</v>
      </c>
      <c r="G16" s="75">
        <v>4121.083333333333</v>
      </c>
      <c r="H16" s="75">
        <v>3920.8790322580644</v>
      </c>
      <c r="I16" s="75">
        <v>3891.2258064516127</v>
      </c>
      <c r="J16" s="140">
        <f t="shared" si="0"/>
        <v>-0.14054608172894523</v>
      </c>
      <c r="K16" s="140">
        <f t="shared" si="1"/>
        <v>-0.49081130493426917</v>
      </c>
      <c r="L16" s="140">
        <f t="shared" si="2"/>
        <v>-0.47474219383048233</v>
      </c>
      <c r="M16" s="140">
        <f t="shared" si="3"/>
        <v>5.3762043215473065E-2</v>
      </c>
      <c r="N16" s="140">
        <f t="shared" si="4"/>
        <v>2.5697531554320641E-3</v>
      </c>
      <c r="O16" s="140">
        <f t="shared" si="5"/>
        <v>-5.0125841297647966E-3</v>
      </c>
      <c r="P16" s="141">
        <v>3421.6291666666671</v>
      </c>
      <c r="Q16" s="75">
        <v>2948.1539215686275</v>
      </c>
      <c r="R16" s="75">
        <v>1394.8166666666666</v>
      </c>
      <c r="S16" s="75">
        <v>1476.8064516129032</v>
      </c>
      <c r="T16" s="75">
        <v>1818.2333333333333</v>
      </c>
      <c r="U16" s="75">
        <v>2721.9032258064517</v>
      </c>
      <c r="V16" s="75">
        <v>2544.4516129032259</v>
      </c>
      <c r="W16" s="140">
        <f t="shared" si="6"/>
        <v>-0.13837713616385161</v>
      </c>
      <c r="X16" s="140">
        <f t="shared" si="7"/>
        <v>-0.59235305793658244</v>
      </c>
      <c r="Y16" s="140">
        <f t="shared" si="8"/>
        <v>-0.568390851352369</v>
      </c>
      <c r="Z16" s="140">
        <f t="shared" si="9"/>
        <v>-0.46860596377700203</v>
      </c>
      <c r="AA16" s="140">
        <f t="shared" si="10"/>
        <v>-0.20450081139034848</v>
      </c>
      <c r="AB16" s="140">
        <f t="shared" si="11"/>
        <v>-0.25636254282283399</v>
      </c>
      <c r="AC16" s="141">
        <v>728.52916666666658</v>
      </c>
      <c r="AD16" s="75">
        <v>557.30098039215682</v>
      </c>
      <c r="AE16" s="75">
        <v>209.31666666666666</v>
      </c>
      <c r="AF16" s="75">
        <v>172.67741935483872</v>
      </c>
      <c r="AG16" s="75">
        <v>337.95</v>
      </c>
      <c r="AH16" s="75">
        <v>372.65322580645159</v>
      </c>
      <c r="AI16" s="75">
        <v>386.29032258064518</v>
      </c>
      <c r="AJ16" s="140">
        <f t="shared" si="12"/>
        <v>-0.23503271263380188</v>
      </c>
      <c r="AK16" s="140">
        <f t="shared" si="13"/>
        <v>-0.7126859482862159</v>
      </c>
      <c r="AL16" s="140">
        <f t="shared" si="14"/>
        <v>-0.76297802853259533</v>
      </c>
      <c r="AM16" s="140">
        <f t="shared" si="15"/>
        <v>-0.536120150760379</v>
      </c>
      <c r="AN16" s="140">
        <f t="shared" si="16"/>
        <v>-0.48848550908194943</v>
      </c>
      <c r="AO16" s="140">
        <f t="shared" si="17"/>
        <v>-0.46976683946905096</v>
      </c>
      <c r="AP16" s="141">
        <v>1193.05</v>
      </c>
      <c r="AQ16" s="75">
        <v>831.05882352941171</v>
      </c>
      <c r="AR16" s="75">
        <v>83.083333333333329</v>
      </c>
      <c r="AS16" s="75">
        <v>113.88709677419355</v>
      </c>
      <c r="AT16" s="75">
        <v>265.93333333333334</v>
      </c>
      <c r="AU16" s="75">
        <v>346.83064516129031</v>
      </c>
      <c r="AV16" s="75">
        <v>343.12903225806451</v>
      </c>
      <c r="AW16" s="140">
        <f t="shared" si="18"/>
        <v>-0.30341660154275873</v>
      </c>
      <c r="AX16" s="140">
        <f t="shared" si="19"/>
        <v>-0.93036056046826765</v>
      </c>
      <c r="AY16" s="140">
        <f t="shared" si="20"/>
        <v>-0.90454122059076014</v>
      </c>
      <c r="AZ16" s="140">
        <f t="shared" si="21"/>
        <v>-0.77709791430926334</v>
      </c>
      <c r="BA16" s="140">
        <f t="shared" si="22"/>
        <v>-0.70929077141671315</v>
      </c>
      <c r="BB16" s="140">
        <f t="shared" si="23"/>
        <v>-0.71239341833279024</v>
      </c>
      <c r="BC16" s="141">
        <f t="shared" si="24"/>
        <v>9254.0375000000004</v>
      </c>
      <c r="BD16" s="75">
        <f t="shared" si="25"/>
        <v>7697.6911764705874</v>
      </c>
      <c r="BE16" s="75">
        <f t="shared" si="26"/>
        <v>3678.5666666666666</v>
      </c>
      <c r="BF16" s="75">
        <f t="shared" si="27"/>
        <v>3817.5645161290322</v>
      </c>
      <c r="BG16" s="75">
        <v>1635.8</v>
      </c>
      <c r="BH16" s="75">
        <v>1840.5665322580646</v>
      </c>
      <c r="BI16" s="75">
        <v>1791.2741935483871</v>
      </c>
      <c r="BJ16" s="140">
        <f t="shared" si="28"/>
        <v>-0.16818024819214461</v>
      </c>
      <c r="BK16" s="140">
        <f t="shared" si="29"/>
        <v>-0.60249062458773628</v>
      </c>
      <c r="BL16" s="140">
        <f t="shared" si="30"/>
        <v>-0.58747038618235203</v>
      </c>
      <c r="BM16" s="140">
        <f t="shared" si="31"/>
        <v>-0.82323391276510383</v>
      </c>
      <c r="BN16" s="140">
        <f t="shared" si="32"/>
        <v>-0.80110664861061298</v>
      </c>
      <c r="BO16" s="140">
        <f t="shared" si="33"/>
        <v>-0.80643322511407733</v>
      </c>
    </row>
    <row r="17" spans="2:67" x14ac:dyDescent="0.25">
      <c r="B17" s="96">
        <v>0.33333333333333331</v>
      </c>
      <c r="C17" s="75">
        <v>4407.2</v>
      </c>
      <c r="D17" s="75">
        <v>3801.7843137254904</v>
      </c>
      <c r="E17" s="75">
        <v>2971.2833333333333</v>
      </c>
      <c r="F17" s="75">
        <v>2642.7903225806454</v>
      </c>
      <c r="G17" s="75">
        <v>4509.2833333333338</v>
      </c>
      <c r="H17" s="75">
        <v>4470.1532258064517</v>
      </c>
      <c r="I17" s="75">
        <v>4486.3548387096771</v>
      </c>
      <c r="J17" s="140">
        <f t="shared" si="0"/>
        <v>-0.13736968739211053</v>
      </c>
      <c r="K17" s="140">
        <f t="shared" si="1"/>
        <v>-0.3258115507956677</v>
      </c>
      <c r="L17" s="140">
        <f t="shared" si="2"/>
        <v>-0.4003470860000351</v>
      </c>
      <c r="M17" s="140">
        <f t="shared" si="3"/>
        <v>2.3162854722575288E-2</v>
      </c>
      <c r="N17" s="140">
        <f t="shared" si="4"/>
        <v>1.4284177211483895E-2</v>
      </c>
      <c r="O17" s="140">
        <f t="shared" si="5"/>
        <v>1.7960346412615014E-2</v>
      </c>
      <c r="P17" s="141">
        <v>4042.9</v>
      </c>
      <c r="Q17" s="75">
        <v>3318.4509803921574</v>
      </c>
      <c r="R17" s="75">
        <v>1875.55</v>
      </c>
      <c r="S17" s="75">
        <v>2134.5483870967741</v>
      </c>
      <c r="T17" s="75">
        <v>2067.0333333333333</v>
      </c>
      <c r="U17" s="75">
        <v>2999.8467741935483</v>
      </c>
      <c r="V17" s="75">
        <v>2888.0645161290322</v>
      </c>
      <c r="W17" s="140">
        <f t="shared" si="6"/>
        <v>-0.17919043746020002</v>
      </c>
      <c r="X17" s="140">
        <f t="shared" si="7"/>
        <v>-0.53608795666477038</v>
      </c>
      <c r="Y17" s="140">
        <f t="shared" si="8"/>
        <v>-0.47202543048386703</v>
      </c>
      <c r="Z17" s="140">
        <f t="shared" si="9"/>
        <v>-0.48872509007560583</v>
      </c>
      <c r="AA17" s="140">
        <f t="shared" si="10"/>
        <v>-0.25799629617513464</v>
      </c>
      <c r="AB17" s="140">
        <f t="shared" si="11"/>
        <v>-0.28564532485863314</v>
      </c>
      <c r="AC17" s="141">
        <v>605.15</v>
      </c>
      <c r="AD17" s="75">
        <v>656</v>
      </c>
      <c r="AE17" s="75">
        <v>202.55</v>
      </c>
      <c r="AF17" s="75">
        <v>186.61290322580646</v>
      </c>
      <c r="AG17" s="75">
        <v>394.15</v>
      </c>
      <c r="AH17" s="75">
        <v>434.40322580645159</v>
      </c>
      <c r="AI17" s="75">
        <v>448.90322580645159</v>
      </c>
      <c r="AJ17" s="140">
        <f t="shared" si="12"/>
        <v>8.402875320168568E-2</v>
      </c>
      <c r="AK17" s="140">
        <f t="shared" si="13"/>
        <v>-0.66528959762042472</v>
      </c>
      <c r="AL17" s="140">
        <f t="shared" si="14"/>
        <v>-0.6916253768060705</v>
      </c>
      <c r="AM17" s="140">
        <f t="shared" si="15"/>
        <v>-0.34867388250846898</v>
      </c>
      <c r="AN17" s="140">
        <f t="shared" si="16"/>
        <v>-0.28215611698512499</v>
      </c>
      <c r="AO17" s="140">
        <f t="shared" si="17"/>
        <v>-0.25819511558051456</v>
      </c>
      <c r="AP17" s="141">
        <v>1139.8499999999999</v>
      </c>
      <c r="AQ17" s="75">
        <v>977.85294117647061</v>
      </c>
      <c r="AR17" s="75">
        <v>150.54999999999998</v>
      </c>
      <c r="AS17" s="75">
        <v>283.67741935483872</v>
      </c>
      <c r="AT17" s="75">
        <v>545.98333333333335</v>
      </c>
      <c r="AU17" s="75">
        <v>567.9677419354839</v>
      </c>
      <c r="AV17" s="75">
        <v>545.99193548387098</v>
      </c>
      <c r="AW17" s="140">
        <f t="shared" si="18"/>
        <v>-0.14212138336055558</v>
      </c>
      <c r="AX17" s="140">
        <f t="shared" si="19"/>
        <v>-0.86792121770408381</v>
      </c>
      <c r="AY17" s="140">
        <f t="shared" si="20"/>
        <v>-0.75112741206751876</v>
      </c>
      <c r="AZ17" s="140">
        <f t="shared" si="21"/>
        <v>-0.52100422570221228</v>
      </c>
      <c r="BA17" s="140">
        <f t="shared" si="22"/>
        <v>-0.50171711897575655</v>
      </c>
      <c r="BB17" s="140">
        <f t="shared" si="23"/>
        <v>-0.52099667896313462</v>
      </c>
      <c r="BC17" s="141">
        <f t="shared" si="24"/>
        <v>10195.1</v>
      </c>
      <c r="BD17" s="75">
        <f t="shared" si="25"/>
        <v>8754.0882352941189</v>
      </c>
      <c r="BE17" s="75">
        <f t="shared" si="26"/>
        <v>5199.9333333333334</v>
      </c>
      <c r="BF17" s="75">
        <f t="shared" si="27"/>
        <v>5247.6290322580653</v>
      </c>
      <c r="BG17" s="75">
        <v>1879.1125</v>
      </c>
      <c r="BH17" s="75">
        <v>2118.0927419354839</v>
      </c>
      <c r="BI17" s="75">
        <v>2092.328629032258</v>
      </c>
      <c r="BJ17" s="140">
        <f t="shared" si="28"/>
        <v>-0.14134356354580935</v>
      </c>
      <c r="BK17" s="140">
        <f t="shared" si="29"/>
        <v>-0.48995759400757877</v>
      </c>
      <c r="BL17" s="140">
        <f t="shared" si="30"/>
        <v>-0.48527929767652445</v>
      </c>
      <c r="BM17" s="140">
        <f t="shared" si="31"/>
        <v>-0.81568474070877184</v>
      </c>
      <c r="BN17" s="140">
        <f t="shared" si="32"/>
        <v>-0.79224404449829</v>
      </c>
      <c r="BO17" s="140">
        <f t="shared" si="33"/>
        <v>-0.79477115192276115</v>
      </c>
    </row>
    <row r="18" spans="2:67" x14ac:dyDescent="0.25">
      <c r="B18" s="96">
        <v>0.375</v>
      </c>
      <c r="C18" s="75">
        <v>4847</v>
      </c>
      <c r="D18" s="75">
        <v>3990.5180995475112</v>
      </c>
      <c r="E18" s="75">
        <v>2830.7666666666669</v>
      </c>
      <c r="F18" s="75">
        <v>2680.3870967741937</v>
      </c>
      <c r="G18" s="75">
        <v>4370.5666666666666</v>
      </c>
      <c r="H18" s="75">
        <v>4604.1854838709678</v>
      </c>
      <c r="I18" s="75">
        <v>4644.0403225806449</v>
      </c>
      <c r="J18" s="140">
        <f t="shared" si="0"/>
        <v>-0.17670350741747243</v>
      </c>
      <c r="K18" s="140">
        <f t="shared" si="1"/>
        <v>-0.41597551750223505</v>
      </c>
      <c r="L18" s="140">
        <f t="shared" si="2"/>
        <v>-0.44700080528694164</v>
      </c>
      <c r="M18" s="140">
        <f t="shared" si="3"/>
        <v>-9.8294477683790626E-2</v>
      </c>
      <c r="N18" s="140">
        <f t="shared" si="4"/>
        <v>-5.0095835801327038E-2</v>
      </c>
      <c r="O18" s="140">
        <f t="shared" si="5"/>
        <v>-4.1873257152745036E-2</v>
      </c>
      <c r="P18" s="141">
        <v>4268.55</v>
      </c>
      <c r="Q18" s="75">
        <v>3277.1176470588234</v>
      </c>
      <c r="R18" s="75">
        <v>1868.9</v>
      </c>
      <c r="S18" s="75">
        <v>2265.2096774193546</v>
      </c>
      <c r="T18" s="75">
        <v>2066.8166666666666</v>
      </c>
      <c r="U18" s="75">
        <v>3062.5</v>
      </c>
      <c r="V18" s="75">
        <v>2995.1935483870966</v>
      </c>
      <c r="W18" s="140">
        <f t="shared" si="6"/>
        <v>-0.23226443474743808</v>
      </c>
      <c r="X18" s="140">
        <f t="shared" si="7"/>
        <v>-0.56216982347635613</v>
      </c>
      <c r="Y18" s="140">
        <f t="shared" si="8"/>
        <v>-0.46932572479662782</v>
      </c>
      <c r="Z18" s="140">
        <f t="shared" si="9"/>
        <v>-0.515803571079953</v>
      </c>
      <c r="AA18" s="140">
        <f t="shared" si="10"/>
        <v>-0.28254325239249867</v>
      </c>
      <c r="AB18" s="140">
        <f t="shared" si="11"/>
        <v>-0.29831124190015423</v>
      </c>
      <c r="AC18" s="141">
        <v>618.20000000000005</v>
      </c>
      <c r="AD18" s="75">
        <v>592.11764705882354</v>
      </c>
      <c r="AE18" s="75">
        <v>230.88333333333333</v>
      </c>
      <c r="AF18" s="75">
        <v>228.41935483870967</v>
      </c>
      <c r="AG18" s="75">
        <v>463.43333333333334</v>
      </c>
      <c r="AH18" s="75">
        <v>499.15322580645159</v>
      </c>
      <c r="AI18" s="75">
        <v>509.56451612903226</v>
      </c>
      <c r="AJ18" s="140">
        <f t="shared" si="12"/>
        <v>-4.2190800616590973E-2</v>
      </c>
      <c r="AK18" s="140">
        <f t="shared" si="13"/>
        <v>-0.62652323951256339</v>
      </c>
      <c r="AL18" s="140">
        <f t="shared" si="14"/>
        <v>-0.63050896985003291</v>
      </c>
      <c r="AM18" s="140">
        <f t="shared" si="15"/>
        <v>-0.25035047988784653</v>
      </c>
      <c r="AN18" s="140">
        <f t="shared" si="16"/>
        <v>-0.19257000031308391</v>
      </c>
      <c r="AO18" s="140">
        <f t="shared" si="17"/>
        <v>-0.17572870247649264</v>
      </c>
      <c r="AP18" s="141">
        <v>1057.8</v>
      </c>
      <c r="AQ18" s="75">
        <v>877.88235294117646</v>
      </c>
      <c r="AR18" s="75">
        <v>155.88333333333335</v>
      </c>
      <c r="AS18" s="75">
        <v>323.82258064516128</v>
      </c>
      <c r="AT18" s="75">
        <v>540.77499999999998</v>
      </c>
      <c r="AU18" s="75">
        <v>533.66935483870964</v>
      </c>
      <c r="AV18" s="75">
        <v>521.7177419354839</v>
      </c>
      <c r="AW18" s="140">
        <f t="shared" si="18"/>
        <v>-0.1700866393068855</v>
      </c>
      <c r="AX18" s="140">
        <f t="shared" si="19"/>
        <v>-0.85263439843700761</v>
      </c>
      <c r="AY18" s="140">
        <f t="shared" si="20"/>
        <v>-0.69387163864136769</v>
      </c>
      <c r="AZ18" s="140">
        <f t="shared" si="21"/>
        <v>-0.48877387029684249</v>
      </c>
      <c r="BA18" s="140">
        <f t="shared" si="22"/>
        <v>-0.49549125086149592</v>
      </c>
      <c r="BB18" s="140">
        <f t="shared" si="23"/>
        <v>-0.50678980720789957</v>
      </c>
      <c r="BC18" s="141">
        <f t="shared" si="24"/>
        <v>10791.55</v>
      </c>
      <c r="BD18" s="75">
        <f t="shared" si="25"/>
        <v>8737.6357466063346</v>
      </c>
      <c r="BE18" s="75">
        <f t="shared" si="26"/>
        <v>5086.4333333333334</v>
      </c>
      <c r="BF18" s="75">
        <f t="shared" si="27"/>
        <v>5497.8387096774186</v>
      </c>
      <c r="BG18" s="75">
        <v>1860.3979166666666</v>
      </c>
      <c r="BH18" s="75">
        <v>2174.8770161290322</v>
      </c>
      <c r="BI18" s="75">
        <v>2167.6290322580644</v>
      </c>
      <c r="BJ18" s="140">
        <f t="shared" si="28"/>
        <v>-0.1903261582806608</v>
      </c>
      <c r="BK18" s="140">
        <f t="shared" si="29"/>
        <v>-0.52866517475864594</v>
      </c>
      <c r="BL18" s="140">
        <f t="shared" si="30"/>
        <v>-0.49054225670293716</v>
      </c>
      <c r="BM18" s="140">
        <f t="shared" si="31"/>
        <v>-0.82760605133955112</v>
      </c>
      <c r="BN18" s="140">
        <f t="shared" si="32"/>
        <v>-0.79846481588566687</v>
      </c>
      <c r="BO18" s="140">
        <f t="shared" si="33"/>
        <v>-0.79913645099563413</v>
      </c>
    </row>
    <row r="19" spans="2:67" x14ac:dyDescent="0.25">
      <c r="B19" s="96">
        <v>0.41666666666666669</v>
      </c>
      <c r="C19" s="75">
        <v>5127.2</v>
      </c>
      <c r="D19" s="75">
        <v>4003.7126696832584</v>
      </c>
      <c r="E19" s="75">
        <v>2686.2166666666667</v>
      </c>
      <c r="F19" s="75">
        <v>2700.6774193548385</v>
      </c>
      <c r="G19" s="75">
        <v>4481.8416666666662</v>
      </c>
      <c r="H19" s="75">
        <v>4740.5483870967746</v>
      </c>
      <c r="I19" s="75">
        <v>4758.3790322580644</v>
      </c>
      <c r="J19" s="140">
        <f t="shared" si="0"/>
        <v>-0.21912297751535759</v>
      </c>
      <c r="K19" s="140">
        <f t="shared" si="1"/>
        <v>-0.47608506267228379</v>
      </c>
      <c r="L19" s="140">
        <f t="shared" si="2"/>
        <v>-0.473264663099774</v>
      </c>
      <c r="M19" s="140">
        <f t="shared" si="3"/>
        <v>-0.12586954543090456</v>
      </c>
      <c r="N19" s="140">
        <f t="shared" si="4"/>
        <v>-7.5411845237795538E-2</v>
      </c>
      <c r="O19" s="140">
        <f t="shared" si="5"/>
        <v>-7.1934187810488215E-2</v>
      </c>
      <c r="P19" s="141">
        <v>4480.45</v>
      </c>
      <c r="Q19" s="75">
        <v>3348.8235294117649</v>
      </c>
      <c r="R19" s="75">
        <v>1850.15</v>
      </c>
      <c r="S19" s="75">
        <v>2224.7096774193546</v>
      </c>
      <c r="T19" s="75">
        <v>2106.0250000000001</v>
      </c>
      <c r="U19" s="75">
        <v>3196.8145161290322</v>
      </c>
      <c r="V19" s="75">
        <v>3063.8145161290322</v>
      </c>
      <c r="W19" s="140">
        <f t="shared" si="6"/>
        <v>-0.25256982459088595</v>
      </c>
      <c r="X19" s="140">
        <f t="shared" si="7"/>
        <v>-0.58706156747648119</v>
      </c>
      <c r="Y19" s="140">
        <f t="shared" si="8"/>
        <v>-0.50346289381214948</v>
      </c>
      <c r="Z19" s="140">
        <f t="shared" si="9"/>
        <v>-0.52995234853641926</v>
      </c>
      <c r="AA19" s="140">
        <f t="shared" si="10"/>
        <v>-0.28649700004931822</v>
      </c>
      <c r="AB19" s="140">
        <f t="shared" si="11"/>
        <v>-0.31618151834547148</v>
      </c>
      <c r="AC19" s="141">
        <v>680.1</v>
      </c>
      <c r="AD19" s="75">
        <v>714.70588235294122</v>
      </c>
      <c r="AE19" s="75">
        <v>312.64999999999998</v>
      </c>
      <c r="AF19" s="75">
        <v>311.17741935483872</v>
      </c>
      <c r="AG19" s="75">
        <v>567.05833333333328</v>
      </c>
      <c r="AH19" s="75">
        <v>595.31451612903231</v>
      </c>
      <c r="AI19" s="75">
        <v>594.16129032258061</v>
      </c>
      <c r="AJ19" s="140">
        <f t="shared" si="12"/>
        <v>5.0883520589532605E-2</v>
      </c>
      <c r="AK19" s="140">
        <f t="shared" si="13"/>
        <v>-0.54028819291280694</v>
      </c>
      <c r="AL19" s="140">
        <f t="shared" si="14"/>
        <v>-0.54245343426725667</v>
      </c>
      <c r="AM19" s="140">
        <f t="shared" si="15"/>
        <v>-0.1662133019653973</v>
      </c>
      <c r="AN19" s="140">
        <f t="shared" si="16"/>
        <v>-0.12466620183938792</v>
      </c>
      <c r="AO19" s="140">
        <f t="shared" si="17"/>
        <v>-0.12636187277961974</v>
      </c>
      <c r="AP19" s="141">
        <v>946.9</v>
      </c>
      <c r="AQ19" s="75">
        <v>822.41176470588232</v>
      </c>
      <c r="AR19" s="75">
        <v>157.84999999999994</v>
      </c>
      <c r="AS19" s="75">
        <v>320.90322580645159</v>
      </c>
      <c r="AT19" s="75">
        <v>507.41666666666669</v>
      </c>
      <c r="AU19" s="75">
        <v>505.13709677419354</v>
      </c>
      <c r="AV19" s="75">
        <v>489.04838709677421</v>
      </c>
      <c r="AW19" s="140">
        <f t="shared" si="18"/>
        <v>-0.13146925260758013</v>
      </c>
      <c r="AX19" s="140">
        <f t="shared" si="19"/>
        <v>-0.83329813074242276</v>
      </c>
      <c r="AY19" s="140">
        <f t="shared" si="20"/>
        <v>-0.66110125060043123</v>
      </c>
      <c r="AZ19" s="140">
        <f t="shared" si="21"/>
        <v>-0.46412855986200585</v>
      </c>
      <c r="BA19" s="140">
        <f t="shared" si="22"/>
        <v>-0.46653596285331767</v>
      </c>
      <c r="BB19" s="140">
        <f t="shared" si="23"/>
        <v>-0.48352689080496969</v>
      </c>
      <c r="BC19" s="141">
        <f t="shared" si="24"/>
        <v>11234.65</v>
      </c>
      <c r="BD19" s="75">
        <f t="shared" si="25"/>
        <v>8889.6538461538476</v>
      </c>
      <c r="BE19" s="75">
        <f t="shared" si="26"/>
        <v>5006.8666666666668</v>
      </c>
      <c r="BF19" s="75">
        <f t="shared" si="27"/>
        <v>5557.4677419354839</v>
      </c>
      <c r="BG19" s="75">
        <v>1915.5854166666666</v>
      </c>
      <c r="BH19" s="75">
        <v>2259.453629032258</v>
      </c>
      <c r="BI19" s="75">
        <v>2226.3508064516127</v>
      </c>
      <c r="BJ19" s="140">
        <f t="shared" si="28"/>
        <v>-0.20872890155422308</v>
      </c>
      <c r="BK19" s="140">
        <f t="shared" si="29"/>
        <v>-0.554337102921171</v>
      </c>
      <c r="BL19" s="140">
        <f t="shared" si="30"/>
        <v>-0.50532791480504646</v>
      </c>
      <c r="BM19" s="140">
        <f t="shared" si="31"/>
        <v>-0.82949309353948131</v>
      </c>
      <c r="BN19" s="140">
        <f t="shared" si="32"/>
        <v>-0.79888526753995381</v>
      </c>
      <c r="BO19" s="140">
        <f t="shared" si="33"/>
        <v>-0.80183176098484488</v>
      </c>
    </row>
    <row r="20" spans="2:67" x14ac:dyDescent="0.25">
      <c r="B20" s="96">
        <v>0.45833333333333331</v>
      </c>
      <c r="C20" s="75">
        <v>5008.55</v>
      </c>
      <c r="D20" s="75">
        <v>4068.8966817496216</v>
      </c>
      <c r="E20" s="75">
        <v>2738.8666666666668</v>
      </c>
      <c r="F20" s="75">
        <v>2753.5</v>
      </c>
      <c r="G20" s="75">
        <v>4279.5166666666664</v>
      </c>
      <c r="H20" s="75">
        <v>4920.5564516129034</v>
      </c>
      <c r="I20" s="75">
        <v>4814.9596774193551</v>
      </c>
      <c r="J20" s="140">
        <f t="shared" si="0"/>
        <v>-0.18760985080519876</v>
      </c>
      <c r="K20" s="140">
        <f t="shared" si="1"/>
        <v>-0.45316176005696929</v>
      </c>
      <c r="L20" s="140">
        <f t="shared" si="2"/>
        <v>-0.45024008944704552</v>
      </c>
      <c r="M20" s="140">
        <f t="shared" si="3"/>
        <v>-0.14555776289212119</v>
      </c>
      <c r="N20" s="140">
        <f t="shared" si="4"/>
        <v>-1.756866725641093E-2</v>
      </c>
      <c r="O20" s="140">
        <f t="shared" si="5"/>
        <v>-3.8651969648030859E-2</v>
      </c>
      <c r="P20" s="141">
        <v>4423.55</v>
      </c>
      <c r="Q20" s="75">
        <v>3405.5686274509803</v>
      </c>
      <c r="R20" s="75">
        <v>1879.2166666666667</v>
      </c>
      <c r="S20" s="75">
        <v>2170.7096774193546</v>
      </c>
      <c r="T20" s="75">
        <v>2040.1333333333334</v>
      </c>
      <c r="U20" s="75">
        <v>3197.1532258064517</v>
      </c>
      <c r="V20" s="75">
        <v>3145.6532258064517</v>
      </c>
      <c r="W20" s="140">
        <f t="shared" si="6"/>
        <v>-0.23012769665744026</v>
      </c>
      <c r="X20" s="140">
        <f t="shared" si="7"/>
        <v>-0.57517906055845036</v>
      </c>
      <c r="Y20" s="140">
        <f t="shared" si="8"/>
        <v>-0.50928334088699012</v>
      </c>
      <c r="Z20" s="140">
        <f t="shared" si="9"/>
        <v>-0.53880179192428401</v>
      </c>
      <c r="AA20" s="140">
        <f t="shared" si="10"/>
        <v>-0.27724266125477237</v>
      </c>
      <c r="AB20" s="140">
        <f t="shared" si="11"/>
        <v>-0.28888489430288988</v>
      </c>
      <c r="AC20" s="141">
        <v>686.4</v>
      </c>
      <c r="AD20" s="75">
        <v>746.53921568627447</v>
      </c>
      <c r="AE20" s="75">
        <v>356.85</v>
      </c>
      <c r="AF20" s="75">
        <v>363.80645161290323</v>
      </c>
      <c r="AG20" s="75">
        <v>586.30833333333328</v>
      </c>
      <c r="AH20" s="75">
        <v>632.44354838709683</v>
      </c>
      <c r="AI20" s="75">
        <v>634.95161290322585</v>
      </c>
      <c r="AJ20" s="140">
        <f t="shared" si="12"/>
        <v>8.7615407468348616E-2</v>
      </c>
      <c r="AK20" s="140">
        <f t="shared" si="13"/>
        <v>-0.48011363636363635</v>
      </c>
      <c r="AL20" s="140">
        <f t="shared" si="14"/>
        <v>-0.46997894578539734</v>
      </c>
      <c r="AM20" s="140">
        <f t="shared" si="15"/>
        <v>-0.14582119269619276</v>
      </c>
      <c r="AN20" s="140">
        <f t="shared" si="16"/>
        <v>-7.8607884051432375E-2</v>
      </c>
      <c r="AO20" s="140">
        <f t="shared" si="17"/>
        <v>-7.4953943905556764E-2</v>
      </c>
      <c r="AP20" s="141">
        <v>837.8</v>
      </c>
      <c r="AQ20" s="75">
        <v>737.41176470588232</v>
      </c>
      <c r="AR20" s="75">
        <v>158.7833333333333</v>
      </c>
      <c r="AS20" s="75">
        <v>305.22580645161293</v>
      </c>
      <c r="AT20" s="75">
        <v>470.72500000000002</v>
      </c>
      <c r="AU20" s="75">
        <v>469.23387096774195</v>
      </c>
      <c r="AV20" s="75">
        <v>473.67741935483872</v>
      </c>
      <c r="AW20" s="140">
        <f t="shared" si="18"/>
        <v>-0.11982362770842403</v>
      </c>
      <c r="AX20" s="140">
        <f t="shared" si="19"/>
        <v>-0.81047584944696427</v>
      </c>
      <c r="AY20" s="140">
        <f t="shared" si="20"/>
        <v>-0.63568177792836844</v>
      </c>
      <c r="AZ20" s="140">
        <f t="shared" si="21"/>
        <v>-0.43814156123179748</v>
      </c>
      <c r="BA20" s="140">
        <f t="shared" si="22"/>
        <v>-0.43992137626194561</v>
      </c>
      <c r="BB20" s="140">
        <f t="shared" si="23"/>
        <v>-0.43461754672375419</v>
      </c>
      <c r="BC20" s="141">
        <f t="shared" si="24"/>
        <v>10956.3</v>
      </c>
      <c r="BD20" s="75">
        <f t="shared" si="25"/>
        <v>8958.4162895927602</v>
      </c>
      <c r="BE20" s="75">
        <f t="shared" si="26"/>
        <v>5133.7166666666672</v>
      </c>
      <c r="BF20" s="75">
        <f t="shared" si="27"/>
        <v>5593.2419354838703</v>
      </c>
      <c r="BG20" s="75">
        <v>1844.1708333333333</v>
      </c>
      <c r="BH20" s="75">
        <v>2304.8467741935483</v>
      </c>
      <c r="BI20" s="75">
        <v>2267.3104838709678</v>
      </c>
      <c r="BJ20" s="140">
        <f t="shared" si="28"/>
        <v>-0.18235021954558006</v>
      </c>
      <c r="BK20" s="140">
        <f t="shared" si="29"/>
        <v>-0.53143701188661607</v>
      </c>
      <c r="BL20" s="140">
        <f t="shared" si="30"/>
        <v>-0.48949536472313915</v>
      </c>
      <c r="BM20" s="140">
        <f t="shared" si="31"/>
        <v>-0.83167941427915137</v>
      </c>
      <c r="BN20" s="140">
        <f t="shared" si="32"/>
        <v>-0.78963274333547373</v>
      </c>
      <c r="BO20" s="140">
        <f t="shared" si="33"/>
        <v>-0.79305874393080078</v>
      </c>
    </row>
    <row r="21" spans="2:67" x14ac:dyDescent="0.25">
      <c r="B21" s="96">
        <v>0.5</v>
      </c>
      <c r="C21" s="75">
        <v>5166.8999999999996</v>
      </c>
      <c r="D21" s="75">
        <v>4163.8848039215682</v>
      </c>
      <c r="E21" s="75">
        <v>2922.8666666666668</v>
      </c>
      <c r="F21" s="75">
        <v>2905.3709677419356</v>
      </c>
      <c r="G21" s="75">
        <v>4313.6166666666668</v>
      </c>
      <c r="H21" s="75">
        <v>4917.7258064516127</v>
      </c>
      <c r="I21" s="75">
        <v>5019.322580645161</v>
      </c>
      <c r="J21" s="140">
        <f t="shared" si="0"/>
        <v>-0.19412320658004445</v>
      </c>
      <c r="K21" s="140">
        <f t="shared" si="1"/>
        <v>-0.43430941828433545</v>
      </c>
      <c r="L21" s="140">
        <f t="shared" si="2"/>
        <v>-0.43769552967118852</v>
      </c>
      <c r="M21" s="140">
        <f t="shared" si="3"/>
        <v>-0.16514415478010658</v>
      </c>
      <c r="N21" s="140">
        <f t="shared" si="4"/>
        <v>-4.8225085360348974E-2</v>
      </c>
      <c r="O21" s="140">
        <f t="shared" si="5"/>
        <v>-2.856208158757445E-2</v>
      </c>
      <c r="P21" s="141">
        <v>4712.8999999999996</v>
      </c>
      <c r="Q21" s="75">
        <v>3547.6568627450979</v>
      </c>
      <c r="R21" s="75">
        <v>1974.4</v>
      </c>
      <c r="S21" s="75">
        <v>2207.8548387096776</v>
      </c>
      <c r="T21" s="75">
        <v>2112.7083333333335</v>
      </c>
      <c r="U21" s="75">
        <v>3272.4758064516127</v>
      </c>
      <c r="V21" s="75">
        <v>3285.1048387096776</v>
      </c>
      <c r="W21" s="140">
        <f t="shared" si="6"/>
        <v>-0.24724546187165053</v>
      </c>
      <c r="X21" s="140">
        <f t="shared" si="7"/>
        <v>-0.58106473721063456</v>
      </c>
      <c r="Y21" s="140">
        <f t="shared" si="8"/>
        <v>-0.53152945347669633</v>
      </c>
      <c r="Z21" s="140">
        <f t="shared" si="9"/>
        <v>-0.55171797972939518</v>
      </c>
      <c r="AA21" s="140">
        <f t="shared" si="10"/>
        <v>-0.30563436388389043</v>
      </c>
      <c r="AB21" s="140">
        <f t="shared" si="11"/>
        <v>-0.30295469059184832</v>
      </c>
      <c r="AC21" s="141">
        <v>704.8</v>
      </c>
      <c r="AD21" s="75">
        <v>783.53921568627459</v>
      </c>
      <c r="AE21" s="75">
        <v>379.83333333333331</v>
      </c>
      <c r="AF21" s="75">
        <v>373.08064516129031</v>
      </c>
      <c r="AG21" s="75">
        <v>609.4</v>
      </c>
      <c r="AH21" s="75">
        <v>663.95967741935488</v>
      </c>
      <c r="AI21" s="75">
        <v>668.01612903225805</v>
      </c>
      <c r="AJ21" s="140">
        <f t="shared" si="12"/>
        <v>0.11171852395895954</v>
      </c>
      <c r="AK21" s="140">
        <f t="shared" si="13"/>
        <v>-0.4610764283011729</v>
      </c>
      <c r="AL21" s="140">
        <f t="shared" si="14"/>
        <v>-0.470657427410201</v>
      </c>
      <c r="AM21" s="140">
        <f t="shared" si="15"/>
        <v>-0.13535754824063562</v>
      </c>
      <c r="AN21" s="140">
        <f t="shared" si="16"/>
        <v>-5.7945974149609891E-2</v>
      </c>
      <c r="AO21" s="140">
        <f t="shared" si="17"/>
        <v>-5.2190509318589484E-2</v>
      </c>
      <c r="AP21" s="141">
        <v>792.25</v>
      </c>
      <c r="AQ21" s="75">
        <v>786.11764705882354</v>
      </c>
      <c r="AR21" s="75">
        <v>169.00000000000003</v>
      </c>
      <c r="AS21" s="75">
        <v>308.33870967741933</v>
      </c>
      <c r="AT21" s="75">
        <v>457.39166666666665</v>
      </c>
      <c r="AU21" s="75">
        <v>470.77419354838707</v>
      </c>
      <c r="AV21" s="75">
        <v>479.67741935483872</v>
      </c>
      <c r="AW21" s="140">
        <f t="shared" si="18"/>
        <v>-7.7404265587585064E-3</v>
      </c>
      <c r="AX21" s="140">
        <f t="shared" si="19"/>
        <v>-0.78668349637109491</v>
      </c>
      <c r="AY21" s="140">
        <f t="shared" si="20"/>
        <v>-0.61080629892405258</v>
      </c>
      <c r="AZ21" s="140">
        <f t="shared" si="21"/>
        <v>-0.42266750815188814</v>
      </c>
      <c r="BA21" s="140">
        <f t="shared" si="22"/>
        <v>-0.40577571025763703</v>
      </c>
      <c r="BB21" s="140">
        <f t="shared" si="23"/>
        <v>-0.39453781084905182</v>
      </c>
      <c r="BC21" s="141">
        <f t="shared" si="24"/>
        <v>11376.849999999999</v>
      </c>
      <c r="BD21" s="75">
        <f t="shared" si="25"/>
        <v>9281.198529411764</v>
      </c>
      <c r="BE21" s="75">
        <f t="shared" si="26"/>
        <v>5446.0999999999995</v>
      </c>
      <c r="BF21" s="75">
        <f t="shared" si="27"/>
        <v>5794.6451612903238</v>
      </c>
      <c r="BG21" s="75">
        <v>1873.2791666666667</v>
      </c>
      <c r="BH21" s="75">
        <v>2331.233870967742</v>
      </c>
      <c r="BI21" s="75">
        <v>2363.0302419354839</v>
      </c>
      <c r="BJ21" s="140">
        <f t="shared" si="28"/>
        <v>-0.1842031380028949</v>
      </c>
      <c r="BK21" s="140">
        <f t="shared" si="29"/>
        <v>-0.52129983255470536</v>
      </c>
      <c r="BL21" s="140">
        <f t="shared" si="30"/>
        <v>-0.4906634823092223</v>
      </c>
      <c r="BM21" s="140">
        <f t="shared" si="31"/>
        <v>-0.83534289661315153</v>
      </c>
      <c r="BN21" s="140">
        <f t="shared" si="32"/>
        <v>-0.79508968906439459</v>
      </c>
      <c r="BO21" s="140">
        <f t="shared" si="33"/>
        <v>-0.7922948582485061</v>
      </c>
    </row>
    <row r="22" spans="2:67" x14ac:dyDescent="0.25">
      <c r="B22" s="96">
        <v>0.54166666666666663</v>
      </c>
      <c r="C22" s="75">
        <v>4973.5</v>
      </c>
      <c r="D22" s="75">
        <v>4225.1225490196075</v>
      </c>
      <c r="E22" s="75">
        <v>3110.6333333333332</v>
      </c>
      <c r="F22" s="75">
        <v>2959.2258064516127</v>
      </c>
      <c r="G22" s="75">
        <v>4324.3083333333334</v>
      </c>
      <c r="H22" s="75">
        <v>4976.3870967741932</v>
      </c>
      <c r="I22" s="75">
        <v>5008.7177419354839</v>
      </c>
      <c r="J22" s="140">
        <f t="shared" si="0"/>
        <v>-0.15047299708060569</v>
      </c>
      <c r="K22" s="140">
        <f t="shared" si="1"/>
        <v>-0.37455849334807823</v>
      </c>
      <c r="L22" s="140">
        <f t="shared" si="2"/>
        <v>-0.40500134584264347</v>
      </c>
      <c r="M22" s="140">
        <f t="shared" si="3"/>
        <v>-0.1305301430917194</v>
      </c>
      <c r="N22" s="140">
        <f t="shared" si="4"/>
        <v>5.8049598355136567E-4</v>
      </c>
      <c r="O22" s="140">
        <f t="shared" si="5"/>
        <v>7.081078101032201E-3</v>
      </c>
      <c r="P22" s="141">
        <v>4708.25</v>
      </c>
      <c r="Q22" s="75">
        <v>3651.0784313725489</v>
      </c>
      <c r="R22" s="75">
        <v>2047.7666666666667</v>
      </c>
      <c r="S22" s="75">
        <v>2206.0483870967741</v>
      </c>
      <c r="T22" s="75">
        <v>2085.8166666666666</v>
      </c>
      <c r="U22" s="75">
        <v>3267.016129032258</v>
      </c>
      <c r="V22" s="75">
        <v>3294.0241935483873</v>
      </c>
      <c r="W22" s="140">
        <f t="shared" si="6"/>
        <v>-0.22453598866403679</v>
      </c>
      <c r="X22" s="140">
        <f t="shared" si="7"/>
        <v>-0.56506840829041227</v>
      </c>
      <c r="Y22" s="140">
        <f t="shared" si="8"/>
        <v>-0.53145045673089275</v>
      </c>
      <c r="Z22" s="140">
        <f t="shared" si="9"/>
        <v>-0.55698684932476683</v>
      </c>
      <c r="AA22" s="140">
        <f t="shared" si="10"/>
        <v>-0.30610818689911157</v>
      </c>
      <c r="AB22" s="140">
        <f t="shared" si="11"/>
        <v>-0.30037185927926779</v>
      </c>
      <c r="AC22" s="141">
        <v>673.25</v>
      </c>
      <c r="AD22" s="75">
        <v>766.7549019607842</v>
      </c>
      <c r="AE22" s="75">
        <v>346.7</v>
      </c>
      <c r="AF22" s="75">
        <v>359.79032258064518</v>
      </c>
      <c r="AG22" s="75">
        <v>599.92499999999995</v>
      </c>
      <c r="AH22" s="75">
        <v>646.94354838709683</v>
      </c>
      <c r="AI22" s="75">
        <v>663.92741935483866</v>
      </c>
      <c r="AJ22" s="140">
        <f t="shared" si="12"/>
        <v>0.13888585512184815</v>
      </c>
      <c r="AK22" s="140">
        <f t="shared" si="13"/>
        <v>-0.48503527664314894</v>
      </c>
      <c r="AL22" s="140">
        <f t="shared" si="14"/>
        <v>-0.46559179713235022</v>
      </c>
      <c r="AM22" s="140">
        <f t="shared" si="15"/>
        <v>-0.10891199405867069</v>
      </c>
      <c r="AN22" s="140">
        <f t="shared" si="16"/>
        <v>-3.9073823413149911E-2</v>
      </c>
      <c r="AO22" s="140">
        <f t="shared" si="17"/>
        <v>-1.3847130553525933E-2</v>
      </c>
      <c r="AP22" s="141">
        <v>754.75</v>
      </c>
      <c r="AQ22" s="75">
        <v>841.97058823529414</v>
      </c>
      <c r="AR22" s="75">
        <v>191.53333333333333</v>
      </c>
      <c r="AS22" s="75">
        <v>321.85483870967744</v>
      </c>
      <c r="AT22" s="75">
        <v>455.59166666666664</v>
      </c>
      <c r="AU22" s="75">
        <v>497.14516129032256</v>
      </c>
      <c r="AV22" s="75">
        <v>492.89516129032256</v>
      </c>
      <c r="AW22" s="140">
        <f t="shared" si="18"/>
        <v>0.11556222356448376</v>
      </c>
      <c r="AX22" s="140">
        <f t="shared" si="19"/>
        <v>-0.74622943579551726</v>
      </c>
      <c r="AY22" s="140">
        <f t="shared" si="20"/>
        <v>-0.57356099541612793</v>
      </c>
      <c r="AZ22" s="140">
        <f t="shared" si="21"/>
        <v>-0.39636745059070333</v>
      </c>
      <c r="BA22" s="140">
        <f t="shared" si="22"/>
        <v>-0.34131147891312019</v>
      </c>
      <c r="BB22" s="140">
        <f t="shared" si="23"/>
        <v>-0.34694248255671079</v>
      </c>
      <c r="BC22" s="141">
        <f t="shared" si="24"/>
        <v>11109.75</v>
      </c>
      <c r="BD22" s="75">
        <f t="shared" si="25"/>
        <v>9484.9264705882342</v>
      </c>
      <c r="BE22" s="75">
        <f t="shared" si="26"/>
        <v>5696.6333333333332</v>
      </c>
      <c r="BF22" s="75">
        <f t="shared" si="27"/>
        <v>5846.9193548387084</v>
      </c>
      <c r="BG22" s="75">
        <v>1866.4104166666666</v>
      </c>
      <c r="BH22" s="75">
        <v>2346.8729838709678</v>
      </c>
      <c r="BI22" s="75">
        <v>2364.891129032258</v>
      </c>
      <c r="BJ22" s="140">
        <f t="shared" si="28"/>
        <v>-0.14625203352116523</v>
      </c>
      <c r="BK22" s="140">
        <f t="shared" si="29"/>
        <v>-0.48724018692289806</v>
      </c>
      <c r="BL22" s="140">
        <f t="shared" si="30"/>
        <v>-0.47371278788103166</v>
      </c>
      <c r="BM22" s="140">
        <f t="shared" si="31"/>
        <v>-0.83200248280414346</v>
      </c>
      <c r="BN22" s="140">
        <f t="shared" si="32"/>
        <v>-0.78875555400697872</v>
      </c>
      <c r="BO22" s="140">
        <f t="shared" si="33"/>
        <v>-0.78713372226807465</v>
      </c>
    </row>
    <row r="23" spans="2:67" x14ac:dyDescent="0.25">
      <c r="B23" s="96">
        <v>0.58333333333333337</v>
      </c>
      <c r="C23" s="75">
        <v>5042.8999999999996</v>
      </c>
      <c r="D23" s="75">
        <v>4092.7352941176464</v>
      </c>
      <c r="E23" s="75">
        <v>3224.8166666666666</v>
      </c>
      <c r="F23" s="75">
        <v>2933.9677419354839</v>
      </c>
      <c r="G23" s="75">
        <v>4560.083333333333</v>
      </c>
      <c r="H23" s="75">
        <v>5044.177419354839</v>
      </c>
      <c r="I23" s="75">
        <v>4945.2741935483873</v>
      </c>
      <c r="J23" s="140">
        <f t="shared" si="0"/>
        <v>-0.18841632907302408</v>
      </c>
      <c r="K23" s="140">
        <f t="shared" si="1"/>
        <v>-0.36052337609973095</v>
      </c>
      <c r="L23" s="140">
        <f t="shared" si="2"/>
        <v>-0.41819831011214104</v>
      </c>
      <c r="M23" s="140">
        <f t="shared" si="3"/>
        <v>-9.5741868104992522E-2</v>
      </c>
      <c r="N23" s="140">
        <f t="shared" si="4"/>
        <v>2.5331046715959538E-4</v>
      </c>
      <c r="O23" s="140">
        <f t="shared" si="5"/>
        <v>-1.9359060550796614E-2</v>
      </c>
      <c r="P23" s="141">
        <v>4415.8999999999996</v>
      </c>
      <c r="Q23" s="75">
        <v>3431.7352941176468</v>
      </c>
      <c r="R23" s="75">
        <v>2034.0333333333333</v>
      </c>
      <c r="S23" s="75">
        <v>2287.4354838709678</v>
      </c>
      <c r="T23" s="75">
        <v>2091.7416666666668</v>
      </c>
      <c r="U23" s="75">
        <v>3166.9677419354839</v>
      </c>
      <c r="V23" s="75">
        <v>3292.9516129032259</v>
      </c>
      <c r="W23" s="140">
        <f t="shared" si="6"/>
        <v>-0.22286843132370593</v>
      </c>
      <c r="X23" s="140">
        <f t="shared" si="7"/>
        <v>-0.53938419499233825</v>
      </c>
      <c r="Y23" s="140">
        <f t="shared" si="8"/>
        <v>-0.48200016217057273</v>
      </c>
      <c r="Z23" s="140">
        <f t="shared" si="9"/>
        <v>-0.52631588879579083</v>
      </c>
      <c r="AA23" s="140">
        <f t="shared" si="10"/>
        <v>-0.28282620939435132</v>
      </c>
      <c r="AB23" s="140">
        <f t="shared" si="11"/>
        <v>-0.25429660705558865</v>
      </c>
      <c r="AC23" s="141">
        <v>644.54999999999995</v>
      </c>
      <c r="AD23" s="75">
        <v>647.82352941176475</v>
      </c>
      <c r="AE23" s="75">
        <v>340.3</v>
      </c>
      <c r="AF23" s="75">
        <v>351.48387096774195</v>
      </c>
      <c r="AG23" s="75">
        <v>563.8416666666667</v>
      </c>
      <c r="AH23" s="75">
        <v>633.25</v>
      </c>
      <c r="AI23" s="75">
        <v>651.76612903225805</v>
      </c>
      <c r="AJ23" s="140">
        <f t="shared" si="12"/>
        <v>5.07878273487683E-3</v>
      </c>
      <c r="AK23" s="140">
        <f t="shared" si="13"/>
        <v>-0.47203475292839958</v>
      </c>
      <c r="AL23" s="140">
        <f t="shared" si="14"/>
        <v>-0.45468331243853544</v>
      </c>
      <c r="AM23" s="140">
        <f t="shared" si="15"/>
        <v>-0.12521655935665699</v>
      </c>
      <c r="AN23" s="140">
        <f t="shared" si="16"/>
        <v>-1.7531611201613506E-2</v>
      </c>
      <c r="AO23" s="140">
        <f t="shared" si="17"/>
        <v>1.1195607838426991E-2</v>
      </c>
      <c r="AP23" s="141">
        <v>719.9</v>
      </c>
      <c r="AQ23" s="75">
        <v>853.29411764705878</v>
      </c>
      <c r="AR23" s="75">
        <v>207.24999999999989</v>
      </c>
      <c r="AS23" s="75">
        <v>358.11290322580646</v>
      </c>
      <c r="AT23" s="75">
        <v>483.84166666666664</v>
      </c>
      <c r="AU23" s="75">
        <v>526.45967741935488</v>
      </c>
      <c r="AV23" s="75">
        <v>554.44354838709683</v>
      </c>
      <c r="AW23" s="140">
        <f t="shared" si="18"/>
        <v>0.18529534330748554</v>
      </c>
      <c r="AX23" s="140">
        <f t="shared" si="19"/>
        <v>-0.71211279344353395</v>
      </c>
      <c r="AY23" s="140">
        <f t="shared" si="20"/>
        <v>-0.5025518777249528</v>
      </c>
      <c r="AZ23" s="140">
        <f t="shared" si="21"/>
        <v>-0.32790433856554158</v>
      </c>
      <c r="BA23" s="140">
        <f t="shared" si="22"/>
        <v>-0.26870443475572314</v>
      </c>
      <c r="BB23" s="140">
        <f t="shared" si="23"/>
        <v>-0.22983254842742484</v>
      </c>
      <c r="BC23" s="141">
        <f t="shared" si="24"/>
        <v>10823.249999999998</v>
      </c>
      <c r="BD23" s="75">
        <f t="shared" si="25"/>
        <v>9025.5882352941171</v>
      </c>
      <c r="BE23" s="75">
        <f t="shared" si="26"/>
        <v>5806.4000000000005</v>
      </c>
      <c r="BF23" s="75">
        <f t="shared" si="27"/>
        <v>5931</v>
      </c>
      <c r="BG23" s="75">
        <v>1924.8770833333333</v>
      </c>
      <c r="BH23" s="75">
        <v>2342.7137096774195</v>
      </c>
      <c r="BI23" s="75">
        <v>2361.108870967742</v>
      </c>
      <c r="BJ23" s="140">
        <f t="shared" si="28"/>
        <v>-0.16609260293404304</v>
      </c>
      <c r="BK23" s="140">
        <f t="shared" si="29"/>
        <v>-0.46352528122329228</v>
      </c>
      <c r="BL23" s="140">
        <f t="shared" si="30"/>
        <v>-0.45201302751022099</v>
      </c>
      <c r="BM23" s="140">
        <f t="shared" si="31"/>
        <v>-0.82215350441564838</v>
      </c>
      <c r="BN23" s="140">
        <f t="shared" si="32"/>
        <v>-0.7835480368948865</v>
      </c>
      <c r="BO23" s="140">
        <f t="shared" si="33"/>
        <v>-0.78184844007412357</v>
      </c>
    </row>
    <row r="24" spans="2:67" x14ac:dyDescent="0.25">
      <c r="B24" s="96">
        <v>0.625</v>
      </c>
      <c r="C24" s="75">
        <v>4735.2</v>
      </c>
      <c r="D24" s="75">
        <v>4156.7254901960778</v>
      </c>
      <c r="E24" s="75">
        <v>3184.8833333333332</v>
      </c>
      <c r="F24" s="75">
        <v>2837.6290322580644</v>
      </c>
      <c r="G24" s="75">
        <v>4608.5666666666666</v>
      </c>
      <c r="H24" s="75">
        <v>4893.6532258064517</v>
      </c>
      <c r="I24" s="75">
        <v>4914.4032258064517</v>
      </c>
      <c r="J24" s="140">
        <f t="shared" si="0"/>
        <v>-0.12216474695977408</v>
      </c>
      <c r="K24" s="140">
        <f t="shared" si="1"/>
        <v>-0.32740257363293346</v>
      </c>
      <c r="L24" s="140">
        <f t="shared" si="2"/>
        <v>-0.40073723765457325</v>
      </c>
      <c r="M24" s="140">
        <f t="shared" si="3"/>
        <v>-2.6742974601565606E-2</v>
      </c>
      <c r="N24" s="140">
        <f t="shared" si="4"/>
        <v>3.3462837009303081E-2</v>
      </c>
      <c r="O24" s="140">
        <f t="shared" si="5"/>
        <v>3.7844911684079108E-2</v>
      </c>
      <c r="P24" s="141">
        <v>4644.3500000000004</v>
      </c>
      <c r="Q24" s="75">
        <v>3727.1519607843138</v>
      </c>
      <c r="R24" s="75">
        <v>2154.2833333333333</v>
      </c>
      <c r="S24" s="75">
        <v>2242.2580645161293</v>
      </c>
      <c r="T24" s="75">
        <v>2213.9499999999998</v>
      </c>
      <c r="U24" s="75">
        <v>3252.5</v>
      </c>
      <c r="V24" s="75">
        <v>3291.3145161290322</v>
      </c>
      <c r="W24" s="140">
        <f t="shared" si="6"/>
        <v>-0.19748684729094201</v>
      </c>
      <c r="X24" s="140">
        <f t="shared" si="7"/>
        <v>-0.53614965854568819</v>
      </c>
      <c r="Y24" s="140">
        <f t="shared" si="8"/>
        <v>-0.51720734558848291</v>
      </c>
      <c r="Z24" s="140">
        <f t="shared" si="9"/>
        <v>-0.5233025073476375</v>
      </c>
      <c r="AA24" s="140">
        <f t="shared" si="10"/>
        <v>-0.29968671611743303</v>
      </c>
      <c r="AB24" s="140">
        <f t="shared" si="11"/>
        <v>-0.29132935370309476</v>
      </c>
      <c r="AC24" s="141">
        <v>749.95</v>
      </c>
      <c r="AD24" s="75">
        <v>999.97549019607834</v>
      </c>
      <c r="AE24" s="75">
        <v>367.65</v>
      </c>
      <c r="AF24" s="75">
        <v>378.24193548387098</v>
      </c>
      <c r="AG24" s="75">
        <v>629.70833333333337</v>
      </c>
      <c r="AH24" s="75">
        <v>694.59677419354841</v>
      </c>
      <c r="AI24" s="75">
        <v>740.29838709677415</v>
      </c>
      <c r="AJ24" s="140">
        <f t="shared" si="12"/>
        <v>0.33338954623118644</v>
      </c>
      <c r="AK24" s="140">
        <f t="shared" si="13"/>
        <v>-0.50976731782118812</v>
      </c>
      <c r="AL24" s="140">
        <f t="shared" si="14"/>
        <v>-0.4956437956078793</v>
      </c>
      <c r="AM24" s="140">
        <f t="shared" si="15"/>
        <v>-0.1603329110829611</v>
      </c>
      <c r="AN24" s="140">
        <f t="shared" si="16"/>
        <v>-7.3809221690048221E-2</v>
      </c>
      <c r="AO24" s="140">
        <f t="shared" si="17"/>
        <v>-1.28696751826467E-2</v>
      </c>
      <c r="AP24" s="141">
        <v>786.7</v>
      </c>
      <c r="AQ24" s="75">
        <v>924.58823529411768</v>
      </c>
      <c r="AR24" s="75">
        <v>219.18333333333337</v>
      </c>
      <c r="AS24" s="75">
        <v>419.87096774193549</v>
      </c>
      <c r="AT24" s="75">
        <v>575.14166666666665</v>
      </c>
      <c r="AU24" s="75">
        <v>599.32258064516134</v>
      </c>
      <c r="AV24" s="75">
        <v>630.79032258064512</v>
      </c>
      <c r="AW24" s="140">
        <f t="shared" si="18"/>
        <v>0.17527422816082061</v>
      </c>
      <c r="AX24" s="140">
        <f t="shared" si="19"/>
        <v>-0.72138892419812717</v>
      </c>
      <c r="AY24" s="140">
        <f t="shared" si="20"/>
        <v>-0.46628833387322299</v>
      </c>
      <c r="AZ24" s="140">
        <f t="shared" si="21"/>
        <v>-0.26891868988602186</v>
      </c>
      <c r="BA24" s="140">
        <f t="shared" si="22"/>
        <v>-0.23818154233486555</v>
      </c>
      <c r="BB24" s="140">
        <f t="shared" si="23"/>
        <v>-0.19818187036907964</v>
      </c>
      <c r="BC24" s="141">
        <f t="shared" si="24"/>
        <v>10916.2</v>
      </c>
      <c r="BD24" s="75">
        <f t="shared" si="25"/>
        <v>9808.4411764705874</v>
      </c>
      <c r="BE24" s="75">
        <f t="shared" si="26"/>
        <v>5925.9999999999991</v>
      </c>
      <c r="BF24" s="75">
        <f t="shared" si="27"/>
        <v>5878</v>
      </c>
      <c r="BG24" s="75">
        <v>2006.8416666666667</v>
      </c>
      <c r="BH24" s="75">
        <v>2360.0181451612902</v>
      </c>
      <c r="BI24" s="75">
        <v>2394.2016129032259</v>
      </c>
      <c r="BJ24" s="140">
        <f t="shared" si="28"/>
        <v>-0.1014784287141508</v>
      </c>
      <c r="BK24" s="140">
        <f t="shared" si="29"/>
        <v>-0.45713709899049126</v>
      </c>
      <c r="BL24" s="140">
        <f t="shared" si="30"/>
        <v>-0.46153423352448653</v>
      </c>
      <c r="BM24" s="140">
        <f t="shared" si="31"/>
        <v>-0.81615931673415054</v>
      </c>
      <c r="BN24" s="140">
        <f t="shared" si="32"/>
        <v>-0.78380588985532595</v>
      </c>
      <c r="BO24" s="140">
        <f t="shared" si="33"/>
        <v>-0.78067444596991398</v>
      </c>
    </row>
    <row r="25" spans="2:67" x14ac:dyDescent="0.25">
      <c r="B25" s="96">
        <v>0.66666666666666663</v>
      </c>
      <c r="C25" s="75">
        <v>4731.7699999999995</v>
      </c>
      <c r="D25" s="75">
        <v>4152.5429738562079</v>
      </c>
      <c r="E25" s="75">
        <v>3336.4833333333331</v>
      </c>
      <c r="F25" s="75">
        <v>2860.2741935483873</v>
      </c>
      <c r="G25" s="75">
        <v>4660.3249999999998</v>
      </c>
      <c r="H25" s="75">
        <v>4816.5403225806449</v>
      </c>
      <c r="I25" s="75">
        <v>4902.4596774193551</v>
      </c>
      <c r="J25" s="140">
        <f t="shared" si="0"/>
        <v>-0.12241233748550573</v>
      </c>
      <c r="K25" s="140">
        <f t="shared" si="1"/>
        <v>-0.29487626547077872</v>
      </c>
      <c r="L25" s="140">
        <f t="shared" si="2"/>
        <v>-0.39551707002910375</v>
      </c>
      <c r="M25" s="140">
        <f t="shared" si="3"/>
        <v>-1.5099001008079371E-2</v>
      </c>
      <c r="N25" s="140">
        <f t="shared" si="4"/>
        <v>1.7915140123176965E-2</v>
      </c>
      <c r="O25" s="140">
        <f t="shared" si="5"/>
        <v>3.6073113743769314E-2</v>
      </c>
      <c r="P25" s="141">
        <v>4719.3</v>
      </c>
      <c r="Q25" s="75">
        <v>3865.7856209150323</v>
      </c>
      <c r="R25" s="75">
        <v>2253.4833333333331</v>
      </c>
      <c r="S25" s="75">
        <v>2328.4677419354839</v>
      </c>
      <c r="T25" s="75">
        <v>2248.3583333333331</v>
      </c>
      <c r="U25" s="75">
        <v>3212.7419354838707</v>
      </c>
      <c r="V25" s="75">
        <v>3357.8225806451615</v>
      </c>
      <c r="W25" s="140">
        <f t="shared" si="6"/>
        <v>-0.18085613948784096</v>
      </c>
      <c r="X25" s="140">
        <f t="shared" si="7"/>
        <v>-0.52249627416495392</v>
      </c>
      <c r="Y25" s="140">
        <f t="shared" si="8"/>
        <v>-0.5066073905164995</v>
      </c>
      <c r="Z25" s="140">
        <f t="shared" si="9"/>
        <v>-0.52358224030400002</v>
      </c>
      <c r="AA25" s="140">
        <f t="shared" si="10"/>
        <v>-0.31923337455049039</v>
      </c>
      <c r="AB25" s="140">
        <f t="shared" si="11"/>
        <v>-0.28849139053563844</v>
      </c>
      <c r="AC25" s="141">
        <v>854.05</v>
      </c>
      <c r="AD25" s="75">
        <v>1053.226797385621</v>
      </c>
      <c r="AE25" s="75">
        <v>354.43333333333334</v>
      </c>
      <c r="AF25" s="75">
        <v>389.06451612903226</v>
      </c>
      <c r="AG25" s="75">
        <v>709.4</v>
      </c>
      <c r="AH25" s="75">
        <v>764.85483870967744</v>
      </c>
      <c r="AI25" s="75">
        <v>825.23387096774195</v>
      </c>
      <c r="AJ25" s="140">
        <f t="shared" si="12"/>
        <v>0.23321444574160899</v>
      </c>
      <c r="AK25" s="140">
        <f t="shared" si="13"/>
        <v>-0.5849969751966122</v>
      </c>
      <c r="AL25" s="140">
        <f t="shared" si="14"/>
        <v>-0.54444761298632138</v>
      </c>
      <c r="AM25" s="140">
        <f t="shared" si="15"/>
        <v>-0.16936947485510212</v>
      </c>
      <c r="AN25" s="140">
        <f t="shared" si="16"/>
        <v>-0.10443786814627076</v>
      </c>
      <c r="AO25" s="140">
        <f t="shared" si="17"/>
        <v>-3.3740564407538254E-2</v>
      </c>
      <c r="AP25" s="141">
        <v>946.4</v>
      </c>
      <c r="AQ25" s="75">
        <v>1048.3823529411766</v>
      </c>
      <c r="AR25" s="75">
        <v>239.93333333333339</v>
      </c>
      <c r="AS25" s="75">
        <v>552.62903225806451</v>
      </c>
      <c r="AT25" s="75">
        <v>683.80833333333328</v>
      </c>
      <c r="AU25" s="75">
        <v>661.19354838709683</v>
      </c>
      <c r="AV25" s="75">
        <v>732.40322580645159</v>
      </c>
      <c r="AW25" s="140">
        <f t="shared" si="18"/>
        <v>0.10775819203421033</v>
      </c>
      <c r="AX25" s="140">
        <f t="shared" si="19"/>
        <v>-0.74647788109326563</v>
      </c>
      <c r="AY25" s="140">
        <f t="shared" si="20"/>
        <v>-0.41607245112207891</v>
      </c>
      <c r="AZ25" s="140">
        <f t="shared" si="21"/>
        <v>-0.27746372217526072</v>
      </c>
      <c r="BA25" s="140">
        <f t="shared" si="22"/>
        <v>-0.30135931066452148</v>
      </c>
      <c r="BB25" s="140">
        <f t="shared" si="23"/>
        <v>-0.22611662531017374</v>
      </c>
      <c r="BC25" s="141">
        <f t="shared" si="24"/>
        <v>11251.519999999999</v>
      </c>
      <c r="BD25" s="75">
        <f t="shared" si="25"/>
        <v>10119.937745098037</v>
      </c>
      <c r="BE25" s="75">
        <f t="shared" si="26"/>
        <v>6184.333333333333</v>
      </c>
      <c r="BF25" s="75">
        <f t="shared" si="27"/>
        <v>6130.4354838709678</v>
      </c>
      <c r="BG25" s="75">
        <v>2075.4729166666666</v>
      </c>
      <c r="BH25" s="75">
        <v>2363.8326612903224</v>
      </c>
      <c r="BI25" s="75">
        <v>2454.4798387096776</v>
      </c>
      <c r="BJ25" s="140">
        <f t="shared" si="28"/>
        <v>-0.10057150099737289</v>
      </c>
      <c r="BK25" s="140">
        <f t="shared" si="29"/>
        <v>-0.45035574452755411</v>
      </c>
      <c r="BL25" s="140">
        <f t="shared" si="30"/>
        <v>-0.45514601726069293</v>
      </c>
      <c r="BM25" s="140">
        <f t="shared" si="31"/>
        <v>-0.81553844132466846</v>
      </c>
      <c r="BN25" s="140">
        <f t="shared" si="32"/>
        <v>-0.78990992672187199</v>
      </c>
      <c r="BO25" s="140">
        <f t="shared" si="33"/>
        <v>-0.78185348835449098</v>
      </c>
    </row>
    <row r="26" spans="2:67" x14ac:dyDescent="0.25">
      <c r="B26" s="96">
        <v>0.70833333333333337</v>
      </c>
      <c r="C26" s="75">
        <v>4898.25</v>
      </c>
      <c r="D26" s="75">
        <v>4244.0637254901958</v>
      </c>
      <c r="E26" s="75">
        <v>3415.95</v>
      </c>
      <c r="F26" s="75">
        <v>2900.2741935483873</v>
      </c>
      <c r="G26" s="75">
        <v>4638.8583333333336</v>
      </c>
      <c r="H26" s="75">
        <v>4746.3387096774195</v>
      </c>
      <c r="I26" s="75">
        <v>4978.8870967741932</v>
      </c>
      <c r="J26" s="140">
        <f t="shared" si="0"/>
        <v>-0.13355510121161729</v>
      </c>
      <c r="K26" s="140">
        <f t="shared" si="1"/>
        <v>-0.30261828203950392</v>
      </c>
      <c r="L26" s="140">
        <f t="shared" si="2"/>
        <v>-0.40789584166827186</v>
      </c>
      <c r="M26" s="140">
        <f t="shared" si="3"/>
        <v>-5.2955987682675731E-2</v>
      </c>
      <c r="N26" s="140">
        <f t="shared" si="4"/>
        <v>-3.1013380354734998E-2</v>
      </c>
      <c r="O26" s="140">
        <f t="shared" si="5"/>
        <v>1.6462429801294975E-2</v>
      </c>
      <c r="P26" s="141">
        <v>4647.6499999999996</v>
      </c>
      <c r="Q26" s="75">
        <v>4103.9166666666661</v>
      </c>
      <c r="R26" s="75">
        <v>2512.7166666666667</v>
      </c>
      <c r="S26" s="75">
        <v>2561.8870967741937</v>
      </c>
      <c r="T26" s="75">
        <v>2281.9583333333335</v>
      </c>
      <c r="U26" s="75">
        <v>3283.5241935483873</v>
      </c>
      <c r="V26" s="75">
        <v>3368.7741935483873</v>
      </c>
      <c r="W26" s="140">
        <f t="shared" si="6"/>
        <v>-0.11699102413764673</v>
      </c>
      <c r="X26" s="140">
        <f t="shared" si="7"/>
        <v>-0.45935759649141672</v>
      </c>
      <c r="Y26" s="140">
        <f t="shared" si="8"/>
        <v>-0.44877796375067103</v>
      </c>
      <c r="Z26" s="140">
        <f t="shared" si="9"/>
        <v>-0.50900813672859746</v>
      </c>
      <c r="AA26" s="140">
        <f t="shared" si="10"/>
        <v>-0.29350872084851753</v>
      </c>
      <c r="AB26" s="140">
        <f t="shared" si="11"/>
        <v>-0.27516611759741216</v>
      </c>
      <c r="AC26" s="141">
        <v>1073.25</v>
      </c>
      <c r="AD26" s="75">
        <v>1130.9166666666667</v>
      </c>
      <c r="AE26" s="75">
        <v>341.33333333333331</v>
      </c>
      <c r="AF26" s="75">
        <v>407.82258064516128</v>
      </c>
      <c r="AG26" s="75">
        <v>813.4666666666667</v>
      </c>
      <c r="AH26" s="75">
        <v>914.13709677419354</v>
      </c>
      <c r="AI26" s="75">
        <v>946.05645161290317</v>
      </c>
      <c r="AJ26" s="140">
        <f t="shared" si="12"/>
        <v>5.3730879726686886E-2</v>
      </c>
      <c r="AK26" s="140">
        <f t="shared" si="13"/>
        <v>-0.68196288531718308</v>
      </c>
      <c r="AL26" s="140">
        <f t="shared" si="14"/>
        <v>-0.62001157172591537</v>
      </c>
      <c r="AM26" s="140">
        <f t="shared" si="15"/>
        <v>-0.24205295442192709</v>
      </c>
      <c r="AN26" s="140">
        <f t="shared" si="16"/>
        <v>-0.14825334565647008</v>
      </c>
      <c r="AO26" s="140">
        <f t="shared" si="17"/>
        <v>-0.11851250723232876</v>
      </c>
      <c r="AP26" s="141">
        <v>1251.6500000000001</v>
      </c>
      <c r="AQ26" s="75">
        <v>1096.1176470588234</v>
      </c>
      <c r="AR26" s="75">
        <v>291.58333333333326</v>
      </c>
      <c r="AS26" s="75">
        <v>693.98387096774195</v>
      </c>
      <c r="AT26" s="75">
        <v>721.36666666666667</v>
      </c>
      <c r="AU26" s="75">
        <v>747.41935483870964</v>
      </c>
      <c r="AV26" s="75">
        <v>788.23387096774195</v>
      </c>
      <c r="AW26" s="140">
        <f t="shared" si="18"/>
        <v>-0.12426185670209455</v>
      </c>
      <c r="AX26" s="140">
        <f t="shared" si="19"/>
        <v>-0.767040839425292</v>
      </c>
      <c r="AY26" s="140">
        <f t="shared" si="20"/>
        <v>-0.44554478411078025</v>
      </c>
      <c r="AZ26" s="140">
        <f t="shared" si="21"/>
        <v>-0.42366742566478921</v>
      </c>
      <c r="BA26" s="140">
        <f t="shared" si="22"/>
        <v>-0.40285275049837443</v>
      </c>
      <c r="BB26" s="140">
        <f t="shared" si="23"/>
        <v>-0.37024418090700928</v>
      </c>
      <c r="BC26" s="141">
        <f t="shared" si="24"/>
        <v>11870.8</v>
      </c>
      <c r="BD26" s="75">
        <f t="shared" si="25"/>
        <v>10575.014705882351</v>
      </c>
      <c r="BE26" s="75">
        <f t="shared" si="26"/>
        <v>6561.5833333333321</v>
      </c>
      <c r="BF26" s="75">
        <f t="shared" si="27"/>
        <v>6563.9677419354848</v>
      </c>
      <c r="BG26" s="75">
        <v>2113.9124999999999</v>
      </c>
      <c r="BH26" s="75">
        <v>2422.8548387096776</v>
      </c>
      <c r="BI26" s="75">
        <v>2520.4879032258063</v>
      </c>
      <c r="BJ26" s="140">
        <f t="shared" si="28"/>
        <v>-0.1091573688477312</v>
      </c>
      <c r="BK26" s="140">
        <f t="shared" si="29"/>
        <v>-0.44725011512843849</v>
      </c>
      <c r="BL26" s="140">
        <f t="shared" si="30"/>
        <v>-0.44704925178290555</v>
      </c>
      <c r="BM26" s="140">
        <f t="shared" si="31"/>
        <v>-0.82192333288405162</v>
      </c>
      <c r="BN26" s="140">
        <f t="shared" si="32"/>
        <v>-0.7958979311664186</v>
      </c>
      <c r="BO26" s="140">
        <f t="shared" si="33"/>
        <v>-0.78767329049214829</v>
      </c>
    </row>
    <row r="27" spans="2:67" x14ac:dyDescent="0.25">
      <c r="B27" s="96">
        <v>0.75</v>
      </c>
      <c r="C27" s="75">
        <v>4790.6000000000004</v>
      </c>
      <c r="D27" s="75">
        <v>4097.3259803921565</v>
      </c>
      <c r="E27" s="75">
        <v>3268.75</v>
      </c>
      <c r="F27" s="75">
        <v>2847.1451612903224</v>
      </c>
      <c r="G27" s="75">
        <v>4619.1166666666668</v>
      </c>
      <c r="H27" s="75">
        <v>4811.7822580645161</v>
      </c>
      <c r="I27" s="75">
        <v>4865.75</v>
      </c>
      <c r="J27" s="140">
        <f t="shared" si="0"/>
        <v>-0.14471548858344341</v>
      </c>
      <c r="K27" s="140">
        <f t="shared" si="1"/>
        <v>-0.31767419529912755</v>
      </c>
      <c r="L27" s="140">
        <f t="shared" si="2"/>
        <v>-0.40568088312730721</v>
      </c>
      <c r="M27" s="140">
        <f t="shared" si="3"/>
        <v>-3.5795794542089365E-2</v>
      </c>
      <c r="N27" s="140">
        <f t="shared" si="4"/>
        <v>4.4216294544556778E-3</v>
      </c>
      <c r="O27" s="140">
        <f t="shared" si="5"/>
        <v>1.5686970316870497E-2</v>
      </c>
      <c r="P27" s="141">
        <v>4167.2</v>
      </c>
      <c r="Q27" s="75">
        <v>3856.6715686274511</v>
      </c>
      <c r="R27" s="75">
        <v>2445.35</v>
      </c>
      <c r="S27" s="75">
        <v>2533.7741935483873</v>
      </c>
      <c r="T27" s="75">
        <v>2252.0500000000002</v>
      </c>
      <c r="U27" s="75">
        <v>3239.0564516129034</v>
      </c>
      <c r="V27" s="75">
        <v>3273.1451612903224</v>
      </c>
      <c r="W27" s="140">
        <f t="shared" si="6"/>
        <v>-7.4517285316891169E-2</v>
      </c>
      <c r="X27" s="140">
        <f t="shared" si="7"/>
        <v>-0.41319111153772314</v>
      </c>
      <c r="Y27" s="140">
        <f t="shared" si="8"/>
        <v>-0.39197202112968244</v>
      </c>
      <c r="Z27" s="140">
        <f t="shared" si="9"/>
        <v>-0.4595771741217124</v>
      </c>
      <c r="AA27" s="140">
        <f t="shared" si="10"/>
        <v>-0.22272594269223855</v>
      </c>
      <c r="AB27" s="140">
        <f t="shared" si="11"/>
        <v>-0.21454569944079416</v>
      </c>
      <c r="AC27" s="141">
        <v>1193.1500000000001</v>
      </c>
      <c r="AD27" s="75">
        <v>1185.5539215686274</v>
      </c>
      <c r="AE27" s="75">
        <v>332.81666666666666</v>
      </c>
      <c r="AF27" s="75">
        <v>418.16129032258067</v>
      </c>
      <c r="AG27" s="75">
        <v>870.39166666666665</v>
      </c>
      <c r="AH27" s="75">
        <v>952.79032258064512</v>
      </c>
      <c r="AI27" s="75">
        <v>1017.5967741935484</v>
      </c>
      <c r="AJ27" s="140">
        <f t="shared" si="12"/>
        <v>-6.3664069323828842E-3</v>
      </c>
      <c r="AK27" s="140">
        <f t="shared" si="13"/>
        <v>-0.72106049812121975</v>
      </c>
      <c r="AL27" s="140">
        <f t="shared" si="14"/>
        <v>-0.64953166800269813</v>
      </c>
      <c r="AM27" s="140">
        <f t="shared" si="15"/>
        <v>-0.27050943580717712</v>
      </c>
      <c r="AN27" s="140">
        <f t="shared" si="16"/>
        <v>-0.20144967306655071</v>
      </c>
      <c r="AO27" s="140">
        <f t="shared" si="17"/>
        <v>-0.14713424616054283</v>
      </c>
      <c r="AP27" s="141">
        <v>1311.05</v>
      </c>
      <c r="AQ27" s="75">
        <v>1048.7647058823529</v>
      </c>
      <c r="AR27" s="75">
        <v>291.46666666666653</v>
      </c>
      <c r="AS27" s="75">
        <v>703.48387096774195</v>
      </c>
      <c r="AT27" s="75">
        <v>732.2</v>
      </c>
      <c r="AU27" s="75">
        <v>740.26612903225805</v>
      </c>
      <c r="AV27" s="75">
        <v>793.55645161290317</v>
      </c>
      <c r="AW27" s="140">
        <f t="shared" si="18"/>
        <v>-0.20005743039368984</v>
      </c>
      <c r="AX27" s="140">
        <f t="shared" si="19"/>
        <v>-0.77768455309357654</v>
      </c>
      <c r="AY27" s="140">
        <f t="shared" si="20"/>
        <v>-0.46341949508581526</v>
      </c>
      <c r="AZ27" s="140">
        <f t="shared" si="21"/>
        <v>-0.44151634186339184</v>
      </c>
      <c r="BA27" s="140">
        <f t="shared" si="22"/>
        <v>-0.43536392278535674</v>
      </c>
      <c r="BB27" s="140">
        <f t="shared" si="23"/>
        <v>-0.39471686692887131</v>
      </c>
      <c r="BC27" s="141">
        <f t="shared" si="24"/>
        <v>11461.999999999998</v>
      </c>
      <c r="BD27" s="75">
        <f t="shared" si="25"/>
        <v>10188.316176470587</v>
      </c>
      <c r="BE27" s="75">
        <f t="shared" si="26"/>
        <v>6338.3833333333332</v>
      </c>
      <c r="BF27" s="75">
        <f t="shared" si="27"/>
        <v>6502.5645161290322</v>
      </c>
      <c r="BG27" s="75">
        <v>2118.4395833333333</v>
      </c>
      <c r="BH27" s="75">
        <v>2435.9737903225805</v>
      </c>
      <c r="BI27" s="75">
        <v>2487.5120967741937</v>
      </c>
      <c r="BJ27" s="140">
        <f t="shared" si="28"/>
        <v>-0.11112230182598248</v>
      </c>
      <c r="BK27" s="140">
        <f t="shared" si="29"/>
        <v>-0.44700895713371713</v>
      </c>
      <c r="BL27" s="140">
        <f t="shared" si="30"/>
        <v>-0.43268500121016984</v>
      </c>
      <c r="BM27" s="140">
        <f t="shared" si="31"/>
        <v>-0.81517714331413949</v>
      </c>
      <c r="BN27" s="140">
        <f t="shared" si="32"/>
        <v>-0.78747393209539518</v>
      </c>
      <c r="BO27" s="140">
        <f t="shared" si="33"/>
        <v>-0.78297748239624898</v>
      </c>
    </row>
    <row r="28" spans="2:67" x14ac:dyDescent="0.25">
      <c r="B28" s="96">
        <v>0.79166666666666663</v>
      </c>
      <c r="C28" s="75">
        <v>4501.5</v>
      </c>
      <c r="D28" s="75">
        <v>3624.4836601307197</v>
      </c>
      <c r="E28" s="75">
        <v>2551.6999999999998</v>
      </c>
      <c r="F28" s="75">
        <v>2544</v>
      </c>
      <c r="G28" s="75">
        <v>4437.833333333333</v>
      </c>
      <c r="H28" s="75">
        <v>4604.322580645161</v>
      </c>
      <c r="I28" s="75">
        <v>4563.5403225806449</v>
      </c>
      <c r="J28" s="140">
        <f t="shared" si="0"/>
        <v>-0.19482757744513612</v>
      </c>
      <c r="K28" s="140">
        <f t="shared" si="1"/>
        <v>-0.43314450738642674</v>
      </c>
      <c r="L28" s="140">
        <f t="shared" si="2"/>
        <v>-0.43485504831722754</v>
      </c>
      <c r="M28" s="140">
        <f t="shared" si="3"/>
        <v>-1.4143433670258165E-2</v>
      </c>
      <c r="N28" s="140">
        <f t="shared" si="4"/>
        <v>2.2841848416119248E-2</v>
      </c>
      <c r="O28" s="140">
        <f t="shared" si="5"/>
        <v>1.3782144303153387E-2</v>
      </c>
      <c r="P28" s="141">
        <v>4223.7</v>
      </c>
      <c r="Q28" s="75">
        <v>3286.7630718954247</v>
      </c>
      <c r="R28" s="75">
        <v>1732.1333333333334</v>
      </c>
      <c r="S28" s="75">
        <v>2057.2096774193546</v>
      </c>
      <c r="T28" s="75">
        <v>2125.6999999999998</v>
      </c>
      <c r="U28" s="75">
        <v>3001.9596774193546</v>
      </c>
      <c r="V28" s="75">
        <v>3115.7096774193546</v>
      </c>
      <c r="W28" s="140">
        <f t="shared" si="6"/>
        <v>-0.2218284745849789</v>
      </c>
      <c r="X28" s="140">
        <f t="shared" si="7"/>
        <v>-0.58990142923660926</v>
      </c>
      <c r="Y28" s="140">
        <f t="shared" si="8"/>
        <v>-0.51293660122183038</v>
      </c>
      <c r="Z28" s="140">
        <f t="shared" si="9"/>
        <v>-0.49672088453251895</v>
      </c>
      <c r="AA28" s="140">
        <f t="shared" si="10"/>
        <v>-0.2892583096765029</v>
      </c>
      <c r="AB28" s="140">
        <f t="shared" si="11"/>
        <v>-0.26232694618004249</v>
      </c>
      <c r="AC28" s="141">
        <v>998.15</v>
      </c>
      <c r="AD28" s="75">
        <v>1066.5277777777776</v>
      </c>
      <c r="AE28" s="75">
        <v>325</v>
      </c>
      <c r="AF28" s="75">
        <v>366.90322580645159</v>
      </c>
      <c r="AG28" s="75">
        <v>750.375</v>
      </c>
      <c r="AH28" s="75">
        <v>838.70967741935488</v>
      </c>
      <c r="AI28" s="75">
        <v>913.58064516129036</v>
      </c>
      <c r="AJ28" s="140">
        <f t="shared" si="12"/>
        <v>6.850451112335576E-2</v>
      </c>
      <c r="AK28" s="140">
        <f t="shared" si="13"/>
        <v>-0.67439763562590793</v>
      </c>
      <c r="AL28" s="140">
        <f t="shared" si="14"/>
        <v>-0.63241674517211677</v>
      </c>
      <c r="AM28" s="140">
        <f t="shared" si="15"/>
        <v>-0.24823423333166361</v>
      </c>
      <c r="AN28" s="140">
        <f t="shared" si="16"/>
        <v>-0.1597358338733107</v>
      </c>
      <c r="AO28" s="140">
        <f t="shared" si="17"/>
        <v>-8.4726098120232018E-2</v>
      </c>
      <c r="AP28" s="141">
        <v>1062.55</v>
      </c>
      <c r="AQ28" s="75">
        <v>710.55882352941171</v>
      </c>
      <c r="AR28" s="75">
        <v>154.08333333333323</v>
      </c>
      <c r="AS28" s="75">
        <v>443.11290322580646</v>
      </c>
      <c r="AT28" s="75">
        <v>569.5333333333333</v>
      </c>
      <c r="AU28" s="75">
        <v>594.66129032258061</v>
      </c>
      <c r="AV28" s="75">
        <v>684.12096774193549</v>
      </c>
      <c r="AW28" s="140">
        <f t="shared" si="18"/>
        <v>-0.33127022396177896</v>
      </c>
      <c r="AX28" s="140">
        <f t="shared" si="19"/>
        <v>-0.85498721628786112</v>
      </c>
      <c r="AY28" s="140">
        <f t="shared" si="20"/>
        <v>-0.58297218650811122</v>
      </c>
      <c r="AZ28" s="140">
        <f t="shared" si="21"/>
        <v>-0.46399385126974413</v>
      </c>
      <c r="BA28" s="140">
        <f t="shared" si="22"/>
        <v>-0.44034512227887568</v>
      </c>
      <c r="BB28" s="140">
        <f t="shared" si="23"/>
        <v>-0.35615174086684342</v>
      </c>
      <c r="BC28" s="141">
        <f t="shared" si="24"/>
        <v>10785.9</v>
      </c>
      <c r="BD28" s="75">
        <f t="shared" si="25"/>
        <v>8688.3333333333321</v>
      </c>
      <c r="BE28" s="75">
        <f t="shared" si="26"/>
        <v>4762.9166666666661</v>
      </c>
      <c r="BF28" s="75">
        <f t="shared" si="27"/>
        <v>5411.2258064516127</v>
      </c>
      <c r="BG28" s="75">
        <v>1970.8604166666667</v>
      </c>
      <c r="BH28" s="75">
        <v>2259.9133064516127</v>
      </c>
      <c r="BI28" s="75">
        <v>2319.2379032258063</v>
      </c>
      <c r="BJ28" s="140">
        <f t="shared" si="28"/>
        <v>-0.19447303114869108</v>
      </c>
      <c r="BK28" s="140">
        <f t="shared" si="29"/>
        <v>-0.55841268075295836</v>
      </c>
      <c r="BL28" s="140">
        <f t="shared" si="30"/>
        <v>-0.49830558354410737</v>
      </c>
      <c r="BM28" s="140">
        <f t="shared" si="31"/>
        <v>-0.81727436591599523</v>
      </c>
      <c r="BN28" s="140">
        <f t="shared" si="32"/>
        <v>-0.79047522168278839</v>
      </c>
      <c r="BO28" s="140">
        <f t="shared" si="33"/>
        <v>-0.78497502264754848</v>
      </c>
    </row>
    <row r="29" spans="2:67" x14ac:dyDescent="0.25">
      <c r="B29" s="96">
        <v>0.83333333333333337</v>
      </c>
      <c r="C29" s="75">
        <v>4584.8</v>
      </c>
      <c r="D29" s="75">
        <v>3284.83660130719</v>
      </c>
      <c r="E29" s="75">
        <v>1816.0666666666666</v>
      </c>
      <c r="F29" s="75">
        <v>1769.5322580645161</v>
      </c>
      <c r="G29" s="75">
        <v>4314.8083333333334</v>
      </c>
      <c r="H29" s="75">
        <v>4530.0967741935483</v>
      </c>
      <c r="I29" s="75">
        <v>4731.1451612903229</v>
      </c>
      <c r="J29" s="140">
        <f t="shared" si="0"/>
        <v>-0.28353764584994112</v>
      </c>
      <c r="K29" s="140">
        <f t="shared" si="1"/>
        <v>-0.60389402663874836</v>
      </c>
      <c r="L29" s="140">
        <f t="shared" si="2"/>
        <v>-0.61404374060711131</v>
      </c>
      <c r="M29" s="140">
        <f t="shared" si="3"/>
        <v>-5.8888428430175055E-2</v>
      </c>
      <c r="N29" s="140">
        <f t="shared" si="4"/>
        <v>-1.1931431208875409E-2</v>
      </c>
      <c r="O29" s="140">
        <f t="shared" si="5"/>
        <v>3.1919639087925944E-2</v>
      </c>
      <c r="P29" s="141">
        <v>4086.15</v>
      </c>
      <c r="Q29" s="75">
        <v>2688.5571895424837</v>
      </c>
      <c r="R29" s="75">
        <v>1086.4166666666667</v>
      </c>
      <c r="S29" s="75">
        <v>1270</v>
      </c>
      <c r="T29" s="75">
        <v>1955.3333333333333</v>
      </c>
      <c r="U29" s="75">
        <v>2766.016129032258</v>
      </c>
      <c r="V29" s="75">
        <v>2959.2258064516127</v>
      </c>
      <c r="W29" s="140">
        <f t="shared" si="6"/>
        <v>-0.34203169498366837</v>
      </c>
      <c r="X29" s="140">
        <f t="shared" si="7"/>
        <v>-0.73412217694733017</v>
      </c>
      <c r="Y29" s="140">
        <f t="shared" si="8"/>
        <v>-0.68919398455759096</v>
      </c>
      <c r="Z29" s="140">
        <f t="shared" si="9"/>
        <v>-0.52147294315349824</v>
      </c>
      <c r="AA29" s="140">
        <f t="shared" si="10"/>
        <v>-0.32307523487090339</v>
      </c>
      <c r="AB29" s="140">
        <f t="shared" si="11"/>
        <v>-0.27579119551372011</v>
      </c>
      <c r="AC29" s="141">
        <v>693.2</v>
      </c>
      <c r="AD29" s="75">
        <v>893.02777777777771</v>
      </c>
      <c r="AE29" s="75">
        <v>278.63333333333333</v>
      </c>
      <c r="AF29" s="75">
        <v>261.41935483870969</v>
      </c>
      <c r="AG29" s="75">
        <v>594.35833333333335</v>
      </c>
      <c r="AH29" s="75">
        <v>695.50806451612902</v>
      </c>
      <c r="AI29" s="75">
        <v>720.55645161290317</v>
      </c>
      <c r="AJ29" s="140">
        <f t="shared" si="12"/>
        <v>0.28826857729050448</v>
      </c>
      <c r="AK29" s="140">
        <f t="shared" si="13"/>
        <v>-0.59804770148105413</v>
      </c>
      <c r="AL29" s="140">
        <f t="shared" si="14"/>
        <v>-0.62288033058466574</v>
      </c>
      <c r="AM29" s="140">
        <f t="shared" si="15"/>
        <v>-0.14258751683015969</v>
      </c>
      <c r="AN29" s="140">
        <f t="shared" si="16"/>
        <v>3.3295795097070258E-3</v>
      </c>
      <c r="AO29" s="140">
        <f t="shared" si="17"/>
        <v>3.9464009828192648E-2</v>
      </c>
      <c r="AP29" s="141">
        <v>774.35</v>
      </c>
      <c r="AQ29" s="75">
        <v>450.91176470588238</v>
      </c>
      <c r="AR29" s="75">
        <v>77.283333333333331</v>
      </c>
      <c r="AS29" s="75">
        <v>163.20967741935485</v>
      </c>
      <c r="AT29" s="75">
        <v>364.45</v>
      </c>
      <c r="AU29" s="75">
        <v>390.59677419354841</v>
      </c>
      <c r="AV29" s="75">
        <v>468.64516129032256</v>
      </c>
      <c r="AW29" s="140">
        <f t="shared" si="18"/>
        <v>-0.41768997907163119</v>
      </c>
      <c r="AX29" s="140">
        <f t="shared" si="19"/>
        <v>-0.90019586319709</v>
      </c>
      <c r="AY29" s="140">
        <f t="shared" si="20"/>
        <v>-0.78923009308535563</v>
      </c>
      <c r="AZ29" s="140">
        <f t="shared" si="21"/>
        <v>-0.52934719442112743</v>
      </c>
      <c r="BA29" s="140">
        <f t="shared" si="22"/>
        <v>-0.49558110131910837</v>
      </c>
      <c r="BB29" s="140">
        <f t="shared" si="23"/>
        <v>-0.39478896972903399</v>
      </c>
      <c r="BC29" s="141">
        <f t="shared" si="24"/>
        <v>10138.500000000002</v>
      </c>
      <c r="BD29" s="75">
        <f t="shared" si="25"/>
        <v>7317.333333333333</v>
      </c>
      <c r="BE29" s="75">
        <f t="shared" si="26"/>
        <v>3258.4</v>
      </c>
      <c r="BF29" s="75">
        <f t="shared" si="27"/>
        <v>3464.1612903225805</v>
      </c>
      <c r="BG29" s="75">
        <v>1807.2375</v>
      </c>
      <c r="BH29" s="75">
        <v>2095.5544354838707</v>
      </c>
      <c r="BI29" s="75">
        <v>2219.8931451612902</v>
      </c>
      <c r="BJ29" s="140">
        <f t="shared" si="28"/>
        <v>-0.27826272788545325</v>
      </c>
      <c r="BK29" s="140">
        <f t="shared" si="29"/>
        <v>-0.67861123440351134</v>
      </c>
      <c r="BL29" s="140">
        <f t="shared" si="30"/>
        <v>-0.65831619171252354</v>
      </c>
      <c r="BM29" s="140">
        <f t="shared" si="31"/>
        <v>-0.82174508063322982</v>
      </c>
      <c r="BN29" s="140">
        <f t="shared" si="32"/>
        <v>-0.79330725102491784</v>
      </c>
      <c r="BO29" s="140">
        <f t="shared" si="33"/>
        <v>-0.78104323665618292</v>
      </c>
    </row>
    <row r="30" spans="2:67" x14ac:dyDescent="0.25">
      <c r="B30" s="96">
        <v>0.875</v>
      </c>
      <c r="C30" s="75">
        <v>4358.3125</v>
      </c>
      <c r="D30" s="75">
        <v>2965.1544117647054</v>
      </c>
      <c r="E30" s="75">
        <v>1600.0166666666667</v>
      </c>
      <c r="F30" s="75">
        <v>1974.6129032258063</v>
      </c>
      <c r="G30" s="75">
        <v>4005.2083333333335</v>
      </c>
      <c r="H30" s="75">
        <v>4411.0806451612907</v>
      </c>
      <c r="I30" s="75">
        <v>4658.0887096774195</v>
      </c>
      <c r="J30" s="140">
        <f t="shared" si="0"/>
        <v>-0.31965539144687183</v>
      </c>
      <c r="K30" s="140">
        <f t="shared" si="1"/>
        <v>-0.63288161033274537</v>
      </c>
      <c r="L30" s="140">
        <f t="shared" si="2"/>
        <v>-0.54693177618038946</v>
      </c>
      <c r="M30" s="140">
        <f t="shared" si="3"/>
        <v>-8.1018551713918252E-2</v>
      </c>
      <c r="N30" s="140">
        <f t="shared" si="4"/>
        <v>1.2107471678841408E-2</v>
      </c>
      <c r="O30" s="140">
        <f t="shared" si="5"/>
        <v>6.8782633112568048E-2</v>
      </c>
      <c r="P30" s="141">
        <v>3291.9124999999999</v>
      </c>
      <c r="Q30" s="75">
        <v>2151.0147058823532</v>
      </c>
      <c r="R30" s="75">
        <v>916.5333333333333</v>
      </c>
      <c r="S30" s="75">
        <v>1187.0806451612902</v>
      </c>
      <c r="T30" s="75">
        <v>1528.0833333333333</v>
      </c>
      <c r="U30" s="75">
        <v>2385.8387096774195</v>
      </c>
      <c r="V30" s="75">
        <v>2567.8709677419356</v>
      </c>
      <c r="W30" s="140">
        <f t="shared" si="6"/>
        <v>-0.34657597798168904</v>
      </c>
      <c r="X30" s="140">
        <f t="shared" si="7"/>
        <v>-0.72158028704185384</v>
      </c>
      <c r="Y30" s="140">
        <f t="shared" si="8"/>
        <v>-0.63939483653915763</v>
      </c>
      <c r="Z30" s="140">
        <f t="shared" si="9"/>
        <v>-0.5358068194906962</v>
      </c>
      <c r="AA30" s="140">
        <f t="shared" si="10"/>
        <v>-0.27524236756675047</v>
      </c>
      <c r="AB30" s="140">
        <f t="shared" si="11"/>
        <v>-0.21994555816962458</v>
      </c>
      <c r="AC30" s="141">
        <v>706.66250000000002</v>
      </c>
      <c r="AD30" s="75">
        <v>751.51470588235293</v>
      </c>
      <c r="AE30" s="75">
        <v>229.11666666666667</v>
      </c>
      <c r="AF30" s="75">
        <v>218.53225806451613</v>
      </c>
      <c r="AG30" s="75">
        <v>445.86666666666667</v>
      </c>
      <c r="AH30" s="75">
        <v>531.12903225806451</v>
      </c>
      <c r="AI30" s="75">
        <v>538.23387096774195</v>
      </c>
      <c r="AJ30" s="140">
        <f t="shared" si="12"/>
        <v>6.3470476900009398E-2</v>
      </c>
      <c r="AK30" s="140">
        <f t="shared" si="13"/>
        <v>-0.6757763901909799</v>
      </c>
      <c r="AL30" s="140">
        <f t="shared" si="14"/>
        <v>-0.69075441520596303</v>
      </c>
      <c r="AM30" s="140">
        <f t="shared" si="15"/>
        <v>-0.36905288356653043</v>
      </c>
      <c r="AN30" s="140">
        <f t="shared" si="16"/>
        <v>-0.24839788122609519</v>
      </c>
      <c r="AO30" s="140">
        <f t="shared" si="17"/>
        <v>-0.23834380490298845</v>
      </c>
      <c r="AP30" s="141">
        <v>560.04999999999995</v>
      </c>
      <c r="AQ30" s="75">
        <v>261.41176470588238</v>
      </c>
      <c r="AR30" s="75">
        <v>59.850000000000009</v>
      </c>
      <c r="AS30" s="75">
        <v>106.38709677419355</v>
      </c>
      <c r="AT30" s="75">
        <v>219.35</v>
      </c>
      <c r="AU30" s="75">
        <v>264.04032258064518</v>
      </c>
      <c r="AV30" s="75">
        <v>321.5</v>
      </c>
      <c r="AW30" s="140">
        <f t="shared" si="18"/>
        <v>-0.53323495276157051</v>
      </c>
      <c r="AX30" s="140">
        <f t="shared" si="19"/>
        <v>-0.89313454155878935</v>
      </c>
      <c r="AY30" s="140">
        <f t="shared" si="20"/>
        <v>-0.81004000218874461</v>
      </c>
      <c r="AZ30" s="140">
        <f t="shared" si="21"/>
        <v>-0.60833854120167841</v>
      </c>
      <c r="BA30" s="140">
        <f t="shared" si="22"/>
        <v>-0.52854151847041297</v>
      </c>
      <c r="BB30" s="140">
        <f t="shared" si="23"/>
        <v>-0.42594411213284522</v>
      </c>
      <c r="BC30" s="141">
        <f t="shared" si="24"/>
        <v>8916.9375</v>
      </c>
      <c r="BD30" s="75">
        <f t="shared" si="25"/>
        <v>6129.0955882352937</v>
      </c>
      <c r="BE30" s="75">
        <f t="shared" si="26"/>
        <v>2805.5166666666669</v>
      </c>
      <c r="BF30" s="75">
        <f t="shared" si="27"/>
        <v>3486.6129032258063</v>
      </c>
      <c r="BG30" s="75">
        <v>1549.6270833333333</v>
      </c>
      <c r="BH30" s="75">
        <v>1898.0221774193549</v>
      </c>
      <c r="BI30" s="75">
        <v>2021.4233870967741</v>
      </c>
      <c r="BJ30" s="140">
        <f t="shared" si="28"/>
        <v>-0.3126456714275172</v>
      </c>
      <c r="BK30" s="140">
        <f t="shared" si="29"/>
        <v>-0.6853721732751108</v>
      </c>
      <c r="BL30" s="140">
        <f t="shared" si="30"/>
        <v>-0.60898986863754434</v>
      </c>
      <c r="BM30" s="140">
        <f t="shared" si="31"/>
        <v>-0.82621532523544849</v>
      </c>
      <c r="BN30" s="140">
        <f t="shared" si="32"/>
        <v>-0.78714416497599604</v>
      </c>
      <c r="BO30" s="140">
        <f t="shared" si="33"/>
        <v>-0.77330519731726566</v>
      </c>
    </row>
    <row r="31" spans="2:67" x14ac:dyDescent="0.25">
      <c r="B31" s="96">
        <v>0.91666666666666663</v>
      </c>
      <c r="C31" s="75">
        <v>4248.9125000000004</v>
      </c>
      <c r="D31" s="75">
        <v>2758.9681372549016</v>
      </c>
      <c r="E31" s="75">
        <v>1434.2666666666667</v>
      </c>
      <c r="F31" s="75">
        <v>1894.983870967742</v>
      </c>
      <c r="G31" s="75">
        <v>3943.35</v>
      </c>
      <c r="H31" s="75">
        <v>4359.3709677419356</v>
      </c>
      <c r="I31" s="75">
        <v>4439.3629032258068</v>
      </c>
      <c r="J31" s="140">
        <f t="shared" si="0"/>
        <v>-0.3506648731281472</v>
      </c>
      <c r="K31" s="140">
        <f t="shared" si="1"/>
        <v>-0.66243911432239044</v>
      </c>
      <c r="L31" s="140">
        <f t="shared" si="2"/>
        <v>-0.55400732046900436</v>
      </c>
      <c r="M31" s="140">
        <f t="shared" si="3"/>
        <v>-7.1915460720831659E-2</v>
      </c>
      <c r="N31" s="140">
        <f t="shared" si="4"/>
        <v>2.5996879846769128E-2</v>
      </c>
      <c r="O31" s="140">
        <f t="shared" si="5"/>
        <v>4.482332908145481E-2</v>
      </c>
      <c r="P31" s="141">
        <v>3076.2125000000005</v>
      </c>
      <c r="Q31" s="75">
        <v>1923.3431372549019</v>
      </c>
      <c r="R31" s="75">
        <v>847.9</v>
      </c>
      <c r="S31" s="75">
        <v>1212.1935483870968</v>
      </c>
      <c r="T31" s="75">
        <v>1416.1583333333333</v>
      </c>
      <c r="U31" s="75">
        <v>2225.8870967741937</v>
      </c>
      <c r="V31" s="75">
        <v>2311.4112903225805</v>
      </c>
      <c r="W31" s="140">
        <f t="shared" si="6"/>
        <v>-0.37476909112913959</v>
      </c>
      <c r="X31" s="140">
        <f t="shared" si="7"/>
        <v>-0.72436884643047261</v>
      </c>
      <c r="Y31" s="140">
        <f t="shared" si="8"/>
        <v>-0.60594609495049623</v>
      </c>
      <c r="Z31" s="140">
        <f t="shared" si="9"/>
        <v>-0.5396422277936479</v>
      </c>
      <c r="AA31" s="140">
        <f t="shared" si="10"/>
        <v>-0.27641959169784491</v>
      </c>
      <c r="AB31" s="140">
        <f t="shared" si="11"/>
        <v>-0.24861780832027047</v>
      </c>
      <c r="AC31" s="141">
        <v>660.11249999999995</v>
      </c>
      <c r="AD31" s="75">
        <v>697.28431372549016</v>
      </c>
      <c r="AE31" s="75">
        <v>218.08333333333334</v>
      </c>
      <c r="AF31" s="75">
        <v>224.67741935483872</v>
      </c>
      <c r="AG31" s="75">
        <v>385.23333333333335</v>
      </c>
      <c r="AH31" s="75">
        <v>471.58064516129031</v>
      </c>
      <c r="AI31" s="75">
        <v>473.63709677419354</v>
      </c>
      <c r="AJ31" s="140">
        <f t="shared" si="12"/>
        <v>5.6311331364714778E-2</v>
      </c>
      <c r="AK31" s="140">
        <f t="shared" si="13"/>
        <v>-0.66962702064673318</v>
      </c>
      <c r="AL31" s="140">
        <f t="shared" si="14"/>
        <v>-0.65963768394805622</v>
      </c>
      <c r="AM31" s="140">
        <f t="shared" si="15"/>
        <v>-0.41641260643703404</v>
      </c>
      <c r="AN31" s="140">
        <f t="shared" si="16"/>
        <v>-0.28560564273318512</v>
      </c>
      <c r="AO31" s="140">
        <f t="shared" si="17"/>
        <v>-0.28249033797391565</v>
      </c>
      <c r="AP31" s="141">
        <v>469.65</v>
      </c>
      <c r="AQ31" s="75">
        <v>183.3235294117647</v>
      </c>
      <c r="AR31" s="75">
        <v>52.499999999999986</v>
      </c>
      <c r="AS31" s="75">
        <v>100.79032258064517</v>
      </c>
      <c r="AT31" s="75">
        <v>168.43333333333334</v>
      </c>
      <c r="AU31" s="75">
        <v>214.5241935483871</v>
      </c>
      <c r="AV31" s="75">
        <v>255.19354838709677</v>
      </c>
      <c r="AW31" s="140">
        <f t="shared" si="18"/>
        <v>-0.60965925814592847</v>
      </c>
      <c r="AX31" s="140">
        <f t="shared" si="19"/>
        <v>-0.88821462791440431</v>
      </c>
      <c r="AY31" s="140">
        <f t="shared" si="20"/>
        <v>-0.78539269119419741</v>
      </c>
      <c r="AZ31" s="140">
        <f t="shared" si="21"/>
        <v>-0.64136413641364132</v>
      </c>
      <c r="BA31" s="140">
        <f t="shared" si="22"/>
        <v>-0.54322539433964212</v>
      </c>
      <c r="BB31" s="140">
        <f t="shared" si="23"/>
        <v>-0.45663036647057009</v>
      </c>
      <c r="BC31" s="141">
        <f t="shared" si="24"/>
        <v>8454.8875000000007</v>
      </c>
      <c r="BD31" s="75">
        <f t="shared" si="25"/>
        <v>5562.9191176470586</v>
      </c>
      <c r="BE31" s="75">
        <f t="shared" si="26"/>
        <v>2552.75</v>
      </c>
      <c r="BF31" s="75">
        <f t="shared" si="27"/>
        <v>3432.6451612903229</v>
      </c>
      <c r="BG31" s="75">
        <v>1478.29375</v>
      </c>
      <c r="BH31" s="75">
        <v>1817.8407258064517</v>
      </c>
      <c r="BI31" s="75">
        <v>1869.9012096774193</v>
      </c>
      <c r="BJ31" s="140">
        <f t="shared" si="28"/>
        <v>-0.34204693821803567</v>
      </c>
      <c r="BK31" s="140">
        <f t="shared" si="29"/>
        <v>-0.69807404297218623</v>
      </c>
      <c r="BL31" s="140">
        <f t="shared" si="30"/>
        <v>-0.59400463207933607</v>
      </c>
      <c r="BM31" s="140">
        <f t="shared" si="31"/>
        <v>-0.82515512477250585</v>
      </c>
      <c r="BN31" s="140">
        <f t="shared" si="32"/>
        <v>-0.78499527926226675</v>
      </c>
      <c r="BO31" s="140">
        <f t="shared" si="33"/>
        <v>-0.77883783673320084</v>
      </c>
    </row>
    <row r="32" spans="2:67" x14ac:dyDescent="0.25">
      <c r="B32" s="96">
        <v>0.95833333333333337</v>
      </c>
      <c r="C32" s="75">
        <v>3961.3833333333328</v>
      </c>
      <c r="D32" s="75">
        <v>2414.0555555555557</v>
      </c>
      <c r="E32" s="75">
        <v>1192.8166666666666</v>
      </c>
      <c r="F32" s="75">
        <v>1836.4032258064517</v>
      </c>
      <c r="G32" s="75">
        <v>3735.0583333333334</v>
      </c>
      <c r="H32" s="75">
        <v>4143.5967741935483</v>
      </c>
      <c r="I32" s="75">
        <v>4093.1935483870966</v>
      </c>
      <c r="J32" s="140">
        <f t="shared" si="0"/>
        <v>-0.39060288984347491</v>
      </c>
      <c r="K32" s="140">
        <f t="shared" si="1"/>
        <v>-0.69888885616556506</v>
      </c>
      <c r="L32" s="140">
        <f t="shared" si="2"/>
        <v>-0.53642375117956642</v>
      </c>
      <c r="M32" s="140">
        <f t="shared" si="3"/>
        <v>-5.7132819764139531E-2</v>
      </c>
      <c r="N32" s="140">
        <f t="shared" si="4"/>
        <v>4.5997427041954753E-2</v>
      </c>
      <c r="O32" s="140">
        <f t="shared" si="5"/>
        <v>3.3273784423899944E-2</v>
      </c>
      <c r="P32" s="141">
        <v>2634.6833333333334</v>
      </c>
      <c r="Q32" s="75">
        <v>1627.7026143790849</v>
      </c>
      <c r="R32" s="75">
        <v>672.83333333333337</v>
      </c>
      <c r="S32" s="75">
        <v>1127.7741935483871</v>
      </c>
      <c r="T32" s="75">
        <v>1234.7249999999999</v>
      </c>
      <c r="U32" s="75">
        <v>2015.2983870967741</v>
      </c>
      <c r="V32" s="75">
        <v>2137.2096774193546</v>
      </c>
      <c r="W32" s="140">
        <f t="shared" si="6"/>
        <v>-0.38220180247629321</v>
      </c>
      <c r="X32" s="140">
        <f t="shared" si="7"/>
        <v>-0.74462459119059221</v>
      </c>
      <c r="Y32" s="140">
        <f t="shared" si="8"/>
        <v>-0.57195076186952742</v>
      </c>
      <c r="Z32" s="140">
        <f t="shared" si="9"/>
        <v>-0.53135734212207675</v>
      </c>
      <c r="AA32" s="140">
        <f t="shared" si="10"/>
        <v>-0.23508895296837418</v>
      </c>
      <c r="AB32" s="140">
        <f t="shared" si="11"/>
        <v>-0.18881724783395049</v>
      </c>
      <c r="AC32" s="141">
        <v>584.58333333333326</v>
      </c>
      <c r="AD32" s="75">
        <v>652.55555555555554</v>
      </c>
      <c r="AE32" s="75">
        <v>212.73333333333332</v>
      </c>
      <c r="AF32" s="75">
        <v>210.12903225806451</v>
      </c>
      <c r="AG32" s="75">
        <v>348.59166666666664</v>
      </c>
      <c r="AH32" s="75">
        <v>435.44354838709677</v>
      </c>
      <c r="AI32" s="75">
        <v>432.31451612903226</v>
      </c>
      <c r="AJ32" s="140">
        <f t="shared" si="12"/>
        <v>0.11627464956046585</v>
      </c>
      <c r="AK32" s="140">
        <f t="shared" si="13"/>
        <v>-0.63609408410548829</v>
      </c>
      <c r="AL32" s="140">
        <f t="shared" si="14"/>
        <v>-0.64054905387073779</v>
      </c>
      <c r="AM32" s="140">
        <f t="shared" si="15"/>
        <v>-0.40369208838203841</v>
      </c>
      <c r="AN32" s="140">
        <f t="shared" si="16"/>
        <v>-0.25512151380681936</v>
      </c>
      <c r="AO32" s="140">
        <f t="shared" si="17"/>
        <v>-0.26047409928034382</v>
      </c>
      <c r="AP32" s="141">
        <v>325.39999999999998</v>
      </c>
      <c r="AQ32" s="75">
        <v>118.26470588235294</v>
      </c>
      <c r="AR32" s="75">
        <v>37.916666666666671</v>
      </c>
      <c r="AS32" s="75">
        <v>98.58064516129032</v>
      </c>
      <c r="AT32" s="75">
        <v>126.89166666666667</v>
      </c>
      <c r="AU32" s="75">
        <v>185.5241935483871</v>
      </c>
      <c r="AV32" s="75">
        <v>224.73387096774192</v>
      </c>
      <c r="AW32" s="140">
        <f t="shared" si="18"/>
        <v>-0.63655591308434867</v>
      </c>
      <c r="AX32" s="140">
        <f t="shared" si="19"/>
        <v>-0.8834767465683262</v>
      </c>
      <c r="AY32" s="140">
        <f t="shared" si="20"/>
        <v>-0.697047802208696</v>
      </c>
      <c r="AZ32" s="140">
        <f t="shared" si="21"/>
        <v>-0.61004404835074777</v>
      </c>
      <c r="BA32" s="140">
        <f t="shared" si="22"/>
        <v>-0.42985804072407152</v>
      </c>
      <c r="BB32" s="140">
        <f t="shared" si="23"/>
        <v>-0.30936118325832229</v>
      </c>
      <c r="BC32" s="141">
        <f t="shared" si="24"/>
        <v>7506.0499999999984</v>
      </c>
      <c r="BD32" s="75">
        <f t="shared" si="25"/>
        <v>4812.5784313725489</v>
      </c>
      <c r="BE32" s="75">
        <f t="shared" si="26"/>
        <v>2116.2999999999997</v>
      </c>
      <c r="BF32" s="75">
        <f t="shared" si="27"/>
        <v>3272.8870967741937</v>
      </c>
      <c r="BG32" s="75">
        <v>1361.3166666666666</v>
      </c>
      <c r="BH32" s="75">
        <v>1694.9657258064517</v>
      </c>
      <c r="BI32" s="75">
        <v>1721.8629032258063</v>
      </c>
      <c r="BJ32" s="140">
        <f t="shared" si="28"/>
        <v>-0.35884007815394914</v>
      </c>
      <c r="BK32" s="140">
        <f t="shared" si="29"/>
        <v>-0.71805410302356099</v>
      </c>
      <c r="BL32" s="140">
        <f t="shared" si="30"/>
        <v>-0.56396678722174853</v>
      </c>
      <c r="BM32" s="140">
        <f t="shared" si="31"/>
        <v>-0.81863741026682924</v>
      </c>
      <c r="BN32" s="140">
        <f t="shared" si="32"/>
        <v>-0.77418672593355331</v>
      </c>
      <c r="BO32" s="140">
        <f t="shared" si="33"/>
        <v>-0.77060332622007488</v>
      </c>
    </row>
    <row r="33" spans="28:28" x14ac:dyDescent="0.25">
      <c r="AB33" s="139"/>
    </row>
  </sheetData>
  <mergeCells count="41">
    <mergeCell ref="I7:I8"/>
    <mergeCell ref="V7:V8"/>
    <mergeCell ref="AP6:BB6"/>
    <mergeCell ref="C6:O6"/>
    <mergeCell ref="J7:O7"/>
    <mergeCell ref="P7:Q7"/>
    <mergeCell ref="W7:AB7"/>
    <mergeCell ref="AC7:AD7"/>
    <mergeCell ref="AJ7:AO7"/>
    <mergeCell ref="F7:F8"/>
    <mergeCell ref="G7:G8"/>
    <mergeCell ref="P6:AB6"/>
    <mergeCell ref="B7:B8"/>
    <mergeCell ref="H7:H8"/>
    <mergeCell ref="U7:U8"/>
    <mergeCell ref="AH7:AH8"/>
    <mergeCell ref="BJ7:BO7"/>
    <mergeCell ref="AU7:AU8"/>
    <mergeCell ref="BH7:BH8"/>
    <mergeCell ref="C7:D7"/>
    <mergeCell ref="E7:E8"/>
    <mergeCell ref="AF7:AF8"/>
    <mergeCell ref="AP7:AQ7"/>
    <mergeCell ref="AI7:AI8"/>
    <mergeCell ref="AV7:AV8"/>
    <mergeCell ref="BI7:BI8"/>
    <mergeCell ref="BE7:BE8"/>
    <mergeCell ref="BF7:BF8"/>
    <mergeCell ref="BC6:BO6"/>
    <mergeCell ref="R7:R8"/>
    <mergeCell ref="S7:S8"/>
    <mergeCell ref="AE7:AE8"/>
    <mergeCell ref="AR7:AR8"/>
    <mergeCell ref="AS7:AS8"/>
    <mergeCell ref="BC7:BD7"/>
    <mergeCell ref="T7:T8"/>
    <mergeCell ref="AG7:AG8"/>
    <mergeCell ref="BG7:BG8"/>
    <mergeCell ref="AW7:BB7"/>
    <mergeCell ref="AC6:AO6"/>
    <mergeCell ref="AT7:AT8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7.28515625" customWidth="1"/>
    <col min="3" max="3" width="15.85546875" customWidth="1"/>
    <col min="4" max="4" width="12.42578125" bestFit="1" customWidth="1"/>
    <col min="5" max="5" width="13.28515625" bestFit="1" customWidth="1"/>
    <col min="6" max="6" width="11.7109375" bestFit="1" customWidth="1"/>
    <col min="7" max="8" width="11.7109375" customWidth="1"/>
    <col min="9" max="9" width="12.42578125" bestFit="1" customWidth="1"/>
    <col min="10" max="10" width="12.42578125" customWidth="1"/>
    <col min="11" max="11" width="15.85546875" customWidth="1"/>
    <col min="12" max="12" width="16.5703125" bestFit="1" customWidth="1"/>
    <col min="13" max="13" width="15.28515625" bestFit="1" customWidth="1"/>
    <col min="14" max="15" width="16.85546875" customWidth="1"/>
    <col min="16" max="17" width="19.5703125" customWidth="1"/>
  </cols>
  <sheetData>
    <row r="1" spans="1:6" s="16" customFormat="1" x14ac:dyDescent="0.25">
      <c r="A1" s="18" t="s">
        <v>25</v>
      </c>
    </row>
    <row r="2" spans="1:6" s="16" customFormat="1" ht="14.25" x14ac:dyDescent="0.2">
      <c r="A2" s="17"/>
    </row>
    <row r="3" spans="1:6" s="16" customFormat="1" ht="14.25" x14ac:dyDescent="0.2"/>
    <row r="4" spans="1:6" s="16" customFormat="1" ht="14.25" x14ac:dyDescent="0.2"/>
    <row r="5" spans="1:6" s="16" customFormat="1" ht="14.25" x14ac:dyDescent="0.2"/>
    <row r="6" spans="1:6" ht="15.75" x14ac:dyDescent="0.25">
      <c r="B6" s="266" t="s">
        <v>26</v>
      </c>
      <c r="C6" s="266"/>
      <c r="D6" s="266"/>
      <c r="E6" s="266"/>
      <c r="F6" s="266"/>
    </row>
    <row r="7" spans="1:6" ht="45" x14ac:dyDescent="0.25">
      <c r="B7" s="12" t="s">
        <v>27</v>
      </c>
      <c r="C7" s="12" t="s">
        <v>28</v>
      </c>
      <c r="D7" s="12" t="s">
        <v>29</v>
      </c>
      <c r="E7" s="12" t="s">
        <v>30</v>
      </c>
      <c r="F7" s="12" t="s">
        <v>31</v>
      </c>
    </row>
    <row r="8" spans="1:6" x14ac:dyDescent="0.25">
      <c r="B8" s="267" t="s">
        <v>32</v>
      </c>
      <c r="C8" s="11" t="s">
        <v>33</v>
      </c>
      <c r="D8" s="10">
        <v>154799324</v>
      </c>
      <c r="E8" s="10">
        <f t="shared" ref="E8:E24" si="0">D8/F8</f>
        <v>6730405.3913043477</v>
      </c>
      <c r="F8" s="10">
        <v>23</v>
      </c>
    </row>
    <row r="9" spans="1:6" x14ac:dyDescent="0.25">
      <c r="B9" s="268"/>
      <c r="C9" s="14" t="s">
        <v>34</v>
      </c>
      <c r="D9" s="13">
        <v>40925519</v>
      </c>
      <c r="E9" s="13">
        <f t="shared" si="0"/>
        <v>5115689.875</v>
      </c>
      <c r="F9" s="13">
        <v>8</v>
      </c>
    </row>
    <row r="10" spans="1:6" x14ac:dyDescent="0.25">
      <c r="B10" s="267" t="s">
        <v>0</v>
      </c>
      <c r="C10" s="11" t="s">
        <v>33</v>
      </c>
      <c r="D10" s="10">
        <v>145490220</v>
      </c>
      <c r="E10" s="10">
        <f t="shared" si="0"/>
        <v>7274511</v>
      </c>
      <c r="F10" s="10">
        <v>20</v>
      </c>
    </row>
    <row r="11" spans="1:6" x14ac:dyDescent="0.25">
      <c r="B11" s="268"/>
      <c r="C11" s="14" t="s">
        <v>34</v>
      </c>
      <c r="D11" s="13">
        <v>47180367</v>
      </c>
      <c r="E11" s="13">
        <f t="shared" si="0"/>
        <v>5242263</v>
      </c>
      <c r="F11" s="13">
        <v>9</v>
      </c>
    </row>
    <row r="12" spans="1:6" x14ac:dyDescent="0.25">
      <c r="B12" s="267" t="s">
        <v>1</v>
      </c>
      <c r="C12" s="11" t="s">
        <v>33</v>
      </c>
      <c r="D12" s="10">
        <v>96329438</v>
      </c>
      <c r="E12" s="10">
        <f t="shared" si="0"/>
        <v>4378610.8181818184</v>
      </c>
      <c r="F12" s="10">
        <v>22</v>
      </c>
    </row>
    <row r="13" spans="1:6" x14ac:dyDescent="0.25">
      <c r="B13" s="268"/>
      <c r="C13" s="14" t="s">
        <v>34</v>
      </c>
      <c r="D13" s="13">
        <v>26892452</v>
      </c>
      <c r="E13" s="13">
        <f t="shared" si="0"/>
        <v>2988050.222222222</v>
      </c>
      <c r="F13" s="13">
        <v>9</v>
      </c>
    </row>
    <row r="14" spans="1:6" x14ac:dyDescent="0.25">
      <c r="B14" s="267" t="s">
        <v>17</v>
      </c>
      <c r="C14" s="11" t="s">
        <v>33</v>
      </c>
      <c r="D14" s="10">
        <v>20603635</v>
      </c>
      <c r="E14" s="10">
        <f t="shared" si="0"/>
        <v>936528.86363636365</v>
      </c>
      <c r="F14" s="15">
        <v>22</v>
      </c>
    </row>
    <row r="15" spans="1:6" x14ac:dyDescent="0.25">
      <c r="B15" s="268"/>
      <c r="C15" s="14" t="s">
        <v>34</v>
      </c>
      <c r="D15" s="13">
        <v>1340890</v>
      </c>
      <c r="E15" s="13">
        <f t="shared" si="0"/>
        <v>167611.25</v>
      </c>
      <c r="F15" s="15">
        <v>8</v>
      </c>
    </row>
    <row r="16" spans="1:6" x14ac:dyDescent="0.25">
      <c r="B16" s="267" t="s">
        <v>19</v>
      </c>
      <c r="C16" s="11" t="s">
        <v>33</v>
      </c>
      <c r="D16" s="10">
        <v>26450442</v>
      </c>
      <c r="E16" s="10">
        <f t="shared" si="0"/>
        <v>1259544.857142857</v>
      </c>
      <c r="F16" s="10">
        <v>21</v>
      </c>
    </row>
    <row r="17" spans="2:17" x14ac:dyDescent="0.25">
      <c r="B17" s="268"/>
      <c r="C17" s="14" t="s">
        <v>34</v>
      </c>
      <c r="D17" s="13">
        <v>1156399</v>
      </c>
      <c r="E17" s="13">
        <f t="shared" si="0"/>
        <v>115639.9</v>
      </c>
      <c r="F17" s="13">
        <v>10</v>
      </c>
    </row>
    <row r="18" spans="2:17" x14ac:dyDescent="0.25">
      <c r="B18" s="267" t="s">
        <v>22</v>
      </c>
      <c r="C18" s="11" t="s">
        <v>33</v>
      </c>
      <c r="D18" s="10">
        <v>67457917</v>
      </c>
      <c r="E18" s="10">
        <f t="shared" si="0"/>
        <v>3066268.9545454546</v>
      </c>
      <c r="F18" s="10">
        <v>22</v>
      </c>
    </row>
    <row r="19" spans="2:17" x14ac:dyDescent="0.25">
      <c r="B19" s="268"/>
      <c r="C19" s="14" t="s">
        <v>34</v>
      </c>
      <c r="D19" s="13">
        <v>14701984</v>
      </c>
      <c r="E19" s="13">
        <f t="shared" si="0"/>
        <v>1837748</v>
      </c>
      <c r="F19" s="13">
        <v>8</v>
      </c>
    </row>
    <row r="20" spans="2:17" x14ac:dyDescent="0.25">
      <c r="B20" s="267" t="s">
        <v>23</v>
      </c>
      <c r="C20" s="11" t="s">
        <v>33</v>
      </c>
      <c r="D20" s="10">
        <v>84314938</v>
      </c>
      <c r="E20" s="10">
        <f>D20/F20</f>
        <v>3665866.8695652173</v>
      </c>
      <c r="F20" s="10">
        <v>23</v>
      </c>
    </row>
    <row r="21" spans="2:17" x14ac:dyDescent="0.25">
      <c r="B21" s="268"/>
      <c r="C21" s="14" t="s">
        <v>34</v>
      </c>
      <c r="D21" s="13">
        <v>24355085</v>
      </c>
      <c r="E21" s="13">
        <f t="shared" si="0"/>
        <v>3044385.625</v>
      </c>
      <c r="F21" s="13">
        <v>8</v>
      </c>
    </row>
    <row r="22" spans="2:17" x14ac:dyDescent="0.25">
      <c r="B22" s="267" t="s">
        <v>73</v>
      </c>
      <c r="C22" s="11" t="s">
        <v>33</v>
      </c>
      <c r="D22" s="10">
        <v>82379227</v>
      </c>
      <c r="E22" s="10">
        <f>D22/F22</f>
        <v>3922820.3333333335</v>
      </c>
      <c r="F22" s="10">
        <v>21</v>
      </c>
    </row>
    <row r="23" spans="2:17" x14ac:dyDescent="0.25">
      <c r="B23" s="268"/>
      <c r="C23" s="14" t="s">
        <v>34</v>
      </c>
      <c r="D23" s="13">
        <v>32505796</v>
      </c>
      <c r="E23" s="13">
        <f>D23/F23</f>
        <v>3250579.6</v>
      </c>
      <c r="F23" s="13">
        <v>10</v>
      </c>
    </row>
    <row r="24" spans="2:17" x14ac:dyDescent="0.25">
      <c r="B24" s="269" t="s">
        <v>35</v>
      </c>
      <c r="C24" s="269"/>
      <c r="D24" s="6">
        <f>SUM(D8:D23)</f>
        <v>866883633</v>
      </c>
      <c r="E24" s="6">
        <f t="shared" si="0"/>
        <v>3552801.774590164</v>
      </c>
      <c r="F24" s="6">
        <f>SUM(F8:F23)</f>
        <v>244</v>
      </c>
    </row>
    <row r="26" spans="2:17" ht="15.75" x14ac:dyDescent="0.25">
      <c r="B26" s="266" t="s">
        <v>36</v>
      </c>
      <c r="C26" s="266"/>
      <c r="D26" s="266"/>
      <c r="E26" s="266"/>
      <c r="F26" s="266"/>
      <c r="G26" s="266"/>
      <c r="H26" s="1"/>
      <c r="I26" s="1"/>
      <c r="J26" s="1"/>
    </row>
    <row r="27" spans="2:17" ht="30" x14ac:dyDescent="0.25">
      <c r="B27" s="12" t="s">
        <v>27</v>
      </c>
      <c r="C27" s="12" t="s">
        <v>32</v>
      </c>
      <c r="D27" s="12" t="s">
        <v>0</v>
      </c>
      <c r="E27" s="12" t="s">
        <v>1</v>
      </c>
      <c r="F27" s="12" t="s">
        <v>17</v>
      </c>
      <c r="G27" s="12" t="s">
        <v>19</v>
      </c>
      <c r="H27" s="12" t="s">
        <v>22</v>
      </c>
      <c r="I27" s="12" t="s">
        <v>23</v>
      </c>
      <c r="J27" s="54" t="s">
        <v>73</v>
      </c>
      <c r="K27" s="12" t="s">
        <v>74</v>
      </c>
      <c r="L27" s="12" t="s">
        <v>75</v>
      </c>
      <c r="M27" s="12" t="s">
        <v>76</v>
      </c>
      <c r="N27" s="12" t="s">
        <v>77</v>
      </c>
      <c r="O27" s="12" t="s">
        <v>78</v>
      </c>
      <c r="P27" s="12" t="s">
        <v>79</v>
      </c>
      <c r="Q27" s="54" t="s">
        <v>80</v>
      </c>
    </row>
    <row r="28" spans="2:17" x14ac:dyDescent="0.25">
      <c r="B28" s="11" t="s">
        <v>37</v>
      </c>
      <c r="C28" s="10">
        <v>102239630</v>
      </c>
      <c r="D28" s="10">
        <v>94701785</v>
      </c>
      <c r="E28" s="10">
        <v>63043922</v>
      </c>
      <c r="F28" s="10">
        <v>15970553</v>
      </c>
      <c r="G28" s="10">
        <v>20119652</v>
      </c>
      <c r="H28" s="10">
        <v>52462670</v>
      </c>
      <c r="I28" s="10">
        <v>66467650</v>
      </c>
      <c r="J28" s="10">
        <v>70709251</v>
      </c>
      <c r="K28" s="2">
        <f>(J28/C28)-1</f>
        <v>-0.30839684181173188</v>
      </c>
      <c r="L28" s="2">
        <f>(J28/D28)-1</f>
        <v>-0.25334827638148527</v>
      </c>
      <c r="M28" s="2">
        <f>(J28/E28)-1</f>
        <v>0.12158712143575068</v>
      </c>
      <c r="N28" s="2">
        <f>(J28/F28)-1</f>
        <v>3.4274766816152198</v>
      </c>
      <c r="O28" s="2">
        <f>(J28/G28)-1</f>
        <v>2.5144370787327732</v>
      </c>
      <c r="P28" s="2">
        <f>(J28/H28)-1</f>
        <v>0.34780122704391525</v>
      </c>
      <c r="Q28" s="2">
        <f>(J28/I28)-1</f>
        <v>6.381451728773313E-2</v>
      </c>
    </row>
    <row r="29" spans="2:17" x14ac:dyDescent="0.25">
      <c r="B29" s="9" t="s">
        <v>38</v>
      </c>
      <c r="C29" s="8">
        <v>72323146</v>
      </c>
      <c r="D29" s="8">
        <v>76805622</v>
      </c>
      <c r="E29" s="8">
        <v>46634160</v>
      </c>
      <c r="F29" s="8">
        <v>4459672</v>
      </c>
      <c r="G29" s="8">
        <v>5567069</v>
      </c>
      <c r="H29" s="8">
        <v>21909621</v>
      </c>
      <c r="I29" s="8">
        <v>31226806</v>
      </c>
      <c r="J29" s="8">
        <v>33299785</v>
      </c>
      <c r="K29" s="3">
        <f t="shared" ref="K29:K31" si="1">(J29/C29)-1</f>
        <v>-0.53956946231293645</v>
      </c>
      <c r="L29" s="3">
        <f t="shared" ref="L29:L31" si="2">(J29/D29)-1</f>
        <v>-0.56644078736840386</v>
      </c>
      <c r="M29" s="3">
        <f t="shared" ref="M29:M32" si="3">(J29/E29)-1</f>
        <v>-0.28593578183889234</v>
      </c>
      <c r="N29" s="3">
        <f t="shared" ref="N29:N32" si="4">(J29/F29)-1</f>
        <v>6.4668686396667736</v>
      </c>
      <c r="O29" s="3">
        <f t="shared" ref="O29:O32" si="5">(J29/G29)-1</f>
        <v>4.9815649850935921</v>
      </c>
      <c r="P29" s="3">
        <f t="shared" ref="P29:P32" si="6">(J29/H29)-1</f>
        <v>0.51987042587363796</v>
      </c>
      <c r="Q29" s="3">
        <f t="shared" ref="Q29:Q32" si="7">(J29/I29)-1</f>
        <v>6.6384599180588699E-2</v>
      </c>
    </row>
    <row r="30" spans="2:17" x14ac:dyDescent="0.25">
      <c r="B30" s="9" t="s">
        <v>39</v>
      </c>
      <c r="C30" s="8">
        <v>16490422</v>
      </c>
      <c r="D30" s="8">
        <v>16511022</v>
      </c>
      <c r="E30" s="8">
        <v>10183478</v>
      </c>
      <c r="F30" s="8">
        <v>633678</v>
      </c>
      <c r="G30" s="8">
        <v>921498</v>
      </c>
      <c r="H30" s="8">
        <v>5111221</v>
      </c>
      <c r="I30" s="8">
        <v>7685277</v>
      </c>
      <c r="J30" s="8">
        <v>7647474</v>
      </c>
      <c r="K30" s="3">
        <f t="shared" si="1"/>
        <v>-0.53624752598811609</v>
      </c>
      <c r="L30" s="3">
        <f t="shared" si="2"/>
        <v>-0.536826127419611</v>
      </c>
      <c r="M30" s="3">
        <f t="shared" si="3"/>
        <v>-0.24903122489192786</v>
      </c>
      <c r="N30" s="3">
        <f t="shared" si="4"/>
        <v>11.068391201840683</v>
      </c>
      <c r="O30" s="3">
        <f t="shared" si="5"/>
        <v>7.2989588691456735</v>
      </c>
      <c r="P30" s="3">
        <f t="shared" si="6"/>
        <v>0.49621274446947217</v>
      </c>
      <c r="Q30" s="61">
        <f t="shared" si="7"/>
        <v>-4.9188858124437074E-3</v>
      </c>
    </row>
    <row r="31" spans="2:17" x14ac:dyDescent="0.25">
      <c r="B31" s="9" t="s">
        <v>40</v>
      </c>
      <c r="C31" s="8">
        <v>4671645</v>
      </c>
      <c r="D31" s="8">
        <v>4652158</v>
      </c>
      <c r="E31" s="8">
        <v>3360330</v>
      </c>
      <c r="F31" s="8">
        <v>880622</v>
      </c>
      <c r="G31" s="8">
        <v>998622</v>
      </c>
      <c r="H31" s="8">
        <v>2676389</v>
      </c>
      <c r="I31" s="8">
        <v>3290290</v>
      </c>
      <c r="J31" s="8">
        <v>3228513</v>
      </c>
      <c r="K31" s="4">
        <f t="shared" si="1"/>
        <v>-0.30891302742395876</v>
      </c>
      <c r="L31" s="4">
        <f t="shared" si="2"/>
        <v>-0.30601819628654059</v>
      </c>
      <c r="M31" s="4">
        <f t="shared" si="3"/>
        <v>-3.9227397309192891E-2</v>
      </c>
      <c r="N31" s="4">
        <f t="shared" si="4"/>
        <v>2.6661734546718114</v>
      </c>
      <c r="O31" s="4">
        <f t="shared" si="5"/>
        <v>2.2329680299452646</v>
      </c>
      <c r="P31" s="4">
        <f t="shared" si="6"/>
        <v>0.20629437649011417</v>
      </c>
      <c r="Q31" s="4">
        <f t="shared" si="7"/>
        <v>-1.8775548659844543E-2</v>
      </c>
    </row>
    <row r="32" spans="2:17" x14ac:dyDescent="0.25">
      <c r="B32" s="7" t="s">
        <v>2</v>
      </c>
      <c r="C32" s="6">
        <f t="shared" ref="C32:J32" si="8">SUM(C28:C31)</f>
        <v>195724843</v>
      </c>
      <c r="D32" s="6">
        <f t="shared" si="8"/>
        <v>192670587</v>
      </c>
      <c r="E32" s="6">
        <f t="shared" si="8"/>
        <v>123221890</v>
      </c>
      <c r="F32" s="6">
        <f t="shared" si="8"/>
        <v>21944525</v>
      </c>
      <c r="G32" s="6">
        <f t="shared" si="8"/>
        <v>27606841</v>
      </c>
      <c r="H32" s="6">
        <f t="shared" si="8"/>
        <v>82159901</v>
      </c>
      <c r="I32" s="6">
        <f t="shared" si="8"/>
        <v>108670023</v>
      </c>
      <c r="J32" s="6">
        <f t="shared" si="8"/>
        <v>114885023</v>
      </c>
      <c r="K32" s="5">
        <f>(J32/C32)-1</f>
        <v>-0.41302789549306218</v>
      </c>
      <c r="L32" s="5">
        <f>(J32/D32)-1</f>
        <v>-0.40372308618128616</v>
      </c>
      <c r="M32" s="5">
        <f t="shared" si="3"/>
        <v>-6.7657353738041159E-2</v>
      </c>
      <c r="N32" s="5">
        <f t="shared" si="4"/>
        <v>4.2352476528883631</v>
      </c>
      <c r="O32" s="5">
        <f t="shared" si="5"/>
        <v>3.1614693618875123</v>
      </c>
      <c r="P32" s="5">
        <f t="shared" si="6"/>
        <v>0.39831014402025633</v>
      </c>
      <c r="Q32" s="66">
        <f t="shared" si="7"/>
        <v>5.7191485088762706E-2</v>
      </c>
    </row>
  </sheetData>
  <mergeCells count="11">
    <mergeCell ref="B6:F6"/>
    <mergeCell ref="B26:G26"/>
    <mergeCell ref="B8:B9"/>
    <mergeCell ref="B10:B11"/>
    <mergeCell ref="B12:B13"/>
    <mergeCell ref="B24:C24"/>
    <mergeCell ref="B14:B15"/>
    <mergeCell ref="B16:B17"/>
    <mergeCell ref="B18:B19"/>
    <mergeCell ref="B20:B21"/>
    <mergeCell ref="B22:B23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4.25" x14ac:dyDescent="0.2"/>
  <cols>
    <col min="1" max="1" width="10.140625" style="148" bestFit="1" customWidth="1"/>
    <col min="2" max="5" width="12.28515625" style="148" customWidth="1"/>
    <col min="6" max="6" width="9.140625" style="148"/>
    <col min="7" max="7" width="30.140625" style="148" bestFit="1" customWidth="1"/>
    <col min="8" max="10" width="12.28515625" style="148" customWidth="1"/>
    <col min="11" max="11" width="25.7109375" style="148" customWidth="1"/>
    <col min="12" max="12" width="19.28515625" style="148" customWidth="1"/>
    <col min="13" max="16384" width="9.140625" style="148"/>
  </cols>
  <sheetData>
    <row r="1" spans="1:13" s="155" customFormat="1" ht="15" x14ac:dyDescent="0.25">
      <c r="A1" s="157" t="s">
        <v>394</v>
      </c>
    </row>
    <row r="2" spans="1:13" s="155" customFormat="1" x14ac:dyDescent="0.2">
      <c r="A2" s="156"/>
    </row>
    <row r="3" spans="1:13" s="155" customFormat="1" x14ac:dyDescent="0.2"/>
    <row r="4" spans="1:13" s="155" customFormat="1" x14ac:dyDescent="0.2"/>
    <row r="6" spans="1:13" ht="15" x14ac:dyDescent="0.25">
      <c r="B6" s="154" t="s">
        <v>89</v>
      </c>
      <c r="C6" s="153"/>
      <c r="D6" s="153"/>
      <c r="E6" s="153"/>
      <c r="F6" s="153"/>
      <c r="G6" s="153"/>
      <c r="H6" s="153"/>
      <c r="I6" s="153"/>
      <c r="J6" s="153"/>
    </row>
    <row r="7" spans="1:13" ht="15" customHeight="1" x14ac:dyDescent="0.2">
      <c r="B7" s="78"/>
      <c r="C7" s="78" t="s">
        <v>223</v>
      </c>
      <c r="D7" s="78" t="s">
        <v>222</v>
      </c>
      <c r="E7" s="78" t="s">
        <v>221</v>
      </c>
      <c r="G7" s="150"/>
      <c r="H7" s="282" t="s">
        <v>224</v>
      </c>
      <c r="I7" s="282"/>
      <c r="J7" s="282"/>
      <c r="K7" s="282"/>
      <c r="M7" s="190"/>
    </row>
    <row r="8" spans="1:13" ht="15" x14ac:dyDescent="0.2">
      <c r="B8" s="181">
        <v>44047</v>
      </c>
      <c r="C8" s="143">
        <v>65.378995433789953</v>
      </c>
      <c r="D8" s="143">
        <v>65.316513761467888</v>
      </c>
      <c r="E8" s="143">
        <v>58.018264840182646</v>
      </c>
      <c r="G8" s="78"/>
      <c r="H8" s="78" t="s">
        <v>223</v>
      </c>
      <c r="I8" s="78" t="s">
        <v>222</v>
      </c>
      <c r="J8" s="78" t="s">
        <v>221</v>
      </c>
      <c r="K8" s="78" t="s">
        <v>395</v>
      </c>
      <c r="L8" s="183"/>
      <c r="M8" s="190"/>
    </row>
    <row r="9" spans="1:13" x14ac:dyDescent="0.2">
      <c r="B9" s="76">
        <v>44048</v>
      </c>
      <c r="C9" s="75">
        <v>64.573394495412842</v>
      </c>
      <c r="D9" s="75">
        <v>62.518348623853214</v>
      </c>
      <c r="E9" s="75">
        <v>53.452054794520549</v>
      </c>
      <c r="G9" s="150" t="s">
        <v>220</v>
      </c>
      <c r="H9" s="184">
        <v>54.1</v>
      </c>
      <c r="I9" s="184">
        <v>58.4</v>
      </c>
      <c r="J9" s="184">
        <v>46.4</v>
      </c>
      <c r="K9" s="185">
        <v>60.7</v>
      </c>
      <c r="L9" s="185"/>
      <c r="M9" s="190"/>
    </row>
    <row r="10" spans="1:13" ht="14.25" customHeight="1" x14ac:dyDescent="0.2">
      <c r="B10" s="76">
        <v>44049</v>
      </c>
      <c r="C10" s="75">
        <v>63.073059360730596</v>
      </c>
      <c r="D10" s="75">
        <v>59.449074074074076</v>
      </c>
      <c r="E10" s="75">
        <v>51.214611872146122</v>
      </c>
      <c r="G10" s="150" t="s">
        <v>219</v>
      </c>
      <c r="H10" s="184">
        <v>69.5</v>
      </c>
      <c r="I10" s="184">
        <v>68.8</v>
      </c>
      <c r="J10" s="184">
        <v>63.6</v>
      </c>
      <c r="K10" s="186">
        <v>69</v>
      </c>
      <c r="L10" s="185"/>
    </row>
    <row r="11" spans="1:13" x14ac:dyDescent="0.2">
      <c r="B11" s="76">
        <v>44050</v>
      </c>
      <c r="C11" s="75">
        <v>63.461187214611876</v>
      </c>
      <c r="D11" s="75">
        <v>60.27064220183486</v>
      </c>
      <c r="E11" s="75">
        <v>49.990867579908674</v>
      </c>
      <c r="G11" s="150" t="s">
        <v>218</v>
      </c>
      <c r="H11" s="184">
        <v>70.7</v>
      </c>
      <c r="I11" s="184">
        <v>67.599999999999994</v>
      </c>
      <c r="J11" s="184">
        <v>65.5</v>
      </c>
      <c r="K11" s="185">
        <v>68.599999999999994</v>
      </c>
      <c r="L11" s="185"/>
    </row>
    <row r="12" spans="1:13" x14ac:dyDescent="0.2">
      <c r="B12" s="76">
        <v>44053</v>
      </c>
      <c r="C12" s="75">
        <v>56.342465753424655</v>
      </c>
      <c r="D12" s="75">
        <v>55.826484018264843</v>
      </c>
      <c r="E12" s="75">
        <v>50.109589041095887</v>
      </c>
      <c r="G12" s="150" t="s">
        <v>217</v>
      </c>
      <c r="H12" s="151">
        <v>67.2</v>
      </c>
      <c r="I12" s="151">
        <v>60.9</v>
      </c>
      <c r="J12" s="151">
        <v>55</v>
      </c>
      <c r="K12" s="187">
        <v>64.900000000000006</v>
      </c>
      <c r="L12" s="187"/>
    </row>
    <row r="13" spans="1:13" x14ac:dyDescent="0.2">
      <c r="B13" s="76">
        <v>44054</v>
      </c>
      <c r="C13" s="75">
        <v>57.840182648401829</v>
      </c>
      <c r="D13" s="75">
        <v>56.401826484018265</v>
      </c>
      <c r="E13" s="75">
        <v>48.00456621004566</v>
      </c>
      <c r="G13" s="150" t="s">
        <v>216</v>
      </c>
      <c r="H13" s="151">
        <v>60.9</v>
      </c>
      <c r="I13" s="151">
        <v>56.8</v>
      </c>
      <c r="J13" s="151">
        <v>49.4</v>
      </c>
      <c r="K13" s="187">
        <v>62.1</v>
      </c>
      <c r="L13" s="187"/>
    </row>
    <row r="14" spans="1:13" x14ac:dyDescent="0.2">
      <c r="B14" s="76">
        <v>44055</v>
      </c>
      <c r="C14" s="75">
        <v>60.31963470319635</v>
      </c>
      <c r="D14" s="75">
        <v>56.648401826484019</v>
      </c>
      <c r="E14" s="75">
        <v>48.584474885844749</v>
      </c>
      <c r="G14" s="150" t="s">
        <v>215</v>
      </c>
      <c r="H14" s="151">
        <v>58.5</v>
      </c>
      <c r="I14" s="151">
        <v>56.5</v>
      </c>
      <c r="J14" s="151">
        <v>48.2</v>
      </c>
      <c r="K14" s="187">
        <v>60.9</v>
      </c>
      <c r="L14" s="187"/>
    </row>
    <row r="15" spans="1:13" x14ac:dyDescent="0.2">
      <c r="B15" s="76">
        <v>44056</v>
      </c>
      <c r="C15" s="75">
        <v>59.19178082191781</v>
      </c>
      <c r="D15" s="75">
        <v>56.639269406392692</v>
      </c>
      <c r="E15" s="75">
        <v>47.799086757990871</v>
      </c>
      <c r="G15" s="150" t="s">
        <v>396</v>
      </c>
      <c r="H15" s="152">
        <v>59.630737611326786</v>
      </c>
      <c r="I15" s="152">
        <v>57.870370370370374</v>
      </c>
      <c r="J15" s="152">
        <v>49.026027397260272</v>
      </c>
      <c r="K15" s="187">
        <v>61.8</v>
      </c>
      <c r="L15" s="187"/>
    </row>
    <row r="16" spans="1:13" x14ac:dyDescent="0.2">
      <c r="B16" s="76">
        <v>44057</v>
      </c>
      <c r="C16" s="75">
        <v>60.452054794520549</v>
      </c>
      <c r="D16" s="75">
        <v>57.817351598173516</v>
      </c>
      <c r="E16" s="75">
        <v>46.602739726027394</v>
      </c>
      <c r="G16" s="150" t="s">
        <v>397</v>
      </c>
      <c r="H16" s="188">
        <f>(H15-H9)/H9</f>
        <v>0.10223174882304593</v>
      </c>
      <c r="I16" s="188">
        <f t="shared" ref="I16:K16" si="0">(I15-I9)/I9</f>
        <v>-9.0690005073565897E-3</v>
      </c>
      <c r="J16" s="188">
        <f t="shared" si="0"/>
        <v>5.6595418044402442E-2</v>
      </c>
      <c r="K16" s="188">
        <f t="shared" si="0"/>
        <v>1.8121911037891174E-2</v>
      </c>
      <c r="L16" s="189"/>
    </row>
    <row r="17" spans="2:12" x14ac:dyDescent="0.2">
      <c r="B17" s="76">
        <v>44060</v>
      </c>
      <c r="C17" s="75">
        <v>57.050228310502284</v>
      </c>
      <c r="D17" s="75">
        <v>58.703196347031962</v>
      </c>
      <c r="E17" s="75">
        <v>49.671232876712331</v>
      </c>
      <c r="G17" s="148" t="s">
        <v>398</v>
      </c>
      <c r="H17" s="188">
        <f>(H15-H14)/H14</f>
        <v>1.9328848056868145E-2</v>
      </c>
      <c r="I17" s="188">
        <f t="shared" ref="I17:K17" si="1">(I15-I14)/I14</f>
        <v>2.4254342838413694E-2</v>
      </c>
      <c r="J17" s="188">
        <f t="shared" si="1"/>
        <v>1.7137497868470311E-2</v>
      </c>
      <c r="K17" s="188">
        <f t="shared" si="1"/>
        <v>1.4778325123152686E-2</v>
      </c>
      <c r="L17" s="189"/>
    </row>
    <row r="18" spans="2:12" x14ac:dyDescent="0.2">
      <c r="B18" s="76">
        <v>44061</v>
      </c>
      <c r="C18" s="75">
        <v>59.958904109589042</v>
      </c>
      <c r="D18" s="75">
        <v>55.543378995433791</v>
      </c>
      <c r="E18" s="75">
        <v>47.684931506849317</v>
      </c>
    </row>
    <row r="19" spans="2:12" x14ac:dyDescent="0.2">
      <c r="B19" s="76">
        <v>44062</v>
      </c>
      <c r="C19" s="75">
        <v>59.538812785388124</v>
      </c>
      <c r="D19" s="75">
        <v>57.397260273972606</v>
      </c>
      <c r="E19" s="75">
        <v>49.342465753424655</v>
      </c>
    </row>
    <row r="20" spans="2:12" x14ac:dyDescent="0.2">
      <c r="B20" s="76">
        <v>44063</v>
      </c>
      <c r="C20" s="75">
        <v>58.374429223744293</v>
      </c>
      <c r="D20" s="75">
        <v>57.324200913242009</v>
      </c>
      <c r="E20" s="75">
        <v>48.986301369863014</v>
      </c>
      <c r="H20" s="149"/>
      <c r="I20" s="149"/>
      <c r="J20" s="149"/>
    </row>
    <row r="21" spans="2:12" x14ac:dyDescent="0.2">
      <c r="B21" s="76">
        <v>44064</v>
      </c>
      <c r="C21" s="75">
        <v>56.333333333333336</v>
      </c>
      <c r="D21" s="75">
        <v>58.525114155251138</v>
      </c>
      <c r="E21" s="75">
        <v>46.452054794520549</v>
      </c>
      <c r="H21" s="149"/>
      <c r="I21" s="149"/>
      <c r="J21" s="149"/>
    </row>
    <row r="22" spans="2:12" x14ac:dyDescent="0.2">
      <c r="B22" s="76">
        <v>44067</v>
      </c>
      <c r="C22" s="75">
        <v>58.041095890410958</v>
      </c>
      <c r="D22" s="75">
        <v>58.347031963470322</v>
      </c>
      <c r="E22" s="75">
        <v>49.844748858447488</v>
      </c>
    </row>
    <row r="23" spans="2:12" x14ac:dyDescent="0.2">
      <c r="B23" s="76">
        <v>44068</v>
      </c>
      <c r="C23" s="75">
        <v>57.662100456621005</v>
      </c>
      <c r="D23" s="75">
        <v>55.917808219178085</v>
      </c>
      <c r="E23" s="75">
        <v>48.036529680365298</v>
      </c>
    </row>
    <row r="24" spans="2:12" x14ac:dyDescent="0.2">
      <c r="B24" s="76">
        <v>44069</v>
      </c>
      <c r="C24" s="75">
        <v>57.621004566210047</v>
      </c>
      <c r="D24" s="75">
        <v>55.465753424657535</v>
      </c>
      <c r="E24" s="75">
        <v>47.401826484018265</v>
      </c>
    </row>
    <row r="25" spans="2:12" x14ac:dyDescent="0.2">
      <c r="B25" s="76">
        <v>44070</v>
      </c>
      <c r="C25" s="75">
        <v>61.136986301369866</v>
      </c>
      <c r="D25" s="75">
        <v>57.205479452054796</v>
      </c>
      <c r="E25" s="75">
        <v>47.292237442922378</v>
      </c>
    </row>
    <row r="26" spans="2:12" x14ac:dyDescent="0.2">
      <c r="B26" s="76">
        <v>44071</v>
      </c>
      <c r="C26" s="75">
        <v>58.926940639269404</v>
      </c>
      <c r="D26" s="75">
        <v>55.123287671232873</v>
      </c>
      <c r="E26" s="182">
        <v>45.1324200913242</v>
      </c>
    </row>
    <row r="27" spans="2:12" x14ac:dyDescent="0.2">
      <c r="B27" s="76">
        <v>44074</v>
      </c>
      <c r="C27" s="75">
        <v>57.360730593607308</v>
      </c>
      <c r="D27" s="75">
        <v>57.054794520547944</v>
      </c>
      <c r="E27" s="75">
        <v>46.899543378995432</v>
      </c>
    </row>
  </sheetData>
  <mergeCells count="1">
    <mergeCell ref="H7:K7"/>
  </mergeCells>
  <pageMargins left="0.7" right="0.7" top="0.75" bottom="0.75" header="0.3" footer="0.3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4" customWidth="1"/>
    <col min="2" max="2" width="7.140625" bestFit="1" customWidth="1"/>
    <col min="3" max="3" width="36.7109375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55" customFormat="1" x14ac:dyDescent="0.25">
      <c r="A1" s="157" t="s">
        <v>304</v>
      </c>
      <c r="AA1" s="161"/>
    </row>
    <row r="2" spans="1:31" s="155" customFormat="1" ht="14.25" x14ac:dyDescent="0.2">
      <c r="A2" s="156"/>
    </row>
    <row r="3" spans="1:31" s="155" customFormat="1" ht="14.25" x14ac:dyDescent="0.2"/>
    <row r="4" spans="1:31" s="155" customFormat="1" ht="14.25" x14ac:dyDescent="0.2"/>
    <row r="6" spans="1:31" x14ac:dyDescent="0.25">
      <c r="B6" s="154" t="s">
        <v>89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</row>
    <row r="7" spans="1:31" ht="25.5" x14ac:dyDescent="0.25">
      <c r="B7" s="145" t="s">
        <v>303</v>
      </c>
      <c r="C7" s="145" t="s">
        <v>302</v>
      </c>
      <c r="D7" s="176">
        <v>0</v>
      </c>
      <c r="E7" s="176">
        <v>4.1666666666666664E-2</v>
      </c>
      <c r="F7" s="176">
        <v>8.3333333333333329E-2</v>
      </c>
      <c r="G7" s="176">
        <v>0.125</v>
      </c>
      <c r="H7" s="176">
        <v>0.16666666666666666</v>
      </c>
      <c r="I7" s="176">
        <v>0.20833333333333334</v>
      </c>
      <c r="J7" s="176">
        <v>0.25</v>
      </c>
      <c r="K7" s="176">
        <v>0.29166666666666669</v>
      </c>
      <c r="L7" s="176">
        <v>0.33333333333333331</v>
      </c>
      <c r="M7" s="176">
        <v>0.375</v>
      </c>
      <c r="N7" s="176">
        <v>0.41666666666666669</v>
      </c>
      <c r="O7" s="176">
        <v>0.45833333333333331</v>
      </c>
      <c r="P7" s="176">
        <v>0.5</v>
      </c>
      <c r="Q7" s="176">
        <v>0.54166666666666663</v>
      </c>
      <c r="R7" s="176">
        <v>0.58333333333333337</v>
      </c>
      <c r="S7" s="176">
        <v>0.625</v>
      </c>
      <c r="T7" s="176">
        <v>0.66666666666666663</v>
      </c>
      <c r="U7" s="176">
        <v>0.70833333333333337</v>
      </c>
      <c r="V7" s="176">
        <v>0.75</v>
      </c>
      <c r="W7" s="176">
        <v>0.79166666666666663</v>
      </c>
      <c r="X7" s="176">
        <v>0.83333333333333337</v>
      </c>
      <c r="Y7" s="176">
        <v>0.875</v>
      </c>
      <c r="Z7" s="176">
        <v>0.91666666666666663</v>
      </c>
      <c r="AA7" s="176">
        <v>0.95833333333333337</v>
      </c>
      <c r="AB7" s="145" t="s">
        <v>301</v>
      </c>
      <c r="AC7" s="145" t="s">
        <v>300</v>
      </c>
      <c r="AD7" s="145" t="s">
        <v>299</v>
      </c>
      <c r="AE7" s="145" t="s">
        <v>298</v>
      </c>
    </row>
    <row r="8" spans="1:31" x14ac:dyDescent="0.25">
      <c r="B8" s="163">
        <v>11</v>
      </c>
      <c r="C8" s="162" t="s">
        <v>297</v>
      </c>
      <c r="D8" s="85">
        <v>88.05</v>
      </c>
      <c r="E8" s="85">
        <v>94.35</v>
      </c>
      <c r="F8" s="85">
        <v>95.9</v>
      </c>
      <c r="G8" s="85">
        <v>97.05</v>
      </c>
      <c r="H8" s="85">
        <v>98.3</v>
      </c>
      <c r="I8" s="85">
        <v>100.95</v>
      </c>
      <c r="J8" s="85">
        <v>99.85</v>
      </c>
      <c r="K8" s="177">
        <v>107.2</v>
      </c>
      <c r="L8" s="177">
        <v>102.45</v>
      </c>
      <c r="M8" s="177">
        <v>102.4</v>
      </c>
      <c r="N8" s="85">
        <v>97.5</v>
      </c>
      <c r="O8" s="85">
        <v>93.2</v>
      </c>
      <c r="P8" s="178">
        <v>90.7</v>
      </c>
      <c r="Q8" s="178">
        <v>86.65</v>
      </c>
      <c r="R8" s="178">
        <v>86.4</v>
      </c>
      <c r="S8" s="85">
        <v>87.7</v>
      </c>
      <c r="T8" s="85">
        <v>90.7</v>
      </c>
      <c r="U8" s="179">
        <v>93.85</v>
      </c>
      <c r="V8" s="179">
        <v>90.05</v>
      </c>
      <c r="W8" s="179">
        <v>92.9</v>
      </c>
      <c r="X8" s="85">
        <v>93.75</v>
      </c>
      <c r="Y8" s="85">
        <v>89.55</v>
      </c>
      <c r="Z8" s="85">
        <v>85.8</v>
      </c>
      <c r="AA8" s="85">
        <v>88.5</v>
      </c>
      <c r="AB8" s="180">
        <v>93.90625</v>
      </c>
      <c r="AC8" s="177">
        <v>104.01666666666667</v>
      </c>
      <c r="AD8" s="178">
        <v>87.916666666666671</v>
      </c>
      <c r="AE8" s="179">
        <v>92.266666666666666</v>
      </c>
    </row>
    <row r="9" spans="1:31" x14ac:dyDescent="0.25">
      <c r="B9" s="163">
        <v>12</v>
      </c>
      <c r="C9" s="162" t="s">
        <v>296</v>
      </c>
      <c r="D9" s="85">
        <v>103.65</v>
      </c>
      <c r="E9" s="85">
        <v>104.2</v>
      </c>
      <c r="F9" s="85">
        <v>104.7</v>
      </c>
      <c r="G9" s="85">
        <v>104.6</v>
      </c>
      <c r="H9" s="85">
        <v>104.95</v>
      </c>
      <c r="I9" s="85">
        <v>104.4</v>
      </c>
      <c r="J9" s="85">
        <v>107</v>
      </c>
      <c r="K9" s="177">
        <v>105.95</v>
      </c>
      <c r="L9" s="177">
        <v>107.8</v>
      </c>
      <c r="M9" s="177">
        <v>104.95</v>
      </c>
      <c r="N9" s="85">
        <v>102.25</v>
      </c>
      <c r="O9" s="85">
        <v>101.45</v>
      </c>
      <c r="P9" s="178">
        <v>100.75</v>
      </c>
      <c r="Q9" s="178">
        <v>103.2</v>
      </c>
      <c r="R9" s="178">
        <v>102</v>
      </c>
      <c r="S9" s="85">
        <v>100.9</v>
      </c>
      <c r="T9" s="85">
        <v>102.15</v>
      </c>
      <c r="U9" s="179">
        <v>102.45</v>
      </c>
      <c r="V9" s="179">
        <v>103.15</v>
      </c>
      <c r="W9" s="179">
        <v>103.55</v>
      </c>
      <c r="X9" s="85">
        <v>104.05</v>
      </c>
      <c r="Y9" s="85">
        <v>103.6</v>
      </c>
      <c r="Z9" s="85">
        <v>103.15</v>
      </c>
      <c r="AA9" s="85">
        <v>102.7</v>
      </c>
      <c r="AB9" s="180">
        <v>103.64791666666666</v>
      </c>
      <c r="AC9" s="177">
        <v>106.23333333333333</v>
      </c>
      <c r="AD9" s="178">
        <v>101.98333333333333</v>
      </c>
      <c r="AE9" s="179">
        <v>103.05</v>
      </c>
    </row>
    <row r="10" spans="1:31" x14ac:dyDescent="0.25">
      <c r="B10" s="163">
        <v>21</v>
      </c>
      <c r="C10" s="162" t="s">
        <v>295</v>
      </c>
      <c r="D10" s="85">
        <v>29.9</v>
      </c>
      <c r="E10" s="85">
        <v>40.15</v>
      </c>
      <c r="F10" s="85">
        <v>48.85</v>
      </c>
      <c r="G10" s="85">
        <v>60.6</v>
      </c>
      <c r="H10" s="85">
        <v>76</v>
      </c>
      <c r="I10" s="85">
        <v>81.45</v>
      </c>
      <c r="J10" s="85">
        <v>70.2</v>
      </c>
      <c r="K10" s="177">
        <v>54.3</v>
      </c>
      <c r="L10" s="177">
        <v>65.099999999999994</v>
      </c>
      <c r="M10" s="177">
        <v>69.150000000000006</v>
      </c>
      <c r="N10" s="85">
        <v>60.6</v>
      </c>
      <c r="O10" s="85">
        <v>60.6</v>
      </c>
      <c r="P10" s="178">
        <v>60.05</v>
      </c>
      <c r="Q10" s="178">
        <v>59</v>
      </c>
      <c r="R10" s="178">
        <v>56.1</v>
      </c>
      <c r="S10" s="85">
        <v>55</v>
      </c>
      <c r="T10" s="85">
        <v>54.5</v>
      </c>
      <c r="U10" s="179">
        <v>60.65</v>
      </c>
      <c r="V10" s="179">
        <v>61.2</v>
      </c>
      <c r="W10" s="179">
        <v>63.65</v>
      </c>
      <c r="X10" s="85">
        <v>65.349999999999994</v>
      </c>
      <c r="Y10" s="85">
        <v>61.05</v>
      </c>
      <c r="Z10" s="85">
        <v>50.95</v>
      </c>
      <c r="AA10" s="85">
        <v>33.6</v>
      </c>
      <c r="AB10" s="180">
        <v>58.25</v>
      </c>
      <c r="AC10" s="177">
        <v>62.85</v>
      </c>
      <c r="AD10" s="178">
        <v>58.383333333333333</v>
      </c>
      <c r="AE10" s="179">
        <v>61.833333333333336</v>
      </c>
    </row>
    <row r="11" spans="1:31" x14ac:dyDescent="0.25">
      <c r="B11" s="163">
        <v>22</v>
      </c>
      <c r="C11" s="162" t="s">
        <v>294</v>
      </c>
      <c r="D11" s="85">
        <v>87.35</v>
      </c>
      <c r="E11" s="85">
        <v>96.35</v>
      </c>
      <c r="F11" s="85">
        <v>101.75</v>
      </c>
      <c r="G11" s="85">
        <v>102.25</v>
      </c>
      <c r="H11" s="85">
        <v>101.2</v>
      </c>
      <c r="I11" s="85">
        <v>101.45</v>
      </c>
      <c r="J11" s="85">
        <v>83.8</v>
      </c>
      <c r="K11" s="177">
        <v>42.15</v>
      </c>
      <c r="L11" s="177">
        <v>38.450000000000003</v>
      </c>
      <c r="M11" s="177">
        <v>41.4</v>
      </c>
      <c r="N11" s="85">
        <v>43.55</v>
      </c>
      <c r="O11" s="85">
        <v>41.7</v>
      </c>
      <c r="P11" s="178">
        <v>40.65</v>
      </c>
      <c r="Q11" s="178">
        <v>45.65</v>
      </c>
      <c r="R11" s="178">
        <v>53.4</v>
      </c>
      <c r="S11" s="85">
        <v>55.6</v>
      </c>
      <c r="T11" s="85">
        <v>59.9</v>
      </c>
      <c r="U11" s="179">
        <v>62.25</v>
      </c>
      <c r="V11" s="179">
        <v>48.85</v>
      </c>
      <c r="W11" s="179">
        <v>59.55</v>
      </c>
      <c r="X11" s="85">
        <v>88.6</v>
      </c>
      <c r="Y11" s="85">
        <v>97.55</v>
      </c>
      <c r="Z11" s="85">
        <v>96.05</v>
      </c>
      <c r="AA11" s="85">
        <v>96.15</v>
      </c>
      <c r="AB11" s="180">
        <v>70.233333333333334</v>
      </c>
      <c r="AC11" s="177">
        <v>40.666666666666664</v>
      </c>
      <c r="AD11" s="178">
        <v>46.56666666666667</v>
      </c>
      <c r="AE11" s="179">
        <v>56.883333333333333</v>
      </c>
    </row>
    <row r="12" spans="1:31" x14ac:dyDescent="0.25">
      <c r="B12" s="163">
        <v>31</v>
      </c>
      <c r="C12" s="162" t="s">
        <v>293</v>
      </c>
      <c r="D12" s="85">
        <v>93.45</v>
      </c>
      <c r="E12" s="85">
        <v>97.8</v>
      </c>
      <c r="F12" s="85">
        <v>98.3</v>
      </c>
      <c r="G12" s="85">
        <v>97.9</v>
      </c>
      <c r="H12" s="85">
        <v>98.9</v>
      </c>
      <c r="I12" s="85">
        <v>99.9</v>
      </c>
      <c r="J12" s="85">
        <v>96.75</v>
      </c>
      <c r="K12" s="177">
        <v>77.05</v>
      </c>
      <c r="L12" s="177">
        <v>71.599999999999994</v>
      </c>
      <c r="M12" s="177">
        <v>64.650000000000006</v>
      </c>
      <c r="N12" s="85">
        <v>58.05</v>
      </c>
      <c r="O12" s="85">
        <v>57.5</v>
      </c>
      <c r="P12" s="178">
        <v>59.15</v>
      </c>
      <c r="Q12" s="178">
        <v>54.5</v>
      </c>
      <c r="R12" s="178">
        <v>52.1</v>
      </c>
      <c r="S12" s="85">
        <v>59.2</v>
      </c>
      <c r="T12" s="85">
        <v>64</v>
      </c>
      <c r="U12" s="179">
        <v>67.8</v>
      </c>
      <c r="V12" s="179">
        <v>58.6</v>
      </c>
      <c r="W12" s="179">
        <v>62.8</v>
      </c>
      <c r="X12" s="85">
        <v>79.650000000000006</v>
      </c>
      <c r="Y12" s="85">
        <v>86.8</v>
      </c>
      <c r="Z12" s="85">
        <v>89.6</v>
      </c>
      <c r="AA12" s="85">
        <v>92.15</v>
      </c>
      <c r="AB12" s="180">
        <v>76.591666666666669</v>
      </c>
      <c r="AC12" s="177">
        <v>71.099999999999994</v>
      </c>
      <c r="AD12" s="178">
        <v>55.25</v>
      </c>
      <c r="AE12" s="179">
        <v>63.06666666666667</v>
      </c>
    </row>
    <row r="13" spans="1:31" x14ac:dyDescent="0.25">
      <c r="B13" s="163">
        <v>32</v>
      </c>
      <c r="C13" s="162" t="s">
        <v>292</v>
      </c>
      <c r="D13" s="85">
        <v>91.75</v>
      </c>
      <c r="E13" s="85">
        <v>97.8</v>
      </c>
      <c r="F13" s="85">
        <v>100.75</v>
      </c>
      <c r="G13" s="85">
        <v>100.5</v>
      </c>
      <c r="H13" s="85">
        <v>97.05</v>
      </c>
      <c r="I13" s="85">
        <v>97.15</v>
      </c>
      <c r="J13" s="85">
        <v>96.3</v>
      </c>
      <c r="K13" s="177">
        <v>46.75</v>
      </c>
      <c r="L13" s="177">
        <v>56.4</v>
      </c>
      <c r="M13" s="177">
        <v>70.7</v>
      </c>
      <c r="N13" s="85">
        <v>58.4</v>
      </c>
      <c r="O13" s="85">
        <v>45.05</v>
      </c>
      <c r="P13" s="178">
        <v>44.65</v>
      </c>
      <c r="Q13" s="178">
        <v>43.35</v>
      </c>
      <c r="R13" s="178">
        <v>34.700000000000003</v>
      </c>
      <c r="S13" s="85">
        <v>24.2</v>
      </c>
      <c r="T13" s="85">
        <v>18.3</v>
      </c>
      <c r="U13" s="179">
        <v>16</v>
      </c>
      <c r="V13" s="179">
        <v>14.7</v>
      </c>
      <c r="W13" s="179">
        <v>15.4</v>
      </c>
      <c r="X13" s="85">
        <v>18.649999999999999</v>
      </c>
      <c r="Y13" s="85">
        <v>32.35</v>
      </c>
      <c r="Z13" s="85">
        <v>71.3</v>
      </c>
      <c r="AA13" s="85">
        <v>83</v>
      </c>
      <c r="AB13" s="180">
        <v>57.3</v>
      </c>
      <c r="AC13" s="177">
        <v>57.95</v>
      </c>
      <c r="AD13" s="178">
        <v>40.9</v>
      </c>
      <c r="AE13" s="179">
        <v>15.366666666666667</v>
      </c>
    </row>
    <row r="14" spans="1:31" x14ac:dyDescent="0.25">
      <c r="B14" s="163">
        <v>41</v>
      </c>
      <c r="C14" s="162" t="s">
        <v>291</v>
      </c>
      <c r="D14" s="85">
        <v>102.1</v>
      </c>
      <c r="E14" s="85">
        <v>103.6</v>
      </c>
      <c r="F14" s="85">
        <v>104.25</v>
      </c>
      <c r="G14" s="85">
        <v>103.7</v>
      </c>
      <c r="H14" s="85">
        <v>103.75</v>
      </c>
      <c r="I14" s="85">
        <v>105</v>
      </c>
      <c r="J14" s="85">
        <v>103</v>
      </c>
      <c r="K14" s="177">
        <v>73.849999999999994</v>
      </c>
      <c r="L14" s="177">
        <v>53.65</v>
      </c>
      <c r="M14" s="177">
        <v>57</v>
      </c>
      <c r="N14" s="85">
        <v>65.099999999999994</v>
      </c>
      <c r="O14" s="85">
        <v>72.3</v>
      </c>
      <c r="P14" s="178">
        <v>75.7</v>
      </c>
      <c r="Q14" s="178">
        <v>77.95</v>
      </c>
      <c r="R14" s="178">
        <v>74.3</v>
      </c>
      <c r="S14" s="85">
        <v>58.35</v>
      </c>
      <c r="T14" s="85">
        <v>45.1</v>
      </c>
      <c r="U14" s="179">
        <v>44.7</v>
      </c>
      <c r="V14" s="179">
        <v>51.4</v>
      </c>
      <c r="W14" s="179">
        <v>71.2</v>
      </c>
      <c r="X14" s="85">
        <v>93.65</v>
      </c>
      <c r="Y14" s="85">
        <v>96.6</v>
      </c>
      <c r="Z14" s="85">
        <v>99.8</v>
      </c>
      <c r="AA14" s="85">
        <v>100.8</v>
      </c>
      <c r="AB14" s="180">
        <v>80.702083333333334</v>
      </c>
      <c r="AC14" s="177">
        <v>61.5</v>
      </c>
      <c r="AD14" s="178">
        <v>75.983333333333334</v>
      </c>
      <c r="AE14" s="179">
        <v>55.766666666666666</v>
      </c>
    </row>
    <row r="15" spans="1:31" x14ac:dyDescent="0.25">
      <c r="B15" s="163">
        <v>42</v>
      </c>
      <c r="C15" s="162" t="s">
        <v>290</v>
      </c>
      <c r="D15" s="85">
        <v>100.5</v>
      </c>
      <c r="E15" s="85">
        <v>103.6</v>
      </c>
      <c r="F15" s="85">
        <v>104.55</v>
      </c>
      <c r="G15" s="85">
        <v>103.85</v>
      </c>
      <c r="H15" s="85">
        <v>103.85</v>
      </c>
      <c r="I15" s="85">
        <v>103.6</v>
      </c>
      <c r="J15" s="85">
        <v>103.4</v>
      </c>
      <c r="K15" s="177">
        <v>95.4</v>
      </c>
      <c r="L15" s="177">
        <v>87.05</v>
      </c>
      <c r="M15" s="177">
        <v>84.65</v>
      </c>
      <c r="N15" s="85">
        <v>85.15</v>
      </c>
      <c r="O15" s="85">
        <v>84.8</v>
      </c>
      <c r="P15" s="178">
        <v>87.6</v>
      </c>
      <c r="Q15" s="178">
        <v>89.45</v>
      </c>
      <c r="R15" s="178">
        <v>86.75</v>
      </c>
      <c r="S15" s="85">
        <v>73.75</v>
      </c>
      <c r="T15" s="85">
        <v>66.55</v>
      </c>
      <c r="U15" s="179">
        <v>58.95</v>
      </c>
      <c r="V15" s="179">
        <v>48.75</v>
      </c>
      <c r="W15" s="179">
        <v>48.4</v>
      </c>
      <c r="X15" s="85">
        <v>74.95</v>
      </c>
      <c r="Y15" s="85">
        <v>90.75</v>
      </c>
      <c r="Z15" s="85">
        <v>97.65</v>
      </c>
      <c r="AA15" s="85">
        <v>100.35</v>
      </c>
      <c r="AB15" s="180">
        <v>86.845833333333331</v>
      </c>
      <c r="AC15" s="177">
        <v>89.033333333333331</v>
      </c>
      <c r="AD15" s="178">
        <v>87.933333333333337</v>
      </c>
      <c r="AE15" s="179">
        <v>52.033333333333331</v>
      </c>
    </row>
    <row r="16" spans="1:31" x14ac:dyDescent="0.25">
      <c r="B16" s="163">
        <v>51</v>
      </c>
      <c r="C16" s="162" t="s">
        <v>289</v>
      </c>
      <c r="D16" s="85">
        <v>105.6</v>
      </c>
      <c r="E16" s="85">
        <v>109.75</v>
      </c>
      <c r="F16" s="85">
        <v>110.95</v>
      </c>
      <c r="G16" s="85">
        <v>111.65</v>
      </c>
      <c r="H16" s="85">
        <v>111.2</v>
      </c>
      <c r="I16" s="85">
        <v>111.25</v>
      </c>
      <c r="J16" s="85">
        <v>109.95</v>
      </c>
      <c r="K16" s="177">
        <v>102.3</v>
      </c>
      <c r="L16" s="177">
        <v>105.9</v>
      </c>
      <c r="M16" s="177">
        <v>102.9</v>
      </c>
      <c r="N16" s="85">
        <v>100.3</v>
      </c>
      <c r="O16" s="85">
        <v>98.5</v>
      </c>
      <c r="P16" s="178">
        <v>98.8</v>
      </c>
      <c r="Q16" s="178">
        <v>100</v>
      </c>
      <c r="R16" s="178">
        <v>101.65</v>
      </c>
      <c r="S16" s="85">
        <v>102.8</v>
      </c>
      <c r="T16" s="85">
        <v>103.2</v>
      </c>
      <c r="U16" s="179">
        <v>96.35</v>
      </c>
      <c r="V16" s="179">
        <v>86.8</v>
      </c>
      <c r="W16" s="179">
        <v>94</v>
      </c>
      <c r="X16" s="85">
        <v>104.55</v>
      </c>
      <c r="Y16" s="85">
        <v>105.55</v>
      </c>
      <c r="Z16" s="85">
        <v>106.8</v>
      </c>
      <c r="AA16" s="85">
        <v>107.65</v>
      </c>
      <c r="AB16" s="180">
        <v>103.68333333333334</v>
      </c>
      <c r="AC16" s="177">
        <v>103.7</v>
      </c>
      <c r="AD16" s="178">
        <v>100.15</v>
      </c>
      <c r="AE16" s="179">
        <v>92.38333333333334</v>
      </c>
    </row>
    <row r="17" spans="2:31" x14ac:dyDescent="0.25">
      <c r="B17" s="163">
        <v>52</v>
      </c>
      <c r="C17" s="162" t="s">
        <v>288</v>
      </c>
      <c r="D17" s="85">
        <v>108.65</v>
      </c>
      <c r="E17" s="85">
        <v>108.2</v>
      </c>
      <c r="F17" s="85">
        <v>110.45</v>
      </c>
      <c r="G17" s="85">
        <v>111.35</v>
      </c>
      <c r="H17" s="85">
        <v>112.4</v>
      </c>
      <c r="I17" s="85">
        <v>113.1</v>
      </c>
      <c r="J17" s="85">
        <v>112.85</v>
      </c>
      <c r="K17" s="177">
        <v>110.4</v>
      </c>
      <c r="L17" s="177">
        <v>107</v>
      </c>
      <c r="M17" s="177">
        <v>104.85</v>
      </c>
      <c r="N17" s="85">
        <v>102.4</v>
      </c>
      <c r="O17" s="85">
        <v>100.35</v>
      </c>
      <c r="P17" s="178">
        <v>96.55</v>
      </c>
      <c r="Q17" s="178">
        <v>98.4</v>
      </c>
      <c r="R17" s="178">
        <v>96.7</v>
      </c>
      <c r="S17" s="85">
        <v>77.55</v>
      </c>
      <c r="T17" s="85">
        <v>37.950000000000003</v>
      </c>
      <c r="U17" s="179">
        <v>16.7</v>
      </c>
      <c r="V17" s="179">
        <v>12.8</v>
      </c>
      <c r="W17" s="179">
        <v>17.95</v>
      </c>
      <c r="X17" s="85">
        <v>34.4</v>
      </c>
      <c r="Y17" s="85">
        <v>81.849999999999994</v>
      </c>
      <c r="Z17" s="85">
        <v>98.7</v>
      </c>
      <c r="AA17" s="85">
        <v>108.05</v>
      </c>
      <c r="AB17" s="180">
        <v>86.65</v>
      </c>
      <c r="AC17" s="177">
        <v>107.41666666666667</v>
      </c>
      <c r="AD17" s="178">
        <v>97.216666666666669</v>
      </c>
      <c r="AE17" s="179">
        <v>15.816666666666666</v>
      </c>
    </row>
    <row r="18" spans="2:31" x14ac:dyDescent="0.25">
      <c r="B18" s="163">
        <v>61</v>
      </c>
      <c r="C18" s="162" t="s">
        <v>287</v>
      </c>
      <c r="D18" s="85">
        <v>103.25</v>
      </c>
      <c r="E18" s="85">
        <v>105.55</v>
      </c>
      <c r="F18" s="85">
        <v>106.5</v>
      </c>
      <c r="G18" s="85">
        <v>106.65</v>
      </c>
      <c r="H18" s="85">
        <v>106.65</v>
      </c>
      <c r="I18" s="85">
        <v>108</v>
      </c>
      <c r="J18" s="85">
        <v>106.3</v>
      </c>
      <c r="K18" s="177">
        <v>99.65</v>
      </c>
      <c r="L18" s="177">
        <v>75.400000000000006</v>
      </c>
      <c r="M18" s="177">
        <v>78.75</v>
      </c>
      <c r="N18" s="85">
        <v>90.6</v>
      </c>
      <c r="O18" s="85">
        <v>90.25</v>
      </c>
      <c r="P18" s="178">
        <v>87</v>
      </c>
      <c r="Q18" s="178">
        <v>85.1</v>
      </c>
      <c r="R18" s="178">
        <v>81.5</v>
      </c>
      <c r="S18" s="85">
        <v>74.25</v>
      </c>
      <c r="T18" s="85">
        <v>70.05</v>
      </c>
      <c r="U18" s="179">
        <v>53.05</v>
      </c>
      <c r="V18" s="179">
        <v>39.049999999999997</v>
      </c>
      <c r="W18" s="179">
        <v>54.3</v>
      </c>
      <c r="X18" s="85">
        <v>81.5</v>
      </c>
      <c r="Y18" s="85">
        <v>90.3</v>
      </c>
      <c r="Z18" s="85">
        <v>93.65</v>
      </c>
      <c r="AA18" s="85">
        <v>96.55</v>
      </c>
      <c r="AB18" s="180">
        <v>86.827083333333334</v>
      </c>
      <c r="AC18" s="177">
        <v>84.6</v>
      </c>
      <c r="AD18" s="178">
        <v>84.533333333333331</v>
      </c>
      <c r="AE18" s="179">
        <v>48.8</v>
      </c>
    </row>
    <row r="19" spans="2:31" x14ac:dyDescent="0.25">
      <c r="B19" s="163">
        <v>62</v>
      </c>
      <c r="C19" s="162" t="s">
        <v>286</v>
      </c>
      <c r="D19" s="85">
        <v>94.8</v>
      </c>
      <c r="E19" s="85">
        <v>105.5</v>
      </c>
      <c r="F19" s="85">
        <v>105.65</v>
      </c>
      <c r="G19" s="85">
        <v>106.15</v>
      </c>
      <c r="H19" s="85">
        <v>105.4</v>
      </c>
      <c r="I19" s="85">
        <v>104.65</v>
      </c>
      <c r="J19" s="85">
        <v>101.3</v>
      </c>
      <c r="K19" s="177">
        <v>45</v>
      </c>
      <c r="L19" s="177">
        <v>30.7</v>
      </c>
      <c r="M19" s="177">
        <v>36.799999999999997</v>
      </c>
      <c r="N19" s="85">
        <v>42.25</v>
      </c>
      <c r="O19" s="85">
        <v>51.95</v>
      </c>
      <c r="P19" s="178">
        <v>62.85</v>
      </c>
      <c r="Q19" s="178">
        <v>70.3</v>
      </c>
      <c r="R19" s="178">
        <v>78</v>
      </c>
      <c r="S19" s="85">
        <v>80.349999999999994</v>
      </c>
      <c r="T19" s="85">
        <v>77.8</v>
      </c>
      <c r="U19" s="179">
        <v>76.099999999999994</v>
      </c>
      <c r="V19" s="179">
        <v>62.9</v>
      </c>
      <c r="W19" s="179">
        <v>78.75</v>
      </c>
      <c r="X19" s="85">
        <v>91.3</v>
      </c>
      <c r="Y19" s="85">
        <v>95.55</v>
      </c>
      <c r="Z19" s="85">
        <v>100</v>
      </c>
      <c r="AA19" s="85">
        <v>102.15</v>
      </c>
      <c r="AB19" s="180">
        <v>79.424999999999997</v>
      </c>
      <c r="AC19" s="177">
        <v>37.5</v>
      </c>
      <c r="AD19" s="178">
        <v>70.38333333333334</v>
      </c>
      <c r="AE19" s="179">
        <v>72.583333333333329</v>
      </c>
    </row>
    <row r="20" spans="2:31" x14ac:dyDescent="0.25">
      <c r="B20" s="163">
        <v>71</v>
      </c>
      <c r="C20" s="162" t="s">
        <v>285</v>
      </c>
      <c r="D20" s="85">
        <v>88.8</v>
      </c>
      <c r="E20" s="85">
        <v>91.10526315789474</v>
      </c>
      <c r="F20" s="85">
        <v>89</v>
      </c>
      <c r="G20" s="85">
        <v>80</v>
      </c>
      <c r="H20" s="85">
        <v>70.5</v>
      </c>
      <c r="I20" s="85">
        <v>74.888888888888886</v>
      </c>
      <c r="J20" s="85">
        <v>73.642857142857139</v>
      </c>
      <c r="K20" s="177">
        <v>86.1</v>
      </c>
      <c r="L20" s="177">
        <v>87.2</v>
      </c>
      <c r="M20" s="177">
        <v>85.05</v>
      </c>
      <c r="N20" s="85">
        <v>79.75</v>
      </c>
      <c r="O20" s="85">
        <v>84.5</v>
      </c>
      <c r="P20" s="178">
        <v>82.1</v>
      </c>
      <c r="Q20" s="178">
        <v>89.631578947368425</v>
      </c>
      <c r="R20" s="178">
        <v>83.9</v>
      </c>
      <c r="S20" s="85">
        <v>83.75</v>
      </c>
      <c r="T20" s="85">
        <v>88</v>
      </c>
      <c r="U20" s="179">
        <v>85.35</v>
      </c>
      <c r="V20" s="179">
        <v>89.25</v>
      </c>
      <c r="W20" s="179">
        <v>86.55</v>
      </c>
      <c r="X20" s="85">
        <v>87.95</v>
      </c>
      <c r="Y20" s="85">
        <v>92.55</v>
      </c>
      <c r="Z20" s="85">
        <v>87.2</v>
      </c>
      <c r="AA20" s="85">
        <v>80.400000000000006</v>
      </c>
      <c r="AB20" s="180">
        <v>85.239726027397253</v>
      </c>
      <c r="AC20" s="177">
        <v>86.11666666666666</v>
      </c>
      <c r="AD20" s="178">
        <v>85.13559322033899</v>
      </c>
      <c r="AE20" s="179">
        <v>87.05</v>
      </c>
    </row>
    <row r="21" spans="2:31" x14ac:dyDescent="0.25">
      <c r="B21" s="163">
        <v>72</v>
      </c>
      <c r="C21" s="162" t="s">
        <v>284</v>
      </c>
      <c r="D21" s="85">
        <v>72.764705882352942</v>
      </c>
      <c r="E21" s="85">
        <v>79.86666666666666</v>
      </c>
      <c r="F21" s="85">
        <v>90.454545454545453</v>
      </c>
      <c r="G21" s="85">
        <v>89.545454545454547</v>
      </c>
      <c r="H21" s="85">
        <v>89.909090909090907</v>
      </c>
      <c r="I21" s="85">
        <v>87.78947368421052</v>
      </c>
      <c r="J21" s="85">
        <v>85</v>
      </c>
      <c r="K21" s="177">
        <v>85.526315789473685</v>
      </c>
      <c r="L21" s="177">
        <v>89.55</v>
      </c>
      <c r="M21" s="177">
        <v>84.6</v>
      </c>
      <c r="N21" s="85">
        <v>83.9</v>
      </c>
      <c r="O21" s="85">
        <v>84.6</v>
      </c>
      <c r="P21" s="178">
        <v>86.611111111111114</v>
      </c>
      <c r="Q21" s="178">
        <v>88.684210526315795</v>
      </c>
      <c r="R21" s="178">
        <v>80.833333333333329</v>
      </c>
      <c r="S21" s="85">
        <v>85.368421052631575</v>
      </c>
      <c r="T21" s="85">
        <v>85.1</v>
      </c>
      <c r="U21" s="179">
        <v>84.2</v>
      </c>
      <c r="V21" s="179">
        <v>78.25</v>
      </c>
      <c r="W21" s="179">
        <v>81.400000000000006</v>
      </c>
      <c r="X21" s="85">
        <v>82.85</v>
      </c>
      <c r="Y21" s="85">
        <v>81.599999999999994</v>
      </c>
      <c r="Z21" s="85">
        <v>78.368421052631575</v>
      </c>
      <c r="AA21" s="85">
        <v>78.89473684210526</v>
      </c>
      <c r="AB21" s="180">
        <v>83.740229885057474</v>
      </c>
      <c r="AC21" s="177">
        <v>86.576271186440678</v>
      </c>
      <c r="AD21" s="178">
        <v>85.436363636363637</v>
      </c>
      <c r="AE21" s="179">
        <v>81.283333333333331</v>
      </c>
    </row>
    <row r="22" spans="2:31" x14ac:dyDescent="0.25">
      <c r="B22" s="163">
        <v>81</v>
      </c>
      <c r="C22" s="162" t="s">
        <v>283</v>
      </c>
      <c r="D22" s="85">
        <v>71.3</v>
      </c>
      <c r="E22" s="85">
        <v>72.45</v>
      </c>
      <c r="F22" s="85">
        <v>72.099999999999994</v>
      </c>
      <c r="G22" s="85">
        <v>69.8</v>
      </c>
      <c r="H22" s="85">
        <v>63.8</v>
      </c>
      <c r="I22" s="85">
        <v>72</v>
      </c>
      <c r="J22" s="85">
        <v>72</v>
      </c>
      <c r="K22" s="177">
        <v>71.95</v>
      </c>
      <c r="L22" s="177">
        <v>70.150000000000006</v>
      </c>
      <c r="M22" s="177">
        <v>69.3</v>
      </c>
      <c r="N22" s="85">
        <v>69.650000000000006</v>
      </c>
      <c r="O22" s="85">
        <v>68.900000000000006</v>
      </c>
      <c r="P22" s="178">
        <v>68.349999999999994</v>
      </c>
      <c r="Q22" s="178">
        <v>68.8</v>
      </c>
      <c r="R22" s="178">
        <v>68.05</v>
      </c>
      <c r="S22" s="85">
        <v>65.55</v>
      </c>
      <c r="T22" s="85">
        <v>65.7</v>
      </c>
      <c r="U22" s="179">
        <v>62.45</v>
      </c>
      <c r="V22" s="179">
        <v>41.75</v>
      </c>
      <c r="W22" s="179">
        <v>38</v>
      </c>
      <c r="X22" s="85">
        <v>57.15</v>
      </c>
      <c r="Y22" s="85">
        <v>66.5</v>
      </c>
      <c r="Z22" s="85">
        <v>69.2</v>
      </c>
      <c r="AA22" s="85">
        <v>68.8</v>
      </c>
      <c r="AB22" s="180">
        <v>65.987499999999997</v>
      </c>
      <c r="AC22" s="177">
        <v>70.466666666666669</v>
      </c>
      <c r="AD22" s="178">
        <v>68.400000000000006</v>
      </c>
      <c r="AE22" s="179">
        <v>47.4</v>
      </c>
    </row>
    <row r="23" spans="2:31" x14ac:dyDescent="0.25">
      <c r="B23" s="163">
        <v>82</v>
      </c>
      <c r="C23" s="162" t="s">
        <v>282</v>
      </c>
      <c r="D23" s="85">
        <v>73.099999999999994</v>
      </c>
      <c r="E23" s="85">
        <v>73.55</v>
      </c>
      <c r="F23" s="85">
        <v>65.900000000000006</v>
      </c>
      <c r="G23" s="85">
        <v>58.7</v>
      </c>
      <c r="H23" s="85">
        <v>66.45</v>
      </c>
      <c r="I23" s="85">
        <v>67.900000000000006</v>
      </c>
      <c r="J23" s="85">
        <v>68.900000000000006</v>
      </c>
      <c r="K23" s="177">
        <v>66.349999999999994</v>
      </c>
      <c r="L23" s="177">
        <v>46.7</v>
      </c>
      <c r="M23" s="177">
        <v>55.7</v>
      </c>
      <c r="N23" s="85">
        <v>62.65</v>
      </c>
      <c r="O23" s="85">
        <v>66.349999999999994</v>
      </c>
      <c r="P23" s="178">
        <v>67.349999999999994</v>
      </c>
      <c r="Q23" s="178">
        <v>68.5</v>
      </c>
      <c r="R23" s="178">
        <v>66.95</v>
      </c>
      <c r="S23" s="85">
        <v>65.45</v>
      </c>
      <c r="T23" s="85">
        <v>70.7</v>
      </c>
      <c r="U23" s="179">
        <v>68.7</v>
      </c>
      <c r="V23" s="179">
        <v>44</v>
      </c>
      <c r="W23" s="179">
        <v>32.35</v>
      </c>
      <c r="X23" s="85">
        <v>60</v>
      </c>
      <c r="Y23" s="85">
        <v>70.7</v>
      </c>
      <c r="Z23" s="85">
        <v>73.25</v>
      </c>
      <c r="AA23" s="85">
        <v>72.3</v>
      </c>
      <c r="AB23" s="180">
        <v>63.854166666666664</v>
      </c>
      <c r="AC23" s="177">
        <v>56.25</v>
      </c>
      <c r="AD23" s="178">
        <v>67.599999999999994</v>
      </c>
      <c r="AE23" s="179">
        <v>48.35</v>
      </c>
    </row>
    <row r="24" spans="2:31" x14ac:dyDescent="0.25">
      <c r="B24" s="163">
        <v>91</v>
      </c>
      <c r="C24" s="162" t="s">
        <v>281</v>
      </c>
      <c r="D24" s="85">
        <v>102.3</v>
      </c>
      <c r="E24" s="85">
        <v>102.85</v>
      </c>
      <c r="F24" s="85">
        <v>102.45</v>
      </c>
      <c r="G24" s="85">
        <v>103.7</v>
      </c>
      <c r="H24" s="85">
        <v>105.8</v>
      </c>
      <c r="I24" s="85">
        <v>107.6</v>
      </c>
      <c r="J24" s="85">
        <v>100.4</v>
      </c>
      <c r="K24" s="177">
        <v>66.849999999999994</v>
      </c>
      <c r="L24" s="177">
        <v>71.8</v>
      </c>
      <c r="M24" s="177">
        <v>85.75</v>
      </c>
      <c r="N24" s="85">
        <v>84.85</v>
      </c>
      <c r="O24" s="85">
        <v>83.95</v>
      </c>
      <c r="P24" s="178">
        <v>82.85</v>
      </c>
      <c r="Q24" s="178">
        <v>80.099999999999994</v>
      </c>
      <c r="R24" s="178">
        <v>74.45</v>
      </c>
      <c r="S24" s="85">
        <v>74.650000000000006</v>
      </c>
      <c r="T24" s="85">
        <v>75.75</v>
      </c>
      <c r="U24" s="179">
        <v>79.099999999999994</v>
      </c>
      <c r="V24" s="179">
        <v>75.150000000000006</v>
      </c>
      <c r="W24" s="179">
        <v>76.900000000000006</v>
      </c>
      <c r="X24" s="85">
        <v>85.35</v>
      </c>
      <c r="Y24" s="85">
        <v>92.3</v>
      </c>
      <c r="Z24" s="85">
        <v>96.6</v>
      </c>
      <c r="AA24" s="85">
        <v>99.1</v>
      </c>
      <c r="AB24" s="180">
        <v>87.941666666666663</v>
      </c>
      <c r="AC24" s="177">
        <v>74.8</v>
      </c>
      <c r="AD24" s="178">
        <v>79.13333333333334</v>
      </c>
      <c r="AE24" s="179">
        <v>77.05</v>
      </c>
    </row>
    <row r="25" spans="2:31" x14ac:dyDescent="0.25">
      <c r="B25" s="163">
        <v>92</v>
      </c>
      <c r="C25" s="162" t="s">
        <v>280</v>
      </c>
      <c r="D25" s="85">
        <v>93.3</v>
      </c>
      <c r="E25" s="85">
        <v>100.25</v>
      </c>
      <c r="F25" s="85">
        <v>104.5</v>
      </c>
      <c r="G25" s="85">
        <v>101.65</v>
      </c>
      <c r="H25" s="85">
        <v>92</v>
      </c>
      <c r="I25" s="85">
        <v>102.9</v>
      </c>
      <c r="J25" s="85">
        <v>104.35</v>
      </c>
      <c r="K25" s="177">
        <v>92.55</v>
      </c>
      <c r="L25" s="177">
        <v>68.45</v>
      </c>
      <c r="M25" s="177">
        <v>74.650000000000006</v>
      </c>
      <c r="N25" s="85">
        <v>90.75</v>
      </c>
      <c r="O25" s="85">
        <v>91.25</v>
      </c>
      <c r="P25" s="178">
        <v>85</v>
      </c>
      <c r="Q25" s="178">
        <v>80.75</v>
      </c>
      <c r="R25" s="178">
        <v>73.349999999999994</v>
      </c>
      <c r="S25" s="85">
        <v>70.849999999999994</v>
      </c>
      <c r="T25" s="85">
        <v>71.900000000000006</v>
      </c>
      <c r="U25" s="179">
        <v>56.95</v>
      </c>
      <c r="V25" s="179">
        <v>48.25</v>
      </c>
      <c r="W25" s="179">
        <v>49.6</v>
      </c>
      <c r="X25" s="85">
        <v>71.650000000000006</v>
      </c>
      <c r="Y25" s="85">
        <v>91.5</v>
      </c>
      <c r="Z25" s="85">
        <v>98.35</v>
      </c>
      <c r="AA25" s="85">
        <v>101.95</v>
      </c>
      <c r="AB25" s="180">
        <v>84.029166666666669</v>
      </c>
      <c r="AC25" s="177">
        <v>78.55</v>
      </c>
      <c r="AD25" s="178">
        <v>79.7</v>
      </c>
      <c r="AE25" s="179">
        <v>51.6</v>
      </c>
    </row>
    <row r="26" spans="2:31" x14ac:dyDescent="0.25">
      <c r="B26" s="163">
        <v>101</v>
      </c>
      <c r="C26" s="162" t="s">
        <v>279</v>
      </c>
      <c r="D26" s="85">
        <v>41.45</v>
      </c>
      <c r="E26" s="85">
        <v>42.85</v>
      </c>
      <c r="F26" s="85">
        <v>42.55</v>
      </c>
      <c r="G26" s="85">
        <v>54.5</v>
      </c>
      <c r="H26" s="85">
        <v>57.95</v>
      </c>
      <c r="I26" s="85">
        <v>59.35</v>
      </c>
      <c r="J26" s="85">
        <v>60.65</v>
      </c>
      <c r="K26" s="177">
        <v>52.45</v>
      </c>
      <c r="L26" s="177">
        <v>49.1</v>
      </c>
      <c r="M26" s="177">
        <v>43.4</v>
      </c>
      <c r="N26" s="85">
        <v>39.049999999999997</v>
      </c>
      <c r="O26" s="85">
        <v>32.799999999999997</v>
      </c>
      <c r="P26" s="178">
        <v>23.2</v>
      </c>
      <c r="Q26" s="178">
        <v>24.6</v>
      </c>
      <c r="R26" s="178">
        <v>21.6</v>
      </c>
      <c r="S26" s="85">
        <v>20.399999999999999</v>
      </c>
      <c r="T26" s="85">
        <v>24.1</v>
      </c>
      <c r="U26" s="179">
        <v>26.05</v>
      </c>
      <c r="V26" s="179">
        <v>21.15</v>
      </c>
      <c r="W26" s="179">
        <v>24.1</v>
      </c>
      <c r="X26" s="85">
        <v>25.25</v>
      </c>
      <c r="Y26" s="85">
        <v>28.5</v>
      </c>
      <c r="Z26" s="85">
        <v>37.049999999999997</v>
      </c>
      <c r="AA26" s="85">
        <v>42.7</v>
      </c>
      <c r="AB26" s="180">
        <v>37.283333333333331</v>
      </c>
      <c r="AC26" s="177">
        <v>48.31666666666667</v>
      </c>
      <c r="AD26" s="178">
        <v>23.133333333333333</v>
      </c>
      <c r="AE26" s="179">
        <v>23.766666666666666</v>
      </c>
    </row>
    <row r="27" spans="2:31" x14ac:dyDescent="0.25">
      <c r="B27" s="163">
        <v>102</v>
      </c>
      <c r="C27" s="162" t="s">
        <v>278</v>
      </c>
      <c r="D27" s="85">
        <v>74.55</v>
      </c>
      <c r="E27" s="85">
        <v>76.8</v>
      </c>
      <c r="F27" s="85">
        <v>67.45</v>
      </c>
      <c r="G27" s="85">
        <v>70.349999999999994</v>
      </c>
      <c r="H27" s="85">
        <v>81.650000000000006</v>
      </c>
      <c r="I27" s="85">
        <v>74.3</v>
      </c>
      <c r="J27" s="85">
        <v>64.95</v>
      </c>
      <c r="K27" s="177">
        <v>72.150000000000006</v>
      </c>
      <c r="L27" s="177">
        <v>77.400000000000006</v>
      </c>
      <c r="M27" s="177">
        <v>80.2</v>
      </c>
      <c r="N27" s="85">
        <v>74.3</v>
      </c>
      <c r="O27" s="85">
        <v>70.150000000000006</v>
      </c>
      <c r="P27" s="178">
        <v>74.400000000000006</v>
      </c>
      <c r="Q27" s="178">
        <v>76.349999999999994</v>
      </c>
      <c r="R27" s="178">
        <v>73.45</v>
      </c>
      <c r="S27" s="85">
        <v>74.95</v>
      </c>
      <c r="T27" s="85">
        <v>77.349999999999994</v>
      </c>
      <c r="U27" s="179">
        <v>77.75</v>
      </c>
      <c r="V27" s="179">
        <v>83.1</v>
      </c>
      <c r="W27" s="179">
        <v>88.9</v>
      </c>
      <c r="X27" s="85">
        <v>82.3</v>
      </c>
      <c r="Y27" s="85">
        <v>76.150000000000006</v>
      </c>
      <c r="Z27" s="85">
        <v>76.05</v>
      </c>
      <c r="AA27" s="85">
        <v>77.45</v>
      </c>
      <c r="AB27" s="180">
        <v>75.935416666666669</v>
      </c>
      <c r="AC27" s="177">
        <v>76.583333333333329</v>
      </c>
      <c r="AD27" s="178">
        <v>74.733333333333334</v>
      </c>
      <c r="AE27" s="179">
        <v>83.25</v>
      </c>
    </row>
    <row r="28" spans="2:31" x14ac:dyDescent="0.25">
      <c r="B28" s="163">
        <v>111</v>
      </c>
      <c r="C28" s="162" t="s">
        <v>277</v>
      </c>
      <c r="D28" s="85">
        <v>80.349999999999994</v>
      </c>
      <c r="E28" s="85">
        <v>74.3</v>
      </c>
      <c r="F28" s="85">
        <v>69.7</v>
      </c>
      <c r="G28" s="85">
        <v>63.3</v>
      </c>
      <c r="H28" s="85">
        <v>70.849999999999994</v>
      </c>
      <c r="I28" s="85">
        <v>71.55</v>
      </c>
      <c r="J28" s="85">
        <v>71.55</v>
      </c>
      <c r="K28" s="177">
        <v>79.3</v>
      </c>
      <c r="L28" s="177">
        <v>79.45</v>
      </c>
      <c r="M28" s="177">
        <v>80.75</v>
      </c>
      <c r="N28" s="85">
        <v>78.55</v>
      </c>
      <c r="O28" s="85">
        <v>78</v>
      </c>
      <c r="P28" s="178">
        <v>76.650000000000006</v>
      </c>
      <c r="Q28" s="178">
        <v>83.4</v>
      </c>
      <c r="R28" s="178">
        <v>80.45</v>
      </c>
      <c r="S28" s="85">
        <v>79.900000000000006</v>
      </c>
      <c r="T28" s="85">
        <v>81</v>
      </c>
      <c r="U28" s="179">
        <v>83.1</v>
      </c>
      <c r="V28" s="179">
        <v>87.4</v>
      </c>
      <c r="W28" s="179">
        <v>83.15</v>
      </c>
      <c r="X28" s="85">
        <v>79.650000000000006</v>
      </c>
      <c r="Y28" s="85">
        <v>72.099999999999994</v>
      </c>
      <c r="Z28" s="85">
        <v>73</v>
      </c>
      <c r="AA28" s="85">
        <v>78.55</v>
      </c>
      <c r="AB28" s="180">
        <v>77.333333333333329</v>
      </c>
      <c r="AC28" s="177">
        <v>79.833333333333329</v>
      </c>
      <c r="AD28" s="178">
        <v>80.166666666666671</v>
      </c>
      <c r="AE28" s="179">
        <v>84.55</v>
      </c>
    </row>
    <row r="29" spans="2:31" x14ac:dyDescent="0.25">
      <c r="B29" s="163">
        <v>112</v>
      </c>
      <c r="C29" s="162" t="s">
        <v>276</v>
      </c>
      <c r="D29" s="85">
        <v>78.099999999999994</v>
      </c>
      <c r="E29" s="85">
        <v>78.05</v>
      </c>
      <c r="F29" s="85">
        <v>77.45</v>
      </c>
      <c r="G29" s="85">
        <v>73.349999999999994</v>
      </c>
      <c r="H29" s="85">
        <v>75.3</v>
      </c>
      <c r="I29" s="85">
        <v>79.349999999999994</v>
      </c>
      <c r="J29" s="85">
        <v>84.85</v>
      </c>
      <c r="K29" s="177">
        <v>84.6</v>
      </c>
      <c r="L29" s="177">
        <v>81.599999999999994</v>
      </c>
      <c r="M29" s="177">
        <v>82.1</v>
      </c>
      <c r="N29" s="85">
        <v>86.5</v>
      </c>
      <c r="O29" s="85">
        <v>85.4</v>
      </c>
      <c r="P29" s="178">
        <v>82.05</v>
      </c>
      <c r="Q29" s="178">
        <v>85.65</v>
      </c>
      <c r="R29" s="178">
        <v>78.099999999999994</v>
      </c>
      <c r="S29" s="85">
        <v>84.45</v>
      </c>
      <c r="T29" s="85">
        <v>84.9</v>
      </c>
      <c r="U29" s="179">
        <v>82.2</v>
      </c>
      <c r="V29" s="179">
        <v>81.45</v>
      </c>
      <c r="W29" s="179">
        <v>90.8</v>
      </c>
      <c r="X29" s="85">
        <v>90.05</v>
      </c>
      <c r="Y29" s="85">
        <v>80.8</v>
      </c>
      <c r="Z29" s="85">
        <v>80.55</v>
      </c>
      <c r="AA29" s="85">
        <v>79</v>
      </c>
      <c r="AB29" s="180">
        <v>81.943749999999994</v>
      </c>
      <c r="AC29" s="177">
        <v>82.766666666666666</v>
      </c>
      <c r="AD29" s="178">
        <v>81.933333333333337</v>
      </c>
      <c r="AE29" s="179">
        <v>84.816666666666663</v>
      </c>
    </row>
    <row r="30" spans="2:31" x14ac:dyDescent="0.25">
      <c r="B30" s="163">
        <v>121</v>
      </c>
      <c r="C30" s="162" t="s">
        <v>275</v>
      </c>
      <c r="D30" s="85">
        <v>69.45</v>
      </c>
      <c r="E30" s="85">
        <v>72.75</v>
      </c>
      <c r="F30" s="85">
        <v>74.849999999999994</v>
      </c>
      <c r="G30" s="85">
        <v>75.900000000000006</v>
      </c>
      <c r="H30" s="85">
        <v>70.650000000000006</v>
      </c>
      <c r="I30" s="85">
        <v>62.05</v>
      </c>
      <c r="J30" s="85">
        <v>68.7</v>
      </c>
      <c r="K30" s="177">
        <v>65.900000000000006</v>
      </c>
      <c r="L30" s="177">
        <v>65.2</v>
      </c>
      <c r="M30" s="177">
        <v>64.75</v>
      </c>
      <c r="N30" s="85">
        <v>63.4</v>
      </c>
      <c r="O30" s="85">
        <v>64.05</v>
      </c>
      <c r="P30" s="178">
        <v>64.95</v>
      </c>
      <c r="Q30" s="178">
        <v>64.650000000000006</v>
      </c>
      <c r="R30" s="178">
        <v>62.65</v>
      </c>
      <c r="S30" s="85">
        <v>63.75</v>
      </c>
      <c r="T30" s="85">
        <v>63.15</v>
      </c>
      <c r="U30" s="179">
        <v>62.95</v>
      </c>
      <c r="V30" s="179">
        <v>60.35</v>
      </c>
      <c r="W30" s="179">
        <v>64.2</v>
      </c>
      <c r="X30" s="85">
        <v>66.7</v>
      </c>
      <c r="Y30" s="85">
        <v>66.8</v>
      </c>
      <c r="Z30" s="85">
        <v>68.400000000000006</v>
      </c>
      <c r="AA30" s="85">
        <v>69.45</v>
      </c>
      <c r="AB30" s="180">
        <v>66.485416666666666</v>
      </c>
      <c r="AC30" s="177">
        <v>65.283333333333331</v>
      </c>
      <c r="AD30" s="178">
        <v>64.083333333333329</v>
      </c>
      <c r="AE30" s="179">
        <v>62.5</v>
      </c>
    </row>
    <row r="31" spans="2:31" x14ac:dyDescent="0.25">
      <c r="B31" s="163">
        <v>122</v>
      </c>
      <c r="C31" s="162" t="s">
        <v>274</v>
      </c>
      <c r="D31" s="85">
        <v>66.95</v>
      </c>
      <c r="E31" s="85">
        <v>69.25</v>
      </c>
      <c r="F31" s="85">
        <v>69.599999999999994</v>
      </c>
      <c r="G31" s="85">
        <v>71.150000000000006</v>
      </c>
      <c r="H31" s="85">
        <v>71.55</v>
      </c>
      <c r="I31" s="85">
        <v>71.55</v>
      </c>
      <c r="J31" s="85">
        <v>75.7</v>
      </c>
      <c r="K31" s="177">
        <v>71.150000000000006</v>
      </c>
      <c r="L31" s="177">
        <v>66.900000000000006</v>
      </c>
      <c r="M31" s="177">
        <v>66.5</v>
      </c>
      <c r="N31" s="85">
        <v>64.849999999999994</v>
      </c>
      <c r="O31" s="85">
        <v>65.900000000000006</v>
      </c>
      <c r="P31" s="178">
        <v>65.650000000000006</v>
      </c>
      <c r="Q31" s="178">
        <v>65.8</v>
      </c>
      <c r="R31" s="178">
        <v>64.05</v>
      </c>
      <c r="S31" s="85">
        <v>63.45</v>
      </c>
      <c r="T31" s="85">
        <v>62.85</v>
      </c>
      <c r="U31" s="179">
        <v>62.65</v>
      </c>
      <c r="V31" s="179">
        <v>63.05</v>
      </c>
      <c r="W31" s="179">
        <v>63.1</v>
      </c>
      <c r="X31" s="85">
        <v>65.25</v>
      </c>
      <c r="Y31" s="85">
        <v>65.150000000000006</v>
      </c>
      <c r="Z31" s="85">
        <v>65.8</v>
      </c>
      <c r="AA31" s="85">
        <v>66.7</v>
      </c>
      <c r="AB31" s="180">
        <v>66.856250000000003</v>
      </c>
      <c r="AC31" s="177">
        <v>68.183333333333337</v>
      </c>
      <c r="AD31" s="178">
        <v>65.166666666666671</v>
      </c>
      <c r="AE31" s="179">
        <v>62.93333333333333</v>
      </c>
    </row>
    <row r="32" spans="2:31" x14ac:dyDescent="0.25">
      <c r="B32" s="163">
        <v>131</v>
      </c>
      <c r="C32" s="162" t="s">
        <v>273</v>
      </c>
      <c r="D32" s="85">
        <v>61.6</v>
      </c>
      <c r="E32" s="85">
        <v>66.5</v>
      </c>
      <c r="F32" s="85">
        <v>70.05</v>
      </c>
      <c r="G32" s="85">
        <v>69.05</v>
      </c>
      <c r="H32" s="85">
        <v>70.45</v>
      </c>
      <c r="I32" s="85">
        <v>72.3</v>
      </c>
      <c r="J32" s="85">
        <v>68.45</v>
      </c>
      <c r="K32" s="177">
        <v>59.8</v>
      </c>
      <c r="L32" s="177">
        <v>48.7</v>
      </c>
      <c r="M32" s="177">
        <v>49.8</v>
      </c>
      <c r="N32" s="85">
        <v>51.4</v>
      </c>
      <c r="O32" s="85">
        <v>48.6</v>
      </c>
      <c r="P32" s="178">
        <v>49.35</v>
      </c>
      <c r="Q32" s="178">
        <v>48.05</v>
      </c>
      <c r="R32" s="178">
        <v>44.7</v>
      </c>
      <c r="S32" s="85">
        <v>42.45</v>
      </c>
      <c r="T32" s="85">
        <v>39.75</v>
      </c>
      <c r="U32" s="179">
        <v>34.75</v>
      </c>
      <c r="V32" s="179">
        <v>25.65</v>
      </c>
      <c r="W32" s="179">
        <v>30.1</v>
      </c>
      <c r="X32" s="85">
        <v>43.6</v>
      </c>
      <c r="Y32" s="85">
        <v>54.1</v>
      </c>
      <c r="Z32" s="85">
        <v>55.1</v>
      </c>
      <c r="AA32" s="85">
        <v>54.4</v>
      </c>
      <c r="AB32" s="180">
        <v>52.445833333333333</v>
      </c>
      <c r="AC32" s="177">
        <v>52.766666666666666</v>
      </c>
      <c r="AD32" s="178">
        <v>47.366666666666667</v>
      </c>
      <c r="AE32" s="179">
        <v>30.166666666666668</v>
      </c>
    </row>
    <row r="33" spans="2:31" x14ac:dyDescent="0.25">
      <c r="B33" s="163">
        <v>132</v>
      </c>
      <c r="C33" s="162" t="s">
        <v>272</v>
      </c>
      <c r="D33" s="85">
        <v>62.8</v>
      </c>
      <c r="E33" s="85">
        <v>65</v>
      </c>
      <c r="F33" s="85">
        <v>68.650000000000006</v>
      </c>
      <c r="G33" s="85">
        <v>69.650000000000006</v>
      </c>
      <c r="H33" s="85">
        <v>71</v>
      </c>
      <c r="I33" s="85">
        <v>71.75</v>
      </c>
      <c r="J33" s="85">
        <v>68.2</v>
      </c>
      <c r="K33" s="177">
        <v>54.9</v>
      </c>
      <c r="L33" s="177">
        <v>38.049999999999997</v>
      </c>
      <c r="M33" s="177">
        <v>37.549999999999997</v>
      </c>
      <c r="N33" s="85">
        <v>43.15</v>
      </c>
      <c r="O33" s="85">
        <v>46.7</v>
      </c>
      <c r="P33" s="178">
        <v>44.15</v>
      </c>
      <c r="Q33" s="178">
        <v>42.65</v>
      </c>
      <c r="R33" s="178">
        <v>40.450000000000003</v>
      </c>
      <c r="S33" s="85">
        <v>42.1</v>
      </c>
      <c r="T33" s="85">
        <v>36.9</v>
      </c>
      <c r="U33" s="179">
        <v>22.6</v>
      </c>
      <c r="V33" s="179">
        <v>18.2</v>
      </c>
      <c r="W33" s="179">
        <v>24.4</v>
      </c>
      <c r="X33" s="85">
        <v>43.85</v>
      </c>
      <c r="Y33" s="85">
        <v>55.45</v>
      </c>
      <c r="Z33" s="85">
        <v>56.3</v>
      </c>
      <c r="AA33" s="85">
        <v>59.7</v>
      </c>
      <c r="AB33" s="180">
        <v>49.33958333333333</v>
      </c>
      <c r="AC33" s="177">
        <v>43.5</v>
      </c>
      <c r="AD33" s="178">
        <v>42.416666666666664</v>
      </c>
      <c r="AE33" s="179">
        <v>21.733333333333334</v>
      </c>
    </row>
    <row r="34" spans="2:31" x14ac:dyDescent="0.25">
      <c r="B34" s="163">
        <v>161</v>
      </c>
      <c r="C34" s="162" t="s">
        <v>271</v>
      </c>
      <c r="D34" s="85">
        <v>59.2</v>
      </c>
      <c r="E34" s="85">
        <v>66.849999999999994</v>
      </c>
      <c r="F34" s="85">
        <v>71.5</v>
      </c>
      <c r="G34" s="85">
        <v>70.21052631578948</v>
      </c>
      <c r="H34" s="85">
        <v>70.75</v>
      </c>
      <c r="I34" s="85">
        <v>72.849999999999994</v>
      </c>
      <c r="J34" s="85">
        <v>74.099999999999994</v>
      </c>
      <c r="K34" s="177">
        <v>76.45</v>
      </c>
      <c r="L34" s="177">
        <v>71.400000000000006</v>
      </c>
      <c r="M34" s="177">
        <v>68.400000000000006</v>
      </c>
      <c r="N34" s="85">
        <v>58.7</v>
      </c>
      <c r="O34" s="85">
        <v>63.3</v>
      </c>
      <c r="P34" s="178">
        <v>68.7</v>
      </c>
      <c r="Q34" s="178">
        <v>68.400000000000006</v>
      </c>
      <c r="R34" s="178">
        <v>67.25</v>
      </c>
      <c r="S34" s="85">
        <v>68.3</v>
      </c>
      <c r="T34" s="85">
        <v>66.8</v>
      </c>
      <c r="U34" s="179">
        <v>70.849999999999994</v>
      </c>
      <c r="V34" s="179">
        <v>70.599999999999994</v>
      </c>
      <c r="W34" s="179">
        <v>76.5</v>
      </c>
      <c r="X34" s="85">
        <v>74.8</v>
      </c>
      <c r="Y34" s="85">
        <v>68.45</v>
      </c>
      <c r="Z34" s="85">
        <v>72.55</v>
      </c>
      <c r="AA34" s="85">
        <v>72.95</v>
      </c>
      <c r="AB34" s="180">
        <v>69.57620041753654</v>
      </c>
      <c r="AC34" s="177">
        <v>72.083333333333329</v>
      </c>
      <c r="AD34" s="178">
        <v>68.11666666666666</v>
      </c>
      <c r="AE34" s="179">
        <v>72.650000000000006</v>
      </c>
    </row>
    <row r="35" spans="2:31" x14ac:dyDescent="0.25">
      <c r="B35" s="163">
        <v>162</v>
      </c>
      <c r="C35" s="162" t="s">
        <v>270</v>
      </c>
      <c r="D35" s="85">
        <v>75.349999999999994</v>
      </c>
      <c r="E35" s="85">
        <v>73</v>
      </c>
      <c r="F35" s="85">
        <v>67.45</v>
      </c>
      <c r="G35" s="85">
        <v>71.3</v>
      </c>
      <c r="H35" s="85">
        <v>68.5</v>
      </c>
      <c r="I35" s="85">
        <v>64.349999999999994</v>
      </c>
      <c r="J35" s="85">
        <v>66.599999999999994</v>
      </c>
      <c r="K35" s="177">
        <v>67.849999999999994</v>
      </c>
      <c r="L35" s="177">
        <v>73.150000000000006</v>
      </c>
      <c r="M35" s="177">
        <v>77.05</v>
      </c>
      <c r="N35" s="85">
        <v>67.650000000000006</v>
      </c>
      <c r="O35" s="85">
        <v>75.5</v>
      </c>
      <c r="P35" s="178">
        <v>72.900000000000006</v>
      </c>
      <c r="Q35" s="178">
        <v>68.55</v>
      </c>
      <c r="R35" s="178">
        <v>69.75</v>
      </c>
      <c r="S35" s="85">
        <v>69.150000000000006</v>
      </c>
      <c r="T35" s="85">
        <v>69.900000000000006</v>
      </c>
      <c r="U35" s="179">
        <v>75.8</v>
      </c>
      <c r="V35" s="179">
        <v>72.45</v>
      </c>
      <c r="W35" s="179">
        <v>72.45</v>
      </c>
      <c r="X35" s="85">
        <v>64.650000000000006</v>
      </c>
      <c r="Y35" s="85">
        <v>72.150000000000006</v>
      </c>
      <c r="Z35" s="85">
        <v>68.2</v>
      </c>
      <c r="AA35" s="85">
        <v>65.900000000000006</v>
      </c>
      <c r="AB35" s="180">
        <v>70.400000000000006</v>
      </c>
      <c r="AC35" s="177">
        <v>72.683333333333337</v>
      </c>
      <c r="AD35" s="178">
        <v>70.400000000000006</v>
      </c>
      <c r="AE35" s="179">
        <v>73.566666666666663</v>
      </c>
    </row>
    <row r="36" spans="2:31" x14ac:dyDescent="0.25">
      <c r="B36" s="163">
        <v>171</v>
      </c>
      <c r="C36" s="162" t="s">
        <v>269</v>
      </c>
      <c r="D36" s="85">
        <v>60.75</v>
      </c>
      <c r="E36" s="85">
        <v>65.099999999999994</v>
      </c>
      <c r="F36" s="85">
        <v>66.55</v>
      </c>
      <c r="G36" s="85">
        <v>69.599999999999994</v>
      </c>
      <c r="H36" s="85">
        <v>71.75</v>
      </c>
      <c r="I36" s="85">
        <v>71.7</v>
      </c>
      <c r="J36" s="85">
        <v>70.150000000000006</v>
      </c>
      <c r="K36" s="177">
        <v>52.85</v>
      </c>
      <c r="L36" s="177">
        <v>48.55</v>
      </c>
      <c r="M36" s="177">
        <v>48.5</v>
      </c>
      <c r="N36" s="85">
        <v>45.15</v>
      </c>
      <c r="O36" s="85">
        <v>56.35</v>
      </c>
      <c r="P36" s="178">
        <v>55.85</v>
      </c>
      <c r="Q36" s="178">
        <v>58.55</v>
      </c>
      <c r="R36" s="178">
        <v>51.75</v>
      </c>
      <c r="S36" s="85">
        <v>43.6</v>
      </c>
      <c r="T36" s="85">
        <v>38.299999999999997</v>
      </c>
      <c r="U36" s="179">
        <v>35.799999999999997</v>
      </c>
      <c r="V36" s="179">
        <v>30.9</v>
      </c>
      <c r="W36" s="179">
        <v>29.25</v>
      </c>
      <c r="X36" s="85">
        <v>47.4</v>
      </c>
      <c r="Y36" s="85">
        <v>60.65</v>
      </c>
      <c r="Z36" s="85">
        <v>61.75</v>
      </c>
      <c r="AA36" s="85">
        <v>61.95</v>
      </c>
      <c r="AB36" s="180">
        <v>54.28125</v>
      </c>
      <c r="AC36" s="177">
        <v>49.966666666666669</v>
      </c>
      <c r="AD36" s="178">
        <v>55.383333333333333</v>
      </c>
      <c r="AE36" s="179">
        <v>31.983333333333334</v>
      </c>
    </row>
    <row r="37" spans="2:31" x14ac:dyDescent="0.25">
      <c r="B37" s="163">
        <v>172</v>
      </c>
      <c r="C37" s="162" t="s">
        <v>268</v>
      </c>
      <c r="D37" s="85">
        <v>67.3</v>
      </c>
      <c r="E37" s="85">
        <v>73.2</v>
      </c>
      <c r="F37" s="85">
        <v>76.75</v>
      </c>
      <c r="G37" s="85">
        <v>78.5</v>
      </c>
      <c r="H37" s="85">
        <v>78.150000000000006</v>
      </c>
      <c r="I37" s="85">
        <v>80.349999999999994</v>
      </c>
      <c r="J37" s="85">
        <v>78.95</v>
      </c>
      <c r="K37" s="177">
        <v>59.8</v>
      </c>
      <c r="L37" s="177">
        <v>39.85</v>
      </c>
      <c r="M37" s="177">
        <v>38.1</v>
      </c>
      <c r="N37" s="85">
        <v>42.5</v>
      </c>
      <c r="O37" s="85">
        <v>44.95</v>
      </c>
      <c r="P37" s="178">
        <v>44.5</v>
      </c>
      <c r="Q37" s="178">
        <v>45.35</v>
      </c>
      <c r="R37" s="178">
        <v>43.05</v>
      </c>
      <c r="S37" s="85">
        <v>43.7</v>
      </c>
      <c r="T37" s="85">
        <v>48.7</v>
      </c>
      <c r="U37" s="179">
        <v>53.45</v>
      </c>
      <c r="V37" s="179">
        <v>57.05</v>
      </c>
      <c r="W37" s="179">
        <v>60.8</v>
      </c>
      <c r="X37" s="85">
        <v>64.349999999999994</v>
      </c>
      <c r="Y37" s="85">
        <v>66.099999999999994</v>
      </c>
      <c r="Z37" s="85">
        <v>66.650000000000006</v>
      </c>
      <c r="AA37" s="85">
        <v>68.400000000000006</v>
      </c>
      <c r="AB37" s="180">
        <v>59.1875</v>
      </c>
      <c r="AC37" s="177">
        <v>45.916666666666664</v>
      </c>
      <c r="AD37" s="178">
        <v>44.3</v>
      </c>
      <c r="AE37" s="179">
        <v>57.1</v>
      </c>
    </row>
    <row r="38" spans="2:31" x14ac:dyDescent="0.25">
      <c r="B38" s="163">
        <v>181</v>
      </c>
      <c r="C38" s="162" t="s">
        <v>267</v>
      </c>
      <c r="D38" s="85">
        <v>57.75</v>
      </c>
      <c r="E38" s="85">
        <v>58.85</v>
      </c>
      <c r="F38" s="85">
        <v>56.15</v>
      </c>
      <c r="G38" s="85">
        <v>57.65</v>
      </c>
      <c r="H38" s="85">
        <v>56.85</v>
      </c>
      <c r="I38" s="85">
        <v>59.75</v>
      </c>
      <c r="J38" s="85">
        <v>62</v>
      </c>
      <c r="K38" s="177">
        <v>69</v>
      </c>
      <c r="L38" s="177">
        <v>65.150000000000006</v>
      </c>
      <c r="M38" s="177">
        <v>59.75</v>
      </c>
      <c r="N38" s="85">
        <v>56.15</v>
      </c>
      <c r="O38" s="85">
        <v>56.35</v>
      </c>
      <c r="P38" s="178">
        <v>54.7</v>
      </c>
      <c r="Q38" s="178">
        <v>52.45</v>
      </c>
      <c r="R38" s="178">
        <v>52.65</v>
      </c>
      <c r="S38" s="85">
        <v>52.15</v>
      </c>
      <c r="T38" s="85">
        <v>53.2</v>
      </c>
      <c r="U38" s="179">
        <v>54</v>
      </c>
      <c r="V38" s="179">
        <v>53.65</v>
      </c>
      <c r="W38" s="179">
        <v>55.85</v>
      </c>
      <c r="X38" s="85">
        <v>61</v>
      </c>
      <c r="Y38" s="85">
        <v>60.5</v>
      </c>
      <c r="Z38" s="85">
        <v>53.3</v>
      </c>
      <c r="AA38" s="85">
        <v>52.1</v>
      </c>
      <c r="AB38" s="180">
        <v>57.122916666666669</v>
      </c>
      <c r="AC38" s="177">
        <v>64.63333333333334</v>
      </c>
      <c r="AD38" s="178">
        <v>53.266666666666666</v>
      </c>
      <c r="AE38" s="179">
        <v>54.5</v>
      </c>
    </row>
    <row r="39" spans="2:31" x14ac:dyDescent="0.25">
      <c r="B39" s="163">
        <v>182</v>
      </c>
      <c r="C39" s="162" t="s">
        <v>266</v>
      </c>
      <c r="D39" s="85">
        <v>74.349999999999994</v>
      </c>
      <c r="E39" s="85">
        <v>76.3</v>
      </c>
      <c r="F39" s="85">
        <v>74.8</v>
      </c>
      <c r="G39" s="85">
        <v>73.45</v>
      </c>
      <c r="H39" s="85">
        <v>74</v>
      </c>
      <c r="I39" s="85">
        <v>74.900000000000006</v>
      </c>
      <c r="J39" s="85">
        <v>75.5</v>
      </c>
      <c r="K39" s="177">
        <v>67.599999999999994</v>
      </c>
      <c r="L39" s="177">
        <v>67.099999999999994</v>
      </c>
      <c r="M39" s="177">
        <v>67.849999999999994</v>
      </c>
      <c r="N39" s="85">
        <v>65.150000000000006</v>
      </c>
      <c r="O39" s="85">
        <v>65.5</v>
      </c>
      <c r="P39" s="178">
        <v>65.55</v>
      </c>
      <c r="Q39" s="178">
        <v>65.150000000000006</v>
      </c>
      <c r="R39" s="178">
        <v>64.75</v>
      </c>
      <c r="S39" s="85">
        <v>64.7</v>
      </c>
      <c r="T39" s="85">
        <v>67.45</v>
      </c>
      <c r="U39" s="179">
        <v>66.45</v>
      </c>
      <c r="V39" s="179">
        <v>63.85</v>
      </c>
      <c r="W39" s="179">
        <v>64.55</v>
      </c>
      <c r="X39" s="85">
        <v>67.7</v>
      </c>
      <c r="Y39" s="85">
        <v>70.8</v>
      </c>
      <c r="Z39" s="85">
        <v>71.2</v>
      </c>
      <c r="AA39" s="85">
        <v>72.8</v>
      </c>
      <c r="AB39" s="180">
        <v>69.22708333333334</v>
      </c>
      <c r="AC39" s="177">
        <v>67.516666666666666</v>
      </c>
      <c r="AD39" s="178">
        <v>65.150000000000006</v>
      </c>
      <c r="AE39" s="179">
        <v>64.95</v>
      </c>
    </row>
    <row r="40" spans="2:31" x14ac:dyDescent="0.25">
      <c r="B40" s="163">
        <v>191</v>
      </c>
      <c r="C40" s="162" t="s">
        <v>265</v>
      </c>
      <c r="D40" s="85">
        <v>61.15</v>
      </c>
      <c r="E40" s="85">
        <v>65.75</v>
      </c>
      <c r="F40" s="85">
        <v>65.45</v>
      </c>
      <c r="G40" s="85">
        <v>67.75</v>
      </c>
      <c r="H40" s="85">
        <v>68.099999999999994</v>
      </c>
      <c r="I40" s="85">
        <v>64.900000000000006</v>
      </c>
      <c r="J40" s="85">
        <v>61.85</v>
      </c>
      <c r="K40" s="177">
        <v>31.75</v>
      </c>
      <c r="L40" s="177">
        <v>27.5</v>
      </c>
      <c r="M40" s="177">
        <v>32.6</v>
      </c>
      <c r="N40" s="85">
        <v>32.299999999999997</v>
      </c>
      <c r="O40" s="85">
        <v>30.75</v>
      </c>
      <c r="P40" s="178">
        <v>30.05</v>
      </c>
      <c r="Q40" s="178">
        <v>31.85</v>
      </c>
      <c r="R40" s="178">
        <v>28.05</v>
      </c>
      <c r="S40" s="85">
        <v>27.75</v>
      </c>
      <c r="T40" s="85">
        <v>32.5</v>
      </c>
      <c r="U40" s="179">
        <v>32.35</v>
      </c>
      <c r="V40" s="179">
        <v>31.35</v>
      </c>
      <c r="W40" s="179">
        <v>44.85</v>
      </c>
      <c r="X40" s="85">
        <v>47.75</v>
      </c>
      <c r="Y40" s="85">
        <v>52.05</v>
      </c>
      <c r="Z40" s="85">
        <v>55.15</v>
      </c>
      <c r="AA40" s="85">
        <v>56.8</v>
      </c>
      <c r="AB40" s="180">
        <v>45.014583333333334</v>
      </c>
      <c r="AC40" s="177">
        <v>30.616666666666667</v>
      </c>
      <c r="AD40" s="178">
        <v>29.983333333333334</v>
      </c>
      <c r="AE40" s="179">
        <v>36.18333333333333</v>
      </c>
    </row>
    <row r="41" spans="2:31" x14ac:dyDescent="0.25">
      <c r="B41" s="163">
        <v>192</v>
      </c>
      <c r="C41" s="162" t="s">
        <v>264</v>
      </c>
      <c r="D41" s="85">
        <v>62.7</v>
      </c>
      <c r="E41" s="85">
        <v>65.099999999999994</v>
      </c>
      <c r="F41" s="85">
        <v>67</v>
      </c>
      <c r="G41" s="85">
        <v>67.349999999999994</v>
      </c>
      <c r="H41" s="85">
        <v>65.8</v>
      </c>
      <c r="I41" s="85">
        <v>64.3</v>
      </c>
      <c r="J41" s="85">
        <v>64.900000000000006</v>
      </c>
      <c r="K41" s="177">
        <v>53.25</v>
      </c>
      <c r="L41" s="177">
        <v>44.35</v>
      </c>
      <c r="M41" s="177">
        <v>44.65</v>
      </c>
      <c r="N41" s="85">
        <v>43.8</v>
      </c>
      <c r="O41" s="85">
        <v>42.5</v>
      </c>
      <c r="P41" s="178">
        <v>39.35</v>
      </c>
      <c r="Q41" s="178">
        <v>41.35</v>
      </c>
      <c r="R41" s="178">
        <v>39.200000000000003</v>
      </c>
      <c r="S41" s="85">
        <v>38.1</v>
      </c>
      <c r="T41" s="85">
        <v>38.450000000000003</v>
      </c>
      <c r="U41" s="179">
        <v>35.5</v>
      </c>
      <c r="V41" s="179">
        <v>27.55</v>
      </c>
      <c r="W41" s="179">
        <v>36.5</v>
      </c>
      <c r="X41" s="85">
        <v>46.5</v>
      </c>
      <c r="Y41" s="85">
        <v>52.9</v>
      </c>
      <c r="Z41" s="85">
        <v>57.65</v>
      </c>
      <c r="AA41" s="85">
        <v>60.35</v>
      </c>
      <c r="AB41" s="180">
        <v>49.962499999999999</v>
      </c>
      <c r="AC41" s="177">
        <v>47.416666666666664</v>
      </c>
      <c r="AD41" s="178">
        <v>39.966666666666669</v>
      </c>
      <c r="AE41" s="179">
        <v>33.18333333333333</v>
      </c>
    </row>
    <row r="42" spans="2:31" x14ac:dyDescent="0.25">
      <c r="B42" s="163">
        <v>201</v>
      </c>
      <c r="C42" s="162" t="s">
        <v>263</v>
      </c>
      <c r="D42" s="85">
        <v>85</v>
      </c>
      <c r="E42" s="85">
        <v>86.4</v>
      </c>
      <c r="F42" s="85">
        <v>87.25</v>
      </c>
      <c r="G42" s="85">
        <v>85.8</v>
      </c>
      <c r="H42" s="85">
        <v>84.35</v>
      </c>
      <c r="I42" s="85">
        <v>84.5</v>
      </c>
      <c r="J42" s="85">
        <v>86.55</v>
      </c>
      <c r="K42" s="177">
        <v>66.05</v>
      </c>
      <c r="L42" s="177">
        <v>73.900000000000006</v>
      </c>
      <c r="M42" s="177">
        <v>78.650000000000006</v>
      </c>
      <c r="N42" s="85">
        <v>76.400000000000006</v>
      </c>
      <c r="O42" s="85">
        <v>75.05</v>
      </c>
      <c r="P42" s="178">
        <v>76.349999999999994</v>
      </c>
      <c r="Q42" s="178">
        <v>79.2</v>
      </c>
      <c r="R42" s="178">
        <v>75.2</v>
      </c>
      <c r="S42" s="85">
        <v>73.150000000000006</v>
      </c>
      <c r="T42" s="85">
        <v>73</v>
      </c>
      <c r="U42" s="179">
        <v>74.150000000000006</v>
      </c>
      <c r="V42" s="179">
        <v>72.95</v>
      </c>
      <c r="W42" s="179">
        <v>76.3</v>
      </c>
      <c r="X42" s="85">
        <v>80.349999999999994</v>
      </c>
      <c r="Y42" s="85">
        <v>81.45</v>
      </c>
      <c r="Z42" s="85">
        <v>82.75</v>
      </c>
      <c r="AA42" s="85">
        <v>83.05</v>
      </c>
      <c r="AB42" s="180">
        <v>79.075000000000003</v>
      </c>
      <c r="AC42" s="177">
        <v>72.86666666666666</v>
      </c>
      <c r="AD42" s="178">
        <v>76.916666666666671</v>
      </c>
      <c r="AE42" s="179">
        <v>74.466666666666669</v>
      </c>
    </row>
    <row r="43" spans="2:31" x14ac:dyDescent="0.25">
      <c r="B43" s="163">
        <v>202</v>
      </c>
      <c r="C43" s="162" t="s">
        <v>262</v>
      </c>
      <c r="D43" s="85">
        <v>91.1</v>
      </c>
      <c r="E43" s="85">
        <v>92.45</v>
      </c>
      <c r="F43" s="85">
        <v>93.7</v>
      </c>
      <c r="G43" s="85">
        <v>90.75</v>
      </c>
      <c r="H43" s="85">
        <v>89.9</v>
      </c>
      <c r="I43" s="85">
        <v>89.85</v>
      </c>
      <c r="J43" s="85">
        <v>88.8</v>
      </c>
      <c r="K43" s="177">
        <v>86.65</v>
      </c>
      <c r="L43" s="177">
        <v>85.1</v>
      </c>
      <c r="M43" s="177">
        <v>83.7</v>
      </c>
      <c r="N43" s="85">
        <v>81.150000000000006</v>
      </c>
      <c r="O43" s="85">
        <v>78.55</v>
      </c>
      <c r="P43" s="178">
        <v>78.2</v>
      </c>
      <c r="Q43" s="178">
        <v>79.599999999999994</v>
      </c>
      <c r="R43" s="178">
        <v>79.5</v>
      </c>
      <c r="S43" s="85">
        <v>76.650000000000006</v>
      </c>
      <c r="T43" s="85">
        <v>78.05</v>
      </c>
      <c r="U43" s="179">
        <v>72.599999999999994</v>
      </c>
      <c r="V43" s="179">
        <v>67.45</v>
      </c>
      <c r="W43" s="179">
        <v>71.5</v>
      </c>
      <c r="X43" s="85">
        <v>76.45</v>
      </c>
      <c r="Y43" s="85">
        <v>81.2</v>
      </c>
      <c r="Z43" s="85">
        <v>85</v>
      </c>
      <c r="AA43" s="85">
        <v>88.95</v>
      </c>
      <c r="AB43" s="180">
        <v>82.785416666666663</v>
      </c>
      <c r="AC43" s="177">
        <v>85.15</v>
      </c>
      <c r="AD43" s="178">
        <v>79.099999999999994</v>
      </c>
      <c r="AE43" s="179">
        <v>70.516666666666666</v>
      </c>
    </row>
    <row r="44" spans="2:31" x14ac:dyDescent="0.25">
      <c r="B44" s="163">
        <v>211</v>
      </c>
      <c r="C44" s="162" t="s">
        <v>261</v>
      </c>
      <c r="D44" s="85">
        <v>71.150000000000006</v>
      </c>
      <c r="E44" s="85">
        <v>76.599999999999994</v>
      </c>
      <c r="F44" s="85">
        <v>76.349999999999994</v>
      </c>
      <c r="G44" s="85">
        <v>76.5</v>
      </c>
      <c r="H44" s="85">
        <v>76.150000000000006</v>
      </c>
      <c r="I44" s="85">
        <v>76.150000000000006</v>
      </c>
      <c r="J44" s="85">
        <v>65.650000000000006</v>
      </c>
      <c r="K44" s="177">
        <v>34.799999999999997</v>
      </c>
      <c r="L44" s="177">
        <v>30.6</v>
      </c>
      <c r="M44" s="177">
        <v>36</v>
      </c>
      <c r="N44" s="85">
        <v>36.9</v>
      </c>
      <c r="O44" s="85">
        <v>37.549999999999997</v>
      </c>
      <c r="P44" s="178">
        <v>37.9</v>
      </c>
      <c r="Q44" s="178">
        <v>41.4</v>
      </c>
      <c r="R44" s="178">
        <v>45.65</v>
      </c>
      <c r="S44" s="85">
        <v>49.6</v>
      </c>
      <c r="T44" s="85">
        <v>55.2</v>
      </c>
      <c r="U44" s="179">
        <v>55.8</v>
      </c>
      <c r="V44" s="179">
        <v>37.9</v>
      </c>
      <c r="W44" s="179">
        <v>41.85</v>
      </c>
      <c r="X44" s="85">
        <v>62.1</v>
      </c>
      <c r="Y44" s="85">
        <v>67.3</v>
      </c>
      <c r="Z44" s="85">
        <v>69.45</v>
      </c>
      <c r="AA44" s="85">
        <v>72.8</v>
      </c>
      <c r="AB44" s="180">
        <v>55.47291666666667</v>
      </c>
      <c r="AC44" s="177">
        <v>33.799999999999997</v>
      </c>
      <c r="AD44" s="178">
        <v>41.65</v>
      </c>
      <c r="AE44" s="179">
        <v>45.18333333333333</v>
      </c>
    </row>
    <row r="45" spans="2:31" x14ac:dyDescent="0.25">
      <c r="B45" s="163">
        <v>212</v>
      </c>
      <c r="C45" s="162" t="s">
        <v>260</v>
      </c>
      <c r="D45" s="85">
        <v>66.95</v>
      </c>
      <c r="E45" s="85">
        <v>74.55</v>
      </c>
      <c r="F45" s="85">
        <v>76.099999999999994</v>
      </c>
      <c r="G45" s="85">
        <v>77.599999999999994</v>
      </c>
      <c r="H45" s="85">
        <v>77.599999999999994</v>
      </c>
      <c r="I45" s="85">
        <v>75.849999999999994</v>
      </c>
      <c r="J45" s="85">
        <v>72.599999999999994</v>
      </c>
      <c r="K45" s="177">
        <v>46.6</v>
      </c>
      <c r="L45" s="177">
        <v>38.4</v>
      </c>
      <c r="M45" s="177">
        <v>44.25</v>
      </c>
      <c r="N45" s="85">
        <v>47.45</v>
      </c>
      <c r="O45" s="85">
        <v>46.85</v>
      </c>
      <c r="P45" s="178">
        <v>43.9</v>
      </c>
      <c r="Q45" s="178">
        <v>43.05</v>
      </c>
      <c r="R45" s="178">
        <v>38.700000000000003</v>
      </c>
      <c r="S45" s="85">
        <v>32.6</v>
      </c>
      <c r="T45" s="85">
        <v>29.5</v>
      </c>
      <c r="U45" s="179">
        <v>28</v>
      </c>
      <c r="V45" s="179">
        <v>23.75</v>
      </c>
      <c r="W45" s="179">
        <v>23.3</v>
      </c>
      <c r="X45" s="85">
        <v>29.05</v>
      </c>
      <c r="Y45" s="85">
        <v>33.549999999999997</v>
      </c>
      <c r="Z45" s="85">
        <v>40.4</v>
      </c>
      <c r="AA45" s="85">
        <v>49.65</v>
      </c>
      <c r="AB45" s="180">
        <v>48.34375</v>
      </c>
      <c r="AC45" s="177">
        <v>43.083333333333336</v>
      </c>
      <c r="AD45" s="178">
        <v>41.883333333333333</v>
      </c>
      <c r="AE45" s="179">
        <v>25.016666666666666</v>
      </c>
    </row>
    <row r="46" spans="2:31" x14ac:dyDescent="0.25">
      <c r="B46" s="163">
        <v>221</v>
      </c>
      <c r="C46" s="162" t="s">
        <v>259</v>
      </c>
      <c r="D46" s="85">
        <v>44.35</v>
      </c>
      <c r="E46" s="85">
        <v>51.1</v>
      </c>
      <c r="F46" s="85">
        <v>70.900000000000006</v>
      </c>
      <c r="G46" s="85">
        <v>72.7</v>
      </c>
      <c r="H46" s="85">
        <v>61.3</v>
      </c>
      <c r="I46" s="85">
        <v>58.1</v>
      </c>
      <c r="J46" s="85">
        <v>51.75</v>
      </c>
      <c r="K46" s="177">
        <v>34.85</v>
      </c>
      <c r="L46" s="177">
        <v>28.85</v>
      </c>
      <c r="M46" s="177">
        <v>33</v>
      </c>
      <c r="N46" s="85">
        <v>29.55</v>
      </c>
      <c r="O46" s="85">
        <v>23.7</v>
      </c>
      <c r="P46" s="178">
        <v>22.35</v>
      </c>
      <c r="Q46" s="178">
        <v>23.55</v>
      </c>
      <c r="R46" s="178">
        <v>19.899999999999999</v>
      </c>
      <c r="S46" s="85">
        <v>20.45</v>
      </c>
      <c r="T46" s="85">
        <v>22.1</v>
      </c>
      <c r="U46" s="179">
        <v>19.600000000000001</v>
      </c>
      <c r="V46" s="179">
        <v>19.7</v>
      </c>
      <c r="W46" s="179">
        <v>21.5</v>
      </c>
      <c r="X46" s="85">
        <v>27.15</v>
      </c>
      <c r="Y46" s="85">
        <v>32.200000000000003</v>
      </c>
      <c r="Z46" s="85">
        <v>40.549999999999997</v>
      </c>
      <c r="AA46" s="85">
        <v>44.1</v>
      </c>
      <c r="AB46" s="180">
        <v>36.387500000000003</v>
      </c>
      <c r="AC46" s="177">
        <v>32.233333333333334</v>
      </c>
      <c r="AD46" s="178">
        <v>21.933333333333334</v>
      </c>
      <c r="AE46" s="179">
        <v>20.266666666666666</v>
      </c>
    </row>
    <row r="47" spans="2:31" x14ac:dyDescent="0.25">
      <c r="B47" s="163">
        <v>222</v>
      </c>
      <c r="C47" s="162" t="s">
        <v>258</v>
      </c>
      <c r="D47" s="85">
        <v>76.25</v>
      </c>
      <c r="E47" s="85">
        <v>80.3</v>
      </c>
      <c r="F47" s="85">
        <v>81.400000000000006</v>
      </c>
      <c r="G47" s="85">
        <v>81.349999999999994</v>
      </c>
      <c r="H47" s="85">
        <v>79.7</v>
      </c>
      <c r="I47" s="85">
        <v>78.349999999999994</v>
      </c>
      <c r="J47" s="85">
        <v>71.650000000000006</v>
      </c>
      <c r="K47" s="177">
        <v>49.65</v>
      </c>
      <c r="L47" s="177">
        <v>38.450000000000003</v>
      </c>
      <c r="M47" s="177">
        <v>42.05</v>
      </c>
      <c r="N47" s="85">
        <v>47.4</v>
      </c>
      <c r="O47" s="85">
        <v>48.4</v>
      </c>
      <c r="P47" s="178">
        <v>46.05</v>
      </c>
      <c r="Q47" s="178">
        <v>49.3</v>
      </c>
      <c r="R47" s="178">
        <v>52.2</v>
      </c>
      <c r="S47" s="85">
        <v>54.3</v>
      </c>
      <c r="T47" s="85">
        <v>55</v>
      </c>
      <c r="U47" s="179">
        <v>52.4</v>
      </c>
      <c r="V47" s="179">
        <v>46.35</v>
      </c>
      <c r="W47" s="179">
        <v>47.35</v>
      </c>
      <c r="X47" s="85">
        <v>57.4</v>
      </c>
      <c r="Y47" s="85">
        <v>63.55</v>
      </c>
      <c r="Z47" s="85">
        <v>67.55</v>
      </c>
      <c r="AA47" s="85">
        <v>73.900000000000006</v>
      </c>
      <c r="AB47" s="180">
        <v>60.012500000000003</v>
      </c>
      <c r="AC47" s="177">
        <v>43.383333333333333</v>
      </c>
      <c r="AD47" s="178">
        <v>49.18333333333333</v>
      </c>
      <c r="AE47" s="179">
        <v>48.7</v>
      </c>
    </row>
    <row r="48" spans="2:31" x14ac:dyDescent="0.25">
      <c r="B48" s="163">
        <v>231</v>
      </c>
      <c r="C48" s="162" t="s">
        <v>257</v>
      </c>
      <c r="D48" s="85">
        <v>81.2</v>
      </c>
      <c r="E48" s="85">
        <v>83.2</v>
      </c>
      <c r="F48" s="85">
        <v>83.55</v>
      </c>
      <c r="G48" s="85">
        <v>83.9</v>
      </c>
      <c r="H48" s="85">
        <v>85.55</v>
      </c>
      <c r="I48" s="85">
        <v>86</v>
      </c>
      <c r="J48" s="85">
        <v>82.35</v>
      </c>
      <c r="K48" s="177">
        <v>69.650000000000006</v>
      </c>
      <c r="L48" s="177">
        <v>56.25</v>
      </c>
      <c r="M48" s="177">
        <v>58.1</v>
      </c>
      <c r="N48" s="85">
        <v>68.349999999999994</v>
      </c>
      <c r="O48" s="85">
        <v>69.05</v>
      </c>
      <c r="P48" s="178">
        <v>69.2</v>
      </c>
      <c r="Q48" s="178">
        <v>65.75</v>
      </c>
      <c r="R48" s="178">
        <v>65.55</v>
      </c>
      <c r="S48" s="85">
        <v>50.2</v>
      </c>
      <c r="T48" s="85">
        <v>29.2</v>
      </c>
      <c r="U48" s="179">
        <v>13.6</v>
      </c>
      <c r="V48" s="179">
        <v>11.2</v>
      </c>
      <c r="W48" s="179">
        <v>12.4</v>
      </c>
      <c r="X48" s="85">
        <v>19.75</v>
      </c>
      <c r="Y48" s="85">
        <v>42.7</v>
      </c>
      <c r="Z48" s="85">
        <v>70.400000000000006</v>
      </c>
      <c r="AA48" s="85">
        <v>77.150000000000006</v>
      </c>
      <c r="AB48" s="180">
        <v>59.760416666666664</v>
      </c>
      <c r="AC48" s="177">
        <v>61.333333333333336</v>
      </c>
      <c r="AD48" s="178">
        <v>66.833333333333329</v>
      </c>
      <c r="AE48" s="179">
        <v>12.4</v>
      </c>
    </row>
    <row r="49" spans="2:31" x14ac:dyDescent="0.25">
      <c r="B49" s="163">
        <v>232</v>
      </c>
      <c r="C49" s="162" t="s">
        <v>256</v>
      </c>
      <c r="D49" s="85">
        <v>66</v>
      </c>
      <c r="E49" s="85">
        <v>73.05</v>
      </c>
      <c r="F49" s="85">
        <v>80.599999999999994</v>
      </c>
      <c r="G49" s="85">
        <v>82.55</v>
      </c>
      <c r="H49" s="85">
        <v>83.3</v>
      </c>
      <c r="I49" s="85">
        <v>74.400000000000006</v>
      </c>
      <c r="J49" s="85">
        <v>66.95</v>
      </c>
      <c r="K49" s="177">
        <v>58.7</v>
      </c>
      <c r="L49" s="177">
        <v>50.4</v>
      </c>
      <c r="M49" s="177">
        <v>51.5</v>
      </c>
      <c r="N49" s="85">
        <v>54.7</v>
      </c>
      <c r="O49" s="85">
        <v>54.4</v>
      </c>
      <c r="P49" s="178">
        <v>55.5</v>
      </c>
      <c r="Q49" s="178">
        <v>54.7</v>
      </c>
      <c r="R49" s="178">
        <v>49.2</v>
      </c>
      <c r="S49" s="85">
        <v>45.9</v>
      </c>
      <c r="T49" s="85">
        <v>46.7</v>
      </c>
      <c r="U49" s="179">
        <v>38.25</v>
      </c>
      <c r="V49" s="179">
        <v>31.95</v>
      </c>
      <c r="W49" s="179">
        <v>38.700000000000003</v>
      </c>
      <c r="X49" s="85">
        <v>48.1</v>
      </c>
      <c r="Y49" s="85">
        <v>51.75</v>
      </c>
      <c r="Z49" s="85">
        <v>56.15</v>
      </c>
      <c r="AA49" s="85">
        <v>60.9</v>
      </c>
      <c r="AB49" s="180">
        <v>57.264583333333334</v>
      </c>
      <c r="AC49" s="177">
        <v>53.533333333333331</v>
      </c>
      <c r="AD49" s="178">
        <v>53.133333333333333</v>
      </c>
      <c r="AE49" s="179">
        <v>36.299999999999997</v>
      </c>
    </row>
    <row r="50" spans="2:31" x14ac:dyDescent="0.25">
      <c r="B50" s="163">
        <v>241</v>
      </c>
      <c r="C50" s="162" t="s">
        <v>255</v>
      </c>
      <c r="D50" s="85">
        <v>67.599999999999994</v>
      </c>
      <c r="E50" s="85">
        <v>69</v>
      </c>
      <c r="F50" s="85">
        <v>68.8</v>
      </c>
      <c r="G50" s="85">
        <v>68.900000000000006</v>
      </c>
      <c r="H50" s="85">
        <v>67.55</v>
      </c>
      <c r="I50" s="85">
        <v>65.650000000000006</v>
      </c>
      <c r="J50" s="85">
        <v>64.349999999999994</v>
      </c>
      <c r="K50" s="177">
        <v>72</v>
      </c>
      <c r="L50" s="177">
        <v>70.650000000000006</v>
      </c>
      <c r="M50" s="177">
        <v>69</v>
      </c>
      <c r="N50" s="85">
        <v>68.5</v>
      </c>
      <c r="O50" s="85">
        <v>66.8</v>
      </c>
      <c r="P50" s="178">
        <v>64.599999999999994</v>
      </c>
      <c r="Q50" s="178">
        <v>62.8</v>
      </c>
      <c r="R50" s="178">
        <v>58.7</v>
      </c>
      <c r="S50" s="85">
        <v>44.6</v>
      </c>
      <c r="T50" s="85">
        <v>34.700000000000003</v>
      </c>
      <c r="U50" s="179">
        <v>27.8</v>
      </c>
      <c r="V50" s="179">
        <v>21.3</v>
      </c>
      <c r="W50" s="179">
        <v>19.100000000000001</v>
      </c>
      <c r="X50" s="85">
        <v>27.85</v>
      </c>
      <c r="Y50" s="85">
        <v>48.7</v>
      </c>
      <c r="Z50" s="85">
        <v>63.8</v>
      </c>
      <c r="AA50" s="85">
        <v>66.95</v>
      </c>
      <c r="AB50" s="180">
        <v>56.654166666666669</v>
      </c>
      <c r="AC50" s="177">
        <v>70.55</v>
      </c>
      <c r="AD50" s="178">
        <v>62.033333333333331</v>
      </c>
      <c r="AE50" s="179">
        <v>22.733333333333334</v>
      </c>
    </row>
    <row r="51" spans="2:31" x14ac:dyDescent="0.25">
      <c r="B51" s="163">
        <v>242</v>
      </c>
      <c r="C51" s="162" t="s">
        <v>254</v>
      </c>
      <c r="D51" s="85">
        <v>62.3</v>
      </c>
      <c r="E51" s="85">
        <v>62.85</v>
      </c>
      <c r="F51" s="85">
        <v>62.05</v>
      </c>
      <c r="G51" s="85">
        <v>57.8</v>
      </c>
      <c r="H51" s="85">
        <v>61.05</v>
      </c>
      <c r="I51" s="85">
        <v>62.1</v>
      </c>
      <c r="J51" s="85">
        <v>69.150000000000006</v>
      </c>
      <c r="K51" s="177">
        <v>71.349999999999994</v>
      </c>
      <c r="L51" s="177">
        <v>61.35</v>
      </c>
      <c r="M51" s="177">
        <v>59.9</v>
      </c>
      <c r="N51" s="85">
        <v>63.85</v>
      </c>
      <c r="O51" s="85">
        <v>63.95</v>
      </c>
      <c r="P51" s="178">
        <v>62.75</v>
      </c>
      <c r="Q51" s="178">
        <v>63.1</v>
      </c>
      <c r="R51" s="178">
        <v>63.35</v>
      </c>
      <c r="S51" s="85">
        <v>63.35</v>
      </c>
      <c r="T51" s="85">
        <v>62.4</v>
      </c>
      <c r="U51" s="179">
        <v>61.8</v>
      </c>
      <c r="V51" s="179">
        <v>61.5</v>
      </c>
      <c r="W51" s="179">
        <v>63.3</v>
      </c>
      <c r="X51" s="85">
        <v>63.35</v>
      </c>
      <c r="Y51" s="85">
        <v>62.45</v>
      </c>
      <c r="Z51" s="85">
        <v>62.5</v>
      </c>
      <c r="AA51" s="85">
        <v>60</v>
      </c>
      <c r="AB51" s="180">
        <v>62.814583333333331</v>
      </c>
      <c r="AC51" s="177">
        <v>64.2</v>
      </c>
      <c r="AD51" s="178">
        <v>63.06666666666667</v>
      </c>
      <c r="AE51" s="179">
        <v>62.2</v>
      </c>
    </row>
    <row r="52" spans="2:31" x14ac:dyDescent="0.25">
      <c r="B52" s="163">
        <v>251</v>
      </c>
      <c r="C52" s="162" t="s">
        <v>253</v>
      </c>
      <c r="D52" s="85">
        <v>50.2</v>
      </c>
      <c r="E52" s="85">
        <v>50.3</v>
      </c>
      <c r="F52" s="85">
        <v>54.15</v>
      </c>
      <c r="G52" s="85">
        <v>50.95</v>
      </c>
      <c r="H52" s="85">
        <v>52.6</v>
      </c>
      <c r="I52" s="85">
        <v>54.95</v>
      </c>
      <c r="J52" s="85">
        <v>57.05</v>
      </c>
      <c r="K52" s="177">
        <v>57.3</v>
      </c>
      <c r="L52" s="177">
        <v>49.55</v>
      </c>
      <c r="M52" s="177">
        <v>44.15</v>
      </c>
      <c r="N52" s="85">
        <v>45.35</v>
      </c>
      <c r="O52" s="85">
        <v>44</v>
      </c>
      <c r="P52" s="178">
        <v>42.65</v>
      </c>
      <c r="Q52" s="178">
        <v>42.15</v>
      </c>
      <c r="R52" s="178">
        <v>41.6</v>
      </c>
      <c r="S52" s="85">
        <v>41</v>
      </c>
      <c r="T52" s="85">
        <v>38</v>
      </c>
      <c r="U52" s="179">
        <v>28.7</v>
      </c>
      <c r="V52" s="179">
        <v>24.25</v>
      </c>
      <c r="W52" s="179">
        <v>34.85</v>
      </c>
      <c r="X52" s="85">
        <v>44.75</v>
      </c>
      <c r="Y52" s="85">
        <v>47.5</v>
      </c>
      <c r="Z52" s="85">
        <v>48.9</v>
      </c>
      <c r="AA52" s="85">
        <v>49.1</v>
      </c>
      <c r="AB52" s="180">
        <v>45.583333333333336</v>
      </c>
      <c r="AC52" s="177">
        <v>50.333333333333336</v>
      </c>
      <c r="AD52" s="178">
        <v>42.133333333333333</v>
      </c>
      <c r="AE52" s="179">
        <v>29.266666666666666</v>
      </c>
    </row>
    <row r="53" spans="2:31" x14ac:dyDescent="0.25">
      <c r="B53" s="163">
        <v>252</v>
      </c>
      <c r="C53" s="162" t="s">
        <v>252</v>
      </c>
      <c r="D53" s="85">
        <v>61</v>
      </c>
      <c r="E53" s="85">
        <v>60.6</v>
      </c>
      <c r="F53" s="85">
        <v>58.3</v>
      </c>
      <c r="G53" s="85">
        <v>61.8</v>
      </c>
      <c r="H53" s="85">
        <v>60.3</v>
      </c>
      <c r="I53" s="85">
        <v>64.849999999999994</v>
      </c>
      <c r="J53" s="85">
        <v>64.95</v>
      </c>
      <c r="K53" s="177">
        <v>64.400000000000006</v>
      </c>
      <c r="L53" s="177">
        <v>57.2</v>
      </c>
      <c r="M53" s="177">
        <v>52.85</v>
      </c>
      <c r="N53" s="85">
        <v>47.45</v>
      </c>
      <c r="O53" s="85">
        <v>45.7</v>
      </c>
      <c r="P53" s="178">
        <v>39.700000000000003</v>
      </c>
      <c r="Q53" s="178">
        <v>36.049999999999997</v>
      </c>
      <c r="R53" s="178">
        <v>34.200000000000003</v>
      </c>
      <c r="S53" s="85">
        <v>31</v>
      </c>
      <c r="T53" s="85">
        <v>34.6</v>
      </c>
      <c r="U53" s="179">
        <v>42.55</v>
      </c>
      <c r="V53" s="179">
        <v>41.5</v>
      </c>
      <c r="W53" s="179">
        <v>43.55</v>
      </c>
      <c r="X53" s="85">
        <v>49.6</v>
      </c>
      <c r="Y53" s="85">
        <v>51.5</v>
      </c>
      <c r="Z53" s="85">
        <v>53.95</v>
      </c>
      <c r="AA53" s="85">
        <v>54.4</v>
      </c>
      <c r="AB53" s="180">
        <v>50.5</v>
      </c>
      <c r="AC53" s="177">
        <v>58.15</v>
      </c>
      <c r="AD53" s="178">
        <v>36.65</v>
      </c>
      <c r="AE53" s="179">
        <v>42.533333333333331</v>
      </c>
    </row>
    <row r="54" spans="2:31" x14ac:dyDescent="0.25">
      <c r="B54" s="163">
        <v>261</v>
      </c>
      <c r="C54" s="162" t="s">
        <v>251</v>
      </c>
      <c r="D54" s="85">
        <v>94.85</v>
      </c>
      <c r="E54" s="85">
        <v>96.9</v>
      </c>
      <c r="F54" s="85">
        <v>95.9</v>
      </c>
      <c r="G54" s="85">
        <v>94.25</v>
      </c>
      <c r="H54" s="85">
        <v>92.45</v>
      </c>
      <c r="I54" s="85">
        <v>92.2</v>
      </c>
      <c r="J54" s="85">
        <v>94.05</v>
      </c>
      <c r="K54" s="177">
        <v>87.15</v>
      </c>
      <c r="L54" s="177">
        <v>71.8</v>
      </c>
      <c r="M54" s="177">
        <v>66.3</v>
      </c>
      <c r="N54" s="85">
        <v>62.1</v>
      </c>
      <c r="O54" s="85">
        <v>64.599999999999994</v>
      </c>
      <c r="P54" s="178">
        <v>67.099999999999994</v>
      </c>
      <c r="Q54" s="178">
        <v>64.599999999999994</v>
      </c>
      <c r="R54" s="178">
        <v>59</v>
      </c>
      <c r="S54" s="85">
        <v>60.5</v>
      </c>
      <c r="T54" s="85">
        <v>64.75</v>
      </c>
      <c r="U54" s="179">
        <v>66.3</v>
      </c>
      <c r="V54" s="179">
        <v>62.15</v>
      </c>
      <c r="W54" s="179">
        <v>69.95</v>
      </c>
      <c r="X54" s="85">
        <v>86.55</v>
      </c>
      <c r="Y54" s="85">
        <v>90.5</v>
      </c>
      <c r="Z54" s="85">
        <v>92.3</v>
      </c>
      <c r="AA54" s="85">
        <v>94.05</v>
      </c>
      <c r="AB54" s="180">
        <v>78.762500000000003</v>
      </c>
      <c r="AC54" s="177">
        <v>75.083333333333329</v>
      </c>
      <c r="AD54" s="178">
        <v>63.56666666666667</v>
      </c>
      <c r="AE54" s="179">
        <v>66.13333333333334</v>
      </c>
    </row>
    <row r="55" spans="2:31" x14ac:dyDescent="0.25">
      <c r="B55" s="163">
        <v>262</v>
      </c>
      <c r="C55" s="162" t="s">
        <v>250</v>
      </c>
      <c r="D55" s="85">
        <v>94.85</v>
      </c>
      <c r="E55" s="85">
        <v>96</v>
      </c>
      <c r="F55" s="85">
        <v>95.45</v>
      </c>
      <c r="G55" s="85">
        <v>94.1</v>
      </c>
      <c r="H55" s="85">
        <v>93.4</v>
      </c>
      <c r="I55" s="85">
        <v>92.6</v>
      </c>
      <c r="J55" s="85">
        <v>93.15</v>
      </c>
      <c r="K55" s="177">
        <v>53.55</v>
      </c>
      <c r="L55" s="177">
        <v>34.450000000000003</v>
      </c>
      <c r="M55" s="177">
        <v>48.35</v>
      </c>
      <c r="N55" s="85">
        <v>61.7</v>
      </c>
      <c r="O55" s="85">
        <v>56.4</v>
      </c>
      <c r="P55" s="178">
        <v>53.45</v>
      </c>
      <c r="Q55" s="178">
        <v>61.15</v>
      </c>
      <c r="R55" s="178">
        <v>53.3</v>
      </c>
      <c r="S55" s="85">
        <v>41.35</v>
      </c>
      <c r="T55" s="85">
        <v>32.450000000000003</v>
      </c>
      <c r="U55" s="179">
        <v>24.15</v>
      </c>
      <c r="V55" s="179">
        <v>23.35</v>
      </c>
      <c r="W55" s="179">
        <v>27</v>
      </c>
      <c r="X55" s="85">
        <v>45.55</v>
      </c>
      <c r="Y55" s="85">
        <v>78.75</v>
      </c>
      <c r="Z55" s="85">
        <v>86.15</v>
      </c>
      <c r="AA55" s="85">
        <v>91.5</v>
      </c>
      <c r="AB55" s="180">
        <v>63.83958333333333</v>
      </c>
      <c r="AC55" s="177">
        <v>45.45</v>
      </c>
      <c r="AD55" s="178">
        <v>55.966666666666669</v>
      </c>
      <c r="AE55" s="179">
        <v>24.833333333333332</v>
      </c>
    </row>
    <row r="56" spans="2:31" x14ac:dyDescent="0.25">
      <c r="B56" s="163">
        <v>271</v>
      </c>
      <c r="C56" s="162" t="s">
        <v>249</v>
      </c>
      <c r="D56" s="85">
        <v>76.5</v>
      </c>
      <c r="E56" s="85">
        <v>78.400000000000006</v>
      </c>
      <c r="F56" s="85">
        <v>79</v>
      </c>
      <c r="G56" s="85">
        <v>79.45</v>
      </c>
      <c r="H56" s="85">
        <v>80.05</v>
      </c>
      <c r="I56" s="85">
        <v>80.8</v>
      </c>
      <c r="J56" s="85">
        <v>79.900000000000006</v>
      </c>
      <c r="K56" s="177">
        <v>77.7</v>
      </c>
      <c r="L56" s="177">
        <v>75.349999999999994</v>
      </c>
      <c r="M56" s="177">
        <v>72.599999999999994</v>
      </c>
      <c r="N56" s="85">
        <v>74.849999999999994</v>
      </c>
      <c r="O56" s="85">
        <v>74.650000000000006</v>
      </c>
      <c r="P56" s="178">
        <v>73.849999999999994</v>
      </c>
      <c r="Q56" s="178">
        <v>73.150000000000006</v>
      </c>
      <c r="R56" s="178">
        <v>71.55</v>
      </c>
      <c r="S56" s="85">
        <v>71.5</v>
      </c>
      <c r="T56" s="85">
        <v>71.599999999999994</v>
      </c>
      <c r="U56" s="179">
        <v>68.25</v>
      </c>
      <c r="V56" s="179">
        <v>64.150000000000006</v>
      </c>
      <c r="W56" s="179">
        <v>68.75</v>
      </c>
      <c r="X56" s="85">
        <v>73.099999999999994</v>
      </c>
      <c r="Y56" s="85">
        <v>71.8</v>
      </c>
      <c r="Z56" s="85">
        <v>74.7</v>
      </c>
      <c r="AA56" s="85">
        <v>74.150000000000006</v>
      </c>
      <c r="AB56" s="180">
        <v>74.408333333333331</v>
      </c>
      <c r="AC56" s="177">
        <v>75.216666666666669</v>
      </c>
      <c r="AD56" s="178">
        <v>72.849999999999994</v>
      </c>
      <c r="AE56" s="179">
        <v>67.05</v>
      </c>
    </row>
    <row r="57" spans="2:31" x14ac:dyDescent="0.25">
      <c r="B57" s="163">
        <v>272</v>
      </c>
      <c r="C57" s="162" t="s">
        <v>248</v>
      </c>
      <c r="D57" s="85">
        <v>44</v>
      </c>
      <c r="E57" s="85">
        <v>59.9</v>
      </c>
      <c r="F57" s="85">
        <v>68.45</v>
      </c>
      <c r="G57" s="85">
        <v>67.75</v>
      </c>
      <c r="H57" s="85">
        <v>67.95</v>
      </c>
      <c r="I57" s="85">
        <v>70.7</v>
      </c>
      <c r="J57" s="85">
        <v>68.650000000000006</v>
      </c>
      <c r="K57" s="177">
        <v>22.05</v>
      </c>
      <c r="L57" s="177">
        <v>15.75</v>
      </c>
      <c r="M57" s="177">
        <v>17.75</v>
      </c>
      <c r="N57" s="85">
        <v>20.5</v>
      </c>
      <c r="O57" s="85">
        <v>24.4</v>
      </c>
      <c r="P57" s="178">
        <v>31.9</v>
      </c>
      <c r="Q57" s="178">
        <v>40.950000000000003</v>
      </c>
      <c r="R57" s="178">
        <v>49.1</v>
      </c>
      <c r="S57" s="85">
        <v>57.55</v>
      </c>
      <c r="T57" s="85">
        <v>53.3</v>
      </c>
      <c r="U57" s="179">
        <v>39.1</v>
      </c>
      <c r="V57" s="179">
        <v>34.5</v>
      </c>
      <c r="W57" s="179">
        <v>47.05</v>
      </c>
      <c r="X57" s="85">
        <v>59.85</v>
      </c>
      <c r="Y57" s="85">
        <v>66.3</v>
      </c>
      <c r="Z57" s="85">
        <v>68.5</v>
      </c>
      <c r="AA57" s="85">
        <v>53.65</v>
      </c>
      <c r="AB57" s="180">
        <v>47.9</v>
      </c>
      <c r="AC57" s="177">
        <v>18.516666666666666</v>
      </c>
      <c r="AD57" s="178">
        <v>40.65</v>
      </c>
      <c r="AE57" s="179">
        <v>40.216666666666669</v>
      </c>
    </row>
    <row r="58" spans="2:31" x14ac:dyDescent="0.25">
      <c r="B58" s="163">
        <v>281</v>
      </c>
      <c r="C58" s="162" t="s">
        <v>247</v>
      </c>
      <c r="D58" s="85">
        <v>86.6</v>
      </c>
      <c r="E58" s="85">
        <v>87.45</v>
      </c>
      <c r="F58" s="85">
        <v>86.3</v>
      </c>
      <c r="G58" s="85">
        <v>85.3</v>
      </c>
      <c r="H58" s="85">
        <v>80.349999999999994</v>
      </c>
      <c r="I58" s="85">
        <v>88.15</v>
      </c>
      <c r="J58" s="85">
        <v>86.95</v>
      </c>
      <c r="K58" s="177">
        <v>83.2</v>
      </c>
      <c r="L58" s="177">
        <v>75.25</v>
      </c>
      <c r="M58" s="177">
        <v>75.75</v>
      </c>
      <c r="N58" s="85">
        <v>76.349999999999994</v>
      </c>
      <c r="O58" s="85">
        <v>77.7</v>
      </c>
      <c r="P58" s="178">
        <v>77.3</v>
      </c>
      <c r="Q58" s="178">
        <v>78.2</v>
      </c>
      <c r="R58" s="178">
        <v>79.55</v>
      </c>
      <c r="S58" s="85">
        <v>78.099999999999994</v>
      </c>
      <c r="T58" s="85">
        <v>79.099999999999994</v>
      </c>
      <c r="U58" s="179">
        <v>75.5</v>
      </c>
      <c r="V58" s="179">
        <v>69.95</v>
      </c>
      <c r="W58" s="179">
        <v>72.7</v>
      </c>
      <c r="X58" s="85">
        <v>79.650000000000006</v>
      </c>
      <c r="Y58" s="85">
        <v>82.9</v>
      </c>
      <c r="Z58" s="85">
        <v>85</v>
      </c>
      <c r="AA58" s="85">
        <v>87.7</v>
      </c>
      <c r="AB58" s="180">
        <v>80.625</v>
      </c>
      <c r="AC58" s="177">
        <v>78.066666666666663</v>
      </c>
      <c r="AD58" s="178">
        <v>78.349999999999994</v>
      </c>
      <c r="AE58" s="179">
        <v>72.716666666666669</v>
      </c>
    </row>
    <row r="59" spans="2:31" x14ac:dyDescent="0.25">
      <c r="B59" s="163">
        <v>282</v>
      </c>
      <c r="C59" s="162" t="s">
        <v>246</v>
      </c>
      <c r="D59" s="85">
        <v>78.2</v>
      </c>
      <c r="E59" s="85">
        <v>78.400000000000006</v>
      </c>
      <c r="F59" s="85">
        <v>78.45</v>
      </c>
      <c r="G59" s="85">
        <v>72.55</v>
      </c>
      <c r="H59" s="85">
        <v>72.349999999999994</v>
      </c>
      <c r="I59" s="85">
        <v>82.3</v>
      </c>
      <c r="J59" s="85">
        <v>78.599999999999994</v>
      </c>
      <c r="K59" s="177">
        <v>77.45</v>
      </c>
      <c r="L59" s="177">
        <v>63.55</v>
      </c>
      <c r="M59" s="177">
        <v>66.349999999999994</v>
      </c>
      <c r="N59" s="85">
        <v>71.2</v>
      </c>
      <c r="O59" s="85">
        <v>69.75</v>
      </c>
      <c r="P59" s="178">
        <v>71.55</v>
      </c>
      <c r="Q59" s="178">
        <v>69.349999999999994</v>
      </c>
      <c r="R59" s="178">
        <v>68.150000000000006</v>
      </c>
      <c r="S59" s="85">
        <v>63.6</v>
      </c>
      <c r="T59" s="85">
        <v>60.15</v>
      </c>
      <c r="U59" s="179">
        <v>46.25</v>
      </c>
      <c r="V59" s="179">
        <v>29.65</v>
      </c>
      <c r="W59" s="179">
        <v>33.15</v>
      </c>
      <c r="X59" s="85">
        <v>54.2</v>
      </c>
      <c r="Y59" s="85">
        <v>67</v>
      </c>
      <c r="Z59" s="85">
        <v>74.25</v>
      </c>
      <c r="AA59" s="85">
        <v>75.3</v>
      </c>
      <c r="AB59" s="180">
        <v>66.739583333333329</v>
      </c>
      <c r="AC59" s="177">
        <v>69.11666666666666</v>
      </c>
      <c r="AD59" s="178">
        <v>69.683333333333337</v>
      </c>
      <c r="AE59" s="179">
        <v>36.35</v>
      </c>
    </row>
    <row r="60" spans="2:31" x14ac:dyDescent="0.25">
      <c r="B60" s="163">
        <v>291</v>
      </c>
      <c r="C60" s="162" t="s">
        <v>245</v>
      </c>
      <c r="D60" s="85">
        <v>82.7</v>
      </c>
      <c r="E60" s="85">
        <v>87.45</v>
      </c>
      <c r="F60" s="85">
        <v>87.45</v>
      </c>
      <c r="G60" s="85">
        <v>88.2</v>
      </c>
      <c r="H60" s="85">
        <v>86.6</v>
      </c>
      <c r="I60" s="85">
        <v>87.85</v>
      </c>
      <c r="J60" s="85">
        <v>81.650000000000006</v>
      </c>
      <c r="K60" s="177">
        <v>52.4</v>
      </c>
      <c r="L60" s="177">
        <v>31.15</v>
      </c>
      <c r="M60" s="177">
        <v>34.25</v>
      </c>
      <c r="N60" s="85">
        <v>40.450000000000003</v>
      </c>
      <c r="O60" s="85">
        <v>46.7</v>
      </c>
      <c r="P60" s="178">
        <v>47.45</v>
      </c>
      <c r="Q60" s="178">
        <v>47.25</v>
      </c>
      <c r="R60" s="178">
        <v>47.35</v>
      </c>
      <c r="S60" s="85">
        <v>48.85</v>
      </c>
      <c r="T60" s="85">
        <v>52.05</v>
      </c>
      <c r="U60" s="179">
        <v>45.15</v>
      </c>
      <c r="V60" s="179">
        <v>36.15</v>
      </c>
      <c r="W60" s="179">
        <v>41.2</v>
      </c>
      <c r="X60" s="85">
        <v>58.15</v>
      </c>
      <c r="Y60" s="85">
        <v>74.45</v>
      </c>
      <c r="Z60" s="85">
        <v>79.05</v>
      </c>
      <c r="AA60" s="85">
        <v>80.25</v>
      </c>
      <c r="AB60" s="180">
        <v>61.008333333333333</v>
      </c>
      <c r="AC60" s="177">
        <v>39.266666666666666</v>
      </c>
      <c r="AD60" s="178">
        <v>47.35</v>
      </c>
      <c r="AE60" s="179">
        <v>40.833333333333336</v>
      </c>
    </row>
    <row r="61" spans="2:31" x14ac:dyDescent="0.25">
      <c r="B61" s="163">
        <v>292</v>
      </c>
      <c r="C61" s="162" t="s">
        <v>244</v>
      </c>
      <c r="D61" s="85">
        <v>83.3</v>
      </c>
      <c r="E61" s="85">
        <v>87</v>
      </c>
      <c r="F61" s="85">
        <v>87.1</v>
      </c>
      <c r="G61" s="85">
        <v>86</v>
      </c>
      <c r="H61" s="85">
        <v>84.25</v>
      </c>
      <c r="I61" s="85">
        <v>85.45</v>
      </c>
      <c r="J61" s="85">
        <v>80.75</v>
      </c>
      <c r="K61" s="177">
        <v>70.7</v>
      </c>
      <c r="L61" s="177">
        <v>57.9</v>
      </c>
      <c r="M61" s="177">
        <v>60.3</v>
      </c>
      <c r="N61" s="85">
        <v>62.2</v>
      </c>
      <c r="O61" s="85">
        <v>61.5</v>
      </c>
      <c r="P61" s="178">
        <v>59.9</v>
      </c>
      <c r="Q61" s="178">
        <v>57.95</v>
      </c>
      <c r="R61" s="178">
        <v>51.1</v>
      </c>
      <c r="S61" s="85">
        <v>46.65</v>
      </c>
      <c r="T61" s="85">
        <v>43.8</v>
      </c>
      <c r="U61" s="179">
        <v>34.700000000000003</v>
      </c>
      <c r="V61" s="179">
        <v>25.8</v>
      </c>
      <c r="W61" s="179">
        <v>29.3</v>
      </c>
      <c r="X61" s="85">
        <v>43.6</v>
      </c>
      <c r="Y61" s="85">
        <v>58.5</v>
      </c>
      <c r="Z61" s="85">
        <v>71.75</v>
      </c>
      <c r="AA61" s="85">
        <v>77.45</v>
      </c>
      <c r="AB61" s="180">
        <v>62.789583333333333</v>
      </c>
      <c r="AC61" s="177">
        <v>62.966666666666669</v>
      </c>
      <c r="AD61" s="178">
        <v>56.31666666666667</v>
      </c>
      <c r="AE61" s="179">
        <v>29.933333333333334</v>
      </c>
    </row>
    <row r="62" spans="2:31" x14ac:dyDescent="0.25">
      <c r="B62" s="163">
        <v>301</v>
      </c>
      <c r="C62" s="162" t="s">
        <v>243</v>
      </c>
      <c r="D62" s="85">
        <v>73.900000000000006</v>
      </c>
      <c r="E62" s="85">
        <v>90.7</v>
      </c>
      <c r="F62" s="85">
        <v>93.35</v>
      </c>
      <c r="G62" s="85">
        <v>93.8</v>
      </c>
      <c r="H62" s="85">
        <v>91.2</v>
      </c>
      <c r="I62" s="85">
        <v>91</v>
      </c>
      <c r="J62" s="85">
        <v>86.65</v>
      </c>
      <c r="K62" s="177">
        <v>63</v>
      </c>
      <c r="L62" s="177">
        <v>50.55</v>
      </c>
      <c r="M62" s="177">
        <v>58.85</v>
      </c>
      <c r="N62" s="85">
        <v>64.099999999999994</v>
      </c>
      <c r="O62" s="85">
        <v>62.2</v>
      </c>
      <c r="P62" s="178">
        <v>59.4</v>
      </c>
      <c r="Q62" s="178">
        <v>59.7</v>
      </c>
      <c r="R62" s="178">
        <v>51.5</v>
      </c>
      <c r="S62" s="85">
        <v>49.45</v>
      </c>
      <c r="T62" s="85">
        <v>45.35</v>
      </c>
      <c r="U62" s="179">
        <v>35.65</v>
      </c>
      <c r="V62" s="179">
        <v>28.8</v>
      </c>
      <c r="W62" s="179">
        <v>36.950000000000003</v>
      </c>
      <c r="X62" s="85">
        <v>55.8</v>
      </c>
      <c r="Y62" s="85">
        <v>68.45</v>
      </c>
      <c r="Z62" s="85">
        <v>76.849999999999994</v>
      </c>
      <c r="AA62" s="85">
        <v>74.25</v>
      </c>
      <c r="AB62" s="180">
        <v>65.060416666666669</v>
      </c>
      <c r="AC62" s="177">
        <v>57.466666666666669</v>
      </c>
      <c r="AD62" s="178">
        <v>56.866666666666667</v>
      </c>
      <c r="AE62" s="179">
        <v>33.799999999999997</v>
      </c>
    </row>
    <row r="63" spans="2:31" x14ac:dyDescent="0.25">
      <c r="B63" s="163">
        <v>302</v>
      </c>
      <c r="C63" s="162" t="s">
        <v>242</v>
      </c>
      <c r="D63" s="85">
        <v>86.65</v>
      </c>
      <c r="E63" s="85">
        <v>91.55</v>
      </c>
      <c r="F63" s="85">
        <v>92.8</v>
      </c>
      <c r="G63" s="85">
        <v>93.05</v>
      </c>
      <c r="H63" s="85">
        <v>91.2</v>
      </c>
      <c r="I63" s="85">
        <v>94.45</v>
      </c>
      <c r="J63" s="85">
        <v>75</v>
      </c>
      <c r="K63" s="177">
        <v>35.6</v>
      </c>
      <c r="L63" s="177">
        <v>41.5</v>
      </c>
      <c r="M63" s="177">
        <v>61.05</v>
      </c>
      <c r="N63" s="85">
        <v>64.8</v>
      </c>
      <c r="O63" s="85">
        <v>65.05</v>
      </c>
      <c r="P63" s="178">
        <v>63.35</v>
      </c>
      <c r="Q63" s="178">
        <v>69.2</v>
      </c>
      <c r="R63" s="178">
        <v>63.35</v>
      </c>
      <c r="S63" s="85">
        <v>52.45</v>
      </c>
      <c r="T63" s="85">
        <v>54.6</v>
      </c>
      <c r="U63" s="179">
        <v>56.25</v>
      </c>
      <c r="V63" s="179">
        <v>55.3</v>
      </c>
      <c r="W63" s="179">
        <v>59.05</v>
      </c>
      <c r="X63" s="85">
        <v>68.2</v>
      </c>
      <c r="Y63" s="85">
        <v>74.650000000000006</v>
      </c>
      <c r="Z63" s="85">
        <v>76.150000000000006</v>
      </c>
      <c r="AA63" s="85">
        <v>80</v>
      </c>
      <c r="AB63" s="180">
        <v>69.385416666666671</v>
      </c>
      <c r="AC63" s="177">
        <v>46.05</v>
      </c>
      <c r="AD63" s="178">
        <v>65.3</v>
      </c>
      <c r="AE63" s="179">
        <v>56.866666666666667</v>
      </c>
    </row>
    <row r="64" spans="2:31" x14ac:dyDescent="0.25">
      <c r="B64" s="163">
        <v>312</v>
      </c>
      <c r="C64" s="162" t="s">
        <v>241</v>
      </c>
      <c r="D64" s="85">
        <v>18.5</v>
      </c>
      <c r="E64" s="85">
        <v>19.8</v>
      </c>
      <c r="F64" s="85">
        <v>15.05</v>
      </c>
      <c r="G64" s="85">
        <v>16.75</v>
      </c>
      <c r="H64" s="85">
        <v>14.25</v>
      </c>
      <c r="I64" s="85">
        <v>13.3</v>
      </c>
      <c r="J64" s="85">
        <v>21.5</v>
      </c>
      <c r="K64" s="177">
        <v>23.5</v>
      </c>
      <c r="L64" s="177">
        <v>21.7</v>
      </c>
      <c r="M64" s="177">
        <v>19.149999999999999</v>
      </c>
      <c r="N64" s="85">
        <v>16.75</v>
      </c>
      <c r="O64" s="85">
        <v>15.9</v>
      </c>
      <c r="P64" s="178">
        <v>13.15</v>
      </c>
      <c r="Q64" s="178">
        <v>15.1</v>
      </c>
      <c r="R64" s="178">
        <v>12.5</v>
      </c>
      <c r="S64" s="85">
        <v>13.25</v>
      </c>
      <c r="T64" s="85">
        <v>12.35</v>
      </c>
      <c r="U64" s="179">
        <v>13.1</v>
      </c>
      <c r="V64" s="179">
        <v>11.3</v>
      </c>
      <c r="W64" s="179">
        <v>12.85</v>
      </c>
      <c r="X64" s="85">
        <v>14.6</v>
      </c>
      <c r="Y64" s="85">
        <v>15.8</v>
      </c>
      <c r="Z64" s="85">
        <v>13.55</v>
      </c>
      <c r="AA64" s="85">
        <v>14.5</v>
      </c>
      <c r="AB64" s="180">
        <v>15.758333333333333</v>
      </c>
      <c r="AC64" s="177">
        <v>21.45</v>
      </c>
      <c r="AD64" s="178">
        <v>13.583333333333334</v>
      </c>
      <c r="AE64" s="179">
        <v>12.416666666666666</v>
      </c>
    </row>
    <row r="65" spans="2:31" x14ac:dyDescent="0.25">
      <c r="B65" s="163">
        <v>321</v>
      </c>
      <c r="C65" s="162" t="s">
        <v>240</v>
      </c>
      <c r="D65" s="85">
        <v>52.5</v>
      </c>
      <c r="E65" s="85">
        <v>54.95</v>
      </c>
      <c r="F65" s="85">
        <v>52.3</v>
      </c>
      <c r="G65" s="85">
        <v>54.1</v>
      </c>
      <c r="H65" s="85">
        <v>48.55</v>
      </c>
      <c r="I65" s="85">
        <v>52.85</v>
      </c>
      <c r="J65" s="85">
        <v>57.45</v>
      </c>
      <c r="K65" s="177">
        <v>60.25</v>
      </c>
      <c r="L65" s="177">
        <v>51.55</v>
      </c>
      <c r="M65" s="177">
        <v>54.95</v>
      </c>
      <c r="N65" s="85">
        <v>57.3</v>
      </c>
      <c r="O65" s="85">
        <v>56.45</v>
      </c>
      <c r="P65" s="178">
        <v>55.15</v>
      </c>
      <c r="Q65" s="178">
        <v>54.05</v>
      </c>
      <c r="R65" s="178">
        <v>53.1</v>
      </c>
      <c r="S65" s="85">
        <v>51.3</v>
      </c>
      <c r="T65" s="85">
        <v>51.35</v>
      </c>
      <c r="U65" s="179">
        <v>45.2</v>
      </c>
      <c r="V65" s="179">
        <v>35.85</v>
      </c>
      <c r="W65" s="179">
        <v>35.200000000000003</v>
      </c>
      <c r="X65" s="85">
        <v>41.3</v>
      </c>
      <c r="Y65" s="85">
        <v>43.25</v>
      </c>
      <c r="Z65" s="85">
        <v>45.1</v>
      </c>
      <c r="AA65" s="85">
        <v>47.3</v>
      </c>
      <c r="AB65" s="180">
        <v>50.47291666666667</v>
      </c>
      <c r="AC65" s="177">
        <v>55.583333333333336</v>
      </c>
      <c r="AD65" s="178">
        <v>54.1</v>
      </c>
      <c r="AE65" s="179">
        <v>38.75</v>
      </c>
    </row>
    <row r="66" spans="2:31" x14ac:dyDescent="0.25">
      <c r="B66" s="163">
        <v>322</v>
      </c>
      <c r="C66" s="162" t="s">
        <v>239</v>
      </c>
      <c r="D66" s="85">
        <v>55.65</v>
      </c>
      <c r="E66" s="85">
        <v>59.25</v>
      </c>
      <c r="F66" s="85">
        <v>59.9</v>
      </c>
      <c r="G66" s="85">
        <v>59.5</v>
      </c>
      <c r="H66" s="85">
        <v>61.3</v>
      </c>
      <c r="I66" s="85">
        <v>65.5</v>
      </c>
      <c r="J66" s="85">
        <v>67.349999999999994</v>
      </c>
      <c r="K66" s="177">
        <v>61.5</v>
      </c>
      <c r="L66" s="177">
        <v>58.75</v>
      </c>
      <c r="M66" s="177">
        <v>61.3</v>
      </c>
      <c r="N66" s="85">
        <v>60.85</v>
      </c>
      <c r="O66" s="85">
        <v>59.7</v>
      </c>
      <c r="P66" s="178">
        <v>58.55</v>
      </c>
      <c r="Q66" s="178">
        <v>57.85</v>
      </c>
      <c r="R66" s="178">
        <v>56.35</v>
      </c>
      <c r="S66" s="85">
        <v>54.25</v>
      </c>
      <c r="T66" s="85">
        <v>53.55</v>
      </c>
      <c r="U66" s="179">
        <v>52</v>
      </c>
      <c r="V66" s="179">
        <v>49.6</v>
      </c>
      <c r="W66" s="179">
        <v>48.9</v>
      </c>
      <c r="X66" s="85">
        <v>48.45</v>
      </c>
      <c r="Y66" s="85">
        <v>47.3</v>
      </c>
      <c r="Z66" s="85">
        <v>48.6</v>
      </c>
      <c r="AA66" s="85">
        <v>52</v>
      </c>
      <c r="AB66" s="180">
        <v>56.581249999999997</v>
      </c>
      <c r="AC66" s="177">
        <v>60.516666666666666</v>
      </c>
      <c r="AD66" s="178">
        <v>57.583333333333336</v>
      </c>
      <c r="AE66" s="179">
        <v>50.166666666666664</v>
      </c>
    </row>
    <row r="67" spans="2:31" x14ac:dyDescent="0.25">
      <c r="B67" s="163">
        <v>331</v>
      </c>
      <c r="C67" s="162" t="s">
        <v>238</v>
      </c>
      <c r="D67" s="85">
        <v>84.7</v>
      </c>
      <c r="E67" s="85">
        <v>84.5</v>
      </c>
      <c r="F67" s="85">
        <v>87.4</v>
      </c>
      <c r="G67" s="85">
        <v>83.55</v>
      </c>
      <c r="H67" s="85">
        <v>83.8</v>
      </c>
      <c r="I67" s="85">
        <v>84.25</v>
      </c>
      <c r="J67" s="85">
        <v>88.35</v>
      </c>
      <c r="K67" s="177">
        <v>74.400000000000006</v>
      </c>
      <c r="L67" s="177">
        <v>66.599999999999994</v>
      </c>
      <c r="M67" s="177">
        <v>81.599999999999994</v>
      </c>
      <c r="N67" s="85">
        <v>80.95</v>
      </c>
      <c r="O67" s="85">
        <v>80</v>
      </c>
      <c r="P67" s="178">
        <v>80</v>
      </c>
      <c r="Q67" s="178">
        <v>83.75</v>
      </c>
      <c r="R67" s="178">
        <v>82.45</v>
      </c>
      <c r="S67" s="85">
        <v>82.55</v>
      </c>
      <c r="T67" s="85">
        <v>81.45</v>
      </c>
      <c r="U67" s="179">
        <v>77.599999999999994</v>
      </c>
      <c r="V67" s="179">
        <v>80.25</v>
      </c>
      <c r="W67" s="179">
        <v>80.3</v>
      </c>
      <c r="X67" s="85">
        <v>84.6</v>
      </c>
      <c r="Y67" s="85">
        <v>84.5</v>
      </c>
      <c r="Z67" s="85">
        <v>84.8</v>
      </c>
      <c r="AA67" s="85">
        <v>85.15</v>
      </c>
      <c r="AB67" s="180">
        <v>81.979166666666671</v>
      </c>
      <c r="AC67" s="177">
        <v>74.2</v>
      </c>
      <c r="AD67" s="178">
        <v>82.066666666666663</v>
      </c>
      <c r="AE67" s="179">
        <v>79.38333333333334</v>
      </c>
    </row>
    <row r="68" spans="2:31" x14ac:dyDescent="0.25">
      <c r="B68" s="163">
        <v>332</v>
      </c>
      <c r="C68" s="162" t="s">
        <v>237</v>
      </c>
      <c r="D68" s="85">
        <v>79.75</v>
      </c>
      <c r="E68" s="85">
        <v>79.8</v>
      </c>
      <c r="F68" s="85">
        <v>75.150000000000006</v>
      </c>
      <c r="G68" s="85">
        <v>79.05</v>
      </c>
      <c r="H68" s="85">
        <v>75.5</v>
      </c>
      <c r="I68" s="85">
        <v>75.2</v>
      </c>
      <c r="J68" s="85">
        <v>79.25</v>
      </c>
      <c r="K68" s="177">
        <v>77.05</v>
      </c>
      <c r="L68" s="177">
        <v>73</v>
      </c>
      <c r="M68" s="177">
        <v>74.8</v>
      </c>
      <c r="N68" s="85">
        <v>74.8</v>
      </c>
      <c r="O68" s="85">
        <v>74.45</v>
      </c>
      <c r="P68" s="178">
        <v>76.650000000000006</v>
      </c>
      <c r="Q68" s="178">
        <v>73.75</v>
      </c>
      <c r="R68" s="178">
        <v>73.400000000000006</v>
      </c>
      <c r="S68" s="85">
        <v>74.45</v>
      </c>
      <c r="T68" s="85">
        <v>75.349999999999994</v>
      </c>
      <c r="U68" s="179">
        <v>70.099999999999994</v>
      </c>
      <c r="V68" s="179">
        <v>52.1</v>
      </c>
      <c r="W68" s="179">
        <v>54.25</v>
      </c>
      <c r="X68" s="85">
        <v>72.599999999999994</v>
      </c>
      <c r="Y68" s="85">
        <v>76.599999999999994</v>
      </c>
      <c r="Z68" s="85">
        <v>76.05</v>
      </c>
      <c r="AA68" s="85">
        <v>79.849999999999994</v>
      </c>
      <c r="AB68" s="180">
        <v>73.872916666666669</v>
      </c>
      <c r="AC68" s="177">
        <v>74.95</v>
      </c>
      <c r="AD68" s="178">
        <v>74.599999999999994</v>
      </c>
      <c r="AE68" s="179">
        <v>58.81666666666667</v>
      </c>
    </row>
    <row r="69" spans="2:31" x14ac:dyDescent="0.25">
      <c r="B69" s="163">
        <v>341</v>
      </c>
      <c r="C69" s="162" t="s">
        <v>236</v>
      </c>
      <c r="D69" s="85">
        <v>84</v>
      </c>
      <c r="E69" s="85">
        <v>85</v>
      </c>
      <c r="F69" s="85">
        <v>84.85</v>
      </c>
      <c r="G69" s="85">
        <v>85.4</v>
      </c>
      <c r="H69" s="85">
        <v>84.05</v>
      </c>
      <c r="I69" s="85">
        <v>84.95</v>
      </c>
      <c r="J69" s="85">
        <v>87.3</v>
      </c>
      <c r="K69" s="177">
        <v>82.65</v>
      </c>
      <c r="L69" s="177">
        <v>84.1</v>
      </c>
      <c r="M69" s="177">
        <v>84.25</v>
      </c>
      <c r="N69" s="85">
        <v>81.45</v>
      </c>
      <c r="O69" s="85">
        <v>80.650000000000006</v>
      </c>
      <c r="P69" s="178">
        <v>81.349999999999994</v>
      </c>
      <c r="Q69" s="178">
        <v>83.75</v>
      </c>
      <c r="R69" s="178">
        <v>80.900000000000006</v>
      </c>
      <c r="S69" s="85">
        <v>78.75</v>
      </c>
      <c r="T69" s="85">
        <v>80.2</v>
      </c>
      <c r="U69" s="179">
        <v>81.099999999999994</v>
      </c>
      <c r="V69" s="179">
        <v>80.150000000000006</v>
      </c>
      <c r="W69" s="179">
        <v>81.2</v>
      </c>
      <c r="X69" s="85">
        <v>82.9</v>
      </c>
      <c r="Y69" s="85">
        <v>81.5</v>
      </c>
      <c r="Z69" s="85">
        <v>81.25</v>
      </c>
      <c r="AA69" s="85">
        <v>82</v>
      </c>
      <c r="AB69" s="180">
        <v>82.654166666666669</v>
      </c>
      <c r="AC69" s="177">
        <v>83.666666666666671</v>
      </c>
      <c r="AD69" s="178">
        <v>82</v>
      </c>
      <c r="AE69" s="179">
        <v>80.816666666666663</v>
      </c>
    </row>
    <row r="70" spans="2:31" x14ac:dyDescent="0.25">
      <c r="B70" s="163">
        <v>342</v>
      </c>
      <c r="C70" s="162" t="s">
        <v>235</v>
      </c>
      <c r="D70" s="85">
        <v>85.3</v>
      </c>
      <c r="E70" s="85">
        <v>86.45</v>
      </c>
      <c r="F70" s="85">
        <v>85.75</v>
      </c>
      <c r="G70" s="85">
        <v>82.35</v>
      </c>
      <c r="H70" s="85">
        <v>71.45</v>
      </c>
      <c r="I70" s="85">
        <v>54.35</v>
      </c>
      <c r="J70" s="85">
        <v>70.75</v>
      </c>
      <c r="K70" s="177">
        <v>84.15</v>
      </c>
      <c r="L70" s="177">
        <v>85.55</v>
      </c>
      <c r="M70" s="177">
        <v>85.65</v>
      </c>
      <c r="N70" s="85">
        <v>84.25</v>
      </c>
      <c r="O70" s="85">
        <v>82.3</v>
      </c>
      <c r="P70" s="178">
        <v>81.7</v>
      </c>
      <c r="Q70" s="178">
        <v>84.1</v>
      </c>
      <c r="R70" s="178">
        <v>85.35</v>
      </c>
      <c r="S70" s="85">
        <v>85.45</v>
      </c>
      <c r="T70" s="85">
        <v>84.2</v>
      </c>
      <c r="U70" s="179">
        <v>82.05</v>
      </c>
      <c r="V70" s="179">
        <v>69.2</v>
      </c>
      <c r="W70" s="179">
        <v>77.650000000000006</v>
      </c>
      <c r="X70" s="85">
        <v>83.4</v>
      </c>
      <c r="Y70" s="85">
        <v>84</v>
      </c>
      <c r="Z70" s="85">
        <v>83.9</v>
      </c>
      <c r="AA70" s="85">
        <v>84.15</v>
      </c>
      <c r="AB70" s="180">
        <v>80.97708333333334</v>
      </c>
      <c r="AC70" s="177">
        <v>85.11666666666666</v>
      </c>
      <c r="AD70" s="178">
        <v>83.716666666666669</v>
      </c>
      <c r="AE70" s="179">
        <v>76.3</v>
      </c>
    </row>
    <row r="71" spans="2:31" x14ac:dyDescent="0.25">
      <c r="B71" s="163">
        <v>351</v>
      </c>
      <c r="C71" s="162" t="s">
        <v>234</v>
      </c>
      <c r="D71" s="85">
        <v>19</v>
      </c>
      <c r="E71" s="85">
        <v>25.5</v>
      </c>
      <c r="F71" s="85">
        <v>30.8</v>
      </c>
      <c r="G71" s="85">
        <v>33.35</v>
      </c>
      <c r="H71" s="85">
        <v>32.450000000000003</v>
      </c>
      <c r="I71" s="85">
        <v>34.75</v>
      </c>
      <c r="J71" s="85">
        <v>36.25</v>
      </c>
      <c r="K71" s="177">
        <v>33.700000000000003</v>
      </c>
      <c r="L71" s="177">
        <v>28.55</v>
      </c>
      <c r="M71" s="177">
        <v>25.65</v>
      </c>
      <c r="N71" s="85">
        <v>24.4</v>
      </c>
      <c r="O71" s="85">
        <v>22.6</v>
      </c>
      <c r="P71" s="178">
        <v>21.5</v>
      </c>
      <c r="Q71" s="178">
        <v>19.600000000000001</v>
      </c>
      <c r="R71" s="178">
        <v>17.850000000000001</v>
      </c>
      <c r="S71" s="85">
        <v>17.149999999999999</v>
      </c>
      <c r="T71" s="85">
        <v>16.8</v>
      </c>
      <c r="U71" s="179">
        <v>17.899999999999999</v>
      </c>
      <c r="V71" s="179">
        <v>18.350000000000001</v>
      </c>
      <c r="W71" s="179">
        <v>19.95</v>
      </c>
      <c r="X71" s="85">
        <v>21.75</v>
      </c>
      <c r="Y71" s="85">
        <v>19.95</v>
      </c>
      <c r="Z71" s="85">
        <v>17.25</v>
      </c>
      <c r="AA71" s="85">
        <v>15.4</v>
      </c>
      <c r="AB71" s="180">
        <v>23.768750000000001</v>
      </c>
      <c r="AC71" s="177">
        <v>29.3</v>
      </c>
      <c r="AD71" s="178">
        <v>19.649999999999999</v>
      </c>
      <c r="AE71" s="179">
        <v>18.733333333333334</v>
      </c>
    </row>
    <row r="72" spans="2:31" x14ac:dyDescent="0.25">
      <c r="B72" s="163">
        <v>352</v>
      </c>
      <c r="C72" s="162" t="s">
        <v>233</v>
      </c>
      <c r="D72" s="85">
        <v>18.350000000000001</v>
      </c>
      <c r="E72" s="85">
        <v>27.25</v>
      </c>
      <c r="F72" s="85">
        <v>31.3</v>
      </c>
      <c r="G72" s="85">
        <v>29.9</v>
      </c>
      <c r="H72" s="85">
        <v>26.2</v>
      </c>
      <c r="I72" s="85">
        <v>31.2</v>
      </c>
      <c r="J72" s="85">
        <v>34.15</v>
      </c>
      <c r="K72" s="177">
        <v>31.2</v>
      </c>
      <c r="L72" s="177">
        <v>30.25</v>
      </c>
      <c r="M72" s="177">
        <v>26.95</v>
      </c>
      <c r="N72" s="85">
        <v>25.75</v>
      </c>
      <c r="O72" s="85">
        <v>24.65</v>
      </c>
      <c r="P72" s="178">
        <v>24.2</v>
      </c>
      <c r="Q72" s="178">
        <v>22.8</v>
      </c>
      <c r="R72" s="178">
        <v>21</v>
      </c>
      <c r="S72" s="85">
        <v>20.100000000000001</v>
      </c>
      <c r="T72" s="85">
        <v>19.7</v>
      </c>
      <c r="U72" s="179">
        <v>16.399999999999999</v>
      </c>
      <c r="V72" s="179">
        <v>14.75</v>
      </c>
      <c r="W72" s="179">
        <v>15.35</v>
      </c>
      <c r="X72" s="85">
        <v>17.899999999999999</v>
      </c>
      <c r="Y72" s="85">
        <v>14.45</v>
      </c>
      <c r="Z72" s="85">
        <v>12.4</v>
      </c>
      <c r="AA72" s="85">
        <v>13.15</v>
      </c>
      <c r="AB72" s="180">
        <v>22.889583333333334</v>
      </c>
      <c r="AC72" s="177">
        <v>29.466666666666665</v>
      </c>
      <c r="AD72" s="178">
        <v>22.666666666666668</v>
      </c>
      <c r="AE72" s="179">
        <v>15.5</v>
      </c>
    </row>
    <row r="73" spans="2:31" x14ac:dyDescent="0.25">
      <c r="B73" s="163">
        <v>361</v>
      </c>
      <c r="C73" s="162" t="s">
        <v>232</v>
      </c>
      <c r="D73" s="85">
        <v>29.5</v>
      </c>
      <c r="E73" s="85">
        <v>31.45</v>
      </c>
      <c r="F73" s="85">
        <v>29.6</v>
      </c>
      <c r="G73" s="85">
        <v>23.4</v>
      </c>
      <c r="H73" s="85">
        <v>27.25</v>
      </c>
      <c r="I73" s="85">
        <v>26.15</v>
      </c>
      <c r="J73" s="85">
        <v>29.5</v>
      </c>
      <c r="K73" s="177">
        <v>33.299999999999997</v>
      </c>
      <c r="L73" s="177">
        <v>33.700000000000003</v>
      </c>
      <c r="M73" s="177">
        <v>32.85</v>
      </c>
      <c r="N73" s="85">
        <v>31.7</v>
      </c>
      <c r="O73" s="85">
        <v>31.35</v>
      </c>
      <c r="P73" s="178">
        <v>29.7</v>
      </c>
      <c r="Q73" s="178">
        <v>30.55</v>
      </c>
      <c r="R73" s="178">
        <v>28.55</v>
      </c>
      <c r="S73" s="85">
        <v>28.65</v>
      </c>
      <c r="T73" s="85">
        <v>28.85</v>
      </c>
      <c r="U73" s="179">
        <v>28.25</v>
      </c>
      <c r="V73" s="179">
        <v>27.1</v>
      </c>
      <c r="W73" s="179">
        <v>24.95</v>
      </c>
      <c r="X73" s="85">
        <v>23.6</v>
      </c>
      <c r="Y73" s="85">
        <v>21.75</v>
      </c>
      <c r="Z73" s="85">
        <v>22.55</v>
      </c>
      <c r="AA73" s="85">
        <v>25.8</v>
      </c>
      <c r="AB73" s="180">
        <v>28.335416666666667</v>
      </c>
      <c r="AC73" s="177">
        <v>33.283333333333331</v>
      </c>
      <c r="AD73" s="178">
        <v>29.6</v>
      </c>
      <c r="AE73" s="179">
        <v>26.766666666666666</v>
      </c>
    </row>
    <row r="74" spans="2:31" x14ac:dyDescent="0.25">
      <c r="B74" s="163">
        <v>362</v>
      </c>
      <c r="C74" s="162" t="s">
        <v>231</v>
      </c>
      <c r="D74" s="85">
        <v>28.15</v>
      </c>
      <c r="E74" s="85">
        <v>32.200000000000003</v>
      </c>
      <c r="F74" s="85">
        <v>32.6</v>
      </c>
      <c r="G74" s="85">
        <v>28.25</v>
      </c>
      <c r="H74" s="85">
        <v>29.85</v>
      </c>
      <c r="I74" s="85">
        <v>26.25</v>
      </c>
      <c r="J74" s="85">
        <v>30.1</v>
      </c>
      <c r="K74" s="177">
        <v>34.049999999999997</v>
      </c>
      <c r="L74" s="177">
        <v>34.799999999999997</v>
      </c>
      <c r="M74" s="177">
        <v>32.35</v>
      </c>
      <c r="N74" s="85">
        <v>30.4</v>
      </c>
      <c r="O74" s="85">
        <v>29.6</v>
      </c>
      <c r="P74" s="178">
        <v>28.35</v>
      </c>
      <c r="Q74" s="178">
        <v>27.4</v>
      </c>
      <c r="R74" s="178">
        <v>24.7</v>
      </c>
      <c r="S74" s="85">
        <v>24</v>
      </c>
      <c r="T74" s="85">
        <v>23.1</v>
      </c>
      <c r="U74" s="179">
        <v>24</v>
      </c>
      <c r="V74" s="179">
        <v>24.05</v>
      </c>
      <c r="W74" s="179">
        <v>23.95</v>
      </c>
      <c r="X74" s="85">
        <v>23</v>
      </c>
      <c r="Y74" s="85">
        <v>19.850000000000001</v>
      </c>
      <c r="Z74" s="85">
        <v>20.149999999999999</v>
      </c>
      <c r="AA74" s="85">
        <v>22.45</v>
      </c>
      <c r="AB74" s="180">
        <v>27.233333333333334</v>
      </c>
      <c r="AC74" s="177">
        <v>33.733333333333334</v>
      </c>
      <c r="AD74" s="178">
        <v>26.816666666666666</v>
      </c>
      <c r="AE74" s="179">
        <v>24</v>
      </c>
    </row>
    <row r="75" spans="2:31" x14ac:dyDescent="0.25">
      <c r="B75" s="163">
        <v>371</v>
      </c>
      <c r="C75" s="162" t="s">
        <v>230</v>
      </c>
      <c r="D75" s="85">
        <v>12.7</v>
      </c>
      <c r="E75" s="85">
        <v>17.7</v>
      </c>
      <c r="F75" s="85">
        <v>24.45</v>
      </c>
      <c r="G75" s="85">
        <v>26.15</v>
      </c>
      <c r="H75" s="85">
        <v>30.7</v>
      </c>
      <c r="I75" s="85">
        <v>33.6</v>
      </c>
      <c r="J75" s="85">
        <v>30.7</v>
      </c>
      <c r="K75" s="177">
        <v>24.35</v>
      </c>
      <c r="L75" s="177">
        <v>23.1</v>
      </c>
      <c r="M75" s="177">
        <v>21.3</v>
      </c>
      <c r="N75" s="85">
        <v>15.35</v>
      </c>
      <c r="O75" s="85">
        <v>17.899999999999999</v>
      </c>
      <c r="P75" s="178">
        <v>19.05</v>
      </c>
      <c r="Q75" s="178">
        <v>17.3</v>
      </c>
      <c r="R75" s="178">
        <v>13.9</v>
      </c>
      <c r="S75" s="85">
        <v>14.85</v>
      </c>
      <c r="T75" s="85">
        <v>13.45</v>
      </c>
      <c r="U75" s="179">
        <v>13.95</v>
      </c>
      <c r="V75" s="179">
        <v>13.7</v>
      </c>
      <c r="W75" s="179">
        <v>15.75</v>
      </c>
      <c r="X75" s="85">
        <v>13.05</v>
      </c>
      <c r="Y75" s="85">
        <v>10.35</v>
      </c>
      <c r="Z75" s="85">
        <v>9.4</v>
      </c>
      <c r="AA75" s="85">
        <v>9.8000000000000007</v>
      </c>
      <c r="AB75" s="180">
        <v>18.439583333333335</v>
      </c>
      <c r="AC75" s="177">
        <v>22.916666666666668</v>
      </c>
      <c r="AD75" s="178">
        <v>16.75</v>
      </c>
      <c r="AE75" s="179">
        <v>14.466666666666667</v>
      </c>
    </row>
    <row r="76" spans="2:31" x14ac:dyDescent="0.25">
      <c r="B76" s="163">
        <v>372</v>
      </c>
      <c r="C76" s="162" t="s">
        <v>229</v>
      </c>
      <c r="D76" s="85">
        <v>29.65</v>
      </c>
      <c r="E76" s="85">
        <v>33.85</v>
      </c>
      <c r="F76" s="85">
        <v>36.1</v>
      </c>
      <c r="G76" s="85">
        <v>36.700000000000003</v>
      </c>
      <c r="H76" s="85">
        <v>33.65</v>
      </c>
      <c r="I76" s="85">
        <v>35.700000000000003</v>
      </c>
      <c r="J76" s="85">
        <v>40.6</v>
      </c>
      <c r="K76" s="177">
        <v>44.8</v>
      </c>
      <c r="L76" s="177">
        <v>42.45</v>
      </c>
      <c r="M76" s="177">
        <v>40.6</v>
      </c>
      <c r="N76" s="85">
        <v>38.799999999999997</v>
      </c>
      <c r="O76" s="85">
        <v>36.4</v>
      </c>
      <c r="P76" s="178">
        <v>34.799999999999997</v>
      </c>
      <c r="Q76" s="178">
        <v>34.85</v>
      </c>
      <c r="R76" s="178">
        <v>33.1</v>
      </c>
      <c r="S76" s="85">
        <v>32.6</v>
      </c>
      <c r="T76" s="85">
        <v>32.1</v>
      </c>
      <c r="U76" s="179">
        <v>31.65</v>
      </c>
      <c r="V76" s="179">
        <v>31.1</v>
      </c>
      <c r="W76" s="179">
        <v>28.6</v>
      </c>
      <c r="X76" s="85">
        <v>25.75</v>
      </c>
      <c r="Y76" s="85">
        <v>21.9</v>
      </c>
      <c r="Z76" s="85">
        <v>20.100000000000001</v>
      </c>
      <c r="AA76" s="85">
        <v>23.35</v>
      </c>
      <c r="AB76" s="180">
        <v>33.299999999999997</v>
      </c>
      <c r="AC76" s="177">
        <v>42.616666666666667</v>
      </c>
      <c r="AD76" s="178">
        <v>34.25</v>
      </c>
      <c r="AE76" s="179">
        <v>30.45</v>
      </c>
    </row>
    <row r="77" spans="2:31" x14ac:dyDescent="0.25">
      <c r="B77" s="163">
        <v>381</v>
      </c>
      <c r="C77" s="162" t="s">
        <v>228</v>
      </c>
      <c r="D77" s="85">
        <v>37.85</v>
      </c>
      <c r="E77" s="85">
        <v>38.15</v>
      </c>
      <c r="F77" s="85">
        <v>41.15</v>
      </c>
      <c r="G77" s="85">
        <v>36.5</v>
      </c>
      <c r="H77" s="85">
        <v>38.450000000000003</v>
      </c>
      <c r="I77" s="85">
        <v>35.9</v>
      </c>
      <c r="J77" s="85">
        <v>39.65</v>
      </c>
      <c r="K77" s="177">
        <v>39.65</v>
      </c>
      <c r="L77" s="177">
        <v>38.950000000000003</v>
      </c>
      <c r="M77" s="177">
        <v>37.9</v>
      </c>
      <c r="N77" s="85">
        <v>37.299999999999997</v>
      </c>
      <c r="O77" s="85">
        <v>36.15</v>
      </c>
      <c r="P77" s="178">
        <v>35.35</v>
      </c>
      <c r="Q77" s="178">
        <v>34.6</v>
      </c>
      <c r="R77" s="178">
        <v>35.450000000000003</v>
      </c>
      <c r="S77" s="85">
        <v>34.200000000000003</v>
      </c>
      <c r="T77" s="85">
        <v>33.4</v>
      </c>
      <c r="U77" s="179">
        <v>33.1</v>
      </c>
      <c r="V77" s="179">
        <v>28.85</v>
      </c>
      <c r="W77" s="179">
        <v>26</v>
      </c>
      <c r="X77" s="85">
        <v>28.45</v>
      </c>
      <c r="Y77" s="85">
        <v>30.15</v>
      </c>
      <c r="Z77" s="85">
        <v>32.200000000000003</v>
      </c>
      <c r="AA77" s="85">
        <v>34.799999999999997</v>
      </c>
      <c r="AB77" s="180">
        <v>35.172916666666666</v>
      </c>
      <c r="AC77" s="177">
        <v>38.833333333333336</v>
      </c>
      <c r="AD77" s="178">
        <v>35.133333333333333</v>
      </c>
      <c r="AE77" s="179">
        <v>29.316666666666666</v>
      </c>
    </row>
    <row r="78" spans="2:31" x14ac:dyDescent="0.25">
      <c r="B78" s="163">
        <v>382</v>
      </c>
      <c r="C78" s="162" t="s">
        <v>227</v>
      </c>
      <c r="D78" s="85">
        <v>33.299999999999997</v>
      </c>
      <c r="E78" s="85">
        <v>34.9</v>
      </c>
      <c r="F78" s="85">
        <v>34.25</v>
      </c>
      <c r="G78" s="85">
        <v>32.950000000000003</v>
      </c>
      <c r="H78" s="85">
        <v>31.85</v>
      </c>
      <c r="I78" s="85">
        <v>25.2</v>
      </c>
      <c r="J78" s="85">
        <v>30.65</v>
      </c>
      <c r="K78" s="177">
        <v>33.799999999999997</v>
      </c>
      <c r="L78" s="177">
        <v>33.450000000000003</v>
      </c>
      <c r="M78" s="177">
        <v>32</v>
      </c>
      <c r="N78" s="85">
        <v>31.8</v>
      </c>
      <c r="O78" s="85">
        <v>31.2</v>
      </c>
      <c r="P78" s="178">
        <v>31.5</v>
      </c>
      <c r="Q78" s="178">
        <v>31.5</v>
      </c>
      <c r="R78" s="178">
        <v>31.35</v>
      </c>
      <c r="S78" s="85">
        <v>31.15</v>
      </c>
      <c r="T78" s="85">
        <v>30.95</v>
      </c>
      <c r="U78" s="179">
        <v>30.1</v>
      </c>
      <c r="V78" s="179">
        <v>27.15</v>
      </c>
      <c r="W78" s="179">
        <v>26.55</v>
      </c>
      <c r="X78" s="85">
        <v>27.7</v>
      </c>
      <c r="Y78" s="85">
        <v>28.35</v>
      </c>
      <c r="Z78" s="85">
        <v>29.1</v>
      </c>
      <c r="AA78" s="85">
        <v>30.95</v>
      </c>
      <c r="AB78" s="180">
        <v>30.904166666666665</v>
      </c>
      <c r="AC78" s="177">
        <v>33.083333333333336</v>
      </c>
      <c r="AD78" s="178">
        <v>31.45</v>
      </c>
      <c r="AE78" s="179">
        <v>27.933333333333334</v>
      </c>
    </row>
    <row r="79" spans="2:31" x14ac:dyDescent="0.25">
      <c r="B79" s="163">
        <v>391</v>
      </c>
      <c r="C79" s="162" t="s">
        <v>226</v>
      </c>
      <c r="D79" s="85">
        <v>35.35</v>
      </c>
      <c r="E79" s="85">
        <v>31.85</v>
      </c>
      <c r="F79" s="85">
        <v>35.5</v>
      </c>
      <c r="G79" s="85">
        <v>45</v>
      </c>
      <c r="H79" s="85">
        <v>49.7</v>
      </c>
      <c r="I79" s="85">
        <v>49.6</v>
      </c>
      <c r="J79" s="85">
        <v>46.75</v>
      </c>
      <c r="K79" s="177">
        <v>35.75</v>
      </c>
      <c r="L79" s="177">
        <v>24.75</v>
      </c>
      <c r="M79" s="177">
        <v>25.7</v>
      </c>
      <c r="N79" s="85">
        <v>23.5</v>
      </c>
      <c r="O79" s="85">
        <v>22.7</v>
      </c>
      <c r="P79" s="178">
        <v>22.05</v>
      </c>
      <c r="Q79" s="178">
        <v>23.2</v>
      </c>
      <c r="R79" s="178">
        <v>22.8</v>
      </c>
      <c r="S79" s="85">
        <v>19.95</v>
      </c>
      <c r="T79" s="85">
        <v>19.600000000000001</v>
      </c>
      <c r="U79" s="179">
        <v>17.350000000000001</v>
      </c>
      <c r="V79" s="179">
        <v>15.2</v>
      </c>
      <c r="W79" s="179">
        <v>17.8</v>
      </c>
      <c r="X79" s="85">
        <v>22.3</v>
      </c>
      <c r="Y79" s="85">
        <v>22.4</v>
      </c>
      <c r="Z79" s="85">
        <v>28.8</v>
      </c>
      <c r="AA79" s="85">
        <v>34.9</v>
      </c>
      <c r="AB79" s="180">
        <v>28.854166666666668</v>
      </c>
      <c r="AC79" s="177">
        <v>28.733333333333334</v>
      </c>
      <c r="AD79" s="178">
        <v>22.683333333333334</v>
      </c>
      <c r="AE79" s="179">
        <v>16.783333333333335</v>
      </c>
    </row>
    <row r="80" spans="2:31" x14ac:dyDescent="0.25">
      <c r="B80" s="163">
        <v>392</v>
      </c>
      <c r="C80" s="162" t="s">
        <v>225</v>
      </c>
      <c r="D80" s="85">
        <v>28.2</v>
      </c>
      <c r="E80" s="85">
        <v>31.75</v>
      </c>
      <c r="F80" s="85">
        <v>32.799999999999997</v>
      </c>
      <c r="G80" s="85">
        <v>33.799999999999997</v>
      </c>
      <c r="H80" s="85">
        <v>27.65</v>
      </c>
      <c r="I80" s="85">
        <v>30.3</v>
      </c>
      <c r="J80" s="85">
        <v>31.25</v>
      </c>
      <c r="K80" s="177">
        <v>25.4</v>
      </c>
      <c r="L80" s="177">
        <v>21.7</v>
      </c>
      <c r="M80" s="177">
        <v>21.4</v>
      </c>
      <c r="N80" s="85">
        <v>21.85</v>
      </c>
      <c r="O80" s="85">
        <v>20.3</v>
      </c>
      <c r="P80" s="178">
        <v>20.149999999999999</v>
      </c>
      <c r="Q80" s="178">
        <v>22.05</v>
      </c>
      <c r="R80" s="178">
        <v>20.95</v>
      </c>
      <c r="S80" s="85">
        <v>20.149999999999999</v>
      </c>
      <c r="T80" s="85">
        <v>21.35</v>
      </c>
      <c r="U80" s="179">
        <v>19.45</v>
      </c>
      <c r="V80" s="179">
        <v>19.45</v>
      </c>
      <c r="W80" s="179">
        <v>19.8</v>
      </c>
      <c r="X80" s="85">
        <v>22.3</v>
      </c>
      <c r="Y80" s="85">
        <v>22.4</v>
      </c>
      <c r="Z80" s="85">
        <v>23.25</v>
      </c>
      <c r="AA80" s="85">
        <v>23.95</v>
      </c>
      <c r="AB80" s="180">
        <v>24.235416666666666</v>
      </c>
      <c r="AC80" s="177">
        <v>22.833333333333332</v>
      </c>
      <c r="AD80" s="178">
        <v>21.05</v>
      </c>
      <c r="AE80" s="179">
        <v>19.566666666666666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30.85546875" bestFit="1" customWidth="1"/>
    <col min="3" max="4" width="19.42578125" customWidth="1"/>
    <col min="5" max="5" width="19.5703125" customWidth="1"/>
    <col min="6" max="6" width="19.7109375" bestFit="1" customWidth="1"/>
    <col min="7" max="7" width="18.85546875" customWidth="1"/>
    <col min="8" max="8" width="19.85546875" bestFit="1" customWidth="1"/>
  </cols>
  <sheetData>
    <row r="1" spans="1:8" s="155" customFormat="1" x14ac:dyDescent="0.25">
      <c r="A1" s="91" t="s">
        <v>404</v>
      </c>
    </row>
    <row r="2" spans="1:8" s="155" customFormat="1" ht="14.25" x14ac:dyDescent="0.2">
      <c r="A2" s="156"/>
    </row>
    <row r="3" spans="1:8" s="155" customFormat="1" ht="14.25" x14ac:dyDescent="0.2"/>
    <row r="4" spans="1:8" s="155" customFormat="1" ht="14.25" x14ac:dyDescent="0.2"/>
    <row r="6" spans="1:8" ht="14.45" customHeight="1" x14ac:dyDescent="0.25">
      <c r="B6" s="312"/>
      <c r="C6" s="312"/>
      <c r="D6" s="312"/>
      <c r="E6" s="312"/>
    </row>
    <row r="7" spans="1:8" x14ac:dyDescent="0.25">
      <c r="B7" s="78" t="s">
        <v>311</v>
      </c>
      <c r="C7" s="191" t="s">
        <v>223</v>
      </c>
      <c r="D7" s="191" t="s">
        <v>222</v>
      </c>
      <c r="E7" s="191" t="s">
        <v>221</v>
      </c>
      <c r="F7" s="192" t="s">
        <v>310</v>
      </c>
      <c r="G7" s="192" t="s">
        <v>2</v>
      </c>
    </row>
    <row r="8" spans="1:8" x14ac:dyDescent="0.25">
      <c r="B8" s="77" t="s">
        <v>309</v>
      </c>
      <c r="C8" s="193">
        <v>64.121142857142857</v>
      </c>
      <c r="D8" s="193">
        <v>61.894252873563218</v>
      </c>
      <c r="E8" s="193">
        <v>53.168949771689498</v>
      </c>
      <c r="F8" s="193">
        <v>67.958237723726484</v>
      </c>
      <c r="G8" s="193">
        <v>64.864880355351772</v>
      </c>
      <c r="H8" s="194" t="s">
        <v>399</v>
      </c>
    </row>
    <row r="9" spans="1:8" x14ac:dyDescent="0.25">
      <c r="B9" s="77" t="s">
        <v>308</v>
      </c>
      <c r="C9" s="193">
        <v>58.829223744292236</v>
      </c>
      <c r="D9" s="193">
        <v>56.666666666666664</v>
      </c>
      <c r="E9" s="193">
        <v>48.220091324200915</v>
      </c>
      <c r="F9" s="193">
        <v>65.138095238095232</v>
      </c>
      <c r="G9" s="193">
        <v>61.169010863350486</v>
      </c>
      <c r="H9" s="194" t="s">
        <v>400</v>
      </c>
    </row>
    <row r="10" spans="1:8" x14ac:dyDescent="0.25">
      <c r="B10" s="77" t="s">
        <v>307</v>
      </c>
      <c r="C10" s="193">
        <v>58.251141552511413</v>
      </c>
      <c r="D10" s="193">
        <v>57.4986301369863</v>
      </c>
      <c r="E10" s="193">
        <v>48.42739726027397</v>
      </c>
      <c r="F10" s="193">
        <v>64.962779611294465</v>
      </c>
      <c r="G10" s="193">
        <v>61.11465842773773</v>
      </c>
      <c r="H10" s="194" t="s">
        <v>401</v>
      </c>
    </row>
    <row r="11" spans="1:8" x14ac:dyDescent="0.25">
      <c r="B11" s="77" t="s">
        <v>306</v>
      </c>
      <c r="C11" s="193">
        <v>58.677625570776257</v>
      </c>
      <c r="D11" s="193">
        <v>56.411872146118725</v>
      </c>
      <c r="E11" s="193">
        <v>47.541552511415524</v>
      </c>
      <c r="F11" s="193">
        <v>65.193140132061629</v>
      </c>
      <c r="G11" s="193">
        <v>61.063751859906148</v>
      </c>
      <c r="H11" s="194" t="s">
        <v>402</v>
      </c>
    </row>
    <row r="12" spans="1:8" x14ac:dyDescent="0.25">
      <c r="B12" s="77" t="s">
        <v>305</v>
      </c>
      <c r="C12" s="193">
        <v>57.360730593607308</v>
      </c>
      <c r="D12" s="193">
        <v>57.054794520547944</v>
      </c>
      <c r="E12" s="193">
        <v>46.899543378995432</v>
      </c>
      <c r="F12" s="193">
        <v>64.486757990867574</v>
      </c>
      <c r="G12" s="193">
        <v>60.468607305936075</v>
      </c>
      <c r="H12" s="194" t="s">
        <v>403</v>
      </c>
    </row>
    <row r="13" spans="1:8" x14ac:dyDescent="0.25">
      <c r="B13" s="195" t="s">
        <v>2</v>
      </c>
      <c r="C13" s="196">
        <v>64.199940802131124</v>
      </c>
      <c r="D13" s="196">
        <v>59.674051100280607</v>
      </c>
      <c r="E13" s="196">
        <v>52.267997043606798</v>
      </c>
      <c r="F13" s="196">
        <v>65.994868904970929</v>
      </c>
      <c r="G13" s="196">
        <v>63.258493954711248</v>
      </c>
    </row>
    <row r="14" spans="1:8" x14ac:dyDescent="0.25">
      <c r="B14" s="164"/>
    </row>
    <row r="15" spans="1:8" x14ac:dyDescent="0.25">
      <c r="B15" s="164"/>
    </row>
    <row r="16" spans="1:8" x14ac:dyDescent="0.25">
      <c r="B16" s="164"/>
    </row>
    <row r="17" spans="2:2" x14ac:dyDescent="0.25">
      <c r="B17" s="164"/>
    </row>
    <row r="18" spans="2:2" x14ac:dyDescent="0.25">
      <c r="B18" s="164"/>
    </row>
    <row r="19" spans="2:2" x14ac:dyDescent="0.25">
      <c r="B19" s="164"/>
    </row>
    <row r="20" spans="2:2" x14ac:dyDescent="0.25">
      <c r="B20" s="164"/>
    </row>
  </sheetData>
  <mergeCells count="1">
    <mergeCell ref="B6:E6"/>
  </mergeCells>
  <pageMargins left="0.7" right="0.7" top="0.75" bottom="0.75" header="0.3" footer="0.3"/>
  <pageSetup paperSize="9" orientation="portrait" verticalDpi="0" r:id="rId1"/>
  <ignoredErrors>
    <ignoredError sqref="H8:H12" twoDigitTextYea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15.7109375" customWidth="1"/>
    <col min="3" max="9" width="19.7109375" customWidth="1"/>
  </cols>
  <sheetData>
    <row r="1" spans="1:9" s="155" customFormat="1" x14ac:dyDescent="0.25">
      <c r="A1" s="91" t="s">
        <v>405</v>
      </c>
    </row>
    <row r="2" spans="1:9" s="155" customFormat="1" ht="14.25" x14ac:dyDescent="0.2">
      <c r="A2" s="156"/>
    </row>
    <row r="3" spans="1:9" s="155" customFormat="1" ht="14.25" x14ac:dyDescent="0.2"/>
    <row r="4" spans="1:9" s="155" customFormat="1" ht="14.25" x14ac:dyDescent="0.2"/>
    <row r="6" spans="1:9" x14ac:dyDescent="0.25">
      <c r="B6" s="282" t="s">
        <v>339</v>
      </c>
      <c r="C6" s="282"/>
      <c r="D6" s="282"/>
      <c r="E6" s="282"/>
      <c r="F6" s="282"/>
    </row>
    <row r="7" spans="1:9" x14ac:dyDescent="0.25">
      <c r="B7" s="78"/>
      <c r="C7" s="309" t="s">
        <v>14</v>
      </c>
      <c r="D7" s="310"/>
      <c r="E7" s="197" t="s">
        <v>18</v>
      </c>
      <c r="F7" s="197" t="s">
        <v>20</v>
      </c>
      <c r="G7" s="197" t="s">
        <v>21</v>
      </c>
      <c r="H7" s="197" t="s">
        <v>24</v>
      </c>
      <c r="I7" s="197" t="s">
        <v>89</v>
      </c>
    </row>
    <row r="8" spans="1:9" x14ac:dyDescent="0.25">
      <c r="B8" s="78" t="s">
        <v>209</v>
      </c>
      <c r="C8" s="197" t="s">
        <v>338</v>
      </c>
      <c r="D8" s="198" t="s">
        <v>337</v>
      </c>
      <c r="E8" s="197" t="s">
        <v>337</v>
      </c>
      <c r="F8" s="199" t="s">
        <v>337</v>
      </c>
      <c r="G8" s="199" t="s">
        <v>337</v>
      </c>
      <c r="H8" s="199" t="s">
        <v>337</v>
      </c>
      <c r="I8" s="199" t="s">
        <v>337</v>
      </c>
    </row>
    <row r="9" spans="1:9" x14ac:dyDescent="0.25">
      <c r="B9" s="77" t="s">
        <v>336</v>
      </c>
      <c r="C9" s="141">
        <v>75.833086982990338</v>
      </c>
      <c r="D9" s="200">
        <v>74.387694773334545</v>
      </c>
      <c r="E9" s="201">
        <v>70.196078431372555</v>
      </c>
      <c r="F9" s="201">
        <v>69.628014842300558</v>
      </c>
      <c r="G9" s="201">
        <v>70.458749999999995</v>
      </c>
      <c r="H9" s="201">
        <v>67.672378341329676</v>
      </c>
      <c r="I9" s="201">
        <v>68.668627450980395</v>
      </c>
    </row>
    <row r="10" spans="1:9" x14ac:dyDescent="0.25">
      <c r="B10" s="77" t="s">
        <v>335</v>
      </c>
      <c r="C10" s="141">
        <v>75.909321716865904</v>
      </c>
      <c r="D10" s="200">
        <v>74.470791316083449</v>
      </c>
      <c r="E10" s="141">
        <v>69.986683576410911</v>
      </c>
      <c r="F10" s="141">
        <v>70.888013998250216</v>
      </c>
      <c r="G10" s="141">
        <v>72.317042606516296</v>
      </c>
      <c r="H10" s="141">
        <v>71.085910652920958</v>
      </c>
      <c r="I10" s="141">
        <v>72.080550098231825</v>
      </c>
    </row>
    <row r="11" spans="1:9" x14ac:dyDescent="0.25">
      <c r="B11" s="77" t="s">
        <v>334</v>
      </c>
      <c r="C11" s="141">
        <v>75.500835893886958</v>
      </c>
      <c r="D11" s="200">
        <v>73.214090486707121</v>
      </c>
      <c r="E11" s="141">
        <v>69.144040790312303</v>
      </c>
      <c r="F11" s="141">
        <v>71.531578947368416</v>
      </c>
      <c r="G11" s="141">
        <v>72.67674858223063</v>
      </c>
      <c r="H11" s="141">
        <v>72.103376981392145</v>
      </c>
      <c r="I11" s="141">
        <v>73.188815789473679</v>
      </c>
    </row>
    <row r="12" spans="1:9" x14ac:dyDescent="0.25">
      <c r="B12" s="77" t="s">
        <v>333</v>
      </c>
      <c r="C12" s="141">
        <v>74.01931597879171</v>
      </c>
      <c r="D12" s="200">
        <v>71.720638801111633</v>
      </c>
      <c r="E12" s="141">
        <v>68.551125401929255</v>
      </c>
      <c r="F12" s="141">
        <v>71.528684907325683</v>
      </c>
      <c r="G12" s="141">
        <v>72.072463768115938</v>
      </c>
      <c r="H12" s="141">
        <v>72.67936288088643</v>
      </c>
      <c r="I12" s="141">
        <v>73.12739273927393</v>
      </c>
    </row>
    <row r="13" spans="1:9" x14ac:dyDescent="0.25">
      <c r="B13" s="77" t="s">
        <v>332</v>
      </c>
      <c r="C13" s="141">
        <v>73.080049851645626</v>
      </c>
      <c r="D13" s="200">
        <v>71.79849963193206</v>
      </c>
      <c r="E13" s="141">
        <v>67.08344030808729</v>
      </c>
      <c r="F13" s="141">
        <v>70.42026431718061</v>
      </c>
      <c r="G13" s="141">
        <v>71.877756773787013</v>
      </c>
      <c r="H13" s="141">
        <v>71.892265193370164</v>
      </c>
      <c r="I13" s="141">
        <v>72.836640211640216</v>
      </c>
    </row>
    <row r="14" spans="1:9" x14ac:dyDescent="0.25">
      <c r="B14" s="77" t="s">
        <v>331</v>
      </c>
      <c r="C14" s="141">
        <v>75.201522157417429</v>
      </c>
      <c r="D14" s="200">
        <v>72.207487007868025</v>
      </c>
      <c r="E14" s="141">
        <v>67.796023091725459</v>
      </c>
      <c r="F14" s="141">
        <v>70.01674008810572</v>
      </c>
      <c r="G14" s="141">
        <v>73.61243718592965</v>
      </c>
      <c r="H14" s="141">
        <v>72.873103448275856</v>
      </c>
      <c r="I14" s="141">
        <v>73.445101906640375</v>
      </c>
    </row>
    <row r="15" spans="1:9" x14ac:dyDescent="0.25">
      <c r="B15" s="77" t="s">
        <v>330</v>
      </c>
      <c r="C15" s="141">
        <v>74.944101872838985</v>
      </c>
      <c r="D15" s="200">
        <v>74.259741928124313</v>
      </c>
      <c r="E15" s="141">
        <v>70.17893401015229</v>
      </c>
      <c r="F15" s="141">
        <v>71.335083114610669</v>
      </c>
      <c r="G15" s="141">
        <v>74.376485303314567</v>
      </c>
      <c r="H15" s="141">
        <v>72.36769759450172</v>
      </c>
      <c r="I15" s="141">
        <v>72.856487549148099</v>
      </c>
    </row>
    <row r="16" spans="1:9" x14ac:dyDescent="0.25">
      <c r="B16" s="77" t="s">
        <v>329</v>
      </c>
      <c r="C16" s="141">
        <v>64.676843396260452</v>
      </c>
      <c r="D16" s="200">
        <v>72.178150880508326</v>
      </c>
      <c r="E16" s="141">
        <v>70.534971644612483</v>
      </c>
      <c r="F16" s="141">
        <v>69.987815491731936</v>
      </c>
      <c r="G16" s="141">
        <v>65.44090056285178</v>
      </c>
      <c r="H16" s="141">
        <v>61.894520547945206</v>
      </c>
      <c r="I16" s="141">
        <v>63.370346178967992</v>
      </c>
    </row>
    <row r="17" spans="2:9" x14ac:dyDescent="0.25">
      <c r="B17" s="77" t="s">
        <v>328</v>
      </c>
      <c r="C17" s="141">
        <v>58.217095031513651</v>
      </c>
      <c r="D17" s="200">
        <v>73.088750811065069</v>
      </c>
      <c r="E17" s="141">
        <v>70.938955317809942</v>
      </c>
      <c r="F17" s="141">
        <v>66.412173913043475</v>
      </c>
      <c r="G17" s="141">
        <v>58.395115842204135</v>
      </c>
      <c r="H17" s="141">
        <v>56.106849315068494</v>
      </c>
      <c r="I17" s="141">
        <v>58.277234181343772</v>
      </c>
    </row>
    <row r="18" spans="2:9" x14ac:dyDescent="0.25">
      <c r="B18" s="77" t="s">
        <v>327</v>
      </c>
      <c r="C18" s="141">
        <v>60.256200793880794</v>
      </c>
      <c r="D18" s="200">
        <v>74.500209028820407</v>
      </c>
      <c r="E18" s="141">
        <v>70.728589420654913</v>
      </c>
      <c r="F18" s="141">
        <v>65.201739130434788</v>
      </c>
      <c r="G18" s="141">
        <v>58.832084893882644</v>
      </c>
      <c r="H18" s="141">
        <v>57.645890410958906</v>
      </c>
      <c r="I18" s="141">
        <v>59.598173515981735</v>
      </c>
    </row>
    <row r="19" spans="2:9" x14ac:dyDescent="0.25">
      <c r="B19" s="77" t="s">
        <v>326</v>
      </c>
      <c r="C19" s="141">
        <v>63.615882399639929</v>
      </c>
      <c r="D19" s="200">
        <v>74.101171695650208</v>
      </c>
      <c r="E19" s="141">
        <v>70.056080655324507</v>
      </c>
      <c r="F19" s="141">
        <v>64.657391304347826</v>
      </c>
      <c r="G19" s="141">
        <v>58.872659176029963</v>
      </c>
      <c r="H19" s="141">
        <v>57.957534246575342</v>
      </c>
      <c r="I19" s="141">
        <v>59.529680365296805</v>
      </c>
    </row>
    <row r="20" spans="2:9" x14ac:dyDescent="0.25">
      <c r="B20" s="77" t="s">
        <v>325</v>
      </c>
      <c r="C20" s="141">
        <v>64.141263673604868</v>
      </c>
      <c r="D20" s="200">
        <v>72.952886643436585</v>
      </c>
      <c r="E20" s="141">
        <v>68.869017632241807</v>
      </c>
      <c r="F20" s="141">
        <v>63.864465682015641</v>
      </c>
      <c r="G20" s="141">
        <v>57.785046728971963</v>
      </c>
      <c r="H20" s="141">
        <v>57.380658436213992</v>
      </c>
      <c r="I20" s="141">
        <v>59.394651011089366</v>
      </c>
    </row>
    <row r="21" spans="2:9" x14ac:dyDescent="0.25">
      <c r="B21" s="77" t="s">
        <v>324</v>
      </c>
      <c r="C21" s="141">
        <v>64.301728523796029</v>
      </c>
      <c r="D21" s="200">
        <v>72.373535695547559</v>
      </c>
      <c r="E21" s="141">
        <v>68.293450881612088</v>
      </c>
      <c r="F21" s="141">
        <v>62.231770833333336</v>
      </c>
      <c r="G21" s="141">
        <v>57.374221668742216</v>
      </c>
      <c r="H21" s="141">
        <v>56.389307745030841</v>
      </c>
      <c r="I21" s="141">
        <v>58.735294117647058</v>
      </c>
    </row>
    <row r="22" spans="2:9" x14ac:dyDescent="0.25">
      <c r="B22" s="77" t="s">
        <v>323</v>
      </c>
      <c r="C22" s="141">
        <v>65.586132934162293</v>
      </c>
      <c r="D22" s="200">
        <v>72.430281009257428</v>
      </c>
      <c r="E22" s="141">
        <v>67.882463859208045</v>
      </c>
      <c r="F22" s="141">
        <v>61.033854166666664</v>
      </c>
      <c r="G22" s="141">
        <v>57.26899128268991</v>
      </c>
      <c r="H22" s="141">
        <v>57.035003431708994</v>
      </c>
      <c r="I22" s="141">
        <v>59.245591116917048</v>
      </c>
    </row>
    <row r="23" spans="2:9" x14ac:dyDescent="0.25">
      <c r="B23" s="77" t="s">
        <v>322</v>
      </c>
      <c r="C23" s="141">
        <v>64.595813254187945</v>
      </c>
      <c r="D23" s="200">
        <v>71.401514358406985</v>
      </c>
      <c r="E23" s="141">
        <v>66.686557788944725</v>
      </c>
      <c r="F23" s="141">
        <v>59.373263888888886</v>
      </c>
      <c r="G23" s="141">
        <v>55.680373831775704</v>
      </c>
      <c r="H23" s="141">
        <v>55.932784636488343</v>
      </c>
      <c r="I23" s="141">
        <v>57.09013716525147</v>
      </c>
    </row>
    <row r="24" spans="2:9" x14ac:dyDescent="0.25">
      <c r="B24" s="77" t="s">
        <v>321</v>
      </c>
      <c r="C24" s="141">
        <v>60.965699716938985</v>
      </c>
      <c r="D24" s="200">
        <v>70.428407407421929</v>
      </c>
      <c r="E24" s="141">
        <v>66.224733207784055</v>
      </c>
      <c r="F24" s="141">
        <v>57.098958333333336</v>
      </c>
      <c r="G24" s="141">
        <v>54.488139825218475</v>
      </c>
      <c r="H24" s="141">
        <v>53.715068493150682</v>
      </c>
      <c r="I24" s="141">
        <v>55.33485639686684</v>
      </c>
    </row>
    <row r="25" spans="2:9" x14ac:dyDescent="0.25">
      <c r="B25" s="77" t="s">
        <v>320</v>
      </c>
      <c r="C25" s="141">
        <v>58.425784235242958</v>
      </c>
      <c r="D25" s="200">
        <v>70.476758752157167</v>
      </c>
      <c r="E25" s="141">
        <v>66.220615964802008</v>
      </c>
      <c r="F25" s="141">
        <v>55.9140625</v>
      </c>
      <c r="G25" s="141">
        <v>53.742481203007522</v>
      </c>
      <c r="H25" s="141">
        <v>52.696367374914324</v>
      </c>
      <c r="I25" s="141">
        <v>54.176777560339204</v>
      </c>
    </row>
    <row r="26" spans="2:9" x14ac:dyDescent="0.25">
      <c r="B26" s="77" t="s">
        <v>319</v>
      </c>
      <c r="C26" s="141">
        <v>55.121387704115108</v>
      </c>
      <c r="D26" s="200">
        <v>68.820833222073404</v>
      </c>
      <c r="E26" s="141">
        <v>64.493408662900194</v>
      </c>
      <c r="F26" s="141">
        <v>54.061631944444443</v>
      </c>
      <c r="G26" s="141">
        <v>51.063909774436091</v>
      </c>
      <c r="H26" s="141">
        <v>49.820547945205476</v>
      </c>
      <c r="I26" s="141">
        <v>51.649706457925639</v>
      </c>
    </row>
    <row r="27" spans="2:9" x14ac:dyDescent="0.25">
      <c r="B27" s="77" t="s">
        <v>318</v>
      </c>
      <c r="C27" s="141">
        <v>51.895838308110022</v>
      </c>
      <c r="D27" s="200">
        <v>66.414803793927803</v>
      </c>
      <c r="E27" s="141">
        <v>63.900125628140707</v>
      </c>
      <c r="F27" s="141">
        <v>52.552951388888886</v>
      </c>
      <c r="G27" s="141">
        <v>46.620775969962452</v>
      </c>
      <c r="H27" s="141">
        <v>45.814941740918435</v>
      </c>
      <c r="I27" s="141">
        <v>47.362687540769734</v>
      </c>
    </row>
    <row r="28" spans="2:9" x14ac:dyDescent="0.25">
      <c r="B28" s="77" t="s">
        <v>317</v>
      </c>
      <c r="C28" s="141">
        <v>55.234554396374314</v>
      </c>
      <c r="D28" s="200">
        <v>69.280080473395159</v>
      </c>
      <c r="E28" s="141">
        <v>68.015084852294152</v>
      </c>
      <c r="F28" s="141">
        <v>58.255208333333336</v>
      </c>
      <c r="G28" s="141">
        <v>50.550062578222779</v>
      </c>
      <c r="H28" s="141">
        <v>49.045205479452058</v>
      </c>
      <c r="I28" s="141">
        <v>50.392041748206132</v>
      </c>
    </row>
    <row r="29" spans="2:9" x14ac:dyDescent="0.25">
      <c r="B29" s="77" t="s">
        <v>316</v>
      </c>
      <c r="C29" s="141">
        <v>64.042669562067246</v>
      </c>
      <c r="D29" s="200">
        <v>73.2184084903962</v>
      </c>
      <c r="E29" s="141">
        <v>70.209068010075569</v>
      </c>
      <c r="F29" s="141">
        <v>68.137152777777771</v>
      </c>
      <c r="G29" s="141">
        <v>59.605131414267838</v>
      </c>
      <c r="H29" s="141">
        <v>57.786986301369865</v>
      </c>
      <c r="I29" s="141">
        <v>58.027397260273972</v>
      </c>
    </row>
    <row r="30" spans="2:9" x14ac:dyDescent="0.25">
      <c r="B30" s="77" t="s">
        <v>315</v>
      </c>
      <c r="C30" s="141">
        <v>70.80555080438981</v>
      </c>
      <c r="D30" s="200">
        <v>75.702948277061125</v>
      </c>
      <c r="E30" s="141">
        <v>69.695214105793454</v>
      </c>
      <c r="F30" s="141">
        <v>68.399652476107732</v>
      </c>
      <c r="G30" s="141">
        <v>63.511904761904759</v>
      </c>
      <c r="H30" s="141">
        <v>62.047292666209735</v>
      </c>
      <c r="I30" s="141">
        <v>62.799739073711677</v>
      </c>
    </row>
    <row r="31" spans="2:9" x14ac:dyDescent="0.25">
      <c r="B31" s="77" t="s">
        <v>314</v>
      </c>
      <c r="C31" s="141">
        <v>72.277124780906163</v>
      </c>
      <c r="D31" s="200">
        <v>76.112514781691644</v>
      </c>
      <c r="E31" s="141">
        <v>70.047229219143574</v>
      </c>
      <c r="F31" s="141">
        <v>67.727351916376307</v>
      </c>
      <c r="G31" s="141">
        <v>65.676691729323309</v>
      </c>
      <c r="H31" s="141">
        <v>63.636737491432491</v>
      </c>
      <c r="I31" s="141">
        <v>65.507832898172325</v>
      </c>
    </row>
    <row r="32" spans="2:9" x14ac:dyDescent="0.25">
      <c r="B32" s="77" t="s">
        <v>313</v>
      </c>
      <c r="C32" s="141">
        <v>73.98935477261351</v>
      </c>
      <c r="D32" s="200">
        <v>72.624924293588165</v>
      </c>
      <c r="E32" s="141">
        <v>70.062697910069659</v>
      </c>
      <c r="F32" s="141">
        <v>67.923478260869558</v>
      </c>
      <c r="G32" s="141">
        <v>67.788714733542321</v>
      </c>
      <c r="H32" s="141">
        <v>65.971213159698422</v>
      </c>
      <c r="I32" s="141">
        <v>67.095300261096611</v>
      </c>
    </row>
    <row r="33" spans="2:9" x14ac:dyDescent="0.25">
      <c r="B33" s="195" t="s">
        <v>312</v>
      </c>
      <c r="C33" s="202">
        <v>66.356990336495244</v>
      </c>
      <c r="D33" s="203">
        <v>72.423842116889659</v>
      </c>
      <c r="E33" s="202">
        <v>68.572865115299564</v>
      </c>
      <c r="F33" s="202">
        <v>65</v>
      </c>
      <c r="G33" s="202">
        <v>62.071821619507105</v>
      </c>
      <c r="H33" s="202">
        <v>60.880551345477421</v>
      </c>
      <c r="I33" s="202">
        <v>62</v>
      </c>
    </row>
  </sheetData>
  <mergeCells count="2">
    <mergeCell ref="C7:D7"/>
    <mergeCell ref="B6:F6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showGridLines="0" workbookViewId="0"/>
  </sheetViews>
  <sheetFormatPr defaultRowHeight="14.25" x14ac:dyDescent="0.2"/>
  <cols>
    <col min="1" max="1" width="9.5703125" style="204" customWidth="1"/>
    <col min="2" max="2" width="13.42578125" style="204" customWidth="1"/>
    <col min="3" max="3" width="20.7109375" style="204" bestFit="1" customWidth="1"/>
    <col min="4" max="5" width="22.140625" style="204" bestFit="1" customWidth="1"/>
    <col min="6" max="7" width="18.5703125" style="204" customWidth="1"/>
    <col min="8" max="8" width="17.42578125" style="204" customWidth="1"/>
    <col min="9" max="9" width="16.140625" style="204" customWidth="1"/>
    <col min="10" max="10" width="13.85546875" style="204" customWidth="1"/>
    <col min="11" max="16384" width="9.140625" style="204"/>
  </cols>
  <sheetData>
    <row r="1" spans="1:10" s="155" customFormat="1" ht="15" x14ac:dyDescent="0.25">
      <c r="A1" s="157" t="s">
        <v>349</v>
      </c>
    </row>
    <row r="2" spans="1:10" s="155" customFormat="1" x14ac:dyDescent="0.2">
      <c r="A2" s="156"/>
    </row>
    <row r="3" spans="1:10" s="155" customFormat="1" x14ac:dyDescent="0.2"/>
    <row r="4" spans="1:10" s="155" customFormat="1" x14ac:dyDescent="0.2"/>
    <row r="5" spans="1:10" s="148" customFormat="1" ht="15" x14ac:dyDescent="0.25">
      <c r="B5" s="204"/>
      <c r="C5" s="170" t="s">
        <v>209</v>
      </c>
      <c r="D5" s="169" t="s">
        <v>343</v>
      </c>
      <c r="E5" s="168" t="s">
        <v>342</v>
      </c>
      <c r="F5" s="168" t="s">
        <v>18</v>
      </c>
      <c r="G5" s="168" t="s">
        <v>20</v>
      </c>
      <c r="H5" s="168" t="s">
        <v>341</v>
      </c>
      <c r="I5" s="168" t="s">
        <v>24</v>
      </c>
      <c r="J5" s="168" t="s">
        <v>89</v>
      </c>
    </row>
    <row r="6" spans="1:10" s="148" customFormat="1" x14ac:dyDescent="0.2">
      <c r="B6" s="204"/>
      <c r="C6" s="175" t="s">
        <v>336</v>
      </c>
      <c r="D6" s="205">
        <v>75.833086982990338</v>
      </c>
      <c r="E6" s="206">
        <v>74.387694773334545</v>
      </c>
      <c r="F6" s="206">
        <v>70.196078431372555</v>
      </c>
      <c r="G6" s="206">
        <v>69.628014842300558</v>
      </c>
      <c r="H6" s="206">
        <v>69.547794117647058</v>
      </c>
      <c r="I6" s="206">
        <v>67.233524988942946</v>
      </c>
      <c r="J6" s="206">
        <v>67.913410301953817</v>
      </c>
    </row>
    <row r="7" spans="1:10" s="148" customFormat="1" x14ac:dyDescent="0.2">
      <c r="B7" s="204"/>
      <c r="C7" s="171" t="s">
        <v>335</v>
      </c>
      <c r="D7" s="207">
        <v>75.909321716865904</v>
      </c>
      <c r="E7" s="208">
        <v>74.470791316083449</v>
      </c>
      <c r="F7" s="208">
        <v>69.986683576410911</v>
      </c>
      <c r="G7" s="208">
        <v>70.888013998250216</v>
      </c>
      <c r="H7" s="208">
        <v>72.174654377880188</v>
      </c>
      <c r="I7" s="208">
        <v>70.718085106382972</v>
      </c>
      <c r="J7" s="208">
        <v>71.271352313167256</v>
      </c>
    </row>
    <row r="8" spans="1:10" s="148" customFormat="1" ht="15.75" customHeight="1" x14ac:dyDescent="0.2">
      <c r="B8" s="204"/>
      <c r="C8" s="171" t="s">
        <v>334</v>
      </c>
      <c r="D8" s="207">
        <v>75.500835893886958</v>
      </c>
      <c r="E8" s="208">
        <v>73.214090486707121</v>
      </c>
      <c r="F8" s="208">
        <v>69.144040790312303</v>
      </c>
      <c r="G8" s="208">
        <v>71.531578947368416</v>
      </c>
      <c r="H8" s="208">
        <v>72.727651690597497</v>
      </c>
      <c r="I8" s="208">
        <v>72.148065807025347</v>
      </c>
      <c r="J8" s="208">
        <v>72.942806076854339</v>
      </c>
    </row>
    <row r="9" spans="1:10" s="148" customFormat="1" x14ac:dyDescent="0.2">
      <c r="B9" s="204"/>
      <c r="C9" s="171" t="s">
        <v>333</v>
      </c>
      <c r="D9" s="207">
        <v>74.01931597879171</v>
      </c>
      <c r="E9" s="208">
        <v>71.720638801111633</v>
      </c>
      <c r="F9" s="208">
        <v>68.551125401929255</v>
      </c>
      <c r="G9" s="208">
        <v>71.528684907325683</v>
      </c>
      <c r="H9" s="208">
        <v>72.336890951276104</v>
      </c>
      <c r="I9" s="208">
        <v>72.621043245653141</v>
      </c>
      <c r="J9" s="208">
        <v>73.341857335127855</v>
      </c>
    </row>
    <row r="10" spans="1:10" s="148" customFormat="1" x14ac:dyDescent="0.2">
      <c r="B10" s="204"/>
      <c r="C10" s="171" t="s">
        <v>332</v>
      </c>
      <c r="D10" s="207">
        <v>73.080049851645626</v>
      </c>
      <c r="E10" s="208">
        <v>71.79849963193206</v>
      </c>
      <c r="F10" s="208">
        <v>67.08344030808729</v>
      </c>
      <c r="G10" s="208">
        <v>70.42026431718061</v>
      </c>
      <c r="H10" s="208">
        <v>72.087743732590525</v>
      </c>
      <c r="I10" s="208">
        <v>72.30834448906738</v>
      </c>
      <c r="J10" s="208">
        <v>72.953687050359719</v>
      </c>
    </row>
    <row r="11" spans="1:10" s="148" customFormat="1" x14ac:dyDescent="0.2">
      <c r="B11" s="204"/>
      <c r="C11" s="171" t="s">
        <v>331</v>
      </c>
      <c r="D11" s="207">
        <v>75.201522157417429</v>
      </c>
      <c r="E11" s="208">
        <v>72.207487007868025</v>
      </c>
      <c r="F11" s="208">
        <v>67.796023091725459</v>
      </c>
      <c r="G11" s="208">
        <v>70.01674008810572</v>
      </c>
      <c r="H11" s="208">
        <v>73.716666666666669</v>
      </c>
      <c r="I11" s="208">
        <v>73.265597147950089</v>
      </c>
      <c r="J11" s="208">
        <v>73.476510067114091</v>
      </c>
    </row>
    <row r="12" spans="1:10" s="148" customFormat="1" x14ac:dyDescent="0.2">
      <c r="B12" s="204"/>
      <c r="C12" s="171" t="s">
        <v>330</v>
      </c>
      <c r="D12" s="207">
        <v>74.944101872838985</v>
      </c>
      <c r="E12" s="208">
        <v>74.259741928124313</v>
      </c>
      <c r="F12" s="208">
        <v>70.17893401015229</v>
      </c>
      <c r="G12" s="208">
        <v>71.335083114610669</v>
      </c>
      <c r="H12" s="208">
        <v>74.438134810710991</v>
      </c>
      <c r="I12" s="208">
        <v>73.040852575488458</v>
      </c>
      <c r="J12" s="208">
        <v>73.479287305122497</v>
      </c>
    </row>
    <row r="13" spans="1:10" s="148" customFormat="1" x14ac:dyDescent="0.2">
      <c r="B13" s="313" t="s">
        <v>348</v>
      </c>
      <c r="C13" s="174" t="s">
        <v>329</v>
      </c>
      <c r="D13" s="209">
        <v>64.676843396260452</v>
      </c>
      <c r="E13" s="210">
        <v>72.178150880508326</v>
      </c>
      <c r="F13" s="210">
        <v>70.534971644612483</v>
      </c>
      <c r="G13" s="210">
        <v>69.987815491731936</v>
      </c>
      <c r="H13" s="210">
        <v>67.711653615845236</v>
      </c>
      <c r="I13" s="210">
        <v>65.68362831858407</v>
      </c>
      <c r="J13" s="210">
        <v>66.464650955980431</v>
      </c>
    </row>
    <row r="14" spans="1:10" s="148" customFormat="1" x14ac:dyDescent="0.2">
      <c r="B14" s="313"/>
      <c r="C14" s="174" t="s">
        <v>328</v>
      </c>
      <c r="D14" s="209">
        <v>58.217095031513651</v>
      </c>
      <c r="E14" s="210">
        <v>73.088750811065069</v>
      </c>
      <c r="F14" s="210">
        <v>70.938955317809942</v>
      </c>
      <c r="G14" s="210">
        <v>66.412173913043475</v>
      </c>
      <c r="H14" s="210">
        <v>62.576692768309535</v>
      </c>
      <c r="I14" s="210">
        <v>61.629531388152081</v>
      </c>
      <c r="J14" s="210">
        <v>62.736468500443657</v>
      </c>
    </row>
    <row r="15" spans="1:10" s="148" customFormat="1" x14ac:dyDescent="0.2">
      <c r="B15" s="313"/>
      <c r="C15" s="174" t="s">
        <v>327</v>
      </c>
      <c r="D15" s="209">
        <v>60.256200793880794</v>
      </c>
      <c r="E15" s="210">
        <v>74.500209028820407</v>
      </c>
      <c r="F15" s="210">
        <v>70.728589420654913</v>
      </c>
      <c r="G15" s="210">
        <v>65.201739130434788</v>
      </c>
      <c r="H15" s="210">
        <v>62.580882352941174</v>
      </c>
      <c r="I15" s="210">
        <v>62.059787422497784</v>
      </c>
      <c r="J15" s="210">
        <v>63.403726708074537</v>
      </c>
    </row>
    <row r="16" spans="1:10" s="148" customFormat="1" x14ac:dyDescent="0.2">
      <c r="B16" s="173"/>
      <c r="C16" s="171" t="s">
        <v>326</v>
      </c>
      <c r="D16" s="207">
        <v>63.615882399639929</v>
      </c>
      <c r="E16" s="208">
        <v>74.101171695650208</v>
      </c>
      <c r="F16" s="208">
        <v>70.056080655324507</v>
      </c>
      <c r="G16" s="208">
        <v>64.657391304347826</v>
      </c>
      <c r="H16" s="208">
        <v>62.054203031694996</v>
      </c>
      <c r="I16" s="208">
        <v>61.647787610619467</v>
      </c>
      <c r="J16" s="208">
        <v>62.701505757307352</v>
      </c>
    </row>
    <row r="17" spans="2:10" s="148" customFormat="1" x14ac:dyDescent="0.2">
      <c r="B17" s="173"/>
      <c r="C17" s="171" t="s">
        <v>325</v>
      </c>
      <c r="D17" s="207">
        <v>64.141263673604868</v>
      </c>
      <c r="E17" s="208">
        <v>72.952886643436585</v>
      </c>
      <c r="F17" s="208">
        <v>68.869017632241807</v>
      </c>
      <c r="G17" s="208">
        <v>63.864465682015641</v>
      </c>
      <c r="H17" s="208">
        <v>60.956979405034325</v>
      </c>
      <c r="I17" s="208">
        <v>60.67936226749336</v>
      </c>
      <c r="J17" s="208">
        <v>62.038920831490493</v>
      </c>
    </row>
    <row r="18" spans="2:10" s="148" customFormat="1" x14ac:dyDescent="0.2">
      <c r="B18" s="313" t="s">
        <v>347</v>
      </c>
      <c r="C18" s="174" t="s">
        <v>324</v>
      </c>
      <c r="D18" s="209">
        <v>64.301728523796029</v>
      </c>
      <c r="E18" s="210">
        <v>72.373535695547559</v>
      </c>
      <c r="F18" s="210">
        <v>68.293450881612088</v>
      </c>
      <c r="G18" s="210">
        <v>62.231770833333336</v>
      </c>
      <c r="H18" s="210">
        <v>60.719250114311841</v>
      </c>
      <c r="I18" s="210">
        <v>59.40424590888987</v>
      </c>
      <c r="J18" s="210">
        <v>61.12571934484285</v>
      </c>
    </row>
    <row r="19" spans="2:10" s="148" customFormat="1" x14ac:dyDescent="0.2">
      <c r="B19" s="313"/>
      <c r="C19" s="174" t="s">
        <v>323</v>
      </c>
      <c r="D19" s="209">
        <v>65.586132934162293</v>
      </c>
      <c r="E19" s="210">
        <v>72.430281009257428</v>
      </c>
      <c r="F19" s="210">
        <v>67.882463859208045</v>
      </c>
      <c r="G19" s="210">
        <v>61.033854166666664</v>
      </c>
      <c r="H19" s="210">
        <v>60.059872029250457</v>
      </c>
      <c r="I19" s="210">
        <v>59.182824258521471</v>
      </c>
      <c r="J19" s="210">
        <v>60.334513274336281</v>
      </c>
    </row>
    <row r="20" spans="2:10" s="148" customFormat="1" x14ac:dyDescent="0.2">
      <c r="B20" s="313"/>
      <c r="C20" s="174" t="s">
        <v>322</v>
      </c>
      <c r="D20" s="209">
        <v>64.595813254187945</v>
      </c>
      <c r="E20" s="210">
        <v>71.401514358406985</v>
      </c>
      <c r="F20" s="210">
        <v>66.686557788944725</v>
      </c>
      <c r="G20" s="210">
        <v>59.373263888888886</v>
      </c>
      <c r="H20" s="210">
        <v>58.687071722247602</v>
      </c>
      <c r="I20" s="210">
        <v>57.617699115044246</v>
      </c>
      <c r="J20" s="210">
        <v>57.555062166962699</v>
      </c>
    </row>
    <row r="21" spans="2:10" s="148" customFormat="1" x14ac:dyDescent="0.2">
      <c r="B21" s="173"/>
      <c r="C21" s="171" t="s">
        <v>321</v>
      </c>
      <c r="D21" s="207">
        <v>60.965699716938985</v>
      </c>
      <c r="E21" s="208">
        <v>70.428407407421929</v>
      </c>
      <c r="F21" s="208">
        <v>66.224733207784055</v>
      </c>
      <c r="G21" s="208">
        <v>57.098958333333336</v>
      </c>
      <c r="H21" s="208">
        <v>56.554233409610987</v>
      </c>
      <c r="I21" s="208">
        <v>55.84091913389306</v>
      </c>
      <c r="J21" s="208">
        <v>55.916111850865512</v>
      </c>
    </row>
    <row r="22" spans="2:10" s="148" customFormat="1" x14ac:dyDescent="0.2">
      <c r="B22" s="173"/>
      <c r="C22" s="171" t="s">
        <v>320</v>
      </c>
      <c r="D22" s="207">
        <v>58.425784235242958</v>
      </c>
      <c r="E22" s="208">
        <v>70.476758752157167</v>
      </c>
      <c r="F22" s="208">
        <v>66.220615964802008</v>
      </c>
      <c r="G22" s="208">
        <v>55.9140625</v>
      </c>
      <c r="H22" s="208">
        <v>55.756086357372531</v>
      </c>
      <c r="I22" s="208">
        <v>55.377099911582668</v>
      </c>
      <c r="J22" s="208">
        <v>55.09046563192905</v>
      </c>
    </row>
    <row r="23" spans="2:10" s="148" customFormat="1" x14ac:dyDescent="0.2">
      <c r="B23" s="313" t="s">
        <v>346</v>
      </c>
      <c r="C23" s="172" t="s">
        <v>319</v>
      </c>
      <c r="D23" s="209">
        <v>55.121387704115108</v>
      </c>
      <c r="E23" s="210">
        <v>68.820833222073404</v>
      </c>
      <c r="F23" s="210">
        <v>64.493408662900194</v>
      </c>
      <c r="G23" s="210">
        <v>54.061631944444443</v>
      </c>
      <c r="H23" s="210">
        <v>54.521579430670343</v>
      </c>
      <c r="I23" s="210">
        <v>53.871851524524963</v>
      </c>
      <c r="J23" s="210">
        <v>53.676718403547675</v>
      </c>
    </row>
    <row r="24" spans="2:10" s="148" customFormat="1" x14ac:dyDescent="0.2">
      <c r="B24" s="313"/>
      <c r="C24" s="172" t="s">
        <v>318</v>
      </c>
      <c r="D24" s="209">
        <v>51.895838308110022</v>
      </c>
      <c r="E24" s="210">
        <v>66.414803793927803</v>
      </c>
      <c r="F24" s="210">
        <v>63.900125628140707</v>
      </c>
      <c r="G24" s="210">
        <v>52.552951388888886</v>
      </c>
      <c r="H24" s="210">
        <v>51.430797433547205</v>
      </c>
      <c r="I24" s="210">
        <v>51.337903582485623</v>
      </c>
      <c r="J24" s="210">
        <v>50.617738359201773</v>
      </c>
    </row>
    <row r="25" spans="2:10" s="148" customFormat="1" x14ac:dyDescent="0.2">
      <c r="B25" s="313"/>
      <c r="C25" s="172" t="s">
        <v>317</v>
      </c>
      <c r="D25" s="209">
        <v>55.234554396374314</v>
      </c>
      <c r="E25" s="210">
        <v>69.280080473395159</v>
      </c>
      <c r="F25" s="210">
        <v>68.015084852294152</v>
      </c>
      <c r="G25" s="210">
        <v>58.255208333333336</v>
      </c>
      <c r="H25" s="210">
        <v>54.470669110907423</v>
      </c>
      <c r="I25" s="210">
        <v>53.560760053026954</v>
      </c>
      <c r="J25" s="210">
        <v>52.509534368070952</v>
      </c>
    </row>
    <row r="26" spans="2:10" s="148" customFormat="1" x14ac:dyDescent="0.2">
      <c r="B26" s="204"/>
      <c r="C26" s="171" t="s">
        <v>316</v>
      </c>
      <c r="D26" s="207">
        <v>64.042669562067246</v>
      </c>
      <c r="E26" s="208">
        <v>73.2184084903962</v>
      </c>
      <c r="F26" s="208">
        <v>70.209068010075569</v>
      </c>
      <c r="G26" s="208">
        <v>68.137152777777771</v>
      </c>
      <c r="H26" s="208">
        <v>61.351512373968838</v>
      </c>
      <c r="I26" s="208">
        <v>59.779496243923994</v>
      </c>
      <c r="J26" s="208">
        <v>58.006651884700666</v>
      </c>
    </row>
    <row r="27" spans="2:10" s="148" customFormat="1" x14ac:dyDescent="0.2">
      <c r="B27" s="204"/>
      <c r="C27" s="171" t="s">
        <v>315</v>
      </c>
      <c r="D27" s="207">
        <v>70.80555080438981</v>
      </c>
      <c r="E27" s="208">
        <v>75.702948277061125</v>
      </c>
      <c r="F27" s="208">
        <v>69.695214105793454</v>
      </c>
      <c r="G27" s="208">
        <v>68.399652476107732</v>
      </c>
      <c r="H27" s="208">
        <v>63.827064220183487</v>
      </c>
      <c r="I27" s="208">
        <v>62.5749668288368</v>
      </c>
      <c r="J27" s="208">
        <v>61.869179600886916</v>
      </c>
    </row>
    <row r="28" spans="2:10" s="148" customFormat="1" x14ac:dyDescent="0.2">
      <c r="B28" s="204"/>
      <c r="C28" s="171" t="s">
        <v>314</v>
      </c>
      <c r="D28" s="207">
        <v>72.277124780906163</v>
      </c>
      <c r="E28" s="208">
        <v>76.112514781691644</v>
      </c>
      <c r="F28" s="208">
        <v>70.047229219143574</v>
      </c>
      <c r="G28" s="208">
        <v>67.727351916376307</v>
      </c>
      <c r="H28" s="208">
        <v>65.42614678899082</v>
      </c>
      <c r="I28" s="208">
        <v>63.227333038478548</v>
      </c>
      <c r="J28" s="208">
        <v>63.867346938775512</v>
      </c>
    </row>
    <row r="29" spans="2:10" s="148" customFormat="1" x14ac:dyDescent="0.2">
      <c r="B29" s="204"/>
      <c r="C29" s="171" t="s">
        <v>313</v>
      </c>
      <c r="D29" s="207">
        <v>73.98935477261351</v>
      </c>
      <c r="E29" s="208">
        <v>72.624924293588165</v>
      </c>
      <c r="F29" s="208">
        <v>70.062697910069659</v>
      </c>
      <c r="G29" s="208">
        <v>67.923478260869558</v>
      </c>
      <c r="H29" s="208">
        <v>67.203397612488516</v>
      </c>
      <c r="I29" s="208">
        <v>65.001326846528087</v>
      </c>
      <c r="J29" s="208">
        <v>65.409937888198755</v>
      </c>
    </row>
    <row r="30" spans="2:10" s="148" customFormat="1" x14ac:dyDescent="0.2"/>
    <row r="31" spans="2:10" s="148" customFormat="1" x14ac:dyDescent="0.2"/>
    <row r="32" spans="2:10" s="148" customFormat="1" x14ac:dyDescent="0.2"/>
    <row r="33" spans="2:10" s="148" customFormat="1" ht="15" x14ac:dyDescent="0.25">
      <c r="B33" s="91" t="s">
        <v>345</v>
      </c>
      <c r="C33" s="211"/>
      <c r="D33" s="211"/>
      <c r="E33" s="211"/>
      <c r="F33" s="211"/>
      <c r="G33" s="211"/>
      <c r="H33" s="211"/>
      <c r="I33" s="211"/>
      <c r="J33" s="211"/>
    </row>
    <row r="34" spans="2:10" s="148" customFormat="1" x14ac:dyDescent="0.2">
      <c r="B34" s="204"/>
      <c r="C34" s="211"/>
      <c r="D34" s="211"/>
      <c r="E34" s="211"/>
      <c r="F34" s="211"/>
      <c r="G34" s="211"/>
      <c r="H34" s="211"/>
      <c r="I34" s="211"/>
      <c r="J34" s="211"/>
    </row>
    <row r="35" spans="2:10" s="148" customFormat="1" ht="15" x14ac:dyDescent="0.25">
      <c r="B35" s="204"/>
      <c r="C35" s="170" t="s">
        <v>344</v>
      </c>
      <c r="D35" s="169" t="s">
        <v>343</v>
      </c>
      <c r="E35" s="168" t="s">
        <v>342</v>
      </c>
      <c r="F35" s="168" t="s">
        <v>18</v>
      </c>
      <c r="G35" s="168" t="s">
        <v>20</v>
      </c>
      <c r="H35" s="168" t="s">
        <v>341</v>
      </c>
      <c r="I35" s="168" t="s">
        <v>24</v>
      </c>
      <c r="J35" s="168" t="s">
        <v>89</v>
      </c>
    </row>
    <row r="36" spans="2:10" s="148" customFormat="1" x14ac:dyDescent="0.2">
      <c r="B36" s="204"/>
      <c r="C36" s="167" t="s">
        <v>223</v>
      </c>
      <c r="D36" s="208">
        <v>54.105936073059361</v>
      </c>
      <c r="E36" s="208">
        <v>69.483060525314045</v>
      </c>
      <c r="F36" s="208">
        <v>70.734256926952142</v>
      </c>
      <c r="G36" s="208">
        <v>67.199768048709771</v>
      </c>
      <c r="H36" s="208">
        <v>60.889120466861193</v>
      </c>
      <c r="I36" s="208">
        <v>58.549086757990871</v>
      </c>
      <c r="J36" s="208">
        <v>59.630737611326786</v>
      </c>
    </row>
    <row r="37" spans="2:10" s="148" customFormat="1" x14ac:dyDescent="0.2">
      <c r="B37" s="204"/>
      <c r="C37" s="166" t="s">
        <v>222</v>
      </c>
      <c r="D37" s="208">
        <v>58.433789954337897</v>
      </c>
      <c r="E37" s="208">
        <v>68.794364051789799</v>
      </c>
      <c r="F37" s="208">
        <v>67.620205407671349</v>
      </c>
      <c r="G37" s="208">
        <v>60.879629629629626</v>
      </c>
      <c r="H37" s="208">
        <v>56.774756072244138</v>
      </c>
      <c r="I37" s="208">
        <v>56.452217649748512</v>
      </c>
      <c r="J37" s="208">
        <v>57.870370370370374</v>
      </c>
    </row>
    <row r="38" spans="2:10" s="148" customFormat="1" x14ac:dyDescent="0.2">
      <c r="B38" s="204"/>
      <c r="C38" s="166" t="s">
        <v>221</v>
      </c>
      <c r="D38" s="208">
        <v>46.412785388127851</v>
      </c>
      <c r="E38" s="208">
        <v>63.556559308719557</v>
      </c>
      <c r="F38" s="208">
        <v>65.46880234505862</v>
      </c>
      <c r="G38" s="208">
        <v>54.956597222222221</v>
      </c>
      <c r="H38" s="208">
        <v>49.410893155258762</v>
      </c>
      <c r="I38" s="208">
        <v>48.22744918931263</v>
      </c>
      <c r="J38" s="208">
        <v>49.026027397260272</v>
      </c>
    </row>
    <row r="39" spans="2:10" s="148" customFormat="1" x14ac:dyDescent="0.2">
      <c r="B39" s="204"/>
      <c r="C39" s="166" t="s">
        <v>310</v>
      </c>
      <c r="D39" s="208">
        <v>65.354381796582288</v>
      </c>
      <c r="E39" s="208">
        <v>69.999843884162047</v>
      </c>
      <c r="F39" s="208">
        <v>68.956075516323864</v>
      </c>
      <c r="G39" s="208">
        <v>67.243849704902701</v>
      </c>
      <c r="H39" s="208">
        <v>65.909307377391599</v>
      </c>
      <c r="I39" s="208">
        <v>64.772714782927281</v>
      </c>
      <c r="J39" s="208">
        <v>65.638617718502218</v>
      </c>
    </row>
    <row r="40" spans="2:10" s="148" customFormat="1" ht="15" x14ac:dyDescent="0.25">
      <c r="B40" s="204"/>
      <c r="C40" s="165" t="s">
        <v>340</v>
      </c>
      <c r="D40" s="212">
        <v>60.713698395477643</v>
      </c>
      <c r="E40" s="212">
        <v>68.984425036390107</v>
      </c>
      <c r="F40" s="212">
        <v>68.572865115299564</v>
      </c>
      <c r="G40" s="212">
        <v>64.892116182572607</v>
      </c>
      <c r="H40" s="212">
        <v>62.071821619507105</v>
      </c>
      <c r="I40" s="212">
        <v>60.880551345477421</v>
      </c>
      <c r="J40" s="208">
        <v>61.831969558251316</v>
      </c>
    </row>
    <row r="41" spans="2:10" s="148" customFormat="1" x14ac:dyDescent="0.2"/>
    <row r="42" spans="2:10" s="148" customFormat="1" x14ac:dyDescent="0.2"/>
    <row r="43" spans="2:10" s="148" customFormat="1" x14ac:dyDescent="0.2"/>
    <row r="44" spans="2:10" s="148" customFormat="1" x14ac:dyDescent="0.2"/>
    <row r="45" spans="2:10" s="148" customFormat="1" x14ac:dyDescent="0.2"/>
    <row r="46" spans="2:10" s="148" customFormat="1" x14ac:dyDescent="0.2"/>
    <row r="47" spans="2:10" s="148" customFormat="1" x14ac:dyDescent="0.2"/>
    <row r="48" spans="2:10" s="148" customFormat="1" x14ac:dyDescent="0.2"/>
    <row r="49" s="148" customFormat="1" x14ac:dyDescent="0.2"/>
    <row r="50" s="148" customFormat="1" x14ac:dyDescent="0.2"/>
    <row r="51" s="148" customFormat="1" x14ac:dyDescent="0.2"/>
    <row r="52" s="148" customFormat="1" x14ac:dyDescent="0.2"/>
    <row r="53" s="148" customFormat="1" x14ac:dyDescent="0.2"/>
    <row r="54" s="148" customFormat="1" x14ac:dyDescent="0.2"/>
    <row r="55" s="148" customFormat="1" x14ac:dyDescent="0.2"/>
    <row r="56" s="148" customFormat="1" x14ac:dyDescent="0.2"/>
    <row r="57" s="148" customFormat="1" x14ac:dyDescent="0.2"/>
    <row r="58" s="148" customFormat="1" x14ac:dyDescent="0.2"/>
    <row r="59" s="148" customFormat="1" x14ac:dyDescent="0.2"/>
    <row r="60" s="148" customFormat="1" x14ac:dyDescent="0.2"/>
    <row r="61" s="148" customFormat="1" x14ac:dyDescent="0.2"/>
    <row r="62" s="148" customFormat="1" x14ac:dyDescent="0.2"/>
    <row r="63" s="148" customFormat="1" x14ac:dyDescent="0.2"/>
  </sheetData>
  <mergeCells count="3">
    <mergeCell ref="B13:B15"/>
    <mergeCell ref="B18:B20"/>
    <mergeCell ref="B23:B25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3.140625" customWidth="1"/>
    <col min="2" max="2" width="7.140625" bestFit="1" customWidth="1"/>
    <col min="3" max="3" width="34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55" customFormat="1" x14ac:dyDescent="0.25">
      <c r="A1" s="157" t="s">
        <v>393</v>
      </c>
      <c r="AA1" s="161"/>
    </row>
    <row r="2" spans="1:31" s="155" customFormat="1" ht="14.25" x14ac:dyDescent="0.2">
      <c r="A2" s="156"/>
    </row>
    <row r="3" spans="1:31" s="155" customFormat="1" ht="14.25" x14ac:dyDescent="0.2"/>
    <row r="4" spans="1:31" s="155" customFormat="1" ht="14.25" x14ac:dyDescent="0.2"/>
    <row r="6" spans="1:31" x14ac:dyDescent="0.25">
      <c r="B6" s="160" t="s">
        <v>89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</row>
    <row r="7" spans="1:31" s="158" customFormat="1" ht="25.5" x14ac:dyDescent="0.2">
      <c r="B7" s="145" t="s">
        <v>303</v>
      </c>
      <c r="C7" s="145" t="s">
        <v>302</v>
      </c>
      <c r="D7" s="176">
        <v>0</v>
      </c>
      <c r="E7" s="176">
        <v>4.1666666666666664E-2</v>
      </c>
      <c r="F7" s="176">
        <v>8.3333333333333329E-2</v>
      </c>
      <c r="G7" s="176">
        <v>0.125</v>
      </c>
      <c r="H7" s="176">
        <v>0.16666666666666666</v>
      </c>
      <c r="I7" s="176">
        <v>0.20833333333333334</v>
      </c>
      <c r="J7" s="176">
        <v>0.25</v>
      </c>
      <c r="K7" s="176">
        <v>0.29166666666666669</v>
      </c>
      <c r="L7" s="176">
        <v>0.33333333333333331</v>
      </c>
      <c r="M7" s="176">
        <v>0.375</v>
      </c>
      <c r="N7" s="176">
        <v>0.41666666666666669</v>
      </c>
      <c r="O7" s="176">
        <v>0.45833333333333331</v>
      </c>
      <c r="P7" s="176">
        <v>0.5</v>
      </c>
      <c r="Q7" s="176">
        <v>0.54166666666666663</v>
      </c>
      <c r="R7" s="176">
        <v>0.58333333333333337</v>
      </c>
      <c r="S7" s="176">
        <v>0.625</v>
      </c>
      <c r="T7" s="176">
        <v>0.66666666666666663</v>
      </c>
      <c r="U7" s="176">
        <v>0.70833333333333337</v>
      </c>
      <c r="V7" s="176">
        <v>0.75</v>
      </c>
      <c r="W7" s="176">
        <v>0.79166666666666663</v>
      </c>
      <c r="X7" s="176">
        <v>0.83333333333333337</v>
      </c>
      <c r="Y7" s="176">
        <v>0.875</v>
      </c>
      <c r="Z7" s="176">
        <v>0.91666666666666663</v>
      </c>
      <c r="AA7" s="176">
        <v>0.95833333333333337</v>
      </c>
      <c r="AB7" s="145" t="s">
        <v>301</v>
      </c>
      <c r="AC7" s="145" t="s">
        <v>300</v>
      </c>
      <c r="AD7" s="145" t="s">
        <v>299</v>
      </c>
      <c r="AE7" s="145" t="s">
        <v>298</v>
      </c>
    </row>
    <row r="8" spans="1:31" x14ac:dyDescent="0.25">
      <c r="B8" s="163">
        <v>11</v>
      </c>
      <c r="C8" s="162" t="s">
        <v>406</v>
      </c>
      <c r="D8" s="85">
        <v>23.75</v>
      </c>
      <c r="E8" s="85">
        <v>19.95</v>
      </c>
      <c r="F8" s="85">
        <v>19.899999999999999</v>
      </c>
      <c r="G8" s="85">
        <v>18.75</v>
      </c>
      <c r="H8" s="85">
        <v>18.75</v>
      </c>
      <c r="I8" s="85">
        <v>18.2</v>
      </c>
      <c r="J8" s="85">
        <v>20</v>
      </c>
      <c r="K8" s="177">
        <v>16.399999999999999</v>
      </c>
      <c r="L8" s="177">
        <v>17.95</v>
      </c>
      <c r="M8" s="177">
        <v>17.649999999999999</v>
      </c>
      <c r="N8" s="85">
        <v>18.55</v>
      </c>
      <c r="O8" s="85">
        <v>20.399999999999999</v>
      </c>
      <c r="P8" s="178">
        <v>23</v>
      </c>
      <c r="Q8" s="178">
        <v>26.65</v>
      </c>
      <c r="R8" s="178">
        <v>28.65</v>
      </c>
      <c r="S8" s="85">
        <v>27.45</v>
      </c>
      <c r="T8" s="85">
        <v>22.05</v>
      </c>
      <c r="U8" s="179">
        <v>21.25</v>
      </c>
      <c r="V8" s="179">
        <v>22.35</v>
      </c>
      <c r="W8" s="179">
        <v>21.35</v>
      </c>
      <c r="X8" s="85">
        <v>20.9</v>
      </c>
      <c r="Y8" s="85">
        <v>24.85</v>
      </c>
      <c r="Z8" s="85">
        <v>24.75</v>
      </c>
      <c r="AA8" s="85">
        <v>23.15</v>
      </c>
      <c r="AB8" s="180">
        <v>21.527083333333334</v>
      </c>
      <c r="AC8" s="177">
        <v>17.333333333333332</v>
      </c>
      <c r="AD8" s="178">
        <v>26.1</v>
      </c>
      <c r="AE8" s="179">
        <v>21.65</v>
      </c>
    </row>
    <row r="9" spans="1:31" x14ac:dyDescent="0.25">
      <c r="B9" s="163">
        <v>12</v>
      </c>
      <c r="C9" s="162" t="s">
        <v>407</v>
      </c>
      <c r="D9" s="85">
        <v>16.7</v>
      </c>
      <c r="E9" s="85">
        <v>16.649999999999999</v>
      </c>
      <c r="F9" s="85">
        <v>16.5</v>
      </c>
      <c r="G9" s="85">
        <v>16.55</v>
      </c>
      <c r="H9" s="85">
        <v>16.600000000000001</v>
      </c>
      <c r="I9" s="85">
        <v>16.600000000000001</v>
      </c>
      <c r="J9" s="85">
        <v>16.25</v>
      </c>
      <c r="K9" s="177">
        <v>16.350000000000001</v>
      </c>
      <c r="L9" s="177">
        <v>16.25</v>
      </c>
      <c r="M9" s="177">
        <v>16.600000000000001</v>
      </c>
      <c r="N9" s="85">
        <v>16.899999999999999</v>
      </c>
      <c r="O9" s="85">
        <v>17.05</v>
      </c>
      <c r="P9" s="178">
        <v>17.2</v>
      </c>
      <c r="Q9" s="178">
        <v>16.75</v>
      </c>
      <c r="R9" s="178">
        <v>17</v>
      </c>
      <c r="S9" s="85">
        <v>16.95</v>
      </c>
      <c r="T9" s="85">
        <v>16.7</v>
      </c>
      <c r="U9" s="179">
        <v>16.850000000000001</v>
      </c>
      <c r="V9" s="179">
        <v>16.7</v>
      </c>
      <c r="W9" s="179">
        <v>16.649999999999999</v>
      </c>
      <c r="X9" s="85">
        <v>16.75</v>
      </c>
      <c r="Y9" s="85">
        <v>16.8</v>
      </c>
      <c r="Z9" s="85">
        <v>16.850000000000001</v>
      </c>
      <c r="AA9" s="85">
        <v>16.899999999999999</v>
      </c>
      <c r="AB9" s="180">
        <v>16.712499999999999</v>
      </c>
      <c r="AC9" s="177">
        <v>16.399999999999999</v>
      </c>
      <c r="AD9" s="178">
        <v>16.983333333333334</v>
      </c>
      <c r="AE9" s="179">
        <v>16.733333333333334</v>
      </c>
    </row>
    <row r="10" spans="1:31" x14ac:dyDescent="0.25">
      <c r="B10" s="163">
        <v>21</v>
      </c>
      <c r="C10" s="162" t="s">
        <v>408</v>
      </c>
      <c r="D10" s="85">
        <v>51.8</v>
      </c>
      <c r="E10" s="85">
        <v>43.5</v>
      </c>
      <c r="F10" s="85">
        <v>32.25</v>
      </c>
      <c r="G10" s="85">
        <v>21.05</v>
      </c>
      <c r="H10" s="85">
        <v>13.35</v>
      </c>
      <c r="I10" s="85">
        <v>11.5</v>
      </c>
      <c r="J10" s="85">
        <v>15.4</v>
      </c>
      <c r="K10" s="177">
        <v>18.850000000000001</v>
      </c>
      <c r="L10" s="177">
        <v>15.8</v>
      </c>
      <c r="M10" s="177">
        <v>14.6</v>
      </c>
      <c r="N10" s="85">
        <v>16.45</v>
      </c>
      <c r="O10" s="85">
        <v>16.350000000000001</v>
      </c>
      <c r="P10" s="178">
        <v>16.55</v>
      </c>
      <c r="Q10" s="178">
        <v>17.25</v>
      </c>
      <c r="R10" s="178">
        <v>18</v>
      </c>
      <c r="S10" s="85">
        <v>18.2</v>
      </c>
      <c r="T10" s="85">
        <v>18.350000000000001</v>
      </c>
      <c r="U10" s="179">
        <v>16.05</v>
      </c>
      <c r="V10" s="179">
        <v>15.8</v>
      </c>
      <c r="W10" s="179">
        <v>15.1</v>
      </c>
      <c r="X10" s="85">
        <v>14.65</v>
      </c>
      <c r="Y10" s="85">
        <v>15.9</v>
      </c>
      <c r="Z10" s="85">
        <v>20.85</v>
      </c>
      <c r="AA10" s="85">
        <v>42.7</v>
      </c>
      <c r="AB10" s="180">
        <v>20.845833333333335</v>
      </c>
      <c r="AC10" s="177">
        <v>16.416666666666668</v>
      </c>
      <c r="AD10" s="178">
        <v>17.266666666666666</v>
      </c>
      <c r="AE10" s="179">
        <v>15.65</v>
      </c>
    </row>
    <row r="11" spans="1:31" x14ac:dyDescent="0.25">
      <c r="B11" s="163">
        <v>22</v>
      </c>
      <c r="C11" s="162" t="s">
        <v>409</v>
      </c>
      <c r="D11" s="85">
        <v>12.7</v>
      </c>
      <c r="E11" s="85">
        <v>10.1</v>
      </c>
      <c r="F11" s="85">
        <v>9.1</v>
      </c>
      <c r="G11" s="85">
        <v>9.0500000000000007</v>
      </c>
      <c r="H11" s="85">
        <v>9.15</v>
      </c>
      <c r="I11" s="85">
        <v>9.1</v>
      </c>
      <c r="J11" s="85">
        <v>11.25</v>
      </c>
      <c r="K11" s="177">
        <v>23.25</v>
      </c>
      <c r="L11" s="177">
        <v>25.1</v>
      </c>
      <c r="M11" s="177">
        <v>23.9</v>
      </c>
      <c r="N11" s="85">
        <v>23.35</v>
      </c>
      <c r="O11" s="85">
        <v>24.9</v>
      </c>
      <c r="P11" s="178">
        <v>25.35</v>
      </c>
      <c r="Q11" s="178">
        <v>22.45</v>
      </c>
      <c r="R11" s="178">
        <v>18.45</v>
      </c>
      <c r="S11" s="85">
        <v>17.399999999999999</v>
      </c>
      <c r="T11" s="85">
        <v>16.399999999999999</v>
      </c>
      <c r="U11" s="179">
        <v>16.399999999999999</v>
      </c>
      <c r="V11" s="179">
        <v>20.3</v>
      </c>
      <c r="W11" s="179">
        <v>17.2</v>
      </c>
      <c r="X11" s="85">
        <v>11.05</v>
      </c>
      <c r="Y11" s="85">
        <v>9.5500000000000007</v>
      </c>
      <c r="Z11" s="85">
        <v>9.65</v>
      </c>
      <c r="AA11" s="85">
        <v>9.75</v>
      </c>
      <c r="AB11" s="180">
        <v>16.037500000000001</v>
      </c>
      <c r="AC11" s="177">
        <v>24.083333333333332</v>
      </c>
      <c r="AD11" s="178">
        <v>22.083333333333332</v>
      </c>
      <c r="AE11" s="179">
        <v>17.966666666666665</v>
      </c>
    </row>
    <row r="12" spans="1:31" x14ac:dyDescent="0.25">
      <c r="B12" s="163">
        <v>31</v>
      </c>
      <c r="C12" s="162" t="s">
        <v>410</v>
      </c>
      <c r="D12" s="85">
        <v>1</v>
      </c>
      <c r="E12" s="85">
        <v>1</v>
      </c>
      <c r="F12" s="85">
        <v>1</v>
      </c>
      <c r="G12" s="85">
        <v>1</v>
      </c>
      <c r="H12" s="85">
        <v>1</v>
      </c>
      <c r="I12" s="85">
        <v>1</v>
      </c>
      <c r="J12" s="85">
        <v>1</v>
      </c>
      <c r="K12" s="177">
        <v>1.1499999999999999</v>
      </c>
      <c r="L12" s="177">
        <v>1.25</v>
      </c>
      <c r="M12" s="177">
        <v>1.55</v>
      </c>
      <c r="N12" s="85">
        <v>1.95</v>
      </c>
      <c r="O12" s="85">
        <v>1.85</v>
      </c>
      <c r="P12" s="178">
        <v>1.8</v>
      </c>
      <c r="Q12" s="178">
        <v>1.95</v>
      </c>
      <c r="R12" s="178">
        <v>2.1</v>
      </c>
      <c r="S12" s="85">
        <v>1.85</v>
      </c>
      <c r="T12" s="85">
        <v>1.65</v>
      </c>
      <c r="U12" s="179">
        <v>1.4</v>
      </c>
      <c r="V12" s="179">
        <v>1.7</v>
      </c>
      <c r="W12" s="179">
        <v>1.75</v>
      </c>
      <c r="X12" s="85">
        <v>1.2</v>
      </c>
      <c r="Y12" s="85">
        <v>1</v>
      </c>
      <c r="Z12" s="85">
        <v>1</v>
      </c>
      <c r="AA12" s="85">
        <v>1</v>
      </c>
      <c r="AB12" s="180">
        <v>1.3812500000000001</v>
      </c>
      <c r="AC12" s="177">
        <v>1.3166666666666667</v>
      </c>
      <c r="AD12" s="178">
        <v>1.95</v>
      </c>
      <c r="AE12" s="179">
        <v>1.6166666666666667</v>
      </c>
    </row>
    <row r="13" spans="1:31" x14ac:dyDescent="0.25">
      <c r="B13" s="163">
        <v>32</v>
      </c>
      <c r="C13" s="162" t="s">
        <v>411</v>
      </c>
      <c r="D13" s="85">
        <v>1</v>
      </c>
      <c r="E13" s="85">
        <v>1</v>
      </c>
      <c r="F13" s="85">
        <v>1</v>
      </c>
      <c r="G13" s="85">
        <v>1</v>
      </c>
      <c r="H13" s="85">
        <v>1.1000000000000001</v>
      </c>
      <c r="I13" s="85">
        <v>1.1000000000000001</v>
      </c>
      <c r="J13" s="85">
        <v>1</v>
      </c>
      <c r="K13" s="177">
        <v>2.5</v>
      </c>
      <c r="L13" s="177">
        <v>1.85</v>
      </c>
      <c r="M13" s="177">
        <v>1.35</v>
      </c>
      <c r="N13" s="85">
        <v>1.85</v>
      </c>
      <c r="O13" s="85">
        <v>2.7</v>
      </c>
      <c r="P13" s="178">
        <v>2.7</v>
      </c>
      <c r="Q13" s="178">
        <v>2.75</v>
      </c>
      <c r="R13" s="178">
        <v>3.55</v>
      </c>
      <c r="S13" s="85">
        <v>4.5999999999999996</v>
      </c>
      <c r="T13" s="85">
        <v>5.9</v>
      </c>
      <c r="U13" s="179">
        <v>6.55</v>
      </c>
      <c r="V13" s="179">
        <v>7.05</v>
      </c>
      <c r="W13" s="179">
        <v>6.7</v>
      </c>
      <c r="X13" s="85">
        <v>5.8</v>
      </c>
      <c r="Y13" s="85">
        <v>3.8</v>
      </c>
      <c r="Z13" s="85">
        <v>1.75</v>
      </c>
      <c r="AA13" s="85">
        <v>1.2</v>
      </c>
      <c r="AB13" s="180">
        <v>2.9083333333333332</v>
      </c>
      <c r="AC13" s="177">
        <v>1.9</v>
      </c>
      <c r="AD13" s="178">
        <v>3</v>
      </c>
      <c r="AE13" s="179">
        <v>6.7666666666666666</v>
      </c>
    </row>
    <row r="14" spans="1:31" x14ac:dyDescent="0.25">
      <c r="B14" s="163">
        <v>41</v>
      </c>
      <c r="C14" s="162" t="s">
        <v>412</v>
      </c>
      <c r="D14" s="85">
        <v>5.05</v>
      </c>
      <c r="E14" s="85">
        <v>5</v>
      </c>
      <c r="F14" s="85">
        <v>5</v>
      </c>
      <c r="G14" s="85">
        <v>5</v>
      </c>
      <c r="H14" s="85">
        <v>5</v>
      </c>
      <c r="I14" s="85">
        <v>5</v>
      </c>
      <c r="J14" s="85">
        <v>5.0999999999999996</v>
      </c>
      <c r="K14" s="177">
        <v>7.75</v>
      </c>
      <c r="L14" s="177">
        <v>11.75</v>
      </c>
      <c r="M14" s="177">
        <v>11.4</v>
      </c>
      <c r="N14" s="85">
        <v>9.4</v>
      </c>
      <c r="O14" s="85">
        <v>9.25</v>
      </c>
      <c r="P14" s="178">
        <v>8.1999999999999993</v>
      </c>
      <c r="Q14" s="178">
        <v>7.3</v>
      </c>
      <c r="R14" s="178">
        <v>7.7</v>
      </c>
      <c r="S14" s="85">
        <v>10.15</v>
      </c>
      <c r="T14" s="85">
        <v>13.7</v>
      </c>
      <c r="U14" s="179">
        <v>14.1</v>
      </c>
      <c r="V14" s="179">
        <v>12.2</v>
      </c>
      <c r="W14" s="179">
        <v>8.15</v>
      </c>
      <c r="X14" s="85">
        <v>6.05</v>
      </c>
      <c r="Y14" s="85">
        <v>5.5</v>
      </c>
      <c r="Z14" s="85">
        <v>5.2</v>
      </c>
      <c r="AA14" s="85">
        <v>5.05</v>
      </c>
      <c r="AB14" s="180">
        <v>7.833333333333333</v>
      </c>
      <c r="AC14" s="177">
        <v>10.3</v>
      </c>
      <c r="AD14" s="178">
        <v>7.7333333333333334</v>
      </c>
      <c r="AE14" s="179">
        <v>11.483333333333333</v>
      </c>
    </row>
    <row r="15" spans="1:31" x14ac:dyDescent="0.25">
      <c r="B15" s="163">
        <v>42</v>
      </c>
      <c r="C15" s="162" t="s">
        <v>413</v>
      </c>
      <c r="D15" s="85">
        <v>5.25</v>
      </c>
      <c r="E15" s="85">
        <v>5.05</v>
      </c>
      <c r="F15" s="85">
        <v>5</v>
      </c>
      <c r="G15" s="85">
        <v>5.05</v>
      </c>
      <c r="H15" s="85">
        <v>5</v>
      </c>
      <c r="I15" s="85">
        <v>5</v>
      </c>
      <c r="J15" s="85">
        <v>5.05</v>
      </c>
      <c r="K15" s="177">
        <v>5.8</v>
      </c>
      <c r="L15" s="177">
        <v>7.3</v>
      </c>
      <c r="M15" s="177">
        <v>7.2</v>
      </c>
      <c r="N15" s="85">
        <v>6.65</v>
      </c>
      <c r="O15" s="85">
        <v>6.6</v>
      </c>
      <c r="P15" s="178">
        <v>6.25</v>
      </c>
      <c r="Q15" s="178">
        <v>6.2</v>
      </c>
      <c r="R15" s="178">
        <v>6.2</v>
      </c>
      <c r="S15" s="85">
        <v>7.6</v>
      </c>
      <c r="T15" s="85">
        <v>8.5</v>
      </c>
      <c r="U15" s="179">
        <v>9.5500000000000007</v>
      </c>
      <c r="V15" s="179">
        <v>12</v>
      </c>
      <c r="W15" s="179">
        <v>11.45</v>
      </c>
      <c r="X15" s="85">
        <v>7.75</v>
      </c>
      <c r="Y15" s="85">
        <v>6.35</v>
      </c>
      <c r="Z15" s="85">
        <v>5.65</v>
      </c>
      <c r="AA15" s="85">
        <v>5.0999999999999996</v>
      </c>
      <c r="AB15" s="180">
        <v>6.7312500000000002</v>
      </c>
      <c r="AC15" s="177">
        <v>6.7666666666666666</v>
      </c>
      <c r="AD15" s="178">
        <v>6.2166666666666668</v>
      </c>
      <c r="AE15" s="179">
        <v>11</v>
      </c>
    </row>
    <row r="16" spans="1:31" x14ac:dyDescent="0.25">
      <c r="B16" s="163">
        <v>51</v>
      </c>
      <c r="C16" s="162" t="s">
        <v>414</v>
      </c>
      <c r="D16" s="85">
        <v>3</v>
      </c>
      <c r="E16" s="85">
        <v>3</v>
      </c>
      <c r="F16" s="85">
        <v>3</v>
      </c>
      <c r="G16" s="85">
        <v>3</v>
      </c>
      <c r="H16" s="85">
        <v>3</v>
      </c>
      <c r="I16" s="85">
        <v>3</v>
      </c>
      <c r="J16" s="85">
        <v>3</v>
      </c>
      <c r="K16" s="177">
        <v>3.5</v>
      </c>
      <c r="L16" s="177">
        <v>3</v>
      </c>
      <c r="M16" s="177">
        <v>3</v>
      </c>
      <c r="N16" s="85">
        <v>3</v>
      </c>
      <c r="O16" s="85">
        <v>3</v>
      </c>
      <c r="P16" s="178">
        <v>3</v>
      </c>
      <c r="Q16" s="178">
        <v>3</v>
      </c>
      <c r="R16" s="178">
        <v>3</v>
      </c>
      <c r="S16" s="85">
        <v>3</v>
      </c>
      <c r="T16" s="85">
        <v>3</v>
      </c>
      <c r="U16" s="179">
        <v>4</v>
      </c>
      <c r="V16" s="179">
        <v>5.45</v>
      </c>
      <c r="W16" s="179">
        <v>3.5</v>
      </c>
      <c r="X16" s="85">
        <v>3</v>
      </c>
      <c r="Y16" s="85">
        <v>3</v>
      </c>
      <c r="Z16" s="85">
        <v>3</v>
      </c>
      <c r="AA16" s="85">
        <v>3</v>
      </c>
      <c r="AB16" s="180">
        <v>3.1854166666666668</v>
      </c>
      <c r="AC16" s="177">
        <v>3.1666666666666665</v>
      </c>
      <c r="AD16" s="178">
        <v>3</v>
      </c>
      <c r="AE16" s="179">
        <v>4.3166666666666664</v>
      </c>
    </row>
    <row r="17" spans="2:31" x14ac:dyDescent="0.25">
      <c r="B17" s="163">
        <v>52</v>
      </c>
      <c r="C17" s="162" t="s">
        <v>415</v>
      </c>
      <c r="D17" s="85">
        <v>3</v>
      </c>
      <c r="E17" s="85">
        <v>3.05</v>
      </c>
      <c r="F17" s="85">
        <v>3</v>
      </c>
      <c r="G17" s="85">
        <v>3</v>
      </c>
      <c r="H17" s="85">
        <v>3</v>
      </c>
      <c r="I17" s="85">
        <v>3</v>
      </c>
      <c r="J17" s="85">
        <v>3</v>
      </c>
      <c r="K17" s="177">
        <v>3</v>
      </c>
      <c r="L17" s="177">
        <v>3</v>
      </c>
      <c r="M17" s="177">
        <v>3</v>
      </c>
      <c r="N17" s="85">
        <v>3</v>
      </c>
      <c r="O17" s="85">
        <v>3</v>
      </c>
      <c r="P17" s="178">
        <v>3.15</v>
      </c>
      <c r="Q17" s="178">
        <v>3.1</v>
      </c>
      <c r="R17" s="178">
        <v>3.1</v>
      </c>
      <c r="S17" s="85">
        <v>4.3499999999999996</v>
      </c>
      <c r="T17" s="85">
        <v>9.85</v>
      </c>
      <c r="U17" s="179">
        <v>20</v>
      </c>
      <c r="V17" s="179">
        <v>25.55</v>
      </c>
      <c r="W17" s="179">
        <v>22.15</v>
      </c>
      <c r="X17" s="85">
        <v>13.15</v>
      </c>
      <c r="Y17" s="85">
        <v>5.15</v>
      </c>
      <c r="Z17" s="85">
        <v>3.45</v>
      </c>
      <c r="AA17" s="85">
        <v>3</v>
      </c>
      <c r="AB17" s="180">
        <v>6.3354166666666663</v>
      </c>
      <c r="AC17" s="177">
        <v>3</v>
      </c>
      <c r="AD17" s="178">
        <v>3.1166666666666667</v>
      </c>
      <c r="AE17" s="179">
        <v>22.566666666666666</v>
      </c>
    </row>
    <row r="18" spans="2:31" x14ac:dyDescent="0.25">
      <c r="B18" s="163">
        <v>61</v>
      </c>
      <c r="C18" s="162" t="s">
        <v>416</v>
      </c>
      <c r="D18" s="85">
        <v>7.2</v>
      </c>
      <c r="E18" s="85">
        <v>7.1</v>
      </c>
      <c r="F18" s="85">
        <v>7</v>
      </c>
      <c r="G18" s="85">
        <v>6.95</v>
      </c>
      <c r="H18" s="85">
        <v>6.75</v>
      </c>
      <c r="I18" s="85">
        <v>6.65</v>
      </c>
      <c r="J18" s="85">
        <v>6.95</v>
      </c>
      <c r="K18" s="177">
        <v>7.4</v>
      </c>
      <c r="L18" s="177">
        <v>9.8000000000000007</v>
      </c>
      <c r="M18" s="177">
        <v>9.4</v>
      </c>
      <c r="N18" s="85">
        <v>8.3000000000000007</v>
      </c>
      <c r="O18" s="85">
        <v>8.35</v>
      </c>
      <c r="P18" s="178">
        <v>8.75</v>
      </c>
      <c r="Q18" s="178">
        <v>8.9</v>
      </c>
      <c r="R18" s="178">
        <v>9.0500000000000007</v>
      </c>
      <c r="S18" s="85">
        <v>10.55</v>
      </c>
      <c r="T18" s="85">
        <v>10.5</v>
      </c>
      <c r="U18" s="179">
        <v>14.35</v>
      </c>
      <c r="V18" s="179">
        <v>19.3</v>
      </c>
      <c r="W18" s="179">
        <v>14</v>
      </c>
      <c r="X18" s="85">
        <v>9.1</v>
      </c>
      <c r="Y18" s="85">
        <v>8.15</v>
      </c>
      <c r="Z18" s="85">
        <v>8</v>
      </c>
      <c r="AA18" s="85">
        <v>7.95</v>
      </c>
      <c r="AB18" s="180">
        <v>9.1854166666666668</v>
      </c>
      <c r="AC18" s="177">
        <v>8.8666666666666671</v>
      </c>
      <c r="AD18" s="178">
        <v>8.9</v>
      </c>
      <c r="AE18" s="179">
        <v>15.883333333333333</v>
      </c>
    </row>
    <row r="19" spans="2:31" x14ac:dyDescent="0.25">
      <c r="B19" s="163">
        <v>62</v>
      </c>
      <c r="C19" s="162" t="s">
        <v>417</v>
      </c>
      <c r="D19" s="85">
        <v>8.5500000000000007</v>
      </c>
      <c r="E19" s="85">
        <v>7.1</v>
      </c>
      <c r="F19" s="85">
        <v>7.05</v>
      </c>
      <c r="G19" s="85">
        <v>7</v>
      </c>
      <c r="H19" s="85">
        <v>7</v>
      </c>
      <c r="I19" s="85">
        <v>7.25</v>
      </c>
      <c r="J19" s="85">
        <v>7.45</v>
      </c>
      <c r="K19" s="177">
        <v>18.25</v>
      </c>
      <c r="L19" s="177">
        <v>26.35</v>
      </c>
      <c r="M19" s="177">
        <v>22.05</v>
      </c>
      <c r="N19" s="85">
        <v>19.55</v>
      </c>
      <c r="O19" s="85">
        <v>16.7</v>
      </c>
      <c r="P19" s="178">
        <v>13.35</v>
      </c>
      <c r="Q19" s="178">
        <v>11.2</v>
      </c>
      <c r="R19" s="178">
        <v>9.8000000000000007</v>
      </c>
      <c r="S19" s="85">
        <v>9.35</v>
      </c>
      <c r="T19" s="85">
        <v>10.050000000000001</v>
      </c>
      <c r="U19" s="179">
        <v>9.75</v>
      </c>
      <c r="V19" s="179">
        <v>11.65</v>
      </c>
      <c r="W19" s="179">
        <v>9.35</v>
      </c>
      <c r="X19" s="85">
        <v>8.1</v>
      </c>
      <c r="Y19" s="85">
        <v>7.7</v>
      </c>
      <c r="Z19" s="85">
        <v>7.4</v>
      </c>
      <c r="AA19" s="85">
        <v>7.35</v>
      </c>
      <c r="AB19" s="180">
        <v>11.222916666666666</v>
      </c>
      <c r="AC19" s="177">
        <v>22.216666666666665</v>
      </c>
      <c r="AD19" s="178">
        <v>11.45</v>
      </c>
      <c r="AE19" s="179">
        <v>10.25</v>
      </c>
    </row>
    <row r="20" spans="2:31" x14ac:dyDescent="0.25">
      <c r="B20" s="163">
        <v>71</v>
      </c>
      <c r="C20" s="162" t="s">
        <v>285</v>
      </c>
      <c r="D20" s="85">
        <v>4.75</v>
      </c>
      <c r="E20" s="85">
        <v>3.9473684210526314</v>
      </c>
      <c r="F20" s="85">
        <v>4.25</v>
      </c>
      <c r="G20" s="85">
        <v>3.2307692307692308</v>
      </c>
      <c r="H20" s="85">
        <v>2.75</v>
      </c>
      <c r="I20" s="85">
        <v>2.3333333333333335</v>
      </c>
      <c r="J20" s="85">
        <v>3.7857142857142856</v>
      </c>
      <c r="K20" s="177">
        <v>5.05</v>
      </c>
      <c r="L20" s="177">
        <v>6.4</v>
      </c>
      <c r="M20" s="177">
        <v>6.2</v>
      </c>
      <c r="N20" s="85">
        <v>7</v>
      </c>
      <c r="O20" s="85">
        <v>7.95</v>
      </c>
      <c r="P20" s="178">
        <v>6.85</v>
      </c>
      <c r="Q20" s="178">
        <v>6.3684210526315788</v>
      </c>
      <c r="R20" s="178">
        <v>6.05</v>
      </c>
      <c r="S20" s="85">
        <v>6.75</v>
      </c>
      <c r="T20" s="85">
        <v>6.15</v>
      </c>
      <c r="U20" s="179">
        <v>6.4</v>
      </c>
      <c r="V20" s="179">
        <v>6.45</v>
      </c>
      <c r="W20" s="179">
        <v>6.8</v>
      </c>
      <c r="X20" s="85">
        <v>6.15</v>
      </c>
      <c r="Y20" s="85">
        <v>5.3</v>
      </c>
      <c r="Z20" s="85">
        <v>5</v>
      </c>
      <c r="AA20" s="85">
        <v>6.1</v>
      </c>
      <c r="AB20" s="180">
        <v>5.7283105022831053</v>
      </c>
      <c r="AC20" s="177">
        <v>5.8833333333333337</v>
      </c>
      <c r="AD20" s="178">
        <v>6.4237288135593218</v>
      </c>
      <c r="AE20" s="179">
        <v>6.55</v>
      </c>
    </row>
    <row r="21" spans="2:31" x14ac:dyDescent="0.25">
      <c r="B21" s="163">
        <v>72</v>
      </c>
      <c r="C21" s="162" t="s">
        <v>284</v>
      </c>
      <c r="D21" s="85">
        <v>5.6470588235294121</v>
      </c>
      <c r="E21" s="85">
        <v>4.4000000000000004</v>
      </c>
      <c r="F21" s="85">
        <v>3.5454545454545454</v>
      </c>
      <c r="G21" s="85">
        <v>2.2727272727272729</v>
      </c>
      <c r="H21" s="85">
        <v>2.5454545454545454</v>
      </c>
      <c r="I21" s="85">
        <v>3.3684210526315788</v>
      </c>
      <c r="J21" s="85">
        <v>4.3499999999999996</v>
      </c>
      <c r="K21" s="177">
        <v>5.8947368421052628</v>
      </c>
      <c r="L21" s="177">
        <v>5.9</v>
      </c>
      <c r="M21" s="177">
        <v>5.85</v>
      </c>
      <c r="N21" s="85">
        <v>5.75</v>
      </c>
      <c r="O21" s="85">
        <v>5.55</v>
      </c>
      <c r="P21" s="178">
        <v>5.7222222222222223</v>
      </c>
      <c r="Q21" s="178">
        <v>5.3684210526315788</v>
      </c>
      <c r="R21" s="178">
        <v>6.1111111111111107</v>
      </c>
      <c r="S21" s="85">
        <v>6.1052631578947372</v>
      </c>
      <c r="T21" s="85">
        <v>6.15</v>
      </c>
      <c r="U21" s="179">
        <v>6.9</v>
      </c>
      <c r="V21" s="179">
        <v>8.0500000000000007</v>
      </c>
      <c r="W21" s="179">
        <v>7.2</v>
      </c>
      <c r="X21" s="85">
        <v>5.95</v>
      </c>
      <c r="Y21" s="85">
        <v>6.15</v>
      </c>
      <c r="Z21" s="85">
        <v>5.3684210526315788</v>
      </c>
      <c r="AA21" s="85">
        <v>5</v>
      </c>
      <c r="AB21" s="180">
        <v>5.5494252873563221</v>
      </c>
      <c r="AC21" s="177">
        <v>5.8813559322033901</v>
      </c>
      <c r="AD21" s="178">
        <v>5.7272727272727275</v>
      </c>
      <c r="AE21" s="179">
        <v>7.3833333333333337</v>
      </c>
    </row>
    <row r="22" spans="2:31" x14ac:dyDescent="0.25">
      <c r="B22" s="163">
        <v>81</v>
      </c>
      <c r="C22" s="162" t="s">
        <v>392</v>
      </c>
      <c r="D22" s="85">
        <v>9.4</v>
      </c>
      <c r="E22" s="85">
        <v>9</v>
      </c>
      <c r="F22" s="85">
        <v>9.15</v>
      </c>
      <c r="G22" s="85">
        <v>9.5500000000000007</v>
      </c>
      <c r="H22" s="85">
        <v>10.75</v>
      </c>
      <c r="I22" s="85">
        <v>9.1</v>
      </c>
      <c r="J22" s="85">
        <v>9.1999999999999993</v>
      </c>
      <c r="K22" s="177">
        <v>9.0500000000000007</v>
      </c>
      <c r="L22" s="177">
        <v>9.3000000000000007</v>
      </c>
      <c r="M22" s="177">
        <v>9.4499999999999993</v>
      </c>
      <c r="N22" s="85">
        <v>9.3000000000000007</v>
      </c>
      <c r="O22" s="85">
        <v>9.5500000000000007</v>
      </c>
      <c r="P22" s="178">
        <v>9.5500000000000007</v>
      </c>
      <c r="Q22" s="178">
        <v>9.5500000000000007</v>
      </c>
      <c r="R22" s="178">
        <v>9.5500000000000007</v>
      </c>
      <c r="S22" s="85">
        <v>10.1</v>
      </c>
      <c r="T22" s="85">
        <v>10</v>
      </c>
      <c r="U22" s="179">
        <v>10.45</v>
      </c>
      <c r="V22" s="179">
        <v>16.25</v>
      </c>
      <c r="W22" s="179">
        <v>18.850000000000001</v>
      </c>
      <c r="X22" s="85">
        <v>11.85</v>
      </c>
      <c r="Y22" s="85">
        <v>9.9</v>
      </c>
      <c r="Z22" s="85">
        <v>9.4</v>
      </c>
      <c r="AA22" s="85">
        <v>9.8000000000000007</v>
      </c>
      <c r="AB22" s="180">
        <v>10.335416666666667</v>
      </c>
      <c r="AC22" s="177">
        <v>9.2666666666666675</v>
      </c>
      <c r="AD22" s="178">
        <v>9.5500000000000007</v>
      </c>
      <c r="AE22" s="179">
        <v>15.183333333333334</v>
      </c>
    </row>
    <row r="23" spans="2:31" x14ac:dyDescent="0.25">
      <c r="B23" s="163">
        <v>82</v>
      </c>
      <c r="C23" s="162" t="s">
        <v>391</v>
      </c>
      <c r="D23" s="85">
        <v>9.4499999999999993</v>
      </c>
      <c r="E23" s="85">
        <v>8.9499999999999993</v>
      </c>
      <c r="F23" s="85">
        <v>10.45</v>
      </c>
      <c r="G23" s="85">
        <v>13.45</v>
      </c>
      <c r="H23" s="85">
        <v>10.85</v>
      </c>
      <c r="I23" s="85">
        <v>9.75</v>
      </c>
      <c r="J23" s="85">
        <v>9.5500000000000007</v>
      </c>
      <c r="K23" s="177">
        <v>9.85</v>
      </c>
      <c r="L23" s="177">
        <v>14.3</v>
      </c>
      <c r="M23" s="177">
        <v>13.35</v>
      </c>
      <c r="N23" s="85">
        <v>11.45</v>
      </c>
      <c r="O23" s="85">
        <v>11.3</v>
      </c>
      <c r="P23" s="178">
        <v>10.6</v>
      </c>
      <c r="Q23" s="178">
        <v>9.85</v>
      </c>
      <c r="R23" s="178">
        <v>9.8000000000000007</v>
      </c>
      <c r="S23" s="85">
        <v>10.4</v>
      </c>
      <c r="T23" s="85">
        <v>9.3000000000000007</v>
      </c>
      <c r="U23" s="179">
        <v>9.6</v>
      </c>
      <c r="V23" s="179">
        <v>15.3</v>
      </c>
      <c r="W23" s="179">
        <v>21.75</v>
      </c>
      <c r="X23" s="85">
        <v>11.25</v>
      </c>
      <c r="Y23" s="85">
        <v>9.4</v>
      </c>
      <c r="Z23" s="85">
        <v>8.9</v>
      </c>
      <c r="AA23" s="85">
        <v>9.25</v>
      </c>
      <c r="AB23" s="180">
        <v>11.170833333333333</v>
      </c>
      <c r="AC23" s="177">
        <v>12.5</v>
      </c>
      <c r="AD23" s="178">
        <v>10.083333333333334</v>
      </c>
      <c r="AE23" s="179">
        <v>15.55</v>
      </c>
    </row>
    <row r="24" spans="2:31" x14ac:dyDescent="0.25">
      <c r="B24" s="163">
        <v>91</v>
      </c>
      <c r="C24" s="162" t="s">
        <v>418</v>
      </c>
      <c r="D24" s="85">
        <v>15</v>
      </c>
      <c r="E24" s="85">
        <v>15</v>
      </c>
      <c r="F24" s="85">
        <v>15</v>
      </c>
      <c r="G24" s="85">
        <v>14.75</v>
      </c>
      <c r="H24" s="85">
        <v>14.25</v>
      </c>
      <c r="I24" s="85">
        <v>14</v>
      </c>
      <c r="J24" s="85">
        <v>15.2</v>
      </c>
      <c r="K24" s="177">
        <v>23.5</v>
      </c>
      <c r="L24" s="177">
        <v>22.45</v>
      </c>
      <c r="M24" s="177">
        <v>17.95</v>
      </c>
      <c r="N24" s="85">
        <v>18.149999999999999</v>
      </c>
      <c r="O24" s="85">
        <v>18.350000000000001</v>
      </c>
      <c r="P24" s="178">
        <v>18.7</v>
      </c>
      <c r="Q24" s="178">
        <v>20.100000000000001</v>
      </c>
      <c r="R24" s="178">
        <v>23</v>
      </c>
      <c r="S24" s="85">
        <v>21.95</v>
      </c>
      <c r="T24" s="85">
        <v>20.85</v>
      </c>
      <c r="U24" s="179">
        <v>19.649999999999999</v>
      </c>
      <c r="V24" s="179">
        <v>20.75</v>
      </c>
      <c r="W24" s="179">
        <v>20.8</v>
      </c>
      <c r="X24" s="85">
        <v>18.45</v>
      </c>
      <c r="Y24" s="85">
        <v>16.8</v>
      </c>
      <c r="Z24" s="85">
        <v>15.85</v>
      </c>
      <c r="AA24" s="85">
        <v>15.4</v>
      </c>
      <c r="AB24" s="180">
        <v>18.162500000000001</v>
      </c>
      <c r="AC24" s="177">
        <v>21.3</v>
      </c>
      <c r="AD24" s="178">
        <v>20.6</v>
      </c>
      <c r="AE24" s="179">
        <v>20.399999999999999</v>
      </c>
    </row>
    <row r="25" spans="2:31" x14ac:dyDescent="0.25">
      <c r="B25" s="163">
        <v>92</v>
      </c>
      <c r="C25" s="162" t="s">
        <v>419</v>
      </c>
      <c r="D25" s="85">
        <v>17.149999999999999</v>
      </c>
      <c r="E25" s="85">
        <v>15.4</v>
      </c>
      <c r="F25" s="85">
        <v>14.6</v>
      </c>
      <c r="G25" s="85">
        <v>15.2</v>
      </c>
      <c r="H25" s="85">
        <v>18.149999999999999</v>
      </c>
      <c r="I25" s="85">
        <v>14.65</v>
      </c>
      <c r="J25" s="85">
        <v>14.5</v>
      </c>
      <c r="K25" s="177">
        <v>16.649999999999999</v>
      </c>
      <c r="L25" s="177">
        <v>23.55</v>
      </c>
      <c r="M25" s="177">
        <v>21.9</v>
      </c>
      <c r="N25" s="85">
        <v>16.899999999999999</v>
      </c>
      <c r="O25" s="85">
        <v>16.899999999999999</v>
      </c>
      <c r="P25" s="178">
        <v>18.100000000000001</v>
      </c>
      <c r="Q25" s="178">
        <v>19.45</v>
      </c>
      <c r="R25" s="178">
        <v>22.55</v>
      </c>
      <c r="S25" s="85">
        <v>22.25</v>
      </c>
      <c r="T25" s="85">
        <v>21.3</v>
      </c>
      <c r="U25" s="179">
        <v>27.05</v>
      </c>
      <c r="V25" s="179">
        <v>32.15</v>
      </c>
      <c r="W25" s="179">
        <v>31.05</v>
      </c>
      <c r="X25" s="85">
        <v>21.65</v>
      </c>
      <c r="Y25" s="85">
        <v>16.8</v>
      </c>
      <c r="Z25" s="85">
        <v>15.6</v>
      </c>
      <c r="AA25" s="85">
        <v>15.15</v>
      </c>
      <c r="AB25" s="180">
        <v>19.527083333333334</v>
      </c>
      <c r="AC25" s="177">
        <v>20.7</v>
      </c>
      <c r="AD25" s="178">
        <v>20.033333333333335</v>
      </c>
      <c r="AE25" s="179">
        <v>30.083333333333332</v>
      </c>
    </row>
    <row r="26" spans="2:31" x14ac:dyDescent="0.25">
      <c r="B26" s="163">
        <v>101</v>
      </c>
      <c r="C26" s="162" t="s">
        <v>390</v>
      </c>
      <c r="D26" s="85">
        <v>104.05</v>
      </c>
      <c r="E26" s="85">
        <v>79.599999999999994</v>
      </c>
      <c r="F26" s="85">
        <v>62.95</v>
      </c>
      <c r="G26" s="85">
        <v>54.55</v>
      </c>
      <c r="H26" s="85">
        <v>53.15</v>
      </c>
      <c r="I26" s="85">
        <v>39.35</v>
      </c>
      <c r="J26" s="85">
        <v>61.7</v>
      </c>
      <c r="K26" s="177">
        <v>82.4</v>
      </c>
      <c r="L26" s="177">
        <v>87.35</v>
      </c>
      <c r="M26" s="177">
        <v>111.85</v>
      </c>
      <c r="N26" s="85">
        <v>112.9</v>
      </c>
      <c r="O26" s="85">
        <v>130.85</v>
      </c>
      <c r="P26" s="178">
        <v>131.05000000000001</v>
      </c>
      <c r="Q26" s="178">
        <v>160.44999999999999</v>
      </c>
      <c r="R26" s="178">
        <v>162</v>
      </c>
      <c r="S26" s="85">
        <v>172.45</v>
      </c>
      <c r="T26" s="85">
        <v>146.75</v>
      </c>
      <c r="U26" s="179">
        <v>142.19999999999999</v>
      </c>
      <c r="V26" s="179">
        <v>143.30000000000001</v>
      </c>
      <c r="W26" s="179">
        <v>155.69999999999999</v>
      </c>
      <c r="X26" s="85">
        <v>133.25</v>
      </c>
      <c r="Y26" s="85">
        <v>124.6</v>
      </c>
      <c r="Z26" s="85">
        <v>91.45</v>
      </c>
      <c r="AA26" s="85">
        <v>79.55</v>
      </c>
      <c r="AB26" s="180">
        <v>109.31041666666667</v>
      </c>
      <c r="AC26" s="177">
        <v>93.86666666666666</v>
      </c>
      <c r="AD26" s="178">
        <v>151.16666666666666</v>
      </c>
      <c r="AE26" s="179">
        <v>147.06666666666666</v>
      </c>
    </row>
    <row r="27" spans="2:31" x14ac:dyDescent="0.25">
      <c r="B27" s="163">
        <v>102</v>
      </c>
      <c r="C27" s="162" t="s">
        <v>389</v>
      </c>
      <c r="D27" s="85">
        <v>14.75</v>
      </c>
      <c r="E27" s="85">
        <v>13.3</v>
      </c>
      <c r="F27" s="85">
        <v>14.5</v>
      </c>
      <c r="G27" s="85">
        <v>11.05</v>
      </c>
      <c r="H27" s="85">
        <v>9</v>
      </c>
      <c r="I27" s="85">
        <v>11.2</v>
      </c>
      <c r="J27" s="85">
        <v>14.3</v>
      </c>
      <c r="K27" s="177">
        <v>13.85</v>
      </c>
      <c r="L27" s="177">
        <v>12.8</v>
      </c>
      <c r="M27" s="177">
        <v>12.75</v>
      </c>
      <c r="N27" s="85">
        <v>14.75</v>
      </c>
      <c r="O27" s="85">
        <v>16.649999999999999</v>
      </c>
      <c r="P27" s="178">
        <v>15.6</v>
      </c>
      <c r="Q27" s="178">
        <v>15.65</v>
      </c>
      <c r="R27" s="178">
        <v>15.7</v>
      </c>
      <c r="S27" s="85">
        <v>14.5</v>
      </c>
      <c r="T27" s="85">
        <v>14.55</v>
      </c>
      <c r="U27" s="179">
        <v>15.85</v>
      </c>
      <c r="V27" s="179">
        <v>13.6</v>
      </c>
      <c r="W27" s="179">
        <v>13.1</v>
      </c>
      <c r="X27" s="85">
        <v>14</v>
      </c>
      <c r="Y27" s="85">
        <v>15.25</v>
      </c>
      <c r="Z27" s="85">
        <v>14.8</v>
      </c>
      <c r="AA27" s="85">
        <v>14.2</v>
      </c>
      <c r="AB27" s="180">
        <v>13.987500000000001</v>
      </c>
      <c r="AC27" s="177">
        <v>13.133333333333333</v>
      </c>
      <c r="AD27" s="178">
        <v>15.65</v>
      </c>
      <c r="AE27" s="179">
        <v>14.183333333333334</v>
      </c>
    </row>
    <row r="28" spans="2:31" x14ac:dyDescent="0.25">
      <c r="B28" s="163">
        <v>111</v>
      </c>
      <c r="C28" s="162" t="s">
        <v>277</v>
      </c>
      <c r="D28" s="85">
        <v>10.8</v>
      </c>
      <c r="E28" s="85">
        <v>11.85</v>
      </c>
      <c r="F28" s="85">
        <v>12.15</v>
      </c>
      <c r="G28" s="85">
        <v>12.75</v>
      </c>
      <c r="H28" s="85">
        <v>10.050000000000001</v>
      </c>
      <c r="I28" s="85">
        <v>10.95</v>
      </c>
      <c r="J28" s="85">
        <v>11.45</v>
      </c>
      <c r="K28" s="177">
        <v>10.65</v>
      </c>
      <c r="L28" s="177">
        <v>11.35</v>
      </c>
      <c r="M28" s="177">
        <v>11.1</v>
      </c>
      <c r="N28" s="85">
        <v>11.2</v>
      </c>
      <c r="O28" s="85">
        <v>11.3</v>
      </c>
      <c r="P28" s="178">
        <v>11.4</v>
      </c>
      <c r="Q28" s="178">
        <v>10.45</v>
      </c>
      <c r="R28" s="178">
        <v>11.3</v>
      </c>
      <c r="S28" s="85">
        <v>11.45</v>
      </c>
      <c r="T28" s="85">
        <v>11.5</v>
      </c>
      <c r="U28" s="179">
        <v>10.6</v>
      </c>
      <c r="V28" s="179">
        <v>10</v>
      </c>
      <c r="W28" s="179">
        <v>11</v>
      </c>
      <c r="X28" s="85">
        <v>11.5</v>
      </c>
      <c r="Y28" s="85">
        <v>13.55</v>
      </c>
      <c r="Z28" s="85">
        <v>12.95</v>
      </c>
      <c r="AA28" s="85">
        <v>11.2</v>
      </c>
      <c r="AB28" s="180">
        <v>11.354166666666666</v>
      </c>
      <c r="AC28" s="177">
        <v>11.033333333333333</v>
      </c>
      <c r="AD28" s="178">
        <v>11.05</v>
      </c>
      <c r="AE28" s="179">
        <v>10.533333333333333</v>
      </c>
    </row>
    <row r="29" spans="2:31" x14ac:dyDescent="0.25">
      <c r="B29" s="163">
        <v>112</v>
      </c>
      <c r="C29" s="162" t="s">
        <v>276</v>
      </c>
      <c r="D29" s="85">
        <v>11.75</v>
      </c>
      <c r="E29" s="85">
        <v>11</v>
      </c>
      <c r="F29" s="85">
        <v>10.8</v>
      </c>
      <c r="G29" s="85">
        <v>11.25</v>
      </c>
      <c r="H29" s="85">
        <v>10.85</v>
      </c>
      <c r="I29" s="85">
        <v>10.050000000000001</v>
      </c>
      <c r="J29" s="85">
        <v>9.9499999999999993</v>
      </c>
      <c r="K29" s="177">
        <v>10.45</v>
      </c>
      <c r="L29" s="177">
        <v>11.15</v>
      </c>
      <c r="M29" s="177">
        <v>11.35</v>
      </c>
      <c r="N29" s="85">
        <v>9.9</v>
      </c>
      <c r="O29" s="85">
        <v>9.9499999999999993</v>
      </c>
      <c r="P29" s="178">
        <v>10.3</v>
      </c>
      <c r="Q29" s="178">
        <v>9.9499999999999993</v>
      </c>
      <c r="R29" s="178">
        <v>11.55</v>
      </c>
      <c r="S29" s="85">
        <v>10.6</v>
      </c>
      <c r="T29" s="85">
        <v>10.6</v>
      </c>
      <c r="U29" s="179">
        <v>11.4</v>
      </c>
      <c r="V29" s="179">
        <v>11.75</v>
      </c>
      <c r="W29" s="179">
        <v>10</v>
      </c>
      <c r="X29" s="85">
        <v>9.9</v>
      </c>
      <c r="Y29" s="85">
        <v>11.15</v>
      </c>
      <c r="Z29" s="85">
        <v>11.75</v>
      </c>
      <c r="AA29" s="85">
        <v>10.85</v>
      </c>
      <c r="AB29" s="180">
        <v>10.760416666666666</v>
      </c>
      <c r="AC29" s="177">
        <v>10.983333333333333</v>
      </c>
      <c r="AD29" s="178">
        <v>10.6</v>
      </c>
      <c r="AE29" s="179">
        <v>11.05</v>
      </c>
    </row>
    <row r="30" spans="2:31" x14ac:dyDescent="0.25">
      <c r="B30" s="163">
        <v>121</v>
      </c>
      <c r="C30" s="162" t="s">
        <v>388</v>
      </c>
      <c r="D30" s="85">
        <v>3.6</v>
      </c>
      <c r="E30" s="85">
        <v>3.1</v>
      </c>
      <c r="F30" s="85">
        <v>3</v>
      </c>
      <c r="G30" s="85">
        <v>2.95</v>
      </c>
      <c r="H30" s="85">
        <v>3.2</v>
      </c>
      <c r="I30" s="85">
        <v>5.2</v>
      </c>
      <c r="J30" s="85">
        <v>3.05</v>
      </c>
      <c r="K30" s="177">
        <v>3.2</v>
      </c>
      <c r="L30" s="177">
        <v>3.3</v>
      </c>
      <c r="M30" s="177">
        <v>3.25</v>
      </c>
      <c r="N30" s="85">
        <v>3.55</v>
      </c>
      <c r="O30" s="85">
        <v>3.4</v>
      </c>
      <c r="P30" s="178">
        <v>3.4</v>
      </c>
      <c r="Q30" s="178">
        <v>3.4</v>
      </c>
      <c r="R30" s="178">
        <v>4.0999999999999996</v>
      </c>
      <c r="S30" s="85">
        <v>3.45</v>
      </c>
      <c r="T30" s="85">
        <v>3.55</v>
      </c>
      <c r="U30" s="179">
        <v>3.5</v>
      </c>
      <c r="V30" s="179">
        <v>4.45</v>
      </c>
      <c r="W30" s="179">
        <v>3.35</v>
      </c>
      <c r="X30" s="85">
        <v>3.1</v>
      </c>
      <c r="Y30" s="85">
        <v>3.15</v>
      </c>
      <c r="Z30" s="85">
        <v>3.15</v>
      </c>
      <c r="AA30" s="85">
        <v>3.1</v>
      </c>
      <c r="AB30" s="180">
        <v>3.4375</v>
      </c>
      <c r="AC30" s="177">
        <v>3.25</v>
      </c>
      <c r="AD30" s="178">
        <v>3.6333333333333333</v>
      </c>
      <c r="AE30" s="179">
        <v>3.7666666666666666</v>
      </c>
    </row>
    <row r="31" spans="2:31" x14ac:dyDescent="0.25">
      <c r="B31" s="163">
        <v>122</v>
      </c>
      <c r="C31" s="162" t="s">
        <v>387</v>
      </c>
      <c r="D31" s="85">
        <v>3.35</v>
      </c>
      <c r="E31" s="85">
        <v>3.35</v>
      </c>
      <c r="F31" s="85">
        <v>3.45</v>
      </c>
      <c r="G31" s="85">
        <v>3.35</v>
      </c>
      <c r="H31" s="85">
        <v>3.15</v>
      </c>
      <c r="I31" s="85">
        <v>3.15</v>
      </c>
      <c r="J31" s="85">
        <v>3.05</v>
      </c>
      <c r="K31" s="177">
        <v>3</v>
      </c>
      <c r="L31" s="177">
        <v>3.15</v>
      </c>
      <c r="M31" s="177">
        <v>3.15</v>
      </c>
      <c r="N31" s="85">
        <v>3.25</v>
      </c>
      <c r="O31" s="85">
        <v>3.2</v>
      </c>
      <c r="P31" s="178">
        <v>3.1</v>
      </c>
      <c r="Q31" s="178">
        <v>3.15</v>
      </c>
      <c r="R31" s="178">
        <v>3.35</v>
      </c>
      <c r="S31" s="85">
        <v>3.4</v>
      </c>
      <c r="T31" s="85">
        <v>3.4</v>
      </c>
      <c r="U31" s="179">
        <v>3.65</v>
      </c>
      <c r="V31" s="179">
        <v>3.55</v>
      </c>
      <c r="W31" s="179">
        <v>3.6</v>
      </c>
      <c r="X31" s="85">
        <v>3.15</v>
      </c>
      <c r="Y31" s="85">
        <v>3.35</v>
      </c>
      <c r="Z31" s="85">
        <v>3.2</v>
      </c>
      <c r="AA31" s="85">
        <v>3.2</v>
      </c>
      <c r="AB31" s="180">
        <v>3.2791666666666668</v>
      </c>
      <c r="AC31" s="177">
        <v>3.1</v>
      </c>
      <c r="AD31" s="178">
        <v>3.2</v>
      </c>
      <c r="AE31" s="179">
        <v>3.6</v>
      </c>
    </row>
    <row r="32" spans="2:31" x14ac:dyDescent="0.25">
      <c r="B32" s="163">
        <v>131</v>
      </c>
      <c r="C32" s="162" t="s">
        <v>386</v>
      </c>
      <c r="D32" s="85">
        <v>10.3</v>
      </c>
      <c r="E32" s="85">
        <v>9.5500000000000007</v>
      </c>
      <c r="F32" s="85">
        <v>9.1</v>
      </c>
      <c r="G32" s="85">
        <v>9.3000000000000007</v>
      </c>
      <c r="H32" s="85">
        <v>9.3000000000000007</v>
      </c>
      <c r="I32" s="85">
        <v>8.9</v>
      </c>
      <c r="J32" s="85">
        <v>9.3000000000000007</v>
      </c>
      <c r="K32" s="177">
        <v>10.55</v>
      </c>
      <c r="L32" s="177">
        <v>13</v>
      </c>
      <c r="M32" s="177">
        <v>12.75</v>
      </c>
      <c r="N32" s="85">
        <v>12.35</v>
      </c>
      <c r="O32" s="85">
        <v>14.25</v>
      </c>
      <c r="P32" s="178">
        <v>12.85</v>
      </c>
      <c r="Q32" s="178">
        <v>13.05</v>
      </c>
      <c r="R32" s="178">
        <v>14.15</v>
      </c>
      <c r="S32" s="85">
        <v>14.95</v>
      </c>
      <c r="T32" s="85">
        <v>17.3</v>
      </c>
      <c r="U32" s="179">
        <v>18.45</v>
      </c>
      <c r="V32" s="179">
        <v>25.55</v>
      </c>
      <c r="W32" s="179">
        <v>21.7</v>
      </c>
      <c r="X32" s="85">
        <v>14.65</v>
      </c>
      <c r="Y32" s="85">
        <v>11.7</v>
      </c>
      <c r="Z32" s="85">
        <v>11.4</v>
      </c>
      <c r="AA32" s="85">
        <v>11.8</v>
      </c>
      <c r="AB32" s="180">
        <v>13.175000000000001</v>
      </c>
      <c r="AC32" s="177">
        <v>12.1</v>
      </c>
      <c r="AD32" s="178">
        <v>13.35</v>
      </c>
      <c r="AE32" s="179">
        <v>21.9</v>
      </c>
    </row>
    <row r="33" spans="2:31" x14ac:dyDescent="0.25">
      <c r="B33" s="163">
        <v>132</v>
      </c>
      <c r="C33" s="162" t="s">
        <v>385</v>
      </c>
      <c r="D33" s="85">
        <v>10.050000000000001</v>
      </c>
      <c r="E33" s="85">
        <v>9.75</v>
      </c>
      <c r="F33" s="85">
        <v>8.9499999999999993</v>
      </c>
      <c r="G33" s="85">
        <v>9</v>
      </c>
      <c r="H33" s="85">
        <v>8.9</v>
      </c>
      <c r="I33" s="85">
        <v>8.8000000000000007</v>
      </c>
      <c r="J33" s="85">
        <v>9.1999999999999993</v>
      </c>
      <c r="K33" s="177">
        <v>11.35</v>
      </c>
      <c r="L33" s="177">
        <v>16.8</v>
      </c>
      <c r="M33" s="177">
        <v>16.899999999999999</v>
      </c>
      <c r="N33" s="85">
        <v>14.75</v>
      </c>
      <c r="O33" s="85">
        <v>13.4</v>
      </c>
      <c r="P33" s="178">
        <v>14.4</v>
      </c>
      <c r="Q33" s="178">
        <v>14.85</v>
      </c>
      <c r="R33" s="178">
        <v>16</v>
      </c>
      <c r="S33" s="85">
        <v>15.5</v>
      </c>
      <c r="T33" s="85">
        <v>17.350000000000001</v>
      </c>
      <c r="U33" s="179">
        <v>29.6</v>
      </c>
      <c r="V33" s="179">
        <v>37.15</v>
      </c>
      <c r="W33" s="179">
        <v>27.5</v>
      </c>
      <c r="X33" s="85">
        <v>14.9</v>
      </c>
      <c r="Y33" s="85">
        <v>11.4</v>
      </c>
      <c r="Z33" s="85">
        <v>11.1</v>
      </c>
      <c r="AA33" s="85">
        <v>10.55</v>
      </c>
      <c r="AB33" s="180">
        <v>14.922916666666667</v>
      </c>
      <c r="AC33" s="177">
        <v>15.016666666666667</v>
      </c>
      <c r="AD33" s="178">
        <v>15.083333333333334</v>
      </c>
      <c r="AE33" s="179">
        <v>31.416666666666668</v>
      </c>
    </row>
    <row r="34" spans="2:31" x14ac:dyDescent="0.25">
      <c r="B34" s="163">
        <v>161</v>
      </c>
      <c r="C34" s="162" t="s">
        <v>271</v>
      </c>
      <c r="D34" s="85">
        <v>13.6</v>
      </c>
      <c r="E34" s="85">
        <v>10.45</v>
      </c>
      <c r="F34" s="85">
        <v>7.75</v>
      </c>
      <c r="G34" s="85">
        <v>9.5789473684210531</v>
      </c>
      <c r="H34" s="85">
        <v>10.35</v>
      </c>
      <c r="I34" s="85">
        <v>11.75</v>
      </c>
      <c r="J34" s="85">
        <v>11</v>
      </c>
      <c r="K34" s="177">
        <v>12.05</v>
      </c>
      <c r="L34" s="177">
        <v>13.6</v>
      </c>
      <c r="M34" s="177">
        <v>13.65</v>
      </c>
      <c r="N34" s="85">
        <v>15.9</v>
      </c>
      <c r="O34" s="85">
        <v>14.55</v>
      </c>
      <c r="P34" s="178">
        <v>14.15</v>
      </c>
      <c r="Q34" s="178">
        <v>12.95</v>
      </c>
      <c r="R34" s="178">
        <v>13.5</v>
      </c>
      <c r="S34" s="85">
        <v>12.95</v>
      </c>
      <c r="T34" s="85">
        <v>14</v>
      </c>
      <c r="U34" s="179">
        <v>13.5</v>
      </c>
      <c r="V34" s="179">
        <v>12.65</v>
      </c>
      <c r="W34" s="179">
        <v>11.2</v>
      </c>
      <c r="X34" s="85">
        <v>11.5</v>
      </c>
      <c r="Y34" s="85">
        <v>12.65</v>
      </c>
      <c r="Z34" s="85">
        <v>12.95</v>
      </c>
      <c r="AA34" s="85">
        <v>12.6</v>
      </c>
      <c r="AB34" s="180">
        <v>12.457202505219207</v>
      </c>
      <c r="AC34" s="177">
        <v>13.1</v>
      </c>
      <c r="AD34" s="178">
        <v>13.533333333333333</v>
      </c>
      <c r="AE34" s="179">
        <v>12.45</v>
      </c>
    </row>
    <row r="35" spans="2:31" x14ac:dyDescent="0.25">
      <c r="B35" s="163">
        <v>162</v>
      </c>
      <c r="C35" s="162" t="s">
        <v>270</v>
      </c>
      <c r="D35" s="85">
        <v>8.4499999999999993</v>
      </c>
      <c r="E35" s="85">
        <v>8.3000000000000007</v>
      </c>
      <c r="F35" s="85">
        <v>7.9</v>
      </c>
      <c r="G35" s="85">
        <v>7.3</v>
      </c>
      <c r="H35" s="85">
        <v>9.5</v>
      </c>
      <c r="I35" s="85">
        <v>9.0500000000000007</v>
      </c>
      <c r="J35" s="85">
        <v>8.8000000000000007</v>
      </c>
      <c r="K35" s="177">
        <v>10</v>
      </c>
      <c r="L35" s="177">
        <v>10.050000000000001</v>
      </c>
      <c r="M35" s="177">
        <v>8.9</v>
      </c>
      <c r="N35" s="85">
        <v>10.1</v>
      </c>
      <c r="O35" s="85">
        <v>8.8000000000000007</v>
      </c>
      <c r="P35" s="178">
        <v>9.1999999999999993</v>
      </c>
      <c r="Q35" s="178">
        <v>10.3</v>
      </c>
      <c r="R35" s="178">
        <v>10</v>
      </c>
      <c r="S35" s="85">
        <v>10.1</v>
      </c>
      <c r="T35" s="85">
        <v>10.55</v>
      </c>
      <c r="U35" s="179">
        <v>9.9499999999999993</v>
      </c>
      <c r="V35" s="179">
        <v>10.25</v>
      </c>
      <c r="W35" s="179">
        <v>10.35</v>
      </c>
      <c r="X35" s="85">
        <v>11.75</v>
      </c>
      <c r="Y35" s="85">
        <v>9.3000000000000007</v>
      </c>
      <c r="Z35" s="85">
        <v>9.9499999999999993</v>
      </c>
      <c r="AA35" s="85">
        <v>10.95</v>
      </c>
      <c r="AB35" s="180">
        <v>9.5749999999999993</v>
      </c>
      <c r="AC35" s="177">
        <v>9.65</v>
      </c>
      <c r="AD35" s="178">
        <v>9.8333333333333339</v>
      </c>
      <c r="AE35" s="179">
        <v>10.183333333333334</v>
      </c>
    </row>
    <row r="36" spans="2:31" x14ac:dyDescent="0.25">
      <c r="B36" s="163">
        <v>171</v>
      </c>
      <c r="C36" s="162" t="s">
        <v>269</v>
      </c>
      <c r="D36" s="85">
        <v>10.65</v>
      </c>
      <c r="E36" s="85">
        <v>9.85</v>
      </c>
      <c r="F36" s="85">
        <v>9.6999999999999993</v>
      </c>
      <c r="G36" s="85">
        <v>9.3000000000000007</v>
      </c>
      <c r="H36" s="85">
        <v>9.0500000000000007</v>
      </c>
      <c r="I36" s="85">
        <v>9</v>
      </c>
      <c r="J36" s="85">
        <v>9.25</v>
      </c>
      <c r="K36" s="177">
        <v>12.4</v>
      </c>
      <c r="L36" s="177">
        <v>13.6</v>
      </c>
      <c r="M36" s="177">
        <v>13.7</v>
      </c>
      <c r="N36" s="85">
        <v>15</v>
      </c>
      <c r="O36" s="85">
        <v>11.6</v>
      </c>
      <c r="P36" s="178">
        <v>11.6</v>
      </c>
      <c r="Q36" s="178">
        <v>11.1</v>
      </c>
      <c r="R36" s="178">
        <v>12.65</v>
      </c>
      <c r="S36" s="85">
        <v>15.5</v>
      </c>
      <c r="T36" s="85">
        <v>18.100000000000001</v>
      </c>
      <c r="U36" s="179">
        <v>19.100000000000001</v>
      </c>
      <c r="V36" s="179">
        <v>22.65</v>
      </c>
      <c r="W36" s="179">
        <v>24</v>
      </c>
      <c r="X36" s="85">
        <v>14.3</v>
      </c>
      <c r="Y36" s="85">
        <v>10.75</v>
      </c>
      <c r="Z36" s="85">
        <v>10.6</v>
      </c>
      <c r="AA36" s="85">
        <v>10.75</v>
      </c>
      <c r="AB36" s="180">
        <v>13.091666666666667</v>
      </c>
      <c r="AC36" s="177">
        <v>13.233333333333333</v>
      </c>
      <c r="AD36" s="178">
        <v>11.783333333333333</v>
      </c>
      <c r="AE36" s="179">
        <v>21.916666666666668</v>
      </c>
    </row>
    <row r="37" spans="2:31" x14ac:dyDescent="0.25">
      <c r="B37" s="163">
        <v>172</v>
      </c>
      <c r="C37" s="162" t="s">
        <v>268</v>
      </c>
      <c r="D37" s="85">
        <v>10.199999999999999</v>
      </c>
      <c r="E37" s="85">
        <v>8.85</v>
      </c>
      <c r="F37" s="85">
        <v>8.4</v>
      </c>
      <c r="G37" s="85">
        <v>8.1</v>
      </c>
      <c r="H37" s="85">
        <v>8.15</v>
      </c>
      <c r="I37" s="85">
        <v>8</v>
      </c>
      <c r="J37" s="85">
        <v>8.0500000000000007</v>
      </c>
      <c r="K37" s="177">
        <v>11.15</v>
      </c>
      <c r="L37" s="177">
        <v>16.649999999999999</v>
      </c>
      <c r="M37" s="177">
        <v>18.100000000000001</v>
      </c>
      <c r="N37" s="85">
        <v>16.55</v>
      </c>
      <c r="O37" s="85">
        <v>15.1</v>
      </c>
      <c r="P37" s="178">
        <v>15.3</v>
      </c>
      <c r="Q37" s="178">
        <v>14.95</v>
      </c>
      <c r="R37" s="178">
        <v>15.55</v>
      </c>
      <c r="S37" s="85">
        <v>15.35</v>
      </c>
      <c r="T37" s="85">
        <v>14</v>
      </c>
      <c r="U37" s="179">
        <v>12.9</v>
      </c>
      <c r="V37" s="179">
        <v>11.8</v>
      </c>
      <c r="W37" s="179">
        <v>10.75</v>
      </c>
      <c r="X37" s="85">
        <v>10.050000000000001</v>
      </c>
      <c r="Y37" s="85">
        <v>9.9</v>
      </c>
      <c r="Z37" s="85">
        <v>9.75</v>
      </c>
      <c r="AA37" s="85">
        <v>9.4</v>
      </c>
      <c r="AB37" s="180">
        <v>11.958333333333334</v>
      </c>
      <c r="AC37" s="177">
        <v>15.3</v>
      </c>
      <c r="AD37" s="178">
        <v>15.266666666666667</v>
      </c>
      <c r="AE37" s="179">
        <v>11.816666666666666</v>
      </c>
    </row>
    <row r="38" spans="2:31" x14ac:dyDescent="0.25">
      <c r="B38" s="163">
        <v>181</v>
      </c>
      <c r="C38" s="162" t="s">
        <v>384</v>
      </c>
      <c r="D38" s="85">
        <v>36.9</v>
      </c>
      <c r="E38" s="85">
        <v>36.9</v>
      </c>
      <c r="F38" s="85">
        <v>39.65</v>
      </c>
      <c r="G38" s="85">
        <v>37.799999999999997</v>
      </c>
      <c r="H38" s="85">
        <v>39.5</v>
      </c>
      <c r="I38" s="85">
        <v>39.299999999999997</v>
      </c>
      <c r="J38" s="85">
        <v>37.6</v>
      </c>
      <c r="K38" s="177">
        <v>31.55</v>
      </c>
      <c r="L38" s="177">
        <v>32.299999999999997</v>
      </c>
      <c r="M38" s="177">
        <v>36.200000000000003</v>
      </c>
      <c r="N38" s="85">
        <v>37.799999999999997</v>
      </c>
      <c r="O38" s="85">
        <v>37</v>
      </c>
      <c r="P38" s="178">
        <v>38.450000000000003</v>
      </c>
      <c r="Q38" s="178">
        <v>39.75</v>
      </c>
      <c r="R38" s="178">
        <v>39.450000000000003</v>
      </c>
      <c r="S38" s="85">
        <v>40.299999999999997</v>
      </c>
      <c r="T38" s="85">
        <v>39.25</v>
      </c>
      <c r="U38" s="179">
        <v>38.450000000000003</v>
      </c>
      <c r="V38" s="179">
        <v>38.75</v>
      </c>
      <c r="W38" s="179">
        <v>37.200000000000003</v>
      </c>
      <c r="X38" s="85">
        <v>34.15</v>
      </c>
      <c r="Y38" s="85">
        <v>34.700000000000003</v>
      </c>
      <c r="Z38" s="85">
        <v>39.35</v>
      </c>
      <c r="AA38" s="85">
        <v>41.25</v>
      </c>
      <c r="AB38" s="180">
        <v>37.647916666666667</v>
      </c>
      <c r="AC38" s="177">
        <v>33.35</v>
      </c>
      <c r="AD38" s="178">
        <v>39.216666666666669</v>
      </c>
      <c r="AE38" s="179">
        <v>38.133333333333333</v>
      </c>
    </row>
    <row r="39" spans="2:31" x14ac:dyDescent="0.25">
      <c r="B39" s="163">
        <v>182</v>
      </c>
      <c r="C39" s="162" t="s">
        <v>383</v>
      </c>
      <c r="D39" s="85">
        <v>28</v>
      </c>
      <c r="E39" s="85">
        <v>27.05</v>
      </c>
      <c r="F39" s="85">
        <v>27.45</v>
      </c>
      <c r="G39" s="85">
        <v>27.85</v>
      </c>
      <c r="H39" s="85">
        <v>27.5</v>
      </c>
      <c r="I39" s="85">
        <v>27.3</v>
      </c>
      <c r="J39" s="85">
        <v>28</v>
      </c>
      <c r="K39" s="177">
        <v>31.1</v>
      </c>
      <c r="L39" s="177">
        <v>31</v>
      </c>
      <c r="M39" s="177">
        <v>30.65</v>
      </c>
      <c r="N39" s="85">
        <v>32.049999999999997</v>
      </c>
      <c r="O39" s="85">
        <v>31.75</v>
      </c>
      <c r="P39" s="178">
        <v>31.7</v>
      </c>
      <c r="Q39" s="178">
        <v>32.1</v>
      </c>
      <c r="R39" s="178">
        <v>32.200000000000003</v>
      </c>
      <c r="S39" s="85">
        <v>32.4</v>
      </c>
      <c r="T39" s="85">
        <v>31.25</v>
      </c>
      <c r="U39" s="179">
        <v>31.6</v>
      </c>
      <c r="V39" s="179">
        <v>32.9</v>
      </c>
      <c r="W39" s="179">
        <v>32.75</v>
      </c>
      <c r="X39" s="85">
        <v>31.05</v>
      </c>
      <c r="Y39" s="85">
        <v>29.75</v>
      </c>
      <c r="Z39" s="85">
        <v>29.6</v>
      </c>
      <c r="AA39" s="85">
        <v>28.75</v>
      </c>
      <c r="AB39" s="180">
        <v>30.239583333333332</v>
      </c>
      <c r="AC39" s="177">
        <v>30.916666666666668</v>
      </c>
      <c r="AD39" s="178">
        <v>32</v>
      </c>
      <c r="AE39" s="179">
        <v>32.416666666666664</v>
      </c>
    </row>
    <row r="40" spans="2:31" x14ac:dyDescent="0.25">
      <c r="B40" s="163">
        <v>191</v>
      </c>
      <c r="C40" s="162" t="s">
        <v>382</v>
      </c>
      <c r="D40" s="85">
        <v>5.2</v>
      </c>
      <c r="E40" s="85">
        <v>5.05</v>
      </c>
      <c r="F40" s="85">
        <v>5</v>
      </c>
      <c r="G40" s="85">
        <v>4.8</v>
      </c>
      <c r="H40" s="85">
        <v>4.9000000000000004</v>
      </c>
      <c r="I40" s="85">
        <v>5.05</v>
      </c>
      <c r="J40" s="85">
        <v>5.15</v>
      </c>
      <c r="K40" s="177">
        <v>10.5</v>
      </c>
      <c r="L40" s="177">
        <v>12.4</v>
      </c>
      <c r="M40" s="177">
        <v>10.65</v>
      </c>
      <c r="N40" s="85">
        <v>10.7</v>
      </c>
      <c r="O40" s="85">
        <v>11.35</v>
      </c>
      <c r="P40" s="178">
        <v>11.45</v>
      </c>
      <c r="Q40" s="178">
        <v>10.75</v>
      </c>
      <c r="R40" s="178">
        <v>12.2</v>
      </c>
      <c r="S40" s="85">
        <v>12.3</v>
      </c>
      <c r="T40" s="85">
        <v>10.4</v>
      </c>
      <c r="U40" s="179">
        <v>10.55</v>
      </c>
      <c r="V40" s="179">
        <v>10.85</v>
      </c>
      <c r="W40" s="179">
        <v>7.35</v>
      </c>
      <c r="X40" s="85">
        <v>7</v>
      </c>
      <c r="Y40" s="85">
        <v>6.2</v>
      </c>
      <c r="Z40" s="85">
        <v>5.95</v>
      </c>
      <c r="AA40" s="85">
        <v>5.9</v>
      </c>
      <c r="AB40" s="180">
        <v>8.4020833333333336</v>
      </c>
      <c r="AC40" s="177">
        <v>11.183333333333334</v>
      </c>
      <c r="AD40" s="178">
        <v>11.466666666666667</v>
      </c>
      <c r="AE40" s="179">
        <v>9.5833333333333339</v>
      </c>
    </row>
    <row r="41" spans="2:31" x14ac:dyDescent="0.25">
      <c r="B41" s="163">
        <v>192</v>
      </c>
      <c r="C41" s="162" t="s">
        <v>381</v>
      </c>
      <c r="D41" s="85">
        <v>5.2</v>
      </c>
      <c r="E41" s="85">
        <v>5</v>
      </c>
      <c r="F41" s="85">
        <v>4.95</v>
      </c>
      <c r="G41" s="85">
        <v>4.9000000000000004</v>
      </c>
      <c r="H41" s="85">
        <v>4.9000000000000004</v>
      </c>
      <c r="I41" s="85">
        <v>5.2</v>
      </c>
      <c r="J41" s="85">
        <v>5</v>
      </c>
      <c r="K41" s="177">
        <v>6.1</v>
      </c>
      <c r="L41" s="177">
        <v>7.5</v>
      </c>
      <c r="M41" s="177">
        <v>7.5</v>
      </c>
      <c r="N41" s="85">
        <v>7.45</v>
      </c>
      <c r="O41" s="85">
        <v>7.9</v>
      </c>
      <c r="P41" s="178">
        <v>8.4499999999999993</v>
      </c>
      <c r="Q41" s="178">
        <v>7.95</v>
      </c>
      <c r="R41" s="178">
        <v>8.35</v>
      </c>
      <c r="S41" s="85">
        <v>8.75</v>
      </c>
      <c r="T41" s="85">
        <v>8.6999999999999993</v>
      </c>
      <c r="U41" s="179">
        <v>9.4</v>
      </c>
      <c r="V41" s="179">
        <v>12.35</v>
      </c>
      <c r="W41" s="179">
        <v>9.8000000000000007</v>
      </c>
      <c r="X41" s="85">
        <v>7.25</v>
      </c>
      <c r="Y41" s="85">
        <v>6.25</v>
      </c>
      <c r="Z41" s="85">
        <v>5.85</v>
      </c>
      <c r="AA41" s="85">
        <v>5.4</v>
      </c>
      <c r="AB41" s="180">
        <v>7.0875000000000004</v>
      </c>
      <c r="AC41" s="177">
        <v>7.0333333333333332</v>
      </c>
      <c r="AD41" s="178">
        <v>8.25</v>
      </c>
      <c r="AE41" s="179">
        <v>10.516666666666667</v>
      </c>
    </row>
    <row r="42" spans="2:31" x14ac:dyDescent="0.25">
      <c r="B42" s="163">
        <v>201</v>
      </c>
      <c r="C42" s="162" t="s">
        <v>380</v>
      </c>
      <c r="D42" s="85">
        <v>2.0499999999999998</v>
      </c>
      <c r="E42" s="85">
        <v>2</v>
      </c>
      <c r="F42" s="85">
        <v>2</v>
      </c>
      <c r="G42" s="85">
        <v>2</v>
      </c>
      <c r="H42" s="85">
        <v>2.0499999999999998</v>
      </c>
      <c r="I42" s="85">
        <v>2</v>
      </c>
      <c r="J42" s="85">
        <v>2</v>
      </c>
      <c r="K42" s="177">
        <v>3.05</v>
      </c>
      <c r="L42" s="177">
        <v>2.65</v>
      </c>
      <c r="M42" s="177">
        <v>2.2000000000000002</v>
      </c>
      <c r="N42" s="85">
        <v>2.2999999999999998</v>
      </c>
      <c r="O42" s="85">
        <v>2.5499999999999998</v>
      </c>
      <c r="P42" s="178">
        <v>2.65</v>
      </c>
      <c r="Q42" s="178">
        <v>2.1</v>
      </c>
      <c r="R42" s="178">
        <v>2.7</v>
      </c>
      <c r="S42" s="85">
        <v>2.9</v>
      </c>
      <c r="T42" s="85">
        <v>2.6</v>
      </c>
      <c r="U42" s="179">
        <v>2.7</v>
      </c>
      <c r="V42" s="179">
        <v>2.9</v>
      </c>
      <c r="W42" s="179">
        <v>2.6</v>
      </c>
      <c r="X42" s="85">
        <v>2</v>
      </c>
      <c r="Y42" s="85">
        <v>2</v>
      </c>
      <c r="Z42" s="85">
        <v>2</v>
      </c>
      <c r="AA42" s="85">
        <v>2.0499999999999998</v>
      </c>
      <c r="AB42" s="180">
        <v>2.3354166666666667</v>
      </c>
      <c r="AC42" s="177">
        <v>2.6333333333333333</v>
      </c>
      <c r="AD42" s="178">
        <v>2.4833333333333334</v>
      </c>
      <c r="AE42" s="179">
        <v>2.7333333333333334</v>
      </c>
    </row>
    <row r="43" spans="2:31" x14ac:dyDescent="0.25">
      <c r="B43" s="163">
        <v>202</v>
      </c>
      <c r="C43" s="162" t="s">
        <v>379</v>
      </c>
      <c r="D43" s="85">
        <v>2</v>
      </c>
      <c r="E43" s="85">
        <v>2</v>
      </c>
      <c r="F43" s="85">
        <v>2</v>
      </c>
      <c r="G43" s="85">
        <v>2</v>
      </c>
      <c r="H43" s="85">
        <v>2</v>
      </c>
      <c r="I43" s="85">
        <v>2</v>
      </c>
      <c r="J43" s="85">
        <v>2</v>
      </c>
      <c r="K43" s="177">
        <v>2</v>
      </c>
      <c r="L43" s="177">
        <v>2</v>
      </c>
      <c r="M43" s="177">
        <v>2.0499999999999998</v>
      </c>
      <c r="N43" s="85">
        <v>2.2000000000000002</v>
      </c>
      <c r="O43" s="85">
        <v>2.2999999999999998</v>
      </c>
      <c r="P43" s="178">
        <v>2.25</v>
      </c>
      <c r="Q43" s="178">
        <v>2.2000000000000002</v>
      </c>
      <c r="R43" s="178">
        <v>2.15</v>
      </c>
      <c r="S43" s="85">
        <v>2.2999999999999998</v>
      </c>
      <c r="T43" s="85">
        <v>2.4500000000000002</v>
      </c>
      <c r="U43" s="179">
        <v>2.8</v>
      </c>
      <c r="V43" s="179">
        <v>3.05</v>
      </c>
      <c r="W43" s="179">
        <v>2.85</v>
      </c>
      <c r="X43" s="85">
        <v>2.5499999999999998</v>
      </c>
      <c r="Y43" s="85">
        <v>2</v>
      </c>
      <c r="Z43" s="85">
        <v>2</v>
      </c>
      <c r="AA43" s="85">
        <v>2</v>
      </c>
      <c r="AB43" s="180">
        <v>2.2145833333333331</v>
      </c>
      <c r="AC43" s="177">
        <v>2.0166666666666666</v>
      </c>
      <c r="AD43" s="178">
        <v>2.2000000000000002</v>
      </c>
      <c r="AE43" s="179">
        <v>2.9</v>
      </c>
    </row>
    <row r="44" spans="2:31" x14ac:dyDescent="0.25">
      <c r="B44" s="163">
        <v>211</v>
      </c>
      <c r="C44" s="162" t="s">
        <v>261</v>
      </c>
      <c r="D44" s="85">
        <v>14.6</v>
      </c>
      <c r="E44" s="85">
        <v>13.45</v>
      </c>
      <c r="F44" s="85">
        <v>13.6</v>
      </c>
      <c r="G44" s="85">
        <v>13.5</v>
      </c>
      <c r="H44" s="85">
        <v>13.5</v>
      </c>
      <c r="I44" s="85">
        <v>13.5</v>
      </c>
      <c r="J44" s="85">
        <v>15.75</v>
      </c>
      <c r="K44" s="177">
        <v>30.75</v>
      </c>
      <c r="L44" s="177">
        <v>35.6</v>
      </c>
      <c r="M44" s="177">
        <v>31.6</v>
      </c>
      <c r="N44" s="85">
        <v>30.15</v>
      </c>
      <c r="O44" s="85">
        <v>30</v>
      </c>
      <c r="P44" s="178">
        <v>29.25</v>
      </c>
      <c r="Q44" s="178">
        <v>26.6</v>
      </c>
      <c r="R44" s="178">
        <v>23.65</v>
      </c>
      <c r="S44" s="85">
        <v>21.8</v>
      </c>
      <c r="T44" s="85">
        <v>19.399999999999999</v>
      </c>
      <c r="U44" s="179">
        <v>19.149999999999999</v>
      </c>
      <c r="V44" s="179">
        <v>28.15</v>
      </c>
      <c r="W44" s="179">
        <v>25.45</v>
      </c>
      <c r="X44" s="85">
        <v>16.899999999999999</v>
      </c>
      <c r="Y44" s="85">
        <v>15.25</v>
      </c>
      <c r="Z44" s="85">
        <v>14.85</v>
      </c>
      <c r="AA44" s="85">
        <v>14</v>
      </c>
      <c r="AB44" s="180">
        <v>21.268750000000001</v>
      </c>
      <c r="AC44" s="177">
        <v>32.65</v>
      </c>
      <c r="AD44" s="178">
        <v>26.5</v>
      </c>
      <c r="AE44" s="179">
        <v>24.25</v>
      </c>
    </row>
    <row r="45" spans="2:31" x14ac:dyDescent="0.25">
      <c r="B45" s="163">
        <v>212</v>
      </c>
      <c r="C45" s="162" t="s">
        <v>260</v>
      </c>
      <c r="D45" s="85">
        <v>15.85</v>
      </c>
      <c r="E45" s="85">
        <v>13.9</v>
      </c>
      <c r="F45" s="85">
        <v>13.55</v>
      </c>
      <c r="G45" s="85">
        <v>13.3</v>
      </c>
      <c r="H45" s="85">
        <v>13.25</v>
      </c>
      <c r="I45" s="85">
        <v>13.8</v>
      </c>
      <c r="J45" s="85">
        <v>14.1</v>
      </c>
      <c r="K45" s="177">
        <v>22.45</v>
      </c>
      <c r="L45" s="177">
        <v>27.55</v>
      </c>
      <c r="M45" s="177">
        <v>24.7</v>
      </c>
      <c r="N45" s="85">
        <v>23.1</v>
      </c>
      <c r="O45" s="85">
        <v>23.35</v>
      </c>
      <c r="P45" s="178">
        <v>25</v>
      </c>
      <c r="Q45" s="178">
        <v>25.3</v>
      </c>
      <c r="R45" s="178">
        <v>27.95</v>
      </c>
      <c r="S45" s="85">
        <v>32.549999999999997</v>
      </c>
      <c r="T45" s="85">
        <v>36.200000000000003</v>
      </c>
      <c r="U45" s="179">
        <v>37.9</v>
      </c>
      <c r="V45" s="179">
        <v>44.9</v>
      </c>
      <c r="W45" s="179">
        <v>45.95</v>
      </c>
      <c r="X45" s="85">
        <v>36.65</v>
      </c>
      <c r="Y45" s="85">
        <v>32.1</v>
      </c>
      <c r="Z45" s="85">
        <v>27</v>
      </c>
      <c r="AA45" s="85">
        <v>22.05</v>
      </c>
      <c r="AB45" s="180">
        <v>25.518750000000001</v>
      </c>
      <c r="AC45" s="177">
        <v>24.9</v>
      </c>
      <c r="AD45" s="178">
        <v>26.083333333333332</v>
      </c>
      <c r="AE45" s="179">
        <v>42.916666666666664</v>
      </c>
    </row>
    <row r="46" spans="2:31" x14ac:dyDescent="0.25">
      <c r="B46" s="163">
        <v>221</v>
      </c>
      <c r="C46" s="162" t="s">
        <v>259</v>
      </c>
      <c r="D46" s="85">
        <v>8.4499999999999993</v>
      </c>
      <c r="E46" s="85">
        <v>8.4499999999999993</v>
      </c>
      <c r="F46" s="85">
        <v>4.6500000000000004</v>
      </c>
      <c r="G46" s="85">
        <v>4.5999999999999996</v>
      </c>
      <c r="H46" s="85">
        <v>7.5</v>
      </c>
      <c r="I46" s="85">
        <v>7.85</v>
      </c>
      <c r="J46" s="85">
        <v>7.55</v>
      </c>
      <c r="K46" s="177">
        <v>10.85</v>
      </c>
      <c r="L46" s="177">
        <v>12.85</v>
      </c>
      <c r="M46" s="177">
        <v>11.75</v>
      </c>
      <c r="N46" s="85">
        <v>13.3</v>
      </c>
      <c r="O46" s="85">
        <v>15.9</v>
      </c>
      <c r="P46" s="178">
        <v>17.350000000000001</v>
      </c>
      <c r="Q46" s="178">
        <v>15.5</v>
      </c>
      <c r="R46" s="178">
        <v>17.8</v>
      </c>
      <c r="S46" s="85">
        <v>17.3</v>
      </c>
      <c r="T46" s="85">
        <v>15.35</v>
      </c>
      <c r="U46" s="179">
        <v>17.899999999999999</v>
      </c>
      <c r="V46" s="179">
        <v>18.75</v>
      </c>
      <c r="W46" s="179">
        <v>17.350000000000001</v>
      </c>
      <c r="X46" s="85">
        <v>13.6</v>
      </c>
      <c r="Y46" s="85">
        <v>11.5</v>
      </c>
      <c r="Z46" s="85">
        <v>8.85</v>
      </c>
      <c r="AA46" s="85">
        <v>9.0500000000000007</v>
      </c>
      <c r="AB46" s="180">
        <v>12.25</v>
      </c>
      <c r="AC46" s="177">
        <v>11.816666666666666</v>
      </c>
      <c r="AD46" s="178">
        <v>16.883333333333333</v>
      </c>
      <c r="AE46" s="179">
        <v>18</v>
      </c>
    </row>
    <row r="47" spans="2:31" x14ac:dyDescent="0.25">
      <c r="B47" s="163">
        <v>222</v>
      </c>
      <c r="C47" s="162" t="s">
        <v>258</v>
      </c>
      <c r="D47" s="85">
        <v>3.05</v>
      </c>
      <c r="E47" s="85">
        <v>3</v>
      </c>
      <c r="F47" s="85">
        <v>3</v>
      </c>
      <c r="G47" s="85">
        <v>3</v>
      </c>
      <c r="H47" s="85">
        <v>3</v>
      </c>
      <c r="I47" s="85">
        <v>3</v>
      </c>
      <c r="J47" s="85">
        <v>3.15</v>
      </c>
      <c r="K47" s="177">
        <v>4.95</v>
      </c>
      <c r="L47" s="177">
        <v>6.5</v>
      </c>
      <c r="M47" s="177">
        <v>6.15</v>
      </c>
      <c r="N47" s="85">
        <v>5.3</v>
      </c>
      <c r="O47" s="85">
        <v>5.65</v>
      </c>
      <c r="P47" s="178">
        <v>6.6</v>
      </c>
      <c r="Q47" s="178">
        <v>5.15</v>
      </c>
      <c r="R47" s="178">
        <v>4.7</v>
      </c>
      <c r="S47" s="85">
        <v>4.5</v>
      </c>
      <c r="T47" s="85">
        <v>4.4000000000000004</v>
      </c>
      <c r="U47" s="179">
        <v>4.6500000000000004</v>
      </c>
      <c r="V47" s="179">
        <v>5.15</v>
      </c>
      <c r="W47" s="179">
        <v>5.2</v>
      </c>
      <c r="X47" s="85">
        <v>4.3</v>
      </c>
      <c r="Y47" s="85">
        <v>3.9</v>
      </c>
      <c r="Z47" s="85">
        <v>3.65</v>
      </c>
      <c r="AA47" s="85">
        <v>3.05</v>
      </c>
      <c r="AB47" s="180">
        <v>4.375</v>
      </c>
      <c r="AC47" s="177">
        <v>5.8666666666666663</v>
      </c>
      <c r="AD47" s="178">
        <v>5.4833333333333334</v>
      </c>
      <c r="AE47" s="179">
        <v>5</v>
      </c>
    </row>
    <row r="48" spans="2:31" x14ac:dyDescent="0.25">
      <c r="B48" s="163">
        <v>231</v>
      </c>
      <c r="C48" s="162" t="s">
        <v>257</v>
      </c>
      <c r="D48" s="85">
        <v>4</v>
      </c>
      <c r="E48" s="85">
        <v>4</v>
      </c>
      <c r="F48" s="85">
        <v>4</v>
      </c>
      <c r="G48" s="85">
        <v>4</v>
      </c>
      <c r="H48" s="85">
        <v>4</v>
      </c>
      <c r="I48" s="85">
        <v>4</v>
      </c>
      <c r="J48" s="85">
        <v>4.05</v>
      </c>
      <c r="K48" s="177">
        <v>5.3</v>
      </c>
      <c r="L48" s="177">
        <v>6.25</v>
      </c>
      <c r="M48" s="177">
        <v>6</v>
      </c>
      <c r="N48" s="85">
        <v>5.2</v>
      </c>
      <c r="O48" s="85">
        <v>5.05</v>
      </c>
      <c r="P48" s="178">
        <v>5.15</v>
      </c>
      <c r="Q48" s="178">
        <v>5.5</v>
      </c>
      <c r="R48" s="178">
        <v>5.5</v>
      </c>
      <c r="S48" s="85">
        <v>8.0500000000000007</v>
      </c>
      <c r="T48" s="85">
        <v>14.05</v>
      </c>
      <c r="U48" s="179">
        <v>27.15</v>
      </c>
      <c r="V48" s="179">
        <v>32.4</v>
      </c>
      <c r="W48" s="179">
        <v>30.15</v>
      </c>
      <c r="X48" s="85">
        <v>23.1</v>
      </c>
      <c r="Y48" s="85">
        <v>10.3</v>
      </c>
      <c r="Z48" s="85">
        <v>5.15</v>
      </c>
      <c r="AA48" s="85">
        <v>4.3499999999999996</v>
      </c>
      <c r="AB48" s="180">
        <v>9.4458333333333329</v>
      </c>
      <c r="AC48" s="177">
        <v>5.85</v>
      </c>
      <c r="AD48" s="178">
        <v>5.3833333333333337</v>
      </c>
      <c r="AE48" s="179">
        <v>29.9</v>
      </c>
    </row>
    <row r="49" spans="2:31" x14ac:dyDescent="0.25">
      <c r="B49" s="163">
        <v>232</v>
      </c>
      <c r="C49" s="162" t="s">
        <v>256</v>
      </c>
      <c r="D49" s="85">
        <v>5.75</v>
      </c>
      <c r="E49" s="85">
        <v>5.45</v>
      </c>
      <c r="F49" s="85">
        <v>4.9000000000000004</v>
      </c>
      <c r="G49" s="85">
        <v>4.5999999999999996</v>
      </c>
      <c r="H49" s="85">
        <v>4.45</v>
      </c>
      <c r="I49" s="85">
        <v>5.35</v>
      </c>
      <c r="J49" s="85">
        <v>5.9</v>
      </c>
      <c r="K49" s="177">
        <v>6.55</v>
      </c>
      <c r="L49" s="177">
        <v>7.65</v>
      </c>
      <c r="M49" s="177">
        <v>7.6</v>
      </c>
      <c r="N49" s="85">
        <v>7.15</v>
      </c>
      <c r="O49" s="85">
        <v>7.4</v>
      </c>
      <c r="P49" s="178">
        <v>6.9</v>
      </c>
      <c r="Q49" s="178">
        <v>7.1</v>
      </c>
      <c r="R49" s="178">
        <v>8</v>
      </c>
      <c r="S49" s="85">
        <v>9.4499999999999993</v>
      </c>
      <c r="T49" s="85">
        <v>8.75</v>
      </c>
      <c r="U49" s="179">
        <v>10.199999999999999</v>
      </c>
      <c r="V49" s="179">
        <v>12.3</v>
      </c>
      <c r="W49" s="179">
        <v>10.1</v>
      </c>
      <c r="X49" s="85">
        <v>8.25</v>
      </c>
      <c r="Y49" s="85">
        <v>7.6</v>
      </c>
      <c r="Z49" s="85">
        <v>6.75</v>
      </c>
      <c r="AA49" s="85">
        <v>6.5</v>
      </c>
      <c r="AB49" s="180">
        <v>7.2770833333333336</v>
      </c>
      <c r="AC49" s="177">
        <v>7.2666666666666666</v>
      </c>
      <c r="AD49" s="178">
        <v>7.333333333333333</v>
      </c>
      <c r="AE49" s="179">
        <v>10.866666666666667</v>
      </c>
    </row>
    <row r="50" spans="2:31" x14ac:dyDescent="0.25">
      <c r="B50" s="163">
        <v>241</v>
      </c>
      <c r="C50" s="162" t="s">
        <v>378</v>
      </c>
      <c r="D50" s="85">
        <v>12.1</v>
      </c>
      <c r="E50" s="85">
        <v>11.8</v>
      </c>
      <c r="F50" s="85">
        <v>11.85</v>
      </c>
      <c r="G50" s="85">
        <v>11.9</v>
      </c>
      <c r="H50" s="85">
        <v>12.15</v>
      </c>
      <c r="I50" s="85">
        <v>12.5</v>
      </c>
      <c r="J50" s="85">
        <v>13.45</v>
      </c>
      <c r="K50" s="177">
        <v>11.3</v>
      </c>
      <c r="L50" s="177">
        <v>11.55</v>
      </c>
      <c r="M50" s="177">
        <v>11.95</v>
      </c>
      <c r="N50" s="85">
        <v>12</v>
      </c>
      <c r="O50" s="85">
        <v>12.05</v>
      </c>
      <c r="P50" s="178">
        <v>12.55</v>
      </c>
      <c r="Q50" s="178">
        <v>13.25</v>
      </c>
      <c r="R50" s="178">
        <v>14.4</v>
      </c>
      <c r="S50" s="85">
        <v>19.7</v>
      </c>
      <c r="T50" s="85">
        <v>26.2</v>
      </c>
      <c r="U50" s="179">
        <v>33.200000000000003</v>
      </c>
      <c r="V50" s="179">
        <v>42.85</v>
      </c>
      <c r="W50" s="179">
        <v>46</v>
      </c>
      <c r="X50" s="85">
        <v>34.4</v>
      </c>
      <c r="Y50" s="85">
        <v>18.2</v>
      </c>
      <c r="Z50" s="85">
        <v>12.75</v>
      </c>
      <c r="AA50" s="85">
        <v>12.05</v>
      </c>
      <c r="AB50" s="180">
        <v>17.922916666666666</v>
      </c>
      <c r="AC50" s="177">
        <v>11.6</v>
      </c>
      <c r="AD50" s="178">
        <v>13.4</v>
      </c>
      <c r="AE50" s="179">
        <v>40.68333333333333</v>
      </c>
    </row>
    <row r="51" spans="2:31" x14ac:dyDescent="0.25">
      <c r="B51" s="163">
        <v>242</v>
      </c>
      <c r="C51" s="162" t="s">
        <v>377</v>
      </c>
      <c r="D51" s="85">
        <v>13.6</v>
      </c>
      <c r="E51" s="85">
        <v>13.8</v>
      </c>
      <c r="F51" s="85">
        <v>13.65</v>
      </c>
      <c r="G51" s="85">
        <v>14.7</v>
      </c>
      <c r="H51" s="85">
        <v>13.5</v>
      </c>
      <c r="I51" s="85">
        <v>13.55</v>
      </c>
      <c r="J51" s="85">
        <v>11.95</v>
      </c>
      <c r="K51" s="177">
        <v>11.5</v>
      </c>
      <c r="L51" s="177">
        <v>13.45</v>
      </c>
      <c r="M51" s="177">
        <v>14.1</v>
      </c>
      <c r="N51" s="85">
        <v>12.95</v>
      </c>
      <c r="O51" s="85">
        <v>12.95</v>
      </c>
      <c r="P51" s="178">
        <v>13.15</v>
      </c>
      <c r="Q51" s="178">
        <v>13.15</v>
      </c>
      <c r="R51" s="178">
        <v>13.05</v>
      </c>
      <c r="S51" s="85">
        <v>13.1</v>
      </c>
      <c r="T51" s="85">
        <v>13.2</v>
      </c>
      <c r="U51" s="179">
        <v>13.2</v>
      </c>
      <c r="V51" s="179">
        <v>13.35</v>
      </c>
      <c r="W51" s="179">
        <v>12.95</v>
      </c>
      <c r="X51" s="85">
        <v>13.05</v>
      </c>
      <c r="Y51" s="85">
        <v>13.2</v>
      </c>
      <c r="Z51" s="85">
        <v>13.15</v>
      </c>
      <c r="AA51" s="85">
        <v>14.1</v>
      </c>
      <c r="AB51" s="180">
        <v>13.264583333333333</v>
      </c>
      <c r="AC51" s="177">
        <v>13.016666666666667</v>
      </c>
      <c r="AD51" s="178">
        <v>13.116666666666667</v>
      </c>
      <c r="AE51" s="179">
        <v>13.166666666666666</v>
      </c>
    </row>
    <row r="52" spans="2:31" x14ac:dyDescent="0.25">
      <c r="B52" s="163">
        <v>251</v>
      </c>
      <c r="C52" s="162" t="s">
        <v>376</v>
      </c>
      <c r="D52" s="85">
        <v>6.45</v>
      </c>
      <c r="E52" s="85">
        <v>6.55</v>
      </c>
      <c r="F52" s="85">
        <v>5.85</v>
      </c>
      <c r="G52" s="85">
        <v>6.5</v>
      </c>
      <c r="H52" s="85">
        <v>6.5</v>
      </c>
      <c r="I52" s="85">
        <v>5.8</v>
      </c>
      <c r="J52" s="85">
        <v>5.5</v>
      </c>
      <c r="K52" s="177">
        <v>5.6</v>
      </c>
      <c r="L52" s="177">
        <v>6.45</v>
      </c>
      <c r="M52" s="177">
        <v>6.7</v>
      </c>
      <c r="N52" s="85">
        <v>7.6</v>
      </c>
      <c r="O52" s="85">
        <v>7.55</v>
      </c>
      <c r="P52" s="178">
        <v>7.7</v>
      </c>
      <c r="Q52" s="178">
        <v>7.85</v>
      </c>
      <c r="R52" s="178">
        <v>7.95</v>
      </c>
      <c r="S52" s="85">
        <v>8.1</v>
      </c>
      <c r="T52" s="85">
        <v>8.75</v>
      </c>
      <c r="U52" s="179">
        <v>12.1</v>
      </c>
      <c r="V52" s="179">
        <v>15</v>
      </c>
      <c r="W52" s="179">
        <v>10.7</v>
      </c>
      <c r="X52" s="85">
        <v>7.55</v>
      </c>
      <c r="Y52" s="85">
        <v>6.8</v>
      </c>
      <c r="Z52" s="85">
        <v>6.65</v>
      </c>
      <c r="AA52" s="85">
        <v>6.65</v>
      </c>
      <c r="AB52" s="180">
        <v>7.6187500000000004</v>
      </c>
      <c r="AC52" s="177">
        <v>6.25</v>
      </c>
      <c r="AD52" s="178">
        <v>7.833333333333333</v>
      </c>
      <c r="AE52" s="179">
        <v>12.6</v>
      </c>
    </row>
    <row r="53" spans="2:31" x14ac:dyDescent="0.25">
      <c r="B53" s="163">
        <v>252</v>
      </c>
      <c r="C53" s="162" t="s">
        <v>375</v>
      </c>
      <c r="D53" s="85">
        <v>5.25</v>
      </c>
      <c r="E53" s="85">
        <v>5.3</v>
      </c>
      <c r="F53" s="85">
        <v>6.15</v>
      </c>
      <c r="G53" s="85">
        <v>5.5</v>
      </c>
      <c r="H53" s="85">
        <v>7.8</v>
      </c>
      <c r="I53" s="85">
        <v>5.65</v>
      </c>
      <c r="J53" s="85">
        <v>5.15</v>
      </c>
      <c r="K53" s="177">
        <v>5.05</v>
      </c>
      <c r="L53" s="177">
        <v>5.6</v>
      </c>
      <c r="M53" s="177">
        <v>5.35</v>
      </c>
      <c r="N53" s="85">
        <v>7.75</v>
      </c>
      <c r="O53" s="85">
        <v>7.4</v>
      </c>
      <c r="P53" s="178">
        <v>8.35</v>
      </c>
      <c r="Q53" s="178">
        <v>9.4</v>
      </c>
      <c r="R53" s="178">
        <v>9.9</v>
      </c>
      <c r="S53" s="85">
        <v>10.85</v>
      </c>
      <c r="T53" s="85">
        <v>9.6</v>
      </c>
      <c r="U53" s="179">
        <v>7.7</v>
      </c>
      <c r="V53" s="179">
        <v>8.1999999999999993</v>
      </c>
      <c r="W53" s="179">
        <v>7.8</v>
      </c>
      <c r="X53" s="85">
        <v>7</v>
      </c>
      <c r="Y53" s="85">
        <v>6.3</v>
      </c>
      <c r="Z53" s="85">
        <v>6.2</v>
      </c>
      <c r="AA53" s="85">
        <v>6.25</v>
      </c>
      <c r="AB53" s="180">
        <v>7.0625</v>
      </c>
      <c r="AC53" s="177">
        <v>5.333333333333333</v>
      </c>
      <c r="AD53" s="178">
        <v>9.2166666666666668</v>
      </c>
      <c r="AE53" s="179">
        <v>7.9</v>
      </c>
    </row>
    <row r="54" spans="2:31" x14ac:dyDescent="0.25">
      <c r="B54" s="163">
        <v>261</v>
      </c>
      <c r="C54" s="162" t="s">
        <v>374</v>
      </c>
      <c r="D54" s="85">
        <v>3.7</v>
      </c>
      <c r="E54" s="85">
        <v>3.7</v>
      </c>
      <c r="F54" s="85">
        <v>3.7</v>
      </c>
      <c r="G54" s="85">
        <v>3.75</v>
      </c>
      <c r="H54" s="85">
        <v>3.8</v>
      </c>
      <c r="I54" s="85">
        <v>3.75</v>
      </c>
      <c r="J54" s="85">
        <v>3.7</v>
      </c>
      <c r="K54" s="177">
        <v>4.0999999999999996</v>
      </c>
      <c r="L54" s="177">
        <v>5.5</v>
      </c>
      <c r="M54" s="177">
        <v>5.55</v>
      </c>
      <c r="N54" s="85">
        <v>6.2</v>
      </c>
      <c r="O54" s="85">
        <v>5.7</v>
      </c>
      <c r="P54" s="178">
        <v>5.35</v>
      </c>
      <c r="Q54" s="178">
        <v>5.85</v>
      </c>
      <c r="R54" s="178">
        <v>6.4</v>
      </c>
      <c r="S54" s="85">
        <v>6.2</v>
      </c>
      <c r="T54" s="85">
        <v>5.85</v>
      </c>
      <c r="U54" s="179">
        <v>5.4</v>
      </c>
      <c r="V54" s="179">
        <v>5.85</v>
      </c>
      <c r="W54" s="179">
        <v>5.15</v>
      </c>
      <c r="X54" s="85">
        <v>4.25</v>
      </c>
      <c r="Y54" s="85">
        <v>3.7</v>
      </c>
      <c r="Z54" s="85">
        <v>3.7</v>
      </c>
      <c r="AA54" s="85">
        <v>3.7</v>
      </c>
      <c r="AB54" s="180">
        <v>4.7729166666666663</v>
      </c>
      <c r="AC54" s="177">
        <v>5.05</v>
      </c>
      <c r="AD54" s="178">
        <v>5.8666666666666663</v>
      </c>
      <c r="AE54" s="179">
        <v>5.4666666666666668</v>
      </c>
    </row>
    <row r="55" spans="2:31" x14ac:dyDescent="0.25">
      <c r="B55" s="163">
        <v>262</v>
      </c>
      <c r="C55" s="162" t="s">
        <v>373</v>
      </c>
      <c r="D55" s="85">
        <v>3.7</v>
      </c>
      <c r="E55" s="85">
        <v>3.7</v>
      </c>
      <c r="F55" s="85">
        <v>3.7</v>
      </c>
      <c r="G55" s="85">
        <v>3.7</v>
      </c>
      <c r="H55" s="85">
        <v>3.7</v>
      </c>
      <c r="I55" s="85">
        <v>3.7</v>
      </c>
      <c r="J55" s="85">
        <v>3.7</v>
      </c>
      <c r="K55" s="177">
        <v>6.95</v>
      </c>
      <c r="L55" s="177">
        <v>11.7</v>
      </c>
      <c r="M55" s="177">
        <v>8.85</v>
      </c>
      <c r="N55" s="85">
        <v>5.9</v>
      </c>
      <c r="O55" s="85">
        <v>6.45</v>
      </c>
      <c r="P55" s="178">
        <v>7.05</v>
      </c>
      <c r="Q55" s="178">
        <v>5.9</v>
      </c>
      <c r="R55" s="178">
        <v>6.75</v>
      </c>
      <c r="S55" s="85">
        <v>9.8000000000000007</v>
      </c>
      <c r="T55" s="85">
        <v>12.9</v>
      </c>
      <c r="U55" s="179">
        <v>16.600000000000001</v>
      </c>
      <c r="V55" s="179">
        <v>17</v>
      </c>
      <c r="W55" s="179">
        <v>15.75</v>
      </c>
      <c r="X55" s="85">
        <v>9.15</v>
      </c>
      <c r="Y55" s="85">
        <v>5</v>
      </c>
      <c r="Z55" s="85">
        <v>4.05</v>
      </c>
      <c r="AA55" s="85">
        <v>3.8</v>
      </c>
      <c r="AB55" s="180">
        <v>7.479166666666667</v>
      </c>
      <c r="AC55" s="177">
        <v>9.1666666666666661</v>
      </c>
      <c r="AD55" s="178">
        <v>6.5666666666666664</v>
      </c>
      <c r="AE55" s="179">
        <v>16.45</v>
      </c>
    </row>
    <row r="56" spans="2:31" x14ac:dyDescent="0.25">
      <c r="B56" s="163">
        <v>271</v>
      </c>
      <c r="C56" s="162" t="s">
        <v>372</v>
      </c>
      <c r="D56" s="85">
        <v>4.1500000000000004</v>
      </c>
      <c r="E56" s="85">
        <v>4.05</v>
      </c>
      <c r="F56" s="85">
        <v>4</v>
      </c>
      <c r="G56" s="85">
        <v>4</v>
      </c>
      <c r="H56" s="85">
        <v>4</v>
      </c>
      <c r="I56" s="85">
        <v>4</v>
      </c>
      <c r="J56" s="85">
        <v>3.9</v>
      </c>
      <c r="K56" s="177">
        <v>4</v>
      </c>
      <c r="L56" s="177">
        <v>4.05</v>
      </c>
      <c r="M56" s="177">
        <v>4.25</v>
      </c>
      <c r="N56" s="85">
        <v>4.0999999999999996</v>
      </c>
      <c r="O56" s="85">
        <v>4.05</v>
      </c>
      <c r="P56" s="178">
        <v>4.05</v>
      </c>
      <c r="Q56" s="178">
        <v>4.0999999999999996</v>
      </c>
      <c r="R56" s="178">
        <v>4.1500000000000004</v>
      </c>
      <c r="S56" s="85">
        <v>4.1500000000000004</v>
      </c>
      <c r="T56" s="85">
        <v>4.05</v>
      </c>
      <c r="U56" s="179">
        <v>4.3</v>
      </c>
      <c r="V56" s="179">
        <v>4.7</v>
      </c>
      <c r="W56" s="179">
        <v>4.3499999999999996</v>
      </c>
      <c r="X56" s="85">
        <v>4.05</v>
      </c>
      <c r="Y56" s="85">
        <v>4.2</v>
      </c>
      <c r="Z56" s="85">
        <v>4</v>
      </c>
      <c r="AA56" s="85">
        <v>4.0999999999999996</v>
      </c>
      <c r="AB56" s="180">
        <v>4.114583333333333</v>
      </c>
      <c r="AC56" s="177">
        <v>4.0999999999999996</v>
      </c>
      <c r="AD56" s="178">
        <v>4.0999999999999996</v>
      </c>
      <c r="AE56" s="179">
        <v>4.45</v>
      </c>
    </row>
    <row r="57" spans="2:31" x14ac:dyDescent="0.25">
      <c r="B57" s="163">
        <v>272</v>
      </c>
      <c r="C57" s="162" t="s">
        <v>371</v>
      </c>
      <c r="D57" s="85">
        <v>10.15</v>
      </c>
      <c r="E57" s="85">
        <v>5.65</v>
      </c>
      <c r="F57" s="85">
        <v>4.55</v>
      </c>
      <c r="G57" s="85">
        <v>4.8</v>
      </c>
      <c r="H57" s="85">
        <v>5</v>
      </c>
      <c r="I57" s="85">
        <v>4.3499999999999996</v>
      </c>
      <c r="J57" s="85">
        <v>4.2</v>
      </c>
      <c r="K57" s="177">
        <v>15</v>
      </c>
      <c r="L57" s="177">
        <v>20.2</v>
      </c>
      <c r="M57" s="177">
        <v>18.899999999999999</v>
      </c>
      <c r="N57" s="85">
        <v>20.95</v>
      </c>
      <c r="O57" s="85">
        <v>16.05</v>
      </c>
      <c r="P57" s="178">
        <v>12.7</v>
      </c>
      <c r="Q57" s="178">
        <v>9.6</v>
      </c>
      <c r="R57" s="178">
        <v>8.4</v>
      </c>
      <c r="S57" s="85">
        <v>5.6</v>
      </c>
      <c r="T57" s="85">
        <v>5.95</v>
      </c>
      <c r="U57" s="179">
        <v>7.9</v>
      </c>
      <c r="V57" s="179">
        <v>9.3000000000000007</v>
      </c>
      <c r="W57" s="179">
        <v>6.75</v>
      </c>
      <c r="X57" s="85">
        <v>5</v>
      </c>
      <c r="Y57" s="85">
        <v>4.2</v>
      </c>
      <c r="Z57" s="85">
        <v>4</v>
      </c>
      <c r="AA57" s="85">
        <v>6.9</v>
      </c>
      <c r="AB57" s="180">
        <v>9.0041666666666664</v>
      </c>
      <c r="AC57" s="177">
        <v>18.033333333333335</v>
      </c>
      <c r="AD57" s="178">
        <v>10.233333333333333</v>
      </c>
      <c r="AE57" s="179">
        <v>7.9833333333333334</v>
      </c>
    </row>
    <row r="58" spans="2:31" x14ac:dyDescent="0.25">
      <c r="B58" s="163">
        <v>281</v>
      </c>
      <c r="C58" s="162" t="s">
        <v>370</v>
      </c>
      <c r="D58" s="85">
        <v>2.75</v>
      </c>
      <c r="E58" s="85">
        <v>2.7</v>
      </c>
      <c r="F58" s="85">
        <v>2.6</v>
      </c>
      <c r="G58" s="85">
        <v>2.6</v>
      </c>
      <c r="H58" s="85">
        <v>2.75</v>
      </c>
      <c r="I58" s="85">
        <v>2.25</v>
      </c>
      <c r="J58" s="85">
        <v>2.6</v>
      </c>
      <c r="K58" s="177">
        <v>3</v>
      </c>
      <c r="L58" s="177">
        <v>3.15</v>
      </c>
      <c r="M58" s="177">
        <v>3.1</v>
      </c>
      <c r="N58" s="85">
        <v>3.1</v>
      </c>
      <c r="O58" s="85">
        <v>3.05</v>
      </c>
      <c r="P58" s="178">
        <v>3.1</v>
      </c>
      <c r="Q58" s="178">
        <v>3.05</v>
      </c>
      <c r="R58" s="178">
        <v>3</v>
      </c>
      <c r="S58" s="85">
        <v>3</v>
      </c>
      <c r="T58" s="85">
        <v>3</v>
      </c>
      <c r="U58" s="179">
        <v>3</v>
      </c>
      <c r="V58" s="179">
        <v>3.05</v>
      </c>
      <c r="W58" s="179">
        <v>3</v>
      </c>
      <c r="X58" s="85">
        <v>3</v>
      </c>
      <c r="Y58" s="85">
        <v>3</v>
      </c>
      <c r="Z58" s="85">
        <v>2.95</v>
      </c>
      <c r="AA58" s="85">
        <v>2.6</v>
      </c>
      <c r="AB58" s="180">
        <v>2.8916666666666666</v>
      </c>
      <c r="AC58" s="177">
        <v>3.0833333333333335</v>
      </c>
      <c r="AD58" s="178">
        <v>3.05</v>
      </c>
      <c r="AE58" s="179">
        <v>3.0166666666666666</v>
      </c>
    </row>
    <row r="59" spans="2:31" x14ac:dyDescent="0.25">
      <c r="B59" s="163">
        <v>282</v>
      </c>
      <c r="C59" s="162" t="s">
        <v>369</v>
      </c>
      <c r="D59" s="85">
        <v>3</v>
      </c>
      <c r="E59" s="85">
        <v>3</v>
      </c>
      <c r="F59" s="85">
        <v>3.1</v>
      </c>
      <c r="G59" s="85">
        <v>3.3</v>
      </c>
      <c r="H59" s="85">
        <v>3.55</v>
      </c>
      <c r="I59" s="85">
        <v>2.9</v>
      </c>
      <c r="J59" s="85">
        <v>3.4</v>
      </c>
      <c r="K59" s="177">
        <v>3</v>
      </c>
      <c r="L59" s="177">
        <v>3.55</v>
      </c>
      <c r="M59" s="177">
        <v>3.25</v>
      </c>
      <c r="N59" s="85">
        <v>3.05</v>
      </c>
      <c r="O59" s="85">
        <v>3.1</v>
      </c>
      <c r="P59" s="178">
        <v>3.05</v>
      </c>
      <c r="Q59" s="178">
        <v>3.15</v>
      </c>
      <c r="R59" s="178">
        <v>3.1</v>
      </c>
      <c r="S59" s="85">
        <v>3.55</v>
      </c>
      <c r="T59" s="85">
        <v>3.8</v>
      </c>
      <c r="U59" s="179">
        <v>5.15</v>
      </c>
      <c r="V59" s="179">
        <v>9</v>
      </c>
      <c r="W59" s="179">
        <v>8.0500000000000007</v>
      </c>
      <c r="X59" s="85">
        <v>4.9000000000000004</v>
      </c>
      <c r="Y59" s="85">
        <v>3.45</v>
      </c>
      <c r="Z59" s="85">
        <v>3</v>
      </c>
      <c r="AA59" s="85">
        <v>3.1</v>
      </c>
      <c r="AB59" s="180">
        <v>3.8125</v>
      </c>
      <c r="AC59" s="177">
        <v>3.2666666666666666</v>
      </c>
      <c r="AD59" s="178">
        <v>3.1</v>
      </c>
      <c r="AE59" s="179">
        <v>7.4</v>
      </c>
    </row>
    <row r="60" spans="2:31" x14ac:dyDescent="0.25">
      <c r="B60" s="163">
        <v>291</v>
      </c>
      <c r="C60" s="162" t="s">
        <v>368</v>
      </c>
      <c r="D60" s="85">
        <v>13.6</v>
      </c>
      <c r="E60" s="85">
        <v>13</v>
      </c>
      <c r="F60" s="85">
        <v>12.9</v>
      </c>
      <c r="G60" s="85">
        <v>12.85</v>
      </c>
      <c r="H60" s="85">
        <v>13.2</v>
      </c>
      <c r="I60" s="85">
        <v>12.95</v>
      </c>
      <c r="J60" s="85">
        <v>13.9</v>
      </c>
      <c r="K60" s="177">
        <v>21.8</v>
      </c>
      <c r="L60" s="177">
        <v>37.450000000000003</v>
      </c>
      <c r="M60" s="177">
        <v>34.1</v>
      </c>
      <c r="N60" s="85">
        <v>29.35</v>
      </c>
      <c r="O60" s="85">
        <v>24.8</v>
      </c>
      <c r="P60" s="178">
        <v>24.6</v>
      </c>
      <c r="Q60" s="178">
        <v>24.2</v>
      </c>
      <c r="R60" s="178">
        <v>24.2</v>
      </c>
      <c r="S60" s="85">
        <v>23.5</v>
      </c>
      <c r="T60" s="85">
        <v>22.15</v>
      </c>
      <c r="U60" s="179">
        <v>25.35</v>
      </c>
      <c r="V60" s="179">
        <v>31.5</v>
      </c>
      <c r="W60" s="179">
        <v>27.65</v>
      </c>
      <c r="X60" s="85">
        <v>19.649999999999999</v>
      </c>
      <c r="Y60" s="85">
        <v>15.3</v>
      </c>
      <c r="Z60" s="85">
        <v>14.15</v>
      </c>
      <c r="AA60" s="85">
        <v>14.15</v>
      </c>
      <c r="AB60" s="180">
        <v>21.095833333333335</v>
      </c>
      <c r="AC60" s="177">
        <v>31.116666666666667</v>
      </c>
      <c r="AD60" s="178">
        <v>24.333333333333332</v>
      </c>
      <c r="AE60" s="179">
        <v>28.166666666666668</v>
      </c>
    </row>
    <row r="61" spans="2:31" x14ac:dyDescent="0.25">
      <c r="B61" s="163">
        <v>292</v>
      </c>
      <c r="C61" s="162" t="s">
        <v>367</v>
      </c>
      <c r="D61" s="85">
        <v>13.35</v>
      </c>
      <c r="E61" s="85">
        <v>13</v>
      </c>
      <c r="F61" s="85">
        <v>12.95</v>
      </c>
      <c r="G61" s="85">
        <v>13.15</v>
      </c>
      <c r="H61" s="85">
        <v>13.4</v>
      </c>
      <c r="I61" s="85">
        <v>13.2</v>
      </c>
      <c r="J61" s="85">
        <v>13.95</v>
      </c>
      <c r="K61" s="177">
        <v>16.2</v>
      </c>
      <c r="L61" s="177">
        <v>20.2</v>
      </c>
      <c r="M61" s="177">
        <v>19.3</v>
      </c>
      <c r="N61" s="85">
        <v>19.25</v>
      </c>
      <c r="O61" s="85">
        <v>18.600000000000001</v>
      </c>
      <c r="P61" s="178">
        <v>19.100000000000001</v>
      </c>
      <c r="Q61" s="178">
        <v>19.75</v>
      </c>
      <c r="R61" s="178">
        <v>22.65</v>
      </c>
      <c r="S61" s="85">
        <v>24.9</v>
      </c>
      <c r="T61" s="85">
        <v>26.95</v>
      </c>
      <c r="U61" s="179">
        <v>34.15</v>
      </c>
      <c r="V61" s="179">
        <v>45.8</v>
      </c>
      <c r="W61" s="179">
        <v>41</v>
      </c>
      <c r="X61" s="85">
        <v>28.2</v>
      </c>
      <c r="Y61" s="85">
        <v>19.899999999999999</v>
      </c>
      <c r="Z61" s="85">
        <v>15.8</v>
      </c>
      <c r="AA61" s="85">
        <v>14.5</v>
      </c>
      <c r="AB61" s="180">
        <v>20.802083333333332</v>
      </c>
      <c r="AC61" s="177">
        <v>18.566666666666666</v>
      </c>
      <c r="AD61" s="178">
        <v>20.5</v>
      </c>
      <c r="AE61" s="179">
        <v>40.31666666666667</v>
      </c>
    </row>
    <row r="62" spans="2:31" x14ac:dyDescent="0.25">
      <c r="B62" s="163">
        <v>301</v>
      </c>
      <c r="C62" s="162" t="s">
        <v>366</v>
      </c>
      <c r="D62" s="85">
        <v>10.8</v>
      </c>
      <c r="E62" s="85">
        <v>8</v>
      </c>
      <c r="F62" s="85">
        <v>7.7</v>
      </c>
      <c r="G62" s="85">
        <v>7.7</v>
      </c>
      <c r="H62" s="85">
        <v>7.95</v>
      </c>
      <c r="I62" s="85">
        <v>7.8</v>
      </c>
      <c r="J62" s="85">
        <v>8.6</v>
      </c>
      <c r="K62" s="177">
        <v>11.75</v>
      </c>
      <c r="L62" s="177">
        <v>14.65</v>
      </c>
      <c r="M62" s="177">
        <v>12.55</v>
      </c>
      <c r="N62" s="85">
        <v>11.6</v>
      </c>
      <c r="O62" s="85">
        <v>12.25</v>
      </c>
      <c r="P62" s="178">
        <v>12.75</v>
      </c>
      <c r="Q62" s="178">
        <v>12.75</v>
      </c>
      <c r="R62" s="178">
        <v>14.8</v>
      </c>
      <c r="S62" s="85">
        <v>15.35</v>
      </c>
      <c r="T62" s="85">
        <v>16.75</v>
      </c>
      <c r="U62" s="179">
        <v>20.95</v>
      </c>
      <c r="V62" s="179">
        <v>25.95</v>
      </c>
      <c r="W62" s="179">
        <v>20.3</v>
      </c>
      <c r="X62" s="85">
        <v>13.55</v>
      </c>
      <c r="Y62" s="85">
        <v>11</v>
      </c>
      <c r="Z62" s="85">
        <v>9.6</v>
      </c>
      <c r="AA62" s="85">
        <v>10.25</v>
      </c>
      <c r="AB62" s="180">
        <v>12.722916666666666</v>
      </c>
      <c r="AC62" s="177">
        <v>12.983333333333333</v>
      </c>
      <c r="AD62" s="178">
        <v>13.433333333333334</v>
      </c>
      <c r="AE62" s="179">
        <v>22.4</v>
      </c>
    </row>
    <row r="63" spans="2:31" x14ac:dyDescent="0.25">
      <c r="B63" s="163">
        <v>302</v>
      </c>
      <c r="C63" s="162" t="s">
        <v>365</v>
      </c>
      <c r="D63" s="85">
        <v>8.5500000000000007</v>
      </c>
      <c r="E63" s="85">
        <v>7.7</v>
      </c>
      <c r="F63" s="85">
        <v>7.75</v>
      </c>
      <c r="G63" s="85">
        <v>7.8</v>
      </c>
      <c r="H63" s="85">
        <v>8.15</v>
      </c>
      <c r="I63" s="85">
        <v>7.7</v>
      </c>
      <c r="J63" s="85">
        <v>9.6999999999999993</v>
      </c>
      <c r="K63" s="177">
        <v>20.5</v>
      </c>
      <c r="L63" s="177">
        <v>18.5</v>
      </c>
      <c r="M63" s="177">
        <v>12.2</v>
      </c>
      <c r="N63" s="85">
        <v>11.3</v>
      </c>
      <c r="O63" s="85">
        <v>11.5</v>
      </c>
      <c r="P63" s="178">
        <v>12</v>
      </c>
      <c r="Q63" s="178">
        <v>10.9</v>
      </c>
      <c r="R63" s="178">
        <v>11.7</v>
      </c>
      <c r="S63" s="85">
        <v>14.25</v>
      </c>
      <c r="T63" s="85">
        <v>13.7</v>
      </c>
      <c r="U63" s="179">
        <v>13.6</v>
      </c>
      <c r="V63" s="179">
        <v>14.45</v>
      </c>
      <c r="W63" s="179">
        <v>13.4</v>
      </c>
      <c r="X63" s="85">
        <v>11.25</v>
      </c>
      <c r="Y63" s="85">
        <v>10.25</v>
      </c>
      <c r="Z63" s="85">
        <v>9.85</v>
      </c>
      <c r="AA63" s="85">
        <v>9</v>
      </c>
      <c r="AB63" s="180">
        <v>11.487500000000001</v>
      </c>
      <c r="AC63" s="177">
        <v>17.066666666666666</v>
      </c>
      <c r="AD63" s="178">
        <v>11.533333333333333</v>
      </c>
      <c r="AE63" s="179">
        <v>13.816666666666666</v>
      </c>
    </row>
    <row r="64" spans="2:31" x14ac:dyDescent="0.25">
      <c r="B64" s="163">
        <v>312</v>
      </c>
      <c r="C64" s="162" t="s">
        <v>364</v>
      </c>
      <c r="D64" s="85">
        <v>39.1</v>
      </c>
      <c r="E64" s="85">
        <v>39.1</v>
      </c>
      <c r="F64" s="85">
        <v>55.15</v>
      </c>
      <c r="G64" s="85">
        <v>47.65</v>
      </c>
      <c r="H64" s="85">
        <v>58.85</v>
      </c>
      <c r="I64" s="85">
        <v>59.2</v>
      </c>
      <c r="J64" s="85">
        <v>44.35</v>
      </c>
      <c r="K64" s="177">
        <v>36</v>
      </c>
      <c r="L64" s="177">
        <v>31.35</v>
      </c>
      <c r="M64" s="177">
        <v>34.25</v>
      </c>
      <c r="N64" s="85">
        <v>40.200000000000003</v>
      </c>
      <c r="O64" s="85">
        <v>44.15</v>
      </c>
      <c r="P64" s="178">
        <v>53.65</v>
      </c>
      <c r="Q64" s="178">
        <v>44.75</v>
      </c>
      <c r="R64" s="178">
        <v>54.3</v>
      </c>
      <c r="S64" s="85">
        <v>55.55</v>
      </c>
      <c r="T64" s="85">
        <v>56.1</v>
      </c>
      <c r="U64" s="179">
        <v>50.25</v>
      </c>
      <c r="V64" s="179">
        <v>59.1</v>
      </c>
      <c r="W64" s="179">
        <v>54.2</v>
      </c>
      <c r="X64" s="85">
        <v>45.4</v>
      </c>
      <c r="Y64" s="85">
        <v>42.45</v>
      </c>
      <c r="Z64" s="85">
        <v>54.25</v>
      </c>
      <c r="AA64" s="85">
        <v>55.35</v>
      </c>
      <c r="AB64" s="180">
        <v>48.112499999999997</v>
      </c>
      <c r="AC64" s="177">
        <v>33.866666666666667</v>
      </c>
      <c r="AD64" s="178">
        <v>50.9</v>
      </c>
      <c r="AE64" s="179">
        <v>54.516666666666666</v>
      </c>
    </row>
    <row r="65" spans="2:31" x14ac:dyDescent="0.25">
      <c r="B65" s="163">
        <v>321</v>
      </c>
      <c r="C65" s="162" t="s">
        <v>363</v>
      </c>
      <c r="D65" s="85">
        <v>18.2</v>
      </c>
      <c r="E65" s="85">
        <v>17.45</v>
      </c>
      <c r="F65" s="85">
        <v>18.399999999999999</v>
      </c>
      <c r="G65" s="85">
        <v>17.7</v>
      </c>
      <c r="H65" s="85">
        <v>20.45</v>
      </c>
      <c r="I65" s="85">
        <v>18.3</v>
      </c>
      <c r="J65" s="85">
        <v>16.95</v>
      </c>
      <c r="K65" s="177">
        <v>15.9</v>
      </c>
      <c r="L65" s="177">
        <v>18.55</v>
      </c>
      <c r="M65" s="177">
        <v>17.45</v>
      </c>
      <c r="N65" s="85">
        <v>16.75</v>
      </c>
      <c r="O65" s="85">
        <v>17</v>
      </c>
      <c r="P65" s="178">
        <v>17.3</v>
      </c>
      <c r="Q65" s="178">
        <v>17.649999999999999</v>
      </c>
      <c r="R65" s="178">
        <v>18.05</v>
      </c>
      <c r="S65" s="85">
        <v>18.600000000000001</v>
      </c>
      <c r="T65" s="85">
        <v>18.5</v>
      </c>
      <c r="U65" s="179">
        <v>21.25</v>
      </c>
      <c r="V65" s="179">
        <v>26.95</v>
      </c>
      <c r="W65" s="179">
        <v>27.45</v>
      </c>
      <c r="X65" s="85">
        <v>23.15</v>
      </c>
      <c r="Y65" s="85">
        <v>22.2</v>
      </c>
      <c r="Z65" s="85">
        <v>21.2</v>
      </c>
      <c r="AA65" s="85">
        <v>20.25</v>
      </c>
      <c r="AB65" s="180">
        <v>19.402083333333334</v>
      </c>
      <c r="AC65" s="177">
        <v>17.3</v>
      </c>
      <c r="AD65" s="178">
        <v>17.666666666666668</v>
      </c>
      <c r="AE65" s="179">
        <v>25.216666666666665</v>
      </c>
    </row>
    <row r="66" spans="2:31" x14ac:dyDescent="0.25">
      <c r="B66" s="163">
        <v>322</v>
      </c>
      <c r="C66" s="162" t="s">
        <v>362</v>
      </c>
      <c r="D66" s="85">
        <v>17.350000000000001</v>
      </c>
      <c r="E66" s="85">
        <v>16</v>
      </c>
      <c r="F66" s="85">
        <v>16</v>
      </c>
      <c r="G66" s="85">
        <v>16</v>
      </c>
      <c r="H66" s="85">
        <v>15.65</v>
      </c>
      <c r="I66" s="85">
        <v>14.65</v>
      </c>
      <c r="J66" s="85">
        <v>14.15</v>
      </c>
      <c r="K66" s="177">
        <v>15.6</v>
      </c>
      <c r="L66" s="177">
        <v>16.350000000000001</v>
      </c>
      <c r="M66" s="177">
        <v>15.7</v>
      </c>
      <c r="N66" s="85">
        <v>15.75</v>
      </c>
      <c r="O66" s="85">
        <v>16.05</v>
      </c>
      <c r="P66" s="178">
        <v>16.2</v>
      </c>
      <c r="Q66" s="178">
        <v>16.600000000000001</v>
      </c>
      <c r="R66" s="178">
        <v>16.95</v>
      </c>
      <c r="S66" s="85">
        <v>17.649999999999999</v>
      </c>
      <c r="T66" s="85">
        <v>18</v>
      </c>
      <c r="U66" s="179">
        <v>18.649999999999999</v>
      </c>
      <c r="V66" s="179">
        <v>19.350000000000001</v>
      </c>
      <c r="W66" s="179">
        <v>19.75</v>
      </c>
      <c r="X66" s="85">
        <v>19.850000000000001</v>
      </c>
      <c r="Y66" s="85">
        <v>20.350000000000001</v>
      </c>
      <c r="Z66" s="85">
        <v>19.8</v>
      </c>
      <c r="AA66" s="85">
        <v>18.45</v>
      </c>
      <c r="AB66" s="180">
        <v>17.118749999999999</v>
      </c>
      <c r="AC66" s="177">
        <v>15.883333333333333</v>
      </c>
      <c r="AD66" s="178">
        <v>16.583333333333332</v>
      </c>
      <c r="AE66" s="179">
        <v>19.25</v>
      </c>
    </row>
    <row r="67" spans="2:31" x14ac:dyDescent="0.25">
      <c r="B67" s="163">
        <v>331</v>
      </c>
      <c r="C67" s="162" t="s">
        <v>361</v>
      </c>
      <c r="D67" s="85">
        <v>4.75</v>
      </c>
      <c r="E67" s="85">
        <v>4.8499999999999996</v>
      </c>
      <c r="F67" s="85">
        <v>4.75</v>
      </c>
      <c r="G67" s="85">
        <v>4.95</v>
      </c>
      <c r="H67" s="85">
        <v>4.8</v>
      </c>
      <c r="I67" s="85">
        <v>4.75</v>
      </c>
      <c r="J67" s="85">
        <v>4.7</v>
      </c>
      <c r="K67" s="177">
        <v>5.6</v>
      </c>
      <c r="L67" s="177">
        <v>6.5</v>
      </c>
      <c r="M67" s="177">
        <v>4.8499999999999996</v>
      </c>
      <c r="N67" s="85">
        <v>4.95</v>
      </c>
      <c r="O67" s="85">
        <v>5.05</v>
      </c>
      <c r="P67" s="178">
        <v>5.55</v>
      </c>
      <c r="Q67" s="178">
        <v>4.55</v>
      </c>
      <c r="R67" s="178">
        <v>4.75</v>
      </c>
      <c r="S67" s="85">
        <v>4.7</v>
      </c>
      <c r="T67" s="85">
        <v>4.8</v>
      </c>
      <c r="U67" s="179">
        <v>5.25</v>
      </c>
      <c r="V67" s="179">
        <v>4.95</v>
      </c>
      <c r="W67" s="179">
        <v>5</v>
      </c>
      <c r="X67" s="85">
        <v>4.75</v>
      </c>
      <c r="Y67" s="85">
        <v>4.7</v>
      </c>
      <c r="Z67" s="85">
        <v>4.75</v>
      </c>
      <c r="AA67" s="85">
        <v>4.8</v>
      </c>
      <c r="AB67" s="180">
        <v>4.9604166666666663</v>
      </c>
      <c r="AC67" s="177">
        <v>5.65</v>
      </c>
      <c r="AD67" s="178">
        <v>4.95</v>
      </c>
      <c r="AE67" s="179">
        <v>5.0666666666666664</v>
      </c>
    </row>
    <row r="68" spans="2:31" x14ac:dyDescent="0.25">
      <c r="B68" s="163">
        <v>332</v>
      </c>
      <c r="C68" s="162" t="s">
        <v>360</v>
      </c>
      <c r="D68" s="85">
        <v>5.4</v>
      </c>
      <c r="E68" s="85">
        <v>5.4</v>
      </c>
      <c r="F68" s="85">
        <v>6</v>
      </c>
      <c r="G68" s="85">
        <v>5.45</v>
      </c>
      <c r="H68" s="85">
        <v>5.65</v>
      </c>
      <c r="I68" s="85">
        <v>6</v>
      </c>
      <c r="J68" s="85">
        <v>5.35</v>
      </c>
      <c r="K68" s="177">
        <v>5.6</v>
      </c>
      <c r="L68" s="177">
        <v>6.05</v>
      </c>
      <c r="M68" s="177">
        <v>6</v>
      </c>
      <c r="N68" s="85">
        <v>6</v>
      </c>
      <c r="O68" s="85">
        <v>5.9</v>
      </c>
      <c r="P68" s="178">
        <v>5.65</v>
      </c>
      <c r="Q68" s="178">
        <v>6.3</v>
      </c>
      <c r="R68" s="178">
        <v>6</v>
      </c>
      <c r="S68" s="85">
        <v>5.95</v>
      </c>
      <c r="T68" s="85">
        <v>5.75</v>
      </c>
      <c r="U68" s="179">
        <v>6.15</v>
      </c>
      <c r="V68" s="179">
        <v>8.5</v>
      </c>
      <c r="W68" s="179">
        <v>8.15</v>
      </c>
      <c r="X68" s="85">
        <v>6</v>
      </c>
      <c r="Y68" s="85">
        <v>5.75</v>
      </c>
      <c r="Z68" s="85">
        <v>5.8</v>
      </c>
      <c r="AA68" s="85">
        <v>5.25</v>
      </c>
      <c r="AB68" s="180">
        <v>6.0020833333333332</v>
      </c>
      <c r="AC68" s="177">
        <v>5.8833333333333337</v>
      </c>
      <c r="AD68" s="178">
        <v>5.9833333333333334</v>
      </c>
      <c r="AE68" s="179">
        <v>7.6</v>
      </c>
    </row>
    <row r="69" spans="2:31" x14ac:dyDescent="0.25">
      <c r="B69" s="163">
        <v>341</v>
      </c>
      <c r="C69" s="162" t="s">
        <v>359</v>
      </c>
      <c r="D69" s="85">
        <v>6.05</v>
      </c>
      <c r="E69" s="85">
        <v>6</v>
      </c>
      <c r="F69" s="85">
        <v>6.15</v>
      </c>
      <c r="G69" s="85">
        <v>6.05</v>
      </c>
      <c r="H69" s="85">
        <v>6.15</v>
      </c>
      <c r="I69" s="85">
        <v>6</v>
      </c>
      <c r="J69" s="85">
        <v>6</v>
      </c>
      <c r="K69" s="177">
        <v>6.1</v>
      </c>
      <c r="L69" s="177">
        <v>6.1</v>
      </c>
      <c r="M69" s="177">
        <v>6.05</v>
      </c>
      <c r="N69" s="85">
        <v>6.4</v>
      </c>
      <c r="O69" s="85">
        <v>6.45</v>
      </c>
      <c r="P69" s="178">
        <v>6.3</v>
      </c>
      <c r="Q69" s="178">
        <v>6.05</v>
      </c>
      <c r="R69" s="178">
        <v>6.4</v>
      </c>
      <c r="S69" s="85">
        <v>6.8</v>
      </c>
      <c r="T69" s="85">
        <v>6.4</v>
      </c>
      <c r="U69" s="179">
        <v>6.2</v>
      </c>
      <c r="V69" s="179">
        <v>6.5</v>
      </c>
      <c r="W69" s="179">
        <v>6.3</v>
      </c>
      <c r="X69" s="85">
        <v>6.1</v>
      </c>
      <c r="Y69" s="85">
        <v>6.4</v>
      </c>
      <c r="Z69" s="85">
        <v>6.5</v>
      </c>
      <c r="AA69" s="85">
        <v>6.3</v>
      </c>
      <c r="AB69" s="180">
        <v>6.239583333333333</v>
      </c>
      <c r="AC69" s="177">
        <v>6.083333333333333</v>
      </c>
      <c r="AD69" s="178">
        <v>6.25</v>
      </c>
      <c r="AE69" s="179">
        <v>6.333333333333333</v>
      </c>
    </row>
    <row r="70" spans="2:31" x14ac:dyDescent="0.25">
      <c r="B70" s="163">
        <v>342</v>
      </c>
      <c r="C70" s="162" t="s">
        <v>358</v>
      </c>
      <c r="D70" s="85">
        <v>6</v>
      </c>
      <c r="E70" s="85">
        <v>6</v>
      </c>
      <c r="F70" s="85">
        <v>6.05</v>
      </c>
      <c r="G70" s="85">
        <v>6.5</v>
      </c>
      <c r="H70" s="85">
        <v>7.4</v>
      </c>
      <c r="I70" s="85">
        <v>9.8000000000000007</v>
      </c>
      <c r="J70" s="85">
        <v>7.6</v>
      </c>
      <c r="K70" s="177">
        <v>6.15</v>
      </c>
      <c r="L70" s="177">
        <v>6</v>
      </c>
      <c r="M70" s="177">
        <v>6</v>
      </c>
      <c r="N70" s="85">
        <v>6.15</v>
      </c>
      <c r="O70" s="85">
        <v>6.95</v>
      </c>
      <c r="P70" s="178">
        <v>9.85</v>
      </c>
      <c r="Q70" s="178">
        <v>6.15</v>
      </c>
      <c r="R70" s="178">
        <v>6</v>
      </c>
      <c r="S70" s="85">
        <v>6</v>
      </c>
      <c r="T70" s="85">
        <v>6</v>
      </c>
      <c r="U70" s="179">
        <v>6.15</v>
      </c>
      <c r="V70" s="179">
        <v>7.85</v>
      </c>
      <c r="W70" s="179">
        <v>6.95</v>
      </c>
      <c r="X70" s="85">
        <v>6.05</v>
      </c>
      <c r="Y70" s="85">
        <v>6</v>
      </c>
      <c r="Z70" s="85">
        <v>6</v>
      </c>
      <c r="AA70" s="85">
        <v>6</v>
      </c>
      <c r="AB70" s="180">
        <v>6.65</v>
      </c>
      <c r="AC70" s="177">
        <v>6.05</v>
      </c>
      <c r="AD70" s="178">
        <v>7.333333333333333</v>
      </c>
      <c r="AE70" s="179">
        <v>6.9833333333333334</v>
      </c>
    </row>
    <row r="71" spans="2:31" x14ac:dyDescent="0.25">
      <c r="B71" s="163">
        <v>351</v>
      </c>
      <c r="C71" s="162" t="s">
        <v>357</v>
      </c>
      <c r="D71" s="85">
        <v>25.2</v>
      </c>
      <c r="E71" s="85">
        <v>18.45</v>
      </c>
      <c r="F71" s="85">
        <v>15.3</v>
      </c>
      <c r="G71" s="85">
        <v>14.2</v>
      </c>
      <c r="H71" s="85">
        <v>14.9</v>
      </c>
      <c r="I71" s="85">
        <v>13.55</v>
      </c>
      <c r="J71" s="85">
        <v>13.2</v>
      </c>
      <c r="K71" s="177">
        <v>13.8</v>
      </c>
      <c r="L71" s="177">
        <v>16.5</v>
      </c>
      <c r="M71" s="177">
        <v>18.350000000000001</v>
      </c>
      <c r="N71" s="85">
        <v>19.649999999999999</v>
      </c>
      <c r="O71" s="85">
        <v>21</v>
      </c>
      <c r="P71" s="178">
        <v>21.95</v>
      </c>
      <c r="Q71" s="178">
        <v>24.4</v>
      </c>
      <c r="R71" s="178">
        <v>26.35</v>
      </c>
      <c r="S71" s="85">
        <v>27.8</v>
      </c>
      <c r="T71" s="85">
        <v>28.5</v>
      </c>
      <c r="U71" s="179">
        <v>26.45</v>
      </c>
      <c r="V71" s="179">
        <v>25.5</v>
      </c>
      <c r="W71" s="179">
        <v>23.5</v>
      </c>
      <c r="X71" s="85">
        <v>21.55</v>
      </c>
      <c r="Y71" s="85">
        <v>23.4</v>
      </c>
      <c r="Z71" s="85">
        <v>27.45</v>
      </c>
      <c r="AA71" s="85">
        <v>30.6</v>
      </c>
      <c r="AB71" s="180">
        <v>21.314583333333335</v>
      </c>
      <c r="AC71" s="177">
        <v>16.216666666666665</v>
      </c>
      <c r="AD71" s="178">
        <v>24.233333333333334</v>
      </c>
      <c r="AE71" s="179">
        <v>25.15</v>
      </c>
    </row>
    <row r="72" spans="2:31" x14ac:dyDescent="0.25">
      <c r="B72" s="163">
        <v>352</v>
      </c>
      <c r="C72" s="162" t="s">
        <v>356</v>
      </c>
      <c r="D72" s="85">
        <v>26.4</v>
      </c>
      <c r="E72" s="85">
        <v>17.649999999999999</v>
      </c>
      <c r="F72" s="85">
        <v>15.1</v>
      </c>
      <c r="G72" s="85">
        <v>20.399999999999999</v>
      </c>
      <c r="H72" s="85">
        <v>24.5</v>
      </c>
      <c r="I72" s="85">
        <v>16.75</v>
      </c>
      <c r="J72" s="85">
        <v>17.55</v>
      </c>
      <c r="K72" s="177">
        <v>17.2</v>
      </c>
      <c r="L72" s="177">
        <v>16.100000000000001</v>
      </c>
      <c r="M72" s="177">
        <v>17.600000000000001</v>
      </c>
      <c r="N72" s="85">
        <v>18.649999999999999</v>
      </c>
      <c r="O72" s="85">
        <v>19.350000000000001</v>
      </c>
      <c r="P72" s="178">
        <v>19.75</v>
      </c>
      <c r="Q72" s="178">
        <v>21.6</v>
      </c>
      <c r="R72" s="178">
        <v>23.55</v>
      </c>
      <c r="S72" s="85">
        <v>24.45</v>
      </c>
      <c r="T72" s="85">
        <v>24.4</v>
      </c>
      <c r="U72" s="179">
        <v>29.2</v>
      </c>
      <c r="V72" s="179">
        <v>32.6</v>
      </c>
      <c r="W72" s="179">
        <v>32.65</v>
      </c>
      <c r="X72" s="85">
        <v>26.85</v>
      </c>
      <c r="Y72" s="85">
        <v>33.25</v>
      </c>
      <c r="Z72" s="85">
        <v>38.85</v>
      </c>
      <c r="AA72" s="85">
        <v>36.799999999999997</v>
      </c>
      <c r="AB72" s="180">
        <v>23.8</v>
      </c>
      <c r="AC72" s="177">
        <v>16.966666666666665</v>
      </c>
      <c r="AD72" s="178">
        <v>21.633333333333333</v>
      </c>
      <c r="AE72" s="179">
        <v>31.483333333333334</v>
      </c>
    </row>
    <row r="73" spans="2:31" x14ac:dyDescent="0.25">
      <c r="B73" s="163">
        <v>361</v>
      </c>
      <c r="C73" s="162" t="s">
        <v>232</v>
      </c>
      <c r="D73" s="85">
        <v>21.85</v>
      </c>
      <c r="E73" s="85">
        <v>20.65</v>
      </c>
      <c r="F73" s="85">
        <v>23.85</v>
      </c>
      <c r="G73" s="85">
        <v>35.25</v>
      </c>
      <c r="H73" s="85">
        <v>31.6</v>
      </c>
      <c r="I73" s="85">
        <v>27.4</v>
      </c>
      <c r="J73" s="85">
        <v>22.5</v>
      </c>
      <c r="K73" s="177">
        <v>20.399999999999999</v>
      </c>
      <c r="L73" s="177">
        <v>19.8</v>
      </c>
      <c r="M73" s="177">
        <v>19.600000000000001</v>
      </c>
      <c r="N73" s="85">
        <v>20.350000000000001</v>
      </c>
      <c r="O73" s="85">
        <v>20.45</v>
      </c>
      <c r="P73" s="178">
        <v>21.6</v>
      </c>
      <c r="Q73" s="178">
        <v>20.9</v>
      </c>
      <c r="R73" s="178">
        <v>23.05</v>
      </c>
      <c r="S73" s="85">
        <v>22.5</v>
      </c>
      <c r="T73" s="85">
        <v>22.2</v>
      </c>
      <c r="U73" s="179">
        <v>22.8</v>
      </c>
      <c r="V73" s="179">
        <v>24.05</v>
      </c>
      <c r="W73" s="179">
        <v>26.4</v>
      </c>
      <c r="X73" s="85">
        <v>27.4</v>
      </c>
      <c r="Y73" s="85">
        <v>30</v>
      </c>
      <c r="Z73" s="85">
        <v>28.45</v>
      </c>
      <c r="AA73" s="85">
        <v>24.9</v>
      </c>
      <c r="AB73" s="180">
        <v>24.081250000000001</v>
      </c>
      <c r="AC73" s="177">
        <v>19.933333333333334</v>
      </c>
      <c r="AD73" s="178">
        <v>21.85</v>
      </c>
      <c r="AE73" s="179">
        <v>24.416666666666668</v>
      </c>
    </row>
    <row r="74" spans="2:31" x14ac:dyDescent="0.25">
      <c r="B74" s="163">
        <v>362</v>
      </c>
      <c r="C74" s="162" t="s">
        <v>231</v>
      </c>
      <c r="D74" s="85">
        <v>22.95</v>
      </c>
      <c r="E74" s="85">
        <v>20.399999999999999</v>
      </c>
      <c r="F74" s="85">
        <v>20</v>
      </c>
      <c r="G74" s="85">
        <v>24.3</v>
      </c>
      <c r="H74" s="85">
        <v>23.3</v>
      </c>
      <c r="I74" s="85">
        <v>26.8</v>
      </c>
      <c r="J74" s="85">
        <v>23.75</v>
      </c>
      <c r="K74" s="177">
        <v>19</v>
      </c>
      <c r="L74" s="177">
        <v>18.350000000000001</v>
      </c>
      <c r="M74" s="177">
        <v>19.899999999999999</v>
      </c>
      <c r="N74" s="85">
        <v>21.05</v>
      </c>
      <c r="O74" s="85">
        <v>21.95</v>
      </c>
      <c r="P74" s="178">
        <v>22.55</v>
      </c>
      <c r="Q74" s="178">
        <v>24.5</v>
      </c>
      <c r="R74" s="178">
        <v>27.35</v>
      </c>
      <c r="S74" s="85">
        <v>27.5</v>
      </c>
      <c r="T74" s="85">
        <v>28.55</v>
      </c>
      <c r="U74" s="179">
        <v>26.85</v>
      </c>
      <c r="V74" s="179">
        <v>26.75</v>
      </c>
      <c r="W74" s="179">
        <v>27.05</v>
      </c>
      <c r="X74" s="85">
        <v>27.9</v>
      </c>
      <c r="Y74" s="85">
        <v>32.799999999999997</v>
      </c>
      <c r="Z74" s="85">
        <v>32.200000000000003</v>
      </c>
      <c r="AA74" s="85">
        <v>28.95</v>
      </c>
      <c r="AB74" s="180">
        <v>24.779166666666665</v>
      </c>
      <c r="AC74" s="177">
        <v>19.083333333333332</v>
      </c>
      <c r="AD74" s="178">
        <v>24.8</v>
      </c>
      <c r="AE74" s="179">
        <v>26.883333333333333</v>
      </c>
    </row>
    <row r="75" spans="2:31" x14ac:dyDescent="0.25">
      <c r="B75" s="163">
        <v>371</v>
      </c>
      <c r="C75" s="162" t="s">
        <v>355</v>
      </c>
      <c r="D75" s="85">
        <v>19.850000000000001</v>
      </c>
      <c r="E75" s="85">
        <v>17.05</v>
      </c>
      <c r="F75" s="85">
        <v>11.35</v>
      </c>
      <c r="G75" s="85">
        <v>12.1</v>
      </c>
      <c r="H75" s="85">
        <v>8.5</v>
      </c>
      <c r="I75" s="85">
        <v>7.7</v>
      </c>
      <c r="J75" s="85">
        <v>7.55</v>
      </c>
      <c r="K75" s="177">
        <v>10.35</v>
      </c>
      <c r="L75" s="177">
        <v>10.45</v>
      </c>
      <c r="M75" s="177">
        <v>11.6</v>
      </c>
      <c r="N75" s="85">
        <v>16.350000000000001</v>
      </c>
      <c r="O75" s="85">
        <v>15.65</v>
      </c>
      <c r="P75" s="178">
        <v>12.95</v>
      </c>
      <c r="Q75" s="178">
        <v>17.3</v>
      </c>
      <c r="R75" s="178">
        <v>19.75</v>
      </c>
      <c r="S75" s="85">
        <v>17.45</v>
      </c>
      <c r="T75" s="85">
        <v>20.399999999999999</v>
      </c>
      <c r="U75" s="179">
        <v>19</v>
      </c>
      <c r="V75" s="179">
        <v>20</v>
      </c>
      <c r="W75" s="179">
        <v>17.3</v>
      </c>
      <c r="X75" s="85">
        <v>18.600000000000001</v>
      </c>
      <c r="Y75" s="85">
        <v>23.25</v>
      </c>
      <c r="Z75" s="85">
        <v>25.4</v>
      </c>
      <c r="AA75" s="85">
        <v>24.75</v>
      </c>
      <c r="AB75" s="180">
        <v>16.027083333333334</v>
      </c>
      <c r="AC75" s="177">
        <v>10.8</v>
      </c>
      <c r="AD75" s="178">
        <v>16.666666666666668</v>
      </c>
      <c r="AE75" s="179">
        <v>18.766666666666666</v>
      </c>
    </row>
    <row r="76" spans="2:31" x14ac:dyDescent="0.25">
      <c r="B76" s="163">
        <v>372</v>
      </c>
      <c r="C76" s="162" t="s">
        <v>354</v>
      </c>
      <c r="D76" s="85">
        <v>5</v>
      </c>
      <c r="E76" s="85">
        <v>4.1500000000000004</v>
      </c>
      <c r="F76" s="85">
        <v>4.05</v>
      </c>
      <c r="G76" s="85">
        <v>3.95</v>
      </c>
      <c r="H76" s="85">
        <v>4.5</v>
      </c>
      <c r="I76" s="85">
        <v>4.45</v>
      </c>
      <c r="J76" s="85">
        <v>3.6</v>
      </c>
      <c r="K76" s="177">
        <v>3.05</v>
      </c>
      <c r="L76" s="177">
        <v>3.1</v>
      </c>
      <c r="M76" s="177">
        <v>3.65</v>
      </c>
      <c r="N76" s="85">
        <v>3.9</v>
      </c>
      <c r="O76" s="85">
        <v>4</v>
      </c>
      <c r="P76" s="178">
        <v>4.0999999999999996</v>
      </c>
      <c r="Q76" s="178">
        <v>4</v>
      </c>
      <c r="R76" s="178">
        <v>4.2</v>
      </c>
      <c r="S76" s="85">
        <v>4.3</v>
      </c>
      <c r="T76" s="85">
        <v>4.45</v>
      </c>
      <c r="U76" s="179">
        <v>4.5999999999999996</v>
      </c>
      <c r="V76" s="179">
        <v>4.8</v>
      </c>
      <c r="W76" s="179">
        <v>4.95</v>
      </c>
      <c r="X76" s="85">
        <v>5.6</v>
      </c>
      <c r="Y76" s="85">
        <v>6.7</v>
      </c>
      <c r="Z76" s="85">
        <v>7.15</v>
      </c>
      <c r="AA76" s="85">
        <v>6.25</v>
      </c>
      <c r="AB76" s="180">
        <v>4.520833333333333</v>
      </c>
      <c r="AC76" s="177">
        <v>3.2666666666666666</v>
      </c>
      <c r="AD76" s="178">
        <v>4.0999999999999996</v>
      </c>
      <c r="AE76" s="179">
        <v>4.7833333333333332</v>
      </c>
    </row>
    <row r="77" spans="2:31" x14ac:dyDescent="0.25">
      <c r="B77" s="163">
        <v>381</v>
      </c>
      <c r="C77" s="162" t="s">
        <v>353</v>
      </c>
      <c r="D77" s="85">
        <v>6.15</v>
      </c>
      <c r="E77" s="85">
        <v>6.15</v>
      </c>
      <c r="F77" s="85">
        <v>5.55</v>
      </c>
      <c r="G77" s="85">
        <v>8.1999999999999993</v>
      </c>
      <c r="H77" s="85">
        <v>5.5</v>
      </c>
      <c r="I77" s="85">
        <v>6.7</v>
      </c>
      <c r="J77" s="85">
        <v>5.75</v>
      </c>
      <c r="K77" s="177">
        <v>5.6</v>
      </c>
      <c r="L77" s="177">
        <v>5.9</v>
      </c>
      <c r="M77" s="177">
        <v>6.15</v>
      </c>
      <c r="N77" s="85">
        <v>6.15</v>
      </c>
      <c r="O77" s="85">
        <v>6.3</v>
      </c>
      <c r="P77" s="178">
        <v>6.6</v>
      </c>
      <c r="Q77" s="178">
        <v>6.7</v>
      </c>
      <c r="R77" s="178">
        <v>6.45</v>
      </c>
      <c r="S77" s="85">
        <v>6.65</v>
      </c>
      <c r="T77" s="85">
        <v>6.85</v>
      </c>
      <c r="U77" s="179">
        <v>7</v>
      </c>
      <c r="V77" s="179">
        <v>7.9</v>
      </c>
      <c r="W77" s="179">
        <v>8.9499999999999993</v>
      </c>
      <c r="X77" s="85">
        <v>8.1</v>
      </c>
      <c r="Y77" s="85">
        <v>7.75</v>
      </c>
      <c r="Z77" s="85">
        <v>7.05</v>
      </c>
      <c r="AA77" s="85">
        <v>6.6</v>
      </c>
      <c r="AB77" s="180">
        <v>6.6958333333333337</v>
      </c>
      <c r="AC77" s="177">
        <v>5.8833333333333337</v>
      </c>
      <c r="AD77" s="178">
        <v>6.583333333333333</v>
      </c>
      <c r="AE77" s="179">
        <v>7.95</v>
      </c>
    </row>
    <row r="78" spans="2:31" x14ac:dyDescent="0.25">
      <c r="B78" s="163">
        <v>382</v>
      </c>
      <c r="C78" s="162" t="s">
        <v>352</v>
      </c>
      <c r="D78" s="85">
        <v>6.85</v>
      </c>
      <c r="E78" s="85">
        <v>6.4</v>
      </c>
      <c r="F78" s="85">
        <v>6.7</v>
      </c>
      <c r="G78" s="85">
        <v>8.15</v>
      </c>
      <c r="H78" s="85">
        <v>8.4</v>
      </c>
      <c r="I78" s="85">
        <v>11.45</v>
      </c>
      <c r="J78" s="85">
        <v>9.5500000000000007</v>
      </c>
      <c r="K78" s="177">
        <v>6.85</v>
      </c>
      <c r="L78" s="177">
        <v>6.85</v>
      </c>
      <c r="M78" s="177">
        <v>7.2</v>
      </c>
      <c r="N78" s="85">
        <v>7.15</v>
      </c>
      <c r="O78" s="85">
        <v>7.4</v>
      </c>
      <c r="P78" s="178">
        <v>7.25</v>
      </c>
      <c r="Q78" s="178">
        <v>7.35</v>
      </c>
      <c r="R78" s="178">
        <v>7.35</v>
      </c>
      <c r="S78" s="85">
        <v>7.35</v>
      </c>
      <c r="T78" s="85">
        <v>7.35</v>
      </c>
      <c r="U78" s="179">
        <v>7.5</v>
      </c>
      <c r="V78" s="179">
        <v>8.4499999999999993</v>
      </c>
      <c r="W78" s="179">
        <v>8.5500000000000007</v>
      </c>
      <c r="X78" s="85">
        <v>8.35</v>
      </c>
      <c r="Y78" s="85">
        <v>8.15</v>
      </c>
      <c r="Z78" s="85">
        <v>7.9</v>
      </c>
      <c r="AA78" s="85">
        <v>7.45</v>
      </c>
      <c r="AB78" s="180">
        <v>7.7479166666666668</v>
      </c>
      <c r="AC78" s="177">
        <v>6.9666666666666668</v>
      </c>
      <c r="AD78" s="178">
        <v>7.3166666666666664</v>
      </c>
      <c r="AE78" s="179">
        <v>8.1666666666666661</v>
      </c>
    </row>
    <row r="79" spans="2:31" x14ac:dyDescent="0.25">
      <c r="B79" s="163">
        <v>391</v>
      </c>
      <c r="C79" s="162" t="s">
        <v>351</v>
      </c>
      <c r="D79" s="85">
        <v>12.85</v>
      </c>
      <c r="E79" s="85">
        <v>15.5</v>
      </c>
      <c r="F79" s="85">
        <v>15.1</v>
      </c>
      <c r="G79" s="85">
        <v>9.75</v>
      </c>
      <c r="H79" s="85">
        <v>8.75</v>
      </c>
      <c r="I79" s="85">
        <v>8.1999999999999993</v>
      </c>
      <c r="J79" s="85">
        <v>10.3</v>
      </c>
      <c r="K79" s="177">
        <v>13.95</v>
      </c>
      <c r="L79" s="177">
        <v>17.149999999999999</v>
      </c>
      <c r="M79" s="177">
        <v>15.9</v>
      </c>
      <c r="N79" s="85">
        <v>18.850000000000001</v>
      </c>
      <c r="O79" s="85">
        <v>18.850000000000001</v>
      </c>
      <c r="P79" s="178">
        <v>19.2</v>
      </c>
      <c r="Q79" s="178">
        <v>18.3</v>
      </c>
      <c r="R79" s="178">
        <v>18</v>
      </c>
      <c r="S79" s="85">
        <v>21.15</v>
      </c>
      <c r="T79" s="85">
        <v>22.55</v>
      </c>
      <c r="U79" s="179">
        <v>23.4</v>
      </c>
      <c r="V79" s="179">
        <v>27.95</v>
      </c>
      <c r="W79" s="179">
        <v>23.95</v>
      </c>
      <c r="X79" s="85">
        <v>19.399999999999999</v>
      </c>
      <c r="Y79" s="85">
        <v>20.65</v>
      </c>
      <c r="Z79" s="85">
        <v>15.9</v>
      </c>
      <c r="AA79" s="85">
        <v>12.4</v>
      </c>
      <c r="AB79" s="180">
        <v>17</v>
      </c>
      <c r="AC79" s="177">
        <v>15.666666666666666</v>
      </c>
      <c r="AD79" s="178">
        <v>18.5</v>
      </c>
      <c r="AE79" s="179">
        <v>25.1</v>
      </c>
    </row>
    <row r="80" spans="2:31" x14ac:dyDescent="0.25">
      <c r="B80" s="163">
        <v>392</v>
      </c>
      <c r="C80" s="162" t="s">
        <v>350</v>
      </c>
      <c r="D80" s="85">
        <v>13.4</v>
      </c>
      <c r="E80" s="85">
        <v>12.6</v>
      </c>
      <c r="F80" s="85">
        <v>12.15</v>
      </c>
      <c r="G80" s="85">
        <v>12.05</v>
      </c>
      <c r="H80" s="85">
        <v>16.25</v>
      </c>
      <c r="I80" s="85">
        <v>12.3</v>
      </c>
      <c r="J80" s="85">
        <v>12.35</v>
      </c>
      <c r="K80" s="177">
        <v>14.3</v>
      </c>
      <c r="L80" s="177">
        <v>17.350000000000001</v>
      </c>
      <c r="M80" s="177">
        <v>16.05</v>
      </c>
      <c r="N80" s="85">
        <v>15.85</v>
      </c>
      <c r="O80" s="85">
        <v>17.100000000000001</v>
      </c>
      <c r="P80" s="178">
        <v>16.45</v>
      </c>
      <c r="Q80" s="178">
        <v>15.5</v>
      </c>
      <c r="R80" s="178">
        <v>16.5</v>
      </c>
      <c r="S80" s="85">
        <v>17.100000000000001</v>
      </c>
      <c r="T80" s="85">
        <v>15.8</v>
      </c>
      <c r="U80" s="179">
        <v>18.45</v>
      </c>
      <c r="V80" s="179">
        <v>16.95</v>
      </c>
      <c r="W80" s="179">
        <v>17.399999999999999</v>
      </c>
      <c r="X80" s="85">
        <v>16.05</v>
      </c>
      <c r="Y80" s="85">
        <v>17.25</v>
      </c>
      <c r="Z80" s="85">
        <v>18.399999999999999</v>
      </c>
      <c r="AA80" s="85">
        <v>17.75</v>
      </c>
      <c r="AB80" s="180">
        <v>15.639583333333333</v>
      </c>
      <c r="AC80" s="177">
        <v>15.9</v>
      </c>
      <c r="AD80" s="178">
        <v>16.149999999999999</v>
      </c>
      <c r="AE80" s="179">
        <v>17.600000000000001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213"/>
    <col min="2" max="2" width="17.28515625" style="213" customWidth="1"/>
    <col min="3" max="11" width="12.85546875" style="213" customWidth="1"/>
    <col min="12" max="16384" width="8.85546875" style="213"/>
  </cols>
  <sheetData>
    <row r="1" spans="1:12" s="237" customFormat="1" x14ac:dyDescent="0.25">
      <c r="A1" s="239" t="s">
        <v>422</v>
      </c>
    </row>
    <row r="2" spans="1:12" s="237" customFormat="1" ht="14.25" x14ac:dyDescent="0.2">
      <c r="A2" s="238"/>
    </row>
    <row r="3" spans="1:12" s="237" customFormat="1" ht="14.25" x14ac:dyDescent="0.2"/>
    <row r="4" spans="1:12" s="237" customFormat="1" ht="14.25" x14ac:dyDescent="0.2"/>
    <row r="5" spans="1:12" s="237" customFormat="1" ht="14.25" customHeight="1" x14ac:dyDescent="0.2"/>
    <row r="6" spans="1:12" ht="15.75" customHeight="1" x14ac:dyDescent="0.25">
      <c r="B6" s="317" t="s">
        <v>4</v>
      </c>
      <c r="C6" s="319" t="s">
        <v>0</v>
      </c>
      <c r="D6" s="321" t="s">
        <v>1</v>
      </c>
      <c r="E6" s="322"/>
      <c r="F6" s="322"/>
      <c r="G6" s="314" t="s">
        <v>17</v>
      </c>
      <c r="H6" s="314" t="s">
        <v>19</v>
      </c>
      <c r="I6" s="314" t="s">
        <v>22</v>
      </c>
      <c r="J6" s="314" t="s">
        <v>23</v>
      </c>
      <c r="K6" s="316" t="s">
        <v>73</v>
      </c>
    </row>
    <row r="7" spans="1:12" ht="30" customHeight="1" x14ac:dyDescent="0.25">
      <c r="B7" s="318"/>
      <c r="C7" s="320"/>
      <c r="D7" s="236" t="s">
        <v>94</v>
      </c>
      <c r="E7" s="235" t="s">
        <v>93</v>
      </c>
      <c r="F7" s="234" t="s">
        <v>421</v>
      </c>
      <c r="G7" s="315"/>
      <c r="H7" s="315"/>
      <c r="I7" s="315" t="s">
        <v>22</v>
      </c>
      <c r="J7" s="315" t="s">
        <v>22</v>
      </c>
      <c r="K7" s="316" t="s">
        <v>22</v>
      </c>
    </row>
    <row r="8" spans="1:12" ht="15.75" x14ac:dyDescent="0.25">
      <c r="B8" s="233" t="s">
        <v>6</v>
      </c>
      <c r="C8" s="232">
        <v>28.5</v>
      </c>
      <c r="D8" s="231">
        <v>29.708333333333332</v>
      </c>
      <c r="E8" s="230">
        <v>16.069444444444443</v>
      </c>
      <c r="F8" s="229">
        <v>21.524999999999999</v>
      </c>
      <c r="G8" s="228">
        <v>10.40625</v>
      </c>
      <c r="H8" s="228">
        <v>11.75</v>
      </c>
      <c r="I8" s="228">
        <v>38</v>
      </c>
      <c r="J8" s="228">
        <v>26.708333333333332</v>
      </c>
      <c r="K8" s="228">
        <v>24.425000000000001</v>
      </c>
      <c r="L8" s="215"/>
    </row>
    <row r="9" spans="1:12" ht="15.75" x14ac:dyDescent="0.25">
      <c r="B9" s="227" t="s">
        <v>7</v>
      </c>
      <c r="C9" s="226">
        <v>31.75</v>
      </c>
      <c r="D9" s="225">
        <v>37.229166666666664</v>
      </c>
      <c r="E9" s="224">
        <v>15.958333333333334</v>
      </c>
      <c r="F9" s="223">
        <v>24.466666666666665</v>
      </c>
      <c r="G9" s="222">
        <v>11.020833333333334</v>
      </c>
      <c r="H9" s="222">
        <v>10</v>
      </c>
      <c r="I9" s="222">
        <v>36</v>
      </c>
      <c r="J9" s="222">
        <v>28.25</v>
      </c>
      <c r="K9" s="222">
        <v>26.270833333333332</v>
      </c>
      <c r="L9" s="215"/>
    </row>
    <row r="10" spans="1:12" ht="15.75" x14ac:dyDescent="0.25">
      <c r="B10" s="227" t="s">
        <v>8</v>
      </c>
      <c r="C10" s="226">
        <v>33.75</v>
      </c>
      <c r="D10" s="225">
        <v>31.083333333333332</v>
      </c>
      <c r="E10" s="224">
        <v>17.104166666666668</v>
      </c>
      <c r="F10" s="223">
        <v>24.09375</v>
      </c>
      <c r="G10" s="222">
        <v>11.838983050847459</v>
      </c>
      <c r="H10" s="222">
        <v>19.25</v>
      </c>
      <c r="I10" s="222">
        <v>27</v>
      </c>
      <c r="J10" s="222">
        <v>26.366666666666667</v>
      </c>
      <c r="K10" s="222">
        <v>26.770833333333332</v>
      </c>
      <c r="L10" s="215"/>
    </row>
    <row r="11" spans="1:12" ht="15.75" x14ac:dyDescent="0.25">
      <c r="B11" s="227" t="s">
        <v>9</v>
      </c>
      <c r="C11" s="226">
        <v>35</v>
      </c>
      <c r="D11" s="225">
        <v>34.166666666666664</v>
      </c>
      <c r="E11" s="224">
        <v>20.125</v>
      </c>
      <c r="F11" s="223">
        <v>23.635416666666668</v>
      </c>
      <c r="G11" s="222">
        <v>10.858333333333333</v>
      </c>
      <c r="H11" s="222">
        <v>19.5</v>
      </c>
      <c r="I11" s="222">
        <v>27</v>
      </c>
      <c r="J11" s="222">
        <v>26.358333333333334</v>
      </c>
      <c r="K11" s="222">
        <v>27.708333333333332</v>
      </c>
      <c r="L11" s="215"/>
    </row>
    <row r="12" spans="1:12" ht="15.75" x14ac:dyDescent="0.25">
      <c r="B12" s="227" t="s">
        <v>10</v>
      </c>
      <c r="C12" s="226">
        <v>35.25</v>
      </c>
      <c r="D12" s="225">
        <v>35.583333333333336</v>
      </c>
      <c r="E12" s="224">
        <v>19.597222222222221</v>
      </c>
      <c r="F12" s="223">
        <v>23.59375</v>
      </c>
      <c r="G12" s="222">
        <v>8.8229166666666661</v>
      </c>
      <c r="H12" s="222">
        <v>17</v>
      </c>
      <c r="I12" s="222">
        <v>35</v>
      </c>
      <c r="J12" s="222">
        <v>26</v>
      </c>
      <c r="K12" s="222">
        <v>29.552083333333332</v>
      </c>
      <c r="L12" s="215"/>
    </row>
    <row r="13" spans="1:12" ht="15.75" x14ac:dyDescent="0.25">
      <c r="B13" s="227" t="s">
        <v>11</v>
      </c>
      <c r="C13" s="226">
        <v>29.8</v>
      </c>
      <c r="D13" s="225">
        <v>30.208333333333332</v>
      </c>
      <c r="E13" s="224">
        <v>12.916666666666666</v>
      </c>
      <c r="F13" s="223">
        <v>17.239583333333332</v>
      </c>
      <c r="G13" s="222">
        <v>6.458333333333333</v>
      </c>
      <c r="H13" s="222">
        <v>6.2</v>
      </c>
      <c r="I13" s="222">
        <v>24</v>
      </c>
      <c r="J13" s="222">
        <v>22.302083333333332</v>
      </c>
      <c r="K13" s="222">
        <v>21.291666666666668</v>
      </c>
      <c r="L13" s="215"/>
    </row>
    <row r="14" spans="1:12" ht="15.75" x14ac:dyDescent="0.25">
      <c r="B14" s="227" t="s">
        <v>5</v>
      </c>
      <c r="C14" s="226">
        <v>19</v>
      </c>
      <c r="D14" s="225">
        <v>22.145833333333332</v>
      </c>
      <c r="E14" s="224">
        <v>10.666666666666666</v>
      </c>
      <c r="F14" s="223">
        <v>15.258333333333333</v>
      </c>
      <c r="G14" s="222">
        <v>7.520833333333333</v>
      </c>
      <c r="H14" s="222">
        <v>4.8</v>
      </c>
      <c r="I14" s="222">
        <v>23</v>
      </c>
      <c r="J14" s="222">
        <v>14.020833333333334</v>
      </c>
      <c r="K14" s="222">
        <v>15.299999999999999</v>
      </c>
      <c r="L14" s="215"/>
    </row>
    <row r="15" spans="1:12" ht="15.75" x14ac:dyDescent="0.25">
      <c r="B15" s="221" t="s">
        <v>2</v>
      </c>
      <c r="C15" s="220">
        <v>30.413793103448278</v>
      </c>
      <c r="D15" s="219">
        <v>30.935606060606062</v>
      </c>
      <c r="E15" s="218">
        <v>16.010416666666668</v>
      </c>
      <c r="F15" s="217">
        <v>21.306451612903224</v>
      </c>
      <c r="G15" s="216">
        <v>9.6740947075208918</v>
      </c>
      <c r="H15" s="216">
        <v>12.744623655913978</v>
      </c>
      <c r="I15" s="216">
        <v>30</v>
      </c>
      <c r="J15" s="216">
        <v>24.475806451612904</v>
      </c>
      <c r="K15" s="216">
        <v>24.073924731182796</v>
      </c>
      <c r="L15" s="215"/>
    </row>
    <row r="16" spans="1:12" x14ac:dyDescent="0.25">
      <c r="I16" s="214"/>
      <c r="J16" s="214"/>
      <c r="K16" s="214"/>
    </row>
  </sheetData>
  <mergeCells count="8">
    <mergeCell ref="J6:J7"/>
    <mergeCell ref="K6:K7"/>
    <mergeCell ref="B6:B7"/>
    <mergeCell ref="C6:C7"/>
    <mergeCell ref="D6:F6"/>
    <mergeCell ref="G6:G7"/>
    <mergeCell ref="H6:H7"/>
    <mergeCell ref="I6:I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213"/>
    <col min="2" max="2" width="5.140625" style="213" customWidth="1"/>
    <col min="3" max="3" width="16.7109375" style="213" bestFit="1" customWidth="1"/>
    <col min="4" max="6" width="14.7109375" style="213" customWidth="1"/>
    <col min="7" max="7" width="12.85546875" style="213" customWidth="1"/>
    <col min="8" max="9" width="18.85546875" style="213" customWidth="1"/>
    <col min="10" max="11" width="10.42578125" style="213" bestFit="1" customWidth="1"/>
    <col min="12" max="16384" width="8.85546875" style="213"/>
  </cols>
  <sheetData>
    <row r="1" spans="1:11" s="237" customFormat="1" x14ac:dyDescent="0.25">
      <c r="A1" s="239" t="s">
        <v>425</v>
      </c>
    </row>
    <row r="2" spans="1:11" s="237" customFormat="1" ht="14.25" x14ac:dyDescent="0.2">
      <c r="A2" s="238"/>
    </row>
    <row r="3" spans="1:11" s="237" customFormat="1" ht="14.25" x14ac:dyDescent="0.2"/>
    <row r="4" spans="1:11" s="237" customFormat="1" ht="14.25" x14ac:dyDescent="0.2"/>
    <row r="5" spans="1:11" s="237" customFormat="1" ht="14.25" x14ac:dyDescent="0.2"/>
    <row r="6" spans="1:11" ht="24" customHeight="1" x14ac:dyDescent="0.25">
      <c r="B6" s="322" t="s">
        <v>424</v>
      </c>
      <c r="C6" s="322"/>
      <c r="D6" s="221" t="s">
        <v>15</v>
      </c>
      <c r="E6" s="221" t="s">
        <v>16</v>
      </c>
      <c r="F6" s="221" t="s">
        <v>423</v>
      </c>
      <c r="I6" s="215"/>
      <c r="J6" s="215"/>
      <c r="K6" s="215"/>
    </row>
    <row r="7" spans="1:11" ht="15.75" x14ac:dyDescent="0.25">
      <c r="B7" s="324" t="s">
        <v>0</v>
      </c>
      <c r="C7" s="324"/>
      <c r="D7" s="223">
        <v>32.85</v>
      </c>
      <c r="E7" s="223">
        <v>25</v>
      </c>
      <c r="F7" s="223">
        <v>30.413793103448278</v>
      </c>
      <c r="I7" s="215"/>
      <c r="J7" s="215"/>
      <c r="K7" s="215"/>
    </row>
    <row r="8" spans="1:11" ht="15.75" x14ac:dyDescent="0.25">
      <c r="B8" s="325" t="s">
        <v>1</v>
      </c>
      <c r="C8" s="245" t="s">
        <v>94</v>
      </c>
      <c r="D8" s="244">
        <v>33.223958333333336</v>
      </c>
      <c r="E8" s="244">
        <v>24.833333333333332</v>
      </c>
      <c r="F8" s="244">
        <v>30.935606060606062</v>
      </c>
      <c r="I8" s="215"/>
      <c r="J8" s="215"/>
      <c r="K8" s="215"/>
    </row>
    <row r="9" spans="1:11" ht="15.75" x14ac:dyDescent="0.25">
      <c r="B9" s="326"/>
      <c r="C9" s="243" t="s">
        <v>93</v>
      </c>
      <c r="D9" s="242">
        <v>17.81845238095238</v>
      </c>
      <c r="E9" s="242">
        <v>11.791666666666666</v>
      </c>
      <c r="F9" s="242">
        <v>16.010416666666668</v>
      </c>
      <c r="I9" s="215"/>
      <c r="J9" s="215"/>
      <c r="K9" s="215"/>
    </row>
    <row r="10" spans="1:11" ht="15.75" x14ac:dyDescent="0.25">
      <c r="B10" s="327"/>
      <c r="C10" s="241" t="s">
        <v>421</v>
      </c>
      <c r="D10" s="223">
        <v>23.420454545454547</v>
      </c>
      <c r="E10" s="223">
        <v>16.138888888888889</v>
      </c>
      <c r="F10" s="223">
        <v>21.306451612903224</v>
      </c>
    </row>
    <row r="11" spans="1:11" ht="15.75" x14ac:dyDescent="0.25">
      <c r="B11" s="328" t="s">
        <v>17</v>
      </c>
      <c r="C11" s="328"/>
      <c r="D11" s="240">
        <v>10.653992395437262</v>
      </c>
      <c r="E11" s="240">
        <v>6.989583333333333</v>
      </c>
      <c r="F11" s="240">
        <v>9.6740947075208918</v>
      </c>
    </row>
    <row r="12" spans="1:11" ht="15.75" x14ac:dyDescent="0.25">
      <c r="B12" s="323" t="s">
        <v>19</v>
      </c>
      <c r="C12" s="323" t="s">
        <v>19</v>
      </c>
      <c r="D12" s="240">
        <v>15.571428571428571</v>
      </c>
      <c r="E12" s="240">
        <v>5.5</v>
      </c>
      <c r="F12" s="240">
        <v>13</v>
      </c>
    </row>
    <row r="13" spans="1:11" ht="15.75" x14ac:dyDescent="0.25">
      <c r="B13" s="323" t="s">
        <v>22</v>
      </c>
      <c r="C13" s="323"/>
      <c r="D13" s="240">
        <v>33</v>
      </c>
      <c r="E13" s="240">
        <v>23</v>
      </c>
      <c r="F13" s="240">
        <v>30</v>
      </c>
    </row>
    <row r="14" spans="1:11" ht="15.75" x14ac:dyDescent="0.25">
      <c r="B14" s="323" t="s">
        <v>23</v>
      </c>
      <c r="C14" s="323"/>
      <c r="D14" s="240">
        <v>26.672101449275363</v>
      </c>
      <c r="E14" s="240">
        <v>18.161458333333332</v>
      </c>
      <c r="F14" s="240">
        <v>24.475806451612904</v>
      </c>
    </row>
    <row r="15" spans="1:11" ht="15.75" x14ac:dyDescent="0.25">
      <c r="B15" s="323" t="s">
        <v>73</v>
      </c>
      <c r="C15" s="323"/>
      <c r="D15" s="240">
        <v>27</v>
      </c>
      <c r="E15" s="240">
        <v>18</v>
      </c>
      <c r="F15" s="240">
        <v>24</v>
      </c>
    </row>
  </sheetData>
  <mergeCells count="8">
    <mergeCell ref="B14:C14"/>
    <mergeCell ref="B15:C15"/>
    <mergeCell ref="B6:C6"/>
    <mergeCell ref="B7:C7"/>
    <mergeCell ref="B8:B10"/>
    <mergeCell ref="B11:C11"/>
    <mergeCell ref="B12:C12"/>
    <mergeCell ref="B13:C1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213"/>
    <col min="2" max="10" width="13.7109375" style="213" customWidth="1"/>
    <col min="11" max="11" width="9.5703125" style="213" customWidth="1"/>
    <col min="12" max="12" width="18.85546875" style="213" customWidth="1"/>
    <col min="13" max="26" width="12.85546875" style="213" customWidth="1"/>
    <col min="27" max="16384" width="8.85546875" style="213"/>
  </cols>
  <sheetData>
    <row r="1" spans="1:26" s="237" customFormat="1" x14ac:dyDescent="0.25">
      <c r="A1" s="239" t="s">
        <v>426</v>
      </c>
    </row>
    <row r="2" spans="1:26" s="237" customFormat="1" ht="14.25" x14ac:dyDescent="0.2">
      <c r="A2" s="238"/>
    </row>
    <row r="3" spans="1:26" s="237" customFormat="1" ht="14.25" x14ac:dyDescent="0.2"/>
    <row r="4" spans="1:26" s="237" customFormat="1" ht="14.25" x14ac:dyDescent="0.2"/>
    <row r="5" spans="1:26" s="237" customFormat="1" ht="14.25" x14ac:dyDescent="0.2"/>
    <row r="6" spans="1:26" ht="15.75" x14ac:dyDescent="0.25"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317" t="s">
        <v>110</v>
      </c>
      <c r="M6" s="322" t="s">
        <v>1</v>
      </c>
      <c r="N6" s="322"/>
      <c r="O6" s="322"/>
      <c r="P6" s="322"/>
      <c r="Q6" s="317" t="s">
        <v>17</v>
      </c>
      <c r="R6" s="317"/>
      <c r="S6" s="317" t="s">
        <v>19</v>
      </c>
      <c r="T6" s="317"/>
      <c r="U6" s="317" t="s">
        <v>22</v>
      </c>
      <c r="V6" s="317"/>
      <c r="W6" s="317" t="s">
        <v>23</v>
      </c>
      <c r="X6" s="317"/>
      <c r="Y6" s="317" t="s">
        <v>73</v>
      </c>
      <c r="Z6" s="317"/>
    </row>
    <row r="7" spans="1:26" ht="15.75" x14ac:dyDescent="0.25">
      <c r="B7" s="317" t="s">
        <v>110</v>
      </c>
      <c r="C7" s="322" t="s">
        <v>1</v>
      </c>
      <c r="D7" s="322"/>
      <c r="E7" s="322"/>
      <c r="F7" s="317" t="s">
        <v>17</v>
      </c>
      <c r="G7" s="317" t="s">
        <v>19</v>
      </c>
      <c r="H7" s="317" t="s">
        <v>22</v>
      </c>
      <c r="I7" s="317" t="s">
        <v>23</v>
      </c>
      <c r="J7" s="317" t="s">
        <v>73</v>
      </c>
      <c r="K7" s="253"/>
      <c r="L7" s="330"/>
      <c r="M7" s="329" t="s">
        <v>94</v>
      </c>
      <c r="N7" s="329"/>
      <c r="O7" s="329" t="s">
        <v>93</v>
      </c>
      <c r="P7" s="329"/>
      <c r="Q7" s="318"/>
      <c r="R7" s="318"/>
      <c r="S7" s="318"/>
      <c r="T7" s="318"/>
      <c r="U7" s="318"/>
      <c r="V7" s="318"/>
      <c r="W7" s="318"/>
      <c r="X7" s="318"/>
      <c r="Y7" s="318"/>
      <c r="Z7" s="318"/>
    </row>
    <row r="8" spans="1:26" ht="30" x14ac:dyDescent="0.25">
      <c r="B8" s="318"/>
      <c r="C8" s="235" t="s">
        <v>94</v>
      </c>
      <c r="D8" s="235" t="s">
        <v>93</v>
      </c>
      <c r="E8" s="235" t="s">
        <v>421</v>
      </c>
      <c r="F8" s="318"/>
      <c r="G8" s="318"/>
      <c r="H8" s="318"/>
      <c r="I8" s="318"/>
      <c r="J8" s="318"/>
      <c r="K8" s="252"/>
      <c r="L8" s="318"/>
      <c r="M8" s="236" t="s">
        <v>15</v>
      </c>
      <c r="N8" s="234" t="s">
        <v>16</v>
      </c>
      <c r="O8" s="236" t="s">
        <v>15</v>
      </c>
      <c r="P8" s="234" t="s">
        <v>16</v>
      </c>
      <c r="Q8" s="236" t="s">
        <v>15</v>
      </c>
      <c r="R8" s="234" t="s">
        <v>16</v>
      </c>
      <c r="S8" s="236" t="s">
        <v>15</v>
      </c>
      <c r="T8" s="234" t="s">
        <v>16</v>
      </c>
      <c r="U8" s="236" t="s">
        <v>15</v>
      </c>
      <c r="V8" s="234" t="s">
        <v>16</v>
      </c>
      <c r="W8" s="236" t="s">
        <v>15</v>
      </c>
      <c r="X8" s="234" t="s">
        <v>16</v>
      </c>
      <c r="Y8" s="236" t="s">
        <v>15</v>
      </c>
      <c r="Z8" s="234" t="s">
        <v>16</v>
      </c>
    </row>
    <row r="9" spans="1:26" x14ac:dyDescent="0.25">
      <c r="B9" s="250">
        <v>0</v>
      </c>
      <c r="C9" s="251">
        <v>10.818181818181818</v>
      </c>
      <c r="D9" s="251">
        <v>7.5</v>
      </c>
      <c r="E9" s="248">
        <v>8.67741935483871</v>
      </c>
      <c r="F9" s="248">
        <v>5.6551724137931032</v>
      </c>
      <c r="G9" s="248">
        <v>6.645161290322581</v>
      </c>
      <c r="H9" s="248">
        <v>20.6</v>
      </c>
      <c r="I9" s="248">
        <v>14.451612903225806</v>
      </c>
      <c r="J9" s="248">
        <v>13.387096774193548</v>
      </c>
      <c r="K9" s="248"/>
      <c r="L9" s="250">
        <v>0</v>
      </c>
      <c r="M9" s="249">
        <v>8.75</v>
      </c>
      <c r="N9" s="248">
        <v>16.333333333333332</v>
      </c>
      <c r="O9" s="249">
        <v>7.7142857142857144</v>
      </c>
      <c r="P9" s="248">
        <v>7</v>
      </c>
      <c r="Q9" s="249">
        <v>5.666666666666667</v>
      </c>
      <c r="R9" s="248">
        <v>5.625</v>
      </c>
      <c r="S9" s="249">
        <v>7.333333333333333</v>
      </c>
      <c r="T9" s="248">
        <v>5.2</v>
      </c>
      <c r="U9" s="249">
        <v>19.272727272727273</v>
      </c>
      <c r="V9" s="248">
        <v>24.25</v>
      </c>
      <c r="W9" s="249">
        <v>13.565217391304348</v>
      </c>
      <c r="X9" s="248">
        <v>17</v>
      </c>
      <c r="Y9" s="249">
        <v>12.523809523809524</v>
      </c>
      <c r="Z9" s="248">
        <v>15.2</v>
      </c>
    </row>
    <row r="10" spans="1:26" x14ac:dyDescent="0.25">
      <c r="B10" s="250">
        <v>4.1666666666666664E-2</v>
      </c>
      <c r="C10" s="251">
        <v>6.2727272727272725</v>
      </c>
      <c r="D10" s="251">
        <v>6.4</v>
      </c>
      <c r="E10" s="248">
        <v>6.354838709677419</v>
      </c>
      <c r="F10" s="248">
        <v>5.7931034482758621</v>
      </c>
      <c r="G10" s="248">
        <v>5.4838709677419351</v>
      </c>
      <c r="H10" s="248">
        <v>11.833333333333334</v>
      </c>
      <c r="I10" s="248">
        <v>8.2903225806451619</v>
      </c>
      <c r="J10" s="248">
        <v>7.193548387096774</v>
      </c>
      <c r="K10" s="248"/>
      <c r="L10" s="250">
        <v>4.1666666666666664E-2</v>
      </c>
      <c r="M10" s="249">
        <v>5.5</v>
      </c>
      <c r="N10" s="248">
        <v>8.3333333333333339</v>
      </c>
      <c r="O10" s="249">
        <v>7.1428571428571432</v>
      </c>
      <c r="P10" s="248">
        <v>4.666666666666667</v>
      </c>
      <c r="Q10" s="249">
        <v>5.8571428571428568</v>
      </c>
      <c r="R10" s="248">
        <v>5.625</v>
      </c>
      <c r="S10" s="249">
        <v>5.6190476190476186</v>
      </c>
      <c r="T10" s="248">
        <v>5.2</v>
      </c>
      <c r="U10" s="249">
        <v>12.636363636363637</v>
      </c>
      <c r="V10" s="248">
        <v>9.625</v>
      </c>
      <c r="W10" s="249">
        <v>7.8695652173913047</v>
      </c>
      <c r="X10" s="248">
        <v>9.5</v>
      </c>
      <c r="Y10" s="249">
        <v>6.8571428571428568</v>
      </c>
      <c r="Z10" s="248">
        <v>7.9</v>
      </c>
    </row>
    <row r="11" spans="1:26" x14ac:dyDescent="0.25">
      <c r="B11" s="250">
        <v>8.3333333333333301E-2</v>
      </c>
      <c r="C11" s="251">
        <v>6.0909090909090908</v>
      </c>
      <c r="D11" s="251">
        <v>7</v>
      </c>
      <c r="E11" s="248">
        <v>6.67741935483871</v>
      </c>
      <c r="F11" s="248">
        <v>6.166666666666667</v>
      </c>
      <c r="G11" s="248">
        <v>4.129032258064516</v>
      </c>
      <c r="H11" s="248">
        <v>12.316666666666666</v>
      </c>
      <c r="I11" s="248">
        <v>5.935483870967742</v>
      </c>
      <c r="J11" s="248">
        <v>4.354838709677419</v>
      </c>
      <c r="K11" s="248"/>
      <c r="L11" s="250">
        <v>8.3333333333333301E-2</v>
      </c>
      <c r="M11" s="249">
        <v>6.375</v>
      </c>
      <c r="N11" s="248">
        <v>5.333333333333333</v>
      </c>
      <c r="O11" s="249">
        <v>8.1428571428571423</v>
      </c>
      <c r="P11" s="248">
        <v>4.333333333333333</v>
      </c>
      <c r="Q11" s="249">
        <v>6.7727272727272725</v>
      </c>
      <c r="R11" s="248">
        <v>4.5</v>
      </c>
      <c r="S11" s="249">
        <v>4.0952380952380949</v>
      </c>
      <c r="T11" s="248">
        <v>4.2</v>
      </c>
      <c r="U11" s="249">
        <v>12.090909090909092</v>
      </c>
      <c r="V11" s="248">
        <v>12.9375</v>
      </c>
      <c r="W11" s="249">
        <v>5.8695652173913047</v>
      </c>
      <c r="X11" s="248">
        <v>6.125</v>
      </c>
      <c r="Y11" s="249">
        <v>4.5238095238095237</v>
      </c>
      <c r="Z11" s="248">
        <v>4</v>
      </c>
    </row>
    <row r="12" spans="1:26" x14ac:dyDescent="0.25">
      <c r="B12" s="250">
        <v>0.125</v>
      </c>
      <c r="C12" s="251">
        <v>6.5454545454545459</v>
      </c>
      <c r="D12" s="251">
        <v>8.3000000000000007</v>
      </c>
      <c r="E12" s="248">
        <v>7.67741935483871</v>
      </c>
      <c r="F12" s="248">
        <v>7.1333333333333337</v>
      </c>
      <c r="G12" s="248">
        <v>3.7096774193548385</v>
      </c>
      <c r="H12" s="248">
        <v>12.8</v>
      </c>
      <c r="I12" s="248">
        <v>5.096774193548387</v>
      </c>
      <c r="J12" s="248">
        <v>3.6451612903225805</v>
      </c>
      <c r="K12" s="248"/>
      <c r="L12" s="250">
        <v>0.125</v>
      </c>
      <c r="M12" s="249">
        <v>7.5</v>
      </c>
      <c r="N12" s="248">
        <v>4</v>
      </c>
      <c r="O12" s="249">
        <v>9.2857142857142865</v>
      </c>
      <c r="P12" s="248">
        <v>6</v>
      </c>
      <c r="Q12" s="249">
        <v>7.6818181818181817</v>
      </c>
      <c r="R12" s="248">
        <v>5.625</v>
      </c>
      <c r="S12" s="249">
        <v>4</v>
      </c>
      <c r="T12" s="248">
        <v>3.1</v>
      </c>
      <c r="U12" s="249">
        <v>11.545454545454545</v>
      </c>
      <c r="V12" s="248">
        <v>16.25</v>
      </c>
      <c r="W12" s="249">
        <v>5.4347826086956523</v>
      </c>
      <c r="X12" s="248">
        <v>4.125</v>
      </c>
      <c r="Y12" s="249">
        <v>4.2857142857142856</v>
      </c>
      <c r="Z12" s="248">
        <v>2.2999999999999998</v>
      </c>
    </row>
    <row r="13" spans="1:26" x14ac:dyDescent="0.25">
      <c r="B13" s="250">
        <v>0.16666666666666699</v>
      </c>
      <c r="C13" s="251">
        <v>6.6363636363636367</v>
      </c>
      <c r="D13" s="251">
        <v>9.4</v>
      </c>
      <c r="E13" s="248">
        <v>8.4193548387096779</v>
      </c>
      <c r="F13" s="248">
        <v>9.4</v>
      </c>
      <c r="G13" s="248">
        <v>8.258064516129032</v>
      </c>
      <c r="H13" s="248">
        <v>10.566666666666666</v>
      </c>
      <c r="I13" s="248">
        <v>5.193548387096774</v>
      </c>
      <c r="J13" s="248">
        <v>3.5483870967741935</v>
      </c>
      <c r="K13" s="248"/>
      <c r="L13" s="250">
        <v>0.16666666666666699</v>
      </c>
      <c r="M13" s="249">
        <v>7.625</v>
      </c>
      <c r="N13" s="248">
        <v>4</v>
      </c>
      <c r="O13" s="249">
        <v>10</v>
      </c>
      <c r="P13" s="248">
        <v>8</v>
      </c>
      <c r="Q13" s="249">
        <v>10.045454545454545</v>
      </c>
      <c r="R13" s="248">
        <v>7.625</v>
      </c>
      <c r="S13" s="249">
        <v>8.8095238095238102</v>
      </c>
      <c r="T13" s="248">
        <v>7.1</v>
      </c>
      <c r="U13" s="249">
        <v>9.045454545454545</v>
      </c>
      <c r="V13" s="248">
        <v>14.75</v>
      </c>
      <c r="W13" s="249">
        <v>5.7391304347826084</v>
      </c>
      <c r="X13" s="248">
        <v>3.625</v>
      </c>
      <c r="Y13" s="249">
        <v>4.1904761904761907</v>
      </c>
      <c r="Z13" s="248">
        <v>2.2000000000000002</v>
      </c>
    </row>
    <row r="14" spans="1:26" x14ac:dyDescent="0.25">
      <c r="B14" s="250">
        <v>0.20833333333333301</v>
      </c>
      <c r="C14" s="251">
        <v>8.2727272727272734</v>
      </c>
      <c r="D14" s="251">
        <v>11.2</v>
      </c>
      <c r="E14" s="248">
        <v>10.161290322580646</v>
      </c>
      <c r="F14" s="248">
        <v>12.8</v>
      </c>
      <c r="G14" s="248">
        <v>11.193548387096774</v>
      </c>
      <c r="H14" s="248">
        <v>10.1</v>
      </c>
      <c r="I14" s="248">
        <v>5.774193548387097</v>
      </c>
      <c r="J14" s="248">
        <v>5.32258064516129</v>
      </c>
      <c r="K14" s="248"/>
      <c r="L14" s="250">
        <v>0.20833333333333301</v>
      </c>
      <c r="M14" s="249">
        <v>9</v>
      </c>
      <c r="N14" s="248">
        <v>6.333333333333333</v>
      </c>
      <c r="O14" s="249">
        <v>11.642857142857142</v>
      </c>
      <c r="P14" s="248">
        <v>10.166666666666666</v>
      </c>
      <c r="Q14" s="249">
        <v>13.090909090909092</v>
      </c>
      <c r="R14" s="248">
        <v>12</v>
      </c>
      <c r="S14" s="249">
        <v>11.80952380952381</v>
      </c>
      <c r="T14" s="248">
        <v>9.9</v>
      </c>
      <c r="U14" s="249">
        <v>8.7272727272727266</v>
      </c>
      <c r="V14" s="248">
        <v>13.875</v>
      </c>
      <c r="W14" s="249">
        <v>6.2173913043478262</v>
      </c>
      <c r="X14" s="248">
        <v>4.5</v>
      </c>
      <c r="Y14" s="249">
        <v>6</v>
      </c>
      <c r="Z14" s="248">
        <v>3.9</v>
      </c>
    </row>
    <row r="15" spans="1:26" x14ac:dyDescent="0.25">
      <c r="B15" s="250">
        <v>0.25</v>
      </c>
      <c r="C15" s="251">
        <v>13.818181818181818</v>
      </c>
      <c r="D15" s="251">
        <v>12.85</v>
      </c>
      <c r="E15" s="248">
        <v>13.193548387096774</v>
      </c>
      <c r="F15" s="248">
        <v>11.2</v>
      </c>
      <c r="G15" s="248">
        <v>10.03225806451613</v>
      </c>
      <c r="H15" s="248">
        <v>15.5</v>
      </c>
      <c r="I15" s="248">
        <v>7.935483870967742</v>
      </c>
      <c r="J15" s="248">
        <v>7.870967741935484</v>
      </c>
      <c r="K15" s="248"/>
      <c r="L15" s="250">
        <v>0.25</v>
      </c>
      <c r="M15" s="249">
        <v>15.875</v>
      </c>
      <c r="N15" s="248">
        <v>8.3333333333333339</v>
      </c>
      <c r="O15" s="249">
        <v>13.642857142857142</v>
      </c>
      <c r="P15" s="248">
        <v>11</v>
      </c>
      <c r="Q15" s="249">
        <v>10.954545454545455</v>
      </c>
      <c r="R15" s="248">
        <v>11.875</v>
      </c>
      <c r="S15" s="249">
        <v>10.285714285714286</v>
      </c>
      <c r="T15" s="248">
        <v>9.5</v>
      </c>
      <c r="U15" s="249">
        <v>12.863636363636363</v>
      </c>
      <c r="V15" s="248">
        <v>22.75</v>
      </c>
      <c r="W15" s="249">
        <v>8.695652173913043</v>
      </c>
      <c r="X15" s="248">
        <v>5.75</v>
      </c>
      <c r="Y15" s="249">
        <v>9.4285714285714288</v>
      </c>
      <c r="Z15" s="248">
        <v>4.5999999999999996</v>
      </c>
    </row>
    <row r="16" spans="1:26" x14ac:dyDescent="0.25">
      <c r="B16" s="250">
        <v>0.29166666666666702</v>
      </c>
      <c r="C16" s="251">
        <v>34.545454545454547</v>
      </c>
      <c r="D16" s="251">
        <v>19.350000000000001</v>
      </c>
      <c r="E16" s="248">
        <v>24.741935483870968</v>
      </c>
      <c r="F16" s="248">
        <v>9.4333333333333336</v>
      </c>
      <c r="G16" s="248">
        <v>10.064516129032258</v>
      </c>
      <c r="H16" s="248">
        <v>27.866666666666667</v>
      </c>
      <c r="I16" s="248">
        <v>21.35483870967742</v>
      </c>
      <c r="J16" s="248">
        <v>20.193548387096776</v>
      </c>
      <c r="K16" s="248"/>
      <c r="L16" s="250">
        <v>0.29166666666666702</v>
      </c>
      <c r="M16" s="249">
        <v>44.25</v>
      </c>
      <c r="N16" s="248">
        <v>8.6666666666666661</v>
      </c>
      <c r="O16" s="249">
        <v>23.642857142857142</v>
      </c>
      <c r="P16" s="248">
        <v>9.3333333333333339</v>
      </c>
      <c r="Q16" s="249">
        <v>9.6363636363636367</v>
      </c>
      <c r="R16" s="248">
        <v>8.875</v>
      </c>
      <c r="S16" s="249">
        <v>11.523809523809524</v>
      </c>
      <c r="T16" s="248">
        <v>7</v>
      </c>
      <c r="U16" s="249">
        <v>33.18181818181818</v>
      </c>
      <c r="V16" s="248">
        <v>13.25</v>
      </c>
      <c r="W16" s="249">
        <v>25.826086956521738</v>
      </c>
      <c r="X16" s="248">
        <v>8.5</v>
      </c>
      <c r="Y16" s="249">
        <v>26.952380952380953</v>
      </c>
      <c r="Z16" s="248">
        <v>6</v>
      </c>
    </row>
    <row r="17" spans="2:26" x14ac:dyDescent="0.25">
      <c r="B17" s="250">
        <v>0.33333333333333298</v>
      </c>
      <c r="C17" s="251">
        <v>45.454545454545453</v>
      </c>
      <c r="D17" s="251">
        <v>19.8</v>
      </c>
      <c r="E17" s="248">
        <v>28.903225806451612</v>
      </c>
      <c r="F17" s="248">
        <v>8</v>
      </c>
      <c r="G17" s="248">
        <v>12.838709677419354</v>
      </c>
      <c r="H17" s="248">
        <v>34.06666666666667</v>
      </c>
      <c r="I17" s="248">
        <v>30.032258064516128</v>
      </c>
      <c r="J17" s="248">
        <v>28.258064516129032</v>
      </c>
      <c r="K17" s="248"/>
      <c r="L17" s="250">
        <v>0.33333333333333298</v>
      </c>
      <c r="M17" s="249">
        <v>59</v>
      </c>
      <c r="N17" s="248">
        <v>9.3333333333333339</v>
      </c>
      <c r="O17" s="249">
        <v>24.857142857142858</v>
      </c>
      <c r="P17" s="248">
        <v>8</v>
      </c>
      <c r="Q17" s="249">
        <v>9.045454545454545</v>
      </c>
      <c r="R17" s="248">
        <v>5.125</v>
      </c>
      <c r="S17" s="249">
        <v>16.666666666666668</v>
      </c>
      <c r="T17" s="248">
        <v>4.8</v>
      </c>
      <c r="U17" s="249">
        <v>40.545454545454547</v>
      </c>
      <c r="V17" s="248">
        <v>16.25</v>
      </c>
      <c r="W17" s="249">
        <v>36.782608695652172</v>
      </c>
      <c r="X17" s="248">
        <v>10.625</v>
      </c>
      <c r="Y17" s="249">
        <v>38.19047619047619</v>
      </c>
      <c r="Z17" s="248">
        <v>7.4</v>
      </c>
    </row>
    <row r="18" spans="2:26" x14ac:dyDescent="0.25">
      <c r="B18" s="250">
        <v>0.375</v>
      </c>
      <c r="C18" s="251">
        <v>41.18181818181818</v>
      </c>
      <c r="D18" s="251">
        <v>16.8</v>
      </c>
      <c r="E18" s="248">
        <v>25.451612903225808</v>
      </c>
      <c r="F18" s="248">
        <v>8.3666666666666671</v>
      </c>
      <c r="G18" s="248">
        <v>14.516129032258064</v>
      </c>
      <c r="H18" s="248">
        <v>37.233333333333334</v>
      </c>
      <c r="I18" s="248">
        <v>28.741935483870968</v>
      </c>
      <c r="J18" s="248">
        <v>26.838709677419356</v>
      </c>
      <c r="K18" s="248"/>
      <c r="L18" s="250">
        <v>0.375</v>
      </c>
      <c r="M18" s="249">
        <v>51.5</v>
      </c>
      <c r="N18" s="248">
        <v>13.666666666666666</v>
      </c>
      <c r="O18" s="249">
        <v>20.285714285714285</v>
      </c>
      <c r="P18" s="248">
        <v>8.6666666666666661</v>
      </c>
      <c r="Q18" s="249">
        <v>9.1818181818181817</v>
      </c>
      <c r="R18" s="248">
        <v>6.125</v>
      </c>
      <c r="S18" s="249">
        <v>18.38095238095238</v>
      </c>
      <c r="T18" s="248">
        <v>6.4</v>
      </c>
      <c r="U18" s="249">
        <v>44.227272727272727</v>
      </c>
      <c r="V18" s="248">
        <v>18</v>
      </c>
      <c r="W18" s="249">
        <v>34.086956521739133</v>
      </c>
      <c r="X18" s="248">
        <v>13.375</v>
      </c>
      <c r="Y18" s="249">
        <v>35.142857142857146</v>
      </c>
      <c r="Z18" s="248">
        <v>9.4</v>
      </c>
    </row>
    <row r="19" spans="2:26" x14ac:dyDescent="0.25">
      <c r="B19" s="250">
        <v>0.41666666666666702</v>
      </c>
      <c r="C19" s="251">
        <v>37.272727272727273</v>
      </c>
      <c r="D19" s="251">
        <v>16.899999999999999</v>
      </c>
      <c r="E19" s="248">
        <v>24.129032258064516</v>
      </c>
      <c r="F19" s="248">
        <v>9.7333333333333325</v>
      </c>
      <c r="G19" s="248">
        <v>16.096774193548388</v>
      </c>
      <c r="H19" s="248">
        <v>35.866666666666667</v>
      </c>
      <c r="I19" s="248">
        <v>29.483870967741936</v>
      </c>
      <c r="J19" s="248">
        <v>27.387096774193548</v>
      </c>
      <c r="K19" s="248"/>
      <c r="L19" s="250">
        <v>0.41666666666666702</v>
      </c>
      <c r="M19" s="249">
        <v>44.75</v>
      </c>
      <c r="N19" s="248">
        <v>17.333333333333332</v>
      </c>
      <c r="O19" s="249">
        <v>19.928571428571427</v>
      </c>
      <c r="P19" s="248">
        <v>9.8333333333333339</v>
      </c>
      <c r="Q19" s="249">
        <v>10.409090909090908</v>
      </c>
      <c r="R19" s="248">
        <v>7.875</v>
      </c>
      <c r="S19" s="249">
        <v>19.904761904761905</v>
      </c>
      <c r="T19" s="248">
        <v>8.1</v>
      </c>
      <c r="U19" s="249">
        <v>38.636363636363633</v>
      </c>
      <c r="V19" s="248">
        <v>28.25</v>
      </c>
      <c r="W19" s="249">
        <v>33.826086956521742</v>
      </c>
      <c r="X19" s="248">
        <v>17</v>
      </c>
      <c r="Y19" s="249">
        <v>34.142857142857146</v>
      </c>
      <c r="Z19" s="248">
        <v>13.2</v>
      </c>
    </row>
    <row r="20" spans="2:26" x14ac:dyDescent="0.25">
      <c r="B20" s="250">
        <v>0.45833333333333298</v>
      </c>
      <c r="C20" s="251">
        <v>35.636363636363633</v>
      </c>
      <c r="D20" s="251">
        <v>17.399999999999999</v>
      </c>
      <c r="E20" s="248">
        <v>23.870967741935484</v>
      </c>
      <c r="F20" s="248">
        <v>10.866666666666667</v>
      </c>
      <c r="G20" s="248">
        <v>16.451612903225808</v>
      </c>
      <c r="H20" s="248">
        <v>39.533333333333331</v>
      </c>
      <c r="I20" s="248">
        <v>30.419354838709676</v>
      </c>
      <c r="J20" s="248">
        <v>28.387096774193548</v>
      </c>
      <c r="K20" s="248"/>
      <c r="L20" s="250">
        <v>0.45833333333333298</v>
      </c>
      <c r="M20" s="249">
        <v>40.875</v>
      </c>
      <c r="N20" s="248">
        <v>21.666666666666668</v>
      </c>
      <c r="O20" s="249">
        <v>20.071428571428573</v>
      </c>
      <c r="P20" s="248">
        <v>11.166666666666666</v>
      </c>
      <c r="Q20" s="249">
        <v>11.545454545454545</v>
      </c>
      <c r="R20" s="248">
        <v>9</v>
      </c>
      <c r="S20" s="249">
        <v>20.333333333333332</v>
      </c>
      <c r="T20" s="248">
        <v>8.3000000000000007</v>
      </c>
      <c r="U20" s="249">
        <v>43.409090909090907</v>
      </c>
      <c r="V20" s="248">
        <v>28.875</v>
      </c>
      <c r="W20" s="249">
        <v>34.260869565217391</v>
      </c>
      <c r="X20" s="248">
        <v>19.375</v>
      </c>
      <c r="Y20" s="249">
        <v>34.238095238095241</v>
      </c>
      <c r="Z20" s="248">
        <v>16.100000000000001</v>
      </c>
    </row>
    <row r="21" spans="2:26" x14ac:dyDescent="0.25">
      <c r="B21" s="250">
        <v>0.5</v>
      </c>
      <c r="C21" s="251">
        <v>37.909090909090907</v>
      </c>
      <c r="D21" s="251">
        <v>18.850000000000001</v>
      </c>
      <c r="E21" s="248">
        <v>25.612903225806452</v>
      </c>
      <c r="F21" s="248">
        <v>11.5</v>
      </c>
      <c r="G21" s="248">
        <v>16.70967741935484</v>
      </c>
      <c r="H21" s="248">
        <v>37.266666666666666</v>
      </c>
      <c r="I21" s="248">
        <v>31.70967741935484</v>
      </c>
      <c r="J21" s="248">
        <v>29.93548387096774</v>
      </c>
      <c r="K21" s="248"/>
      <c r="L21" s="250">
        <v>0.5</v>
      </c>
      <c r="M21" s="249">
        <v>41</v>
      </c>
      <c r="N21" s="248">
        <v>29.666666666666668</v>
      </c>
      <c r="O21" s="249">
        <v>20.142857142857142</v>
      </c>
      <c r="P21" s="248">
        <v>15.833333333333334</v>
      </c>
      <c r="Q21" s="249">
        <v>12.454545454545455</v>
      </c>
      <c r="R21" s="248">
        <v>8.875</v>
      </c>
      <c r="S21" s="249">
        <v>21.095238095238095</v>
      </c>
      <c r="T21" s="248">
        <v>7.5</v>
      </c>
      <c r="U21" s="249">
        <v>41.727272727272727</v>
      </c>
      <c r="V21" s="248">
        <v>25</v>
      </c>
      <c r="W21" s="249">
        <v>35.086956521739133</v>
      </c>
      <c r="X21" s="248">
        <v>22</v>
      </c>
      <c r="Y21" s="249">
        <v>34.571428571428569</v>
      </c>
      <c r="Z21" s="248">
        <v>20.2</v>
      </c>
    </row>
    <row r="22" spans="2:26" x14ac:dyDescent="0.25">
      <c r="B22" s="250">
        <v>0.54166666666666696</v>
      </c>
      <c r="C22" s="251">
        <v>39.454545454545453</v>
      </c>
      <c r="D22" s="251">
        <v>18.899999999999999</v>
      </c>
      <c r="E22" s="248">
        <v>26.193548387096776</v>
      </c>
      <c r="F22" s="248">
        <v>11.8</v>
      </c>
      <c r="G22" s="248">
        <v>17.35483870967742</v>
      </c>
      <c r="H22" s="248">
        <v>36.833333333333336</v>
      </c>
      <c r="I22" s="248">
        <v>32.096774193548384</v>
      </c>
      <c r="J22" s="248">
        <v>31.032258064516128</v>
      </c>
      <c r="K22" s="248"/>
      <c r="L22" s="250">
        <v>0.54166666666666696</v>
      </c>
      <c r="M22" s="249">
        <v>39.25</v>
      </c>
      <c r="N22" s="248">
        <v>40</v>
      </c>
      <c r="O22" s="249">
        <v>19.642857142857142</v>
      </c>
      <c r="P22" s="248">
        <v>17.166666666666668</v>
      </c>
      <c r="Q22" s="249">
        <v>13.045454545454545</v>
      </c>
      <c r="R22" s="248">
        <v>8.375</v>
      </c>
      <c r="S22" s="249">
        <v>21.904761904761905</v>
      </c>
      <c r="T22" s="248">
        <v>7.8</v>
      </c>
      <c r="U22" s="249">
        <v>41.909090909090907</v>
      </c>
      <c r="V22" s="248">
        <v>22.875</v>
      </c>
      <c r="W22" s="249">
        <v>34.434782608695649</v>
      </c>
      <c r="X22" s="248">
        <v>25.375</v>
      </c>
      <c r="Y22" s="249">
        <v>33.476190476190474</v>
      </c>
      <c r="Z22" s="248">
        <v>25.9</v>
      </c>
    </row>
    <row r="23" spans="2:26" x14ac:dyDescent="0.25">
      <c r="B23" s="250">
        <v>0.58333333333333304</v>
      </c>
      <c r="C23" s="251">
        <v>41.272727272727273</v>
      </c>
      <c r="D23" s="251">
        <v>20.9</v>
      </c>
      <c r="E23" s="248">
        <v>28.129032258064516</v>
      </c>
      <c r="F23" s="248">
        <v>13.033333333333333</v>
      </c>
      <c r="G23" s="248">
        <v>19.129032258064516</v>
      </c>
      <c r="H23" s="248">
        <v>42.56666666666667</v>
      </c>
      <c r="I23" s="248">
        <v>34.70967741935484</v>
      </c>
      <c r="J23" s="248">
        <v>34.70967741935484</v>
      </c>
      <c r="K23" s="248"/>
      <c r="L23" s="250">
        <v>0.58333333333333304</v>
      </c>
      <c r="M23" s="249">
        <v>39.25</v>
      </c>
      <c r="N23" s="248">
        <v>46.666666666666664</v>
      </c>
      <c r="O23" s="249">
        <v>21.857142857142858</v>
      </c>
      <c r="P23" s="248">
        <v>18.666666666666668</v>
      </c>
      <c r="Q23" s="249">
        <v>15.227272727272727</v>
      </c>
      <c r="R23" s="248">
        <v>7</v>
      </c>
      <c r="S23" s="249">
        <v>24.714285714285715</v>
      </c>
      <c r="T23" s="248">
        <v>7.4</v>
      </c>
      <c r="U23" s="249">
        <v>49.090909090909093</v>
      </c>
      <c r="V23" s="248">
        <v>24.625</v>
      </c>
      <c r="W23" s="249">
        <v>36.652173913043477</v>
      </c>
      <c r="X23" s="248">
        <v>29.125</v>
      </c>
      <c r="Y23" s="249">
        <v>36.38095238095238</v>
      </c>
      <c r="Z23" s="248">
        <v>31.2</v>
      </c>
    </row>
    <row r="24" spans="2:26" x14ac:dyDescent="0.25">
      <c r="B24" s="250">
        <v>0.625</v>
      </c>
      <c r="C24" s="251">
        <v>46.090909090909093</v>
      </c>
      <c r="D24" s="251">
        <v>22.8</v>
      </c>
      <c r="E24" s="248">
        <v>31.06451612903226</v>
      </c>
      <c r="F24" s="248">
        <v>13.533333333333333</v>
      </c>
      <c r="G24" s="248">
        <v>19.677419354838708</v>
      </c>
      <c r="H24" s="248">
        <v>45.033333333333331</v>
      </c>
      <c r="I24" s="248">
        <v>37.516129032258064</v>
      </c>
      <c r="J24" s="248">
        <v>37.548387096774192</v>
      </c>
      <c r="K24" s="248"/>
      <c r="L24" s="250">
        <v>0.625</v>
      </c>
      <c r="M24" s="249">
        <v>44.5</v>
      </c>
      <c r="N24" s="248">
        <v>50.333333333333336</v>
      </c>
      <c r="O24" s="249">
        <v>24.5</v>
      </c>
      <c r="P24" s="248">
        <v>18.833333333333332</v>
      </c>
      <c r="Q24" s="249">
        <v>15.863636363636363</v>
      </c>
      <c r="R24" s="248">
        <v>7.125</v>
      </c>
      <c r="S24" s="249">
        <v>26.38095238095238</v>
      </c>
      <c r="T24" s="248">
        <v>5.6</v>
      </c>
      <c r="U24" s="249">
        <v>47.954545454545453</v>
      </c>
      <c r="V24" s="248">
        <v>37</v>
      </c>
      <c r="W24" s="249">
        <v>39.826086956521742</v>
      </c>
      <c r="X24" s="248">
        <v>30.875</v>
      </c>
      <c r="Y24" s="249">
        <v>39.428571428571431</v>
      </c>
      <c r="Z24" s="248">
        <v>33.6</v>
      </c>
    </row>
    <row r="25" spans="2:26" x14ac:dyDescent="0.25">
      <c r="B25" s="250">
        <v>0.66666666666666696</v>
      </c>
      <c r="C25" s="251">
        <v>50.090909090909093</v>
      </c>
      <c r="D25" s="251">
        <v>23.4</v>
      </c>
      <c r="E25" s="248">
        <v>32.87096774193548</v>
      </c>
      <c r="F25" s="248">
        <v>13.633333333333333</v>
      </c>
      <c r="G25" s="248">
        <v>20.29032258064516</v>
      </c>
      <c r="H25" s="248">
        <v>46.1</v>
      </c>
      <c r="I25" s="248">
        <v>38.161290322580648</v>
      </c>
      <c r="J25" s="248">
        <v>38.225806451612904</v>
      </c>
      <c r="K25" s="248"/>
      <c r="L25" s="250">
        <v>0.66666666666666696</v>
      </c>
      <c r="M25" s="249">
        <v>51</v>
      </c>
      <c r="N25" s="248">
        <v>47.666666666666664</v>
      </c>
      <c r="O25" s="249">
        <v>25.5</v>
      </c>
      <c r="P25" s="248">
        <v>18.5</v>
      </c>
      <c r="Q25" s="249">
        <v>16.272727272727273</v>
      </c>
      <c r="R25" s="248">
        <v>6.375</v>
      </c>
      <c r="S25" s="249">
        <v>27.952380952380953</v>
      </c>
      <c r="T25" s="248">
        <v>4.2</v>
      </c>
      <c r="U25" s="249">
        <v>49.636363636363633</v>
      </c>
      <c r="V25" s="248">
        <v>36.375</v>
      </c>
      <c r="W25" s="249">
        <v>41.260869565217391</v>
      </c>
      <c r="X25" s="248">
        <v>29.25</v>
      </c>
      <c r="Y25" s="249">
        <v>41.095238095238095</v>
      </c>
      <c r="Z25" s="248">
        <v>32.200000000000003</v>
      </c>
    </row>
    <row r="26" spans="2:26" x14ac:dyDescent="0.25">
      <c r="B26" s="250">
        <v>0.70833333333333304</v>
      </c>
      <c r="C26" s="251">
        <v>55.363636363636367</v>
      </c>
      <c r="D26" s="251">
        <v>26.75</v>
      </c>
      <c r="E26" s="248">
        <v>36.903225806451616</v>
      </c>
      <c r="F26" s="248">
        <v>15.266666666666667</v>
      </c>
      <c r="G26" s="248">
        <v>21.677419354838708</v>
      </c>
      <c r="H26" s="248">
        <v>48.333333333333336</v>
      </c>
      <c r="I26" s="248">
        <v>40.967741935483872</v>
      </c>
      <c r="J26" s="248">
        <v>41.258064516129032</v>
      </c>
      <c r="K26" s="248"/>
      <c r="L26" s="250">
        <v>0.70833333333333304</v>
      </c>
      <c r="M26" s="249">
        <v>59.375</v>
      </c>
      <c r="N26" s="248">
        <v>44.666666666666664</v>
      </c>
      <c r="O26" s="249">
        <v>30.714285714285715</v>
      </c>
      <c r="P26" s="248">
        <v>17.5</v>
      </c>
      <c r="Q26" s="249">
        <v>18.90909090909091</v>
      </c>
      <c r="R26" s="248">
        <v>5.25</v>
      </c>
      <c r="S26" s="249">
        <v>30.714285714285715</v>
      </c>
      <c r="T26" s="248">
        <v>2.7</v>
      </c>
      <c r="U26" s="249">
        <v>57.590909090909093</v>
      </c>
      <c r="V26" s="248">
        <v>22.875</v>
      </c>
      <c r="W26" s="249">
        <v>45.391304347826086</v>
      </c>
      <c r="X26" s="248">
        <v>28.25</v>
      </c>
      <c r="Y26" s="249">
        <v>46.428571428571431</v>
      </c>
      <c r="Z26" s="248">
        <v>30.4</v>
      </c>
    </row>
    <row r="27" spans="2:26" x14ac:dyDescent="0.25">
      <c r="B27" s="250">
        <v>0.75</v>
      </c>
      <c r="C27" s="251">
        <v>60.18181818181818</v>
      </c>
      <c r="D27" s="251">
        <v>30</v>
      </c>
      <c r="E27" s="248">
        <v>40.70967741935484</v>
      </c>
      <c r="F27" s="248">
        <v>15.1</v>
      </c>
      <c r="G27" s="248">
        <v>23.161290322580644</v>
      </c>
      <c r="H27" s="248">
        <v>54.833333333333336</v>
      </c>
      <c r="I27" s="248">
        <v>45.322580645161288</v>
      </c>
      <c r="J27" s="248">
        <v>47.193548387096776</v>
      </c>
      <c r="K27" s="248"/>
      <c r="L27" s="250">
        <v>0.75</v>
      </c>
      <c r="M27" s="249">
        <v>65.75</v>
      </c>
      <c r="N27" s="248">
        <v>45.333333333333336</v>
      </c>
      <c r="O27" s="249">
        <v>35.714285714285715</v>
      </c>
      <c r="P27" s="248">
        <v>16.666666666666668</v>
      </c>
      <c r="Q27" s="249">
        <v>19.181818181818183</v>
      </c>
      <c r="R27" s="248">
        <v>3.875</v>
      </c>
      <c r="S27" s="249">
        <v>33.428571428571431</v>
      </c>
      <c r="T27" s="248">
        <v>1.6</v>
      </c>
      <c r="U27" s="249">
        <v>65.545454545454547</v>
      </c>
      <c r="V27" s="248">
        <v>25.375</v>
      </c>
      <c r="W27" s="249">
        <v>51.347826086956523</v>
      </c>
      <c r="X27" s="248">
        <v>28</v>
      </c>
      <c r="Y27" s="249">
        <v>54.61904761904762</v>
      </c>
      <c r="Z27" s="248">
        <v>31.6</v>
      </c>
    </row>
    <row r="28" spans="2:26" x14ac:dyDescent="0.25">
      <c r="B28" s="250">
        <v>0.79166666666666696</v>
      </c>
      <c r="C28" s="251">
        <v>53.272727272727273</v>
      </c>
      <c r="D28" s="251">
        <v>23.6</v>
      </c>
      <c r="E28" s="248">
        <v>34.12903225806452</v>
      </c>
      <c r="F28" s="248">
        <v>8.0333333333333332</v>
      </c>
      <c r="G28" s="248">
        <v>15.806451612903226</v>
      </c>
      <c r="H28" s="248">
        <v>42.56666666666667</v>
      </c>
      <c r="I28" s="248">
        <v>39.967741935483872</v>
      </c>
      <c r="J28" s="248">
        <v>43.322580645161288</v>
      </c>
      <c r="K28" s="248"/>
      <c r="L28" s="250">
        <v>0.79166666666666696</v>
      </c>
      <c r="M28" s="249">
        <v>56.875</v>
      </c>
      <c r="N28" s="248">
        <v>43.666666666666664</v>
      </c>
      <c r="O28" s="249">
        <v>27.142857142857142</v>
      </c>
      <c r="P28" s="248">
        <v>15.333333333333334</v>
      </c>
      <c r="Q28" s="249">
        <v>9.6363636363636367</v>
      </c>
      <c r="R28" s="248">
        <v>3.625</v>
      </c>
      <c r="S28" s="249">
        <v>22.714285714285715</v>
      </c>
      <c r="T28" s="248">
        <v>1.3</v>
      </c>
      <c r="U28" s="249">
        <v>49.863636363636367</v>
      </c>
      <c r="V28" s="248">
        <v>22.5</v>
      </c>
      <c r="W28" s="249">
        <v>44.956521739130437</v>
      </c>
      <c r="X28" s="248">
        <v>25.625</v>
      </c>
      <c r="Y28" s="249">
        <v>48.904761904761905</v>
      </c>
      <c r="Z28" s="248">
        <v>31.6</v>
      </c>
    </row>
    <row r="29" spans="2:26" x14ac:dyDescent="0.25">
      <c r="B29" s="250">
        <v>0.83333333333333304</v>
      </c>
      <c r="C29" s="251">
        <v>37.18181818181818</v>
      </c>
      <c r="D29" s="251">
        <v>15.65</v>
      </c>
      <c r="E29" s="248">
        <v>23.29032258064516</v>
      </c>
      <c r="F29" s="248">
        <v>6.1</v>
      </c>
      <c r="G29" s="248">
        <v>5.32258064516129</v>
      </c>
      <c r="H29" s="248">
        <v>32.4</v>
      </c>
      <c r="I29" s="248">
        <v>28.29032258064516</v>
      </c>
      <c r="J29" s="248">
        <v>32.322580645161288</v>
      </c>
      <c r="K29" s="248"/>
      <c r="L29" s="250">
        <v>0.83333333333333304</v>
      </c>
      <c r="M29" s="249">
        <v>37</v>
      </c>
      <c r="N29" s="248">
        <v>37.666666666666664</v>
      </c>
      <c r="O29" s="249">
        <v>16.642857142857142</v>
      </c>
      <c r="P29" s="248">
        <v>13.333333333333334</v>
      </c>
      <c r="Q29" s="249">
        <v>6.4090909090909092</v>
      </c>
      <c r="R29" s="248">
        <v>5.25</v>
      </c>
      <c r="S29" s="249">
        <v>7.1428571428571432</v>
      </c>
      <c r="T29" s="248">
        <v>1.5</v>
      </c>
      <c r="U29" s="249">
        <v>33.954545454545453</v>
      </c>
      <c r="V29" s="248">
        <v>28.125</v>
      </c>
      <c r="W29" s="249">
        <v>30.173913043478262</v>
      </c>
      <c r="X29" s="248">
        <v>22.875</v>
      </c>
      <c r="Y29" s="249">
        <v>33.571428571428569</v>
      </c>
      <c r="Z29" s="248">
        <v>29.7</v>
      </c>
    </row>
    <row r="30" spans="2:26" x14ac:dyDescent="0.25">
      <c r="B30" s="250">
        <v>0.875</v>
      </c>
      <c r="C30" s="251">
        <v>30.181818181818183</v>
      </c>
      <c r="D30" s="251">
        <v>11.5</v>
      </c>
      <c r="E30" s="248">
        <v>18.129032258064516</v>
      </c>
      <c r="F30" s="248">
        <v>6.9</v>
      </c>
      <c r="G30" s="248">
        <v>9.0967741935483879</v>
      </c>
      <c r="H30" s="248">
        <v>27.766666666666666</v>
      </c>
      <c r="I30" s="248">
        <v>24.258064516129032</v>
      </c>
      <c r="J30" s="248">
        <v>26.032258064516128</v>
      </c>
      <c r="K30" s="248"/>
      <c r="L30" s="250">
        <v>0.875</v>
      </c>
      <c r="M30" s="249">
        <v>29.75</v>
      </c>
      <c r="N30" s="248">
        <v>31.333333333333332</v>
      </c>
      <c r="O30" s="249">
        <v>11.428571428571429</v>
      </c>
      <c r="P30" s="248">
        <v>11.666666666666666</v>
      </c>
      <c r="Q30" s="249">
        <v>6.7272727272727275</v>
      </c>
      <c r="R30" s="248">
        <v>7.375</v>
      </c>
      <c r="S30" s="249">
        <v>10.380952380952381</v>
      </c>
      <c r="T30" s="248">
        <v>6.4</v>
      </c>
      <c r="U30" s="249">
        <v>27.545454545454547</v>
      </c>
      <c r="V30" s="248">
        <v>28.375</v>
      </c>
      <c r="W30" s="249">
        <v>24.130434782608695</v>
      </c>
      <c r="X30" s="248">
        <v>24.625</v>
      </c>
      <c r="Y30" s="249">
        <v>24.714285714285715</v>
      </c>
      <c r="Z30" s="248">
        <v>28.8</v>
      </c>
    </row>
    <row r="31" spans="2:26" x14ac:dyDescent="0.25">
      <c r="B31" s="250">
        <v>0.91666666666666696</v>
      </c>
      <c r="C31" s="251">
        <v>23.363636363636363</v>
      </c>
      <c r="D31" s="251">
        <v>9.9</v>
      </c>
      <c r="E31" s="248">
        <v>14.67741935483871</v>
      </c>
      <c r="F31" s="248">
        <v>6.2</v>
      </c>
      <c r="G31" s="248">
        <v>9.67741935483871</v>
      </c>
      <c r="H31" s="248">
        <v>24.666666666666668</v>
      </c>
      <c r="I31" s="248">
        <v>22.451612903225808</v>
      </c>
      <c r="J31" s="248">
        <v>21.451612903225808</v>
      </c>
      <c r="K31" s="248"/>
      <c r="L31" s="250">
        <v>0.91666666666666696</v>
      </c>
      <c r="M31" s="249">
        <v>20.375</v>
      </c>
      <c r="N31" s="248">
        <v>31.333333333333332</v>
      </c>
      <c r="O31" s="249">
        <v>9.5</v>
      </c>
      <c r="P31" s="248">
        <v>10.833333333333334</v>
      </c>
      <c r="Q31" s="249">
        <v>5.8636363636363633</v>
      </c>
      <c r="R31" s="248">
        <v>7.125</v>
      </c>
      <c r="S31" s="249">
        <v>11.19047619047619</v>
      </c>
      <c r="T31" s="248">
        <v>6.5</v>
      </c>
      <c r="U31" s="249">
        <v>21.5</v>
      </c>
      <c r="V31" s="248">
        <v>33.375</v>
      </c>
      <c r="W31" s="249">
        <v>21.304347826086957</v>
      </c>
      <c r="X31" s="248">
        <v>25.75</v>
      </c>
      <c r="Y31" s="249">
        <v>18.80952380952381</v>
      </c>
      <c r="Z31" s="248">
        <v>27</v>
      </c>
    </row>
    <row r="32" spans="2:26" x14ac:dyDescent="0.25">
      <c r="B32" s="250">
        <v>0.95833333333333304</v>
      </c>
      <c r="C32" s="251">
        <v>15.545454545454545</v>
      </c>
      <c r="D32" s="251">
        <v>9.1</v>
      </c>
      <c r="E32" s="248">
        <v>11.387096774193548</v>
      </c>
      <c r="F32" s="248">
        <v>6.2666666666666666</v>
      </c>
      <c r="G32" s="248">
        <v>8.5483870967741939</v>
      </c>
      <c r="H32" s="248">
        <v>23.8</v>
      </c>
      <c r="I32" s="248">
        <v>19.258064516129032</v>
      </c>
      <c r="J32" s="248">
        <v>18.35483870967742</v>
      </c>
      <c r="K32" s="248"/>
      <c r="L32" s="250">
        <v>0.95833333333333304</v>
      </c>
      <c r="M32" s="249">
        <v>12.25</v>
      </c>
      <c r="N32" s="248">
        <v>24.333333333333332</v>
      </c>
      <c r="O32" s="249">
        <v>8.5</v>
      </c>
      <c r="P32" s="248">
        <v>10.5</v>
      </c>
      <c r="Q32" s="249">
        <v>5.7727272727272725</v>
      </c>
      <c r="R32" s="248">
        <v>7.625</v>
      </c>
      <c r="S32" s="249">
        <v>9.4761904761904763</v>
      </c>
      <c r="T32" s="248">
        <v>6.6</v>
      </c>
      <c r="U32" s="249">
        <v>19.818181818181817</v>
      </c>
      <c r="V32" s="248">
        <v>34.75</v>
      </c>
      <c r="W32" s="249">
        <v>17.391304347826086</v>
      </c>
      <c r="X32" s="248">
        <v>24.625</v>
      </c>
      <c r="Y32" s="249">
        <v>15.333333333333334</v>
      </c>
      <c r="Z32" s="248">
        <v>24.7</v>
      </c>
    </row>
    <row r="33" spans="2:26" ht="15.75" x14ac:dyDescent="0.25">
      <c r="B33" s="221" t="s">
        <v>423</v>
      </c>
      <c r="C33" s="247">
        <v>30.935606060606062</v>
      </c>
      <c r="D33" s="247">
        <v>16.010416666666668</v>
      </c>
      <c r="E33" s="217">
        <v>21.306451612903224</v>
      </c>
      <c r="F33" s="217">
        <v>9.6740947075208918</v>
      </c>
      <c r="G33" s="217">
        <v>12.744623655913978</v>
      </c>
      <c r="H33" s="217">
        <v>30</v>
      </c>
      <c r="I33" s="217">
        <v>24.475806451612904</v>
      </c>
      <c r="J33" s="217">
        <v>24</v>
      </c>
      <c r="K33" s="217"/>
      <c r="L33" s="221" t="s">
        <v>423</v>
      </c>
      <c r="M33" s="246">
        <v>33.223958333333336</v>
      </c>
      <c r="N33" s="217">
        <v>24.833333333333332</v>
      </c>
      <c r="O33" s="246">
        <v>17.81845238095238</v>
      </c>
      <c r="P33" s="217">
        <v>11.791666666666666</v>
      </c>
      <c r="Q33" s="246">
        <v>10.653992395437262</v>
      </c>
      <c r="R33" s="217">
        <v>6.989583333333333</v>
      </c>
      <c r="S33" s="246">
        <v>16.077380952380953</v>
      </c>
      <c r="T33" s="217">
        <v>5.7458333333333336</v>
      </c>
      <c r="U33" s="246">
        <v>33</v>
      </c>
      <c r="V33" s="217">
        <v>23</v>
      </c>
      <c r="W33" s="246">
        <v>26.672101449275363</v>
      </c>
      <c r="X33" s="217">
        <v>18.161458333333332</v>
      </c>
      <c r="Y33" s="246">
        <v>27</v>
      </c>
      <c r="Z33" s="217">
        <v>18.161458333333332</v>
      </c>
    </row>
  </sheetData>
  <mergeCells count="16">
    <mergeCell ref="W6:X7"/>
    <mergeCell ref="Y6:Z7"/>
    <mergeCell ref="B7:B8"/>
    <mergeCell ref="C7:E7"/>
    <mergeCell ref="F7:F8"/>
    <mergeCell ref="G7:G8"/>
    <mergeCell ref="H7:H8"/>
    <mergeCell ref="I7:I8"/>
    <mergeCell ref="J7:J8"/>
    <mergeCell ref="M7:N7"/>
    <mergeCell ref="O7:P7"/>
    <mergeCell ref="L6:L8"/>
    <mergeCell ref="M6:P6"/>
    <mergeCell ref="Q6:R7"/>
    <mergeCell ref="S6:T7"/>
    <mergeCell ref="U6:V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"/>
  <sheetViews>
    <sheetView showGridLines="0" workbookViewId="0">
      <pane ySplit="4" topLeftCell="A5" activePane="bottomLeft" state="frozenSplit"/>
      <selection sqref="A1:XFD4"/>
      <selection pane="bottomLeft"/>
    </sheetView>
  </sheetViews>
  <sheetFormatPr defaultColWidth="8.85546875" defaultRowHeight="15" x14ac:dyDescent="0.25"/>
  <cols>
    <col min="1" max="1" width="8.85546875" style="213"/>
    <col min="2" max="2" width="6.5703125" style="213" customWidth="1"/>
    <col min="3" max="3" width="12.28515625" style="213" bestFit="1" customWidth="1"/>
    <col min="4" max="4" width="9.85546875" style="213" customWidth="1"/>
    <col min="5" max="28" width="7.7109375" style="213" customWidth="1"/>
    <col min="29" max="29" width="9.7109375" style="213" customWidth="1"/>
    <col min="30" max="16384" width="8.85546875" style="213"/>
  </cols>
  <sheetData>
    <row r="1" spans="1:29" s="237" customFormat="1" x14ac:dyDescent="0.25">
      <c r="A1" s="239" t="s">
        <v>459</v>
      </c>
    </row>
    <row r="2" spans="1:29" s="237" customFormat="1" ht="14.25" x14ac:dyDescent="0.2">
      <c r="A2" s="238"/>
    </row>
    <row r="3" spans="1:29" s="237" customFormat="1" ht="14.25" x14ac:dyDescent="0.2"/>
    <row r="4" spans="1:29" s="237" customFormat="1" ht="14.25" x14ac:dyDescent="0.2"/>
    <row r="5" spans="1:29" s="237" customFormat="1" ht="14.25" x14ac:dyDescent="0.2"/>
    <row r="6" spans="1:29" ht="24" customHeight="1" x14ac:dyDescent="0.25">
      <c r="B6" s="235"/>
      <c r="C6" s="235" t="s">
        <v>458</v>
      </c>
      <c r="D6" s="235" t="s">
        <v>4</v>
      </c>
      <c r="E6" s="264">
        <v>0</v>
      </c>
      <c r="F6" s="264">
        <v>4.1666666666666664E-2</v>
      </c>
      <c r="G6" s="264">
        <v>8.3333333333333301E-2</v>
      </c>
      <c r="H6" s="264">
        <v>0.125</v>
      </c>
      <c r="I6" s="264">
        <v>0.16666666666666699</v>
      </c>
      <c r="J6" s="264">
        <v>0.20833333333333301</v>
      </c>
      <c r="K6" s="264">
        <v>0.25</v>
      </c>
      <c r="L6" s="264">
        <v>0.29166666666666702</v>
      </c>
      <c r="M6" s="264">
        <v>0.33333333333333298</v>
      </c>
      <c r="N6" s="264">
        <v>0.375</v>
      </c>
      <c r="O6" s="264">
        <v>0.41666666666666702</v>
      </c>
      <c r="P6" s="264">
        <v>0.45833333333333298</v>
      </c>
      <c r="Q6" s="264">
        <v>0.5</v>
      </c>
      <c r="R6" s="264">
        <v>0.54166666666666696</v>
      </c>
      <c r="S6" s="264">
        <v>0.58333333333333304</v>
      </c>
      <c r="T6" s="264">
        <v>0.625</v>
      </c>
      <c r="U6" s="264">
        <v>0.66666666666666696</v>
      </c>
      <c r="V6" s="264">
        <v>0.70833333333333304</v>
      </c>
      <c r="W6" s="264">
        <v>0.75</v>
      </c>
      <c r="X6" s="264">
        <v>0.79166666666666696</v>
      </c>
      <c r="Y6" s="264">
        <v>0.83333333333333304</v>
      </c>
      <c r="Z6" s="264">
        <v>0.875</v>
      </c>
      <c r="AA6" s="264">
        <v>0.91666666666666696</v>
      </c>
      <c r="AB6" s="264">
        <v>0.95833333333333304</v>
      </c>
      <c r="AC6" s="235" t="s">
        <v>423</v>
      </c>
    </row>
    <row r="7" spans="1:29" x14ac:dyDescent="0.25">
      <c r="B7" s="331" t="s">
        <v>94</v>
      </c>
      <c r="C7" s="263" t="s">
        <v>457</v>
      </c>
      <c r="D7" s="262" t="s">
        <v>5</v>
      </c>
      <c r="E7" s="261">
        <v>17</v>
      </c>
      <c r="F7" s="261">
        <v>8</v>
      </c>
      <c r="G7" s="261">
        <v>4</v>
      </c>
      <c r="H7" s="261">
        <v>3</v>
      </c>
      <c r="I7" s="261">
        <v>3</v>
      </c>
      <c r="J7" s="261">
        <v>5</v>
      </c>
      <c r="K7" s="261">
        <v>8</v>
      </c>
      <c r="L7" s="261">
        <v>8</v>
      </c>
      <c r="M7" s="261">
        <v>6</v>
      </c>
      <c r="N7" s="261">
        <v>7</v>
      </c>
      <c r="O7" s="261">
        <v>9</v>
      </c>
      <c r="P7" s="261">
        <v>13</v>
      </c>
      <c r="Q7" s="261">
        <v>21</v>
      </c>
      <c r="R7" s="261">
        <v>32</v>
      </c>
      <c r="S7" s="261">
        <v>40</v>
      </c>
      <c r="T7" s="261">
        <v>46</v>
      </c>
      <c r="U7" s="261">
        <v>44</v>
      </c>
      <c r="V7" s="261">
        <v>43</v>
      </c>
      <c r="W7" s="261">
        <v>44</v>
      </c>
      <c r="X7" s="261">
        <v>41</v>
      </c>
      <c r="Y7" s="261">
        <v>36</v>
      </c>
      <c r="Z7" s="261">
        <v>33</v>
      </c>
      <c r="AA7" s="261">
        <v>36</v>
      </c>
      <c r="AB7" s="261">
        <v>24</v>
      </c>
      <c r="AC7" s="261">
        <v>22.125</v>
      </c>
    </row>
    <row r="8" spans="1:29" x14ac:dyDescent="0.25">
      <c r="B8" s="332"/>
      <c r="C8" s="257" t="s">
        <v>456</v>
      </c>
      <c r="D8" s="254" t="s">
        <v>6</v>
      </c>
      <c r="E8" s="256">
        <v>10</v>
      </c>
      <c r="F8" s="256">
        <v>4</v>
      </c>
      <c r="G8" s="256">
        <v>4</v>
      </c>
      <c r="H8" s="256">
        <v>6</v>
      </c>
      <c r="I8" s="256">
        <v>5</v>
      </c>
      <c r="J8" s="256">
        <v>6</v>
      </c>
      <c r="K8" s="256">
        <v>15</v>
      </c>
      <c r="L8" s="256">
        <v>46</v>
      </c>
      <c r="M8" s="256">
        <v>60</v>
      </c>
      <c r="N8" s="256">
        <v>50</v>
      </c>
      <c r="O8" s="256">
        <v>39</v>
      </c>
      <c r="P8" s="256">
        <v>36</v>
      </c>
      <c r="Q8" s="256">
        <v>37</v>
      </c>
      <c r="R8" s="256">
        <v>34</v>
      </c>
      <c r="S8" s="256">
        <v>34</v>
      </c>
      <c r="T8" s="256">
        <v>38</v>
      </c>
      <c r="U8" s="256">
        <v>46</v>
      </c>
      <c r="V8" s="256">
        <v>54</v>
      </c>
      <c r="W8" s="256">
        <v>62</v>
      </c>
      <c r="X8" s="256">
        <v>55</v>
      </c>
      <c r="Y8" s="256">
        <v>36</v>
      </c>
      <c r="Z8" s="256">
        <v>22</v>
      </c>
      <c r="AA8" s="256">
        <v>15</v>
      </c>
      <c r="AB8" s="256">
        <v>10</v>
      </c>
      <c r="AC8" s="256">
        <v>30.166666666666668</v>
      </c>
    </row>
    <row r="9" spans="1:29" x14ac:dyDescent="0.25">
      <c r="B9" s="332"/>
      <c r="C9" s="257" t="s">
        <v>455</v>
      </c>
      <c r="D9" s="254" t="s">
        <v>7</v>
      </c>
      <c r="E9" s="256">
        <v>8</v>
      </c>
      <c r="F9" s="256">
        <v>5</v>
      </c>
      <c r="G9" s="256">
        <v>6</v>
      </c>
      <c r="H9" s="256">
        <v>8</v>
      </c>
      <c r="I9" s="256">
        <v>6</v>
      </c>
      <c r="J9" s="256">
        <v>8</v>
      </c>
      <c r="K9" s="256">
        <v>15</v>
      </c>
      <c r="L9" s="256">
        <v>44</v>
      </c>
      <c r="M9" s="256">
        <v>57</v>
      </c>
      <c r="N9" s="256">
        <v>51</v>
      </c>
      <c r="O9" s="256">
        <v>48</v>
      </c>
      <c r="P9" s="256">
        <v>45</v>
      </c>
      <c r="Q9" s="256">
        <v>43</v>
      </c>
      <c r="R9" s="256">
        <v>40</v>
      </c>
      <c r="S9" s="256">
        <v>41</v>
      </c>
      <c r="T9" s="256">
        <v>45</v>
      </c>
      <c r="U9" s="256">
        <v>50</v>
      </c>
      <c r="V9" s="256">
        <v>59</v>
      </c>
      <c r="W9" s="256">
        <v>67</v>
      </c>
      <c r="X9" s="256">
        <v>58</v>
      </c>
      <c r="Y9" s="256">
        <v>38</v>
      </c>
      <c r="Z9" s="256">
        <v>74</v>
      </c>
      <c r="AA9" s="256">
        <v>39</v>
      </c>
      <c r="AB9" s="256">
        <v>9</v>
      </c>
      <c r="AC9" s="256">
        <v>36</v>
      </c>
    </row>
    <row r="10" spans="1:29" x14ac:dyDescent="0.25">
      <c r="B10" s="332"/>
      <c r="C10" s="257" t="s">
        <v>454</v>
      </c>
      <c r="D10" s="254" t="s">
        <v>8</v>
      </c>
      <c r="E10" s="256">
        <v>6</v>
      </c>
      <c r="F10" s="256">
        <v>5</v>
      </c>
      <c r="G10" s="256">
        <v>7</v>
      </c>
      <c r="H10" s="256">
        <v>7</v>
      </c>
      <c r="I10" s="256">
        <v>5</v>
      </c>
      <c r="J10" s="256">
        <v>5</v>
      </c>
      <c r="K10" s="256">
        <v>11</v>
      </c>
      <c r="L10" s="256">
        <v>38</v>
      </c>
      <c r="M10" s="256">
        <v>51</v>
      </c>
      <c r="N10" s="256">
        <v>46</v>
      </c>
      <c r="O10" s="256">
        <v>42</v>
      </c>
      <c r="P10" s="256">
        <v>40</v>
      </c>
      <c r="Q10" s="256">
        <v>39</v>
      </c>
      <c r="R10" s="256">
        <v>37</v>
      </c>
      <c r="S10" s="256">
        <v>39</v>
      </c>
      <c r="T10" s="256">
        <v>43</v>
      </c>
      <c r="U10" s="256">
        <v>48</v>
      </c>
      <c r="V10" s="256">
        <v>55</v>
      </c>
      <c r="W10" s="256">
        <v>60</v>
      </c>
      <c r="X10" s="256">
        <v>50</v>
      </c>
      <c r="Y10" s="256">
        <v>33</v>
      </c>
      <c r="Z10" s="256">
        <v>20</v>
      </c>
      <c r="AA10" s="256">
        <v>16</v>
      </c>
      <c r="AB10" s="256">
        <v>11</v>
      </c>
      <c r="AC10" s="256">
        <v>29.75</v>
      </c>
    </row>
    <row r="11" spans="1:29" x14ac:dyDescent="0.25">
      <c r="B11" s="332"/>
      <c r="C11" s="257" t="s">
        <v>453</v>
      </c>
      <c r="D11" s="254" t="s">
        <v>9</v>
      </c>
      <c r="E11" s="256">
        <v>8</v>
      </c>
      <c r="F11" s="256">
        <v>4</v>
      </c>
      <c r="G11" s="256">
        <v>6</v>
      </c>
      <c r="H11" s="256">
        <v>6</v>
      </c>
      <c r="I11" s="256">
        <v>6</v>
      </c>
      <c r="J11" s="256">
        <v>7</v>
      </c>
      <c r="K11" s="256">
        <v>14</v>
      </c>
      <c r="L11" s="256">
        <v>41</v>
      </c>
      <c r="M11" s="256">
        <v>56</v>
      </c>
      <c r="N11" s="256">
        <v>48</v>
      </c>
      <c r="O11" s="256">
        <v>41</v>
      </c>
      <c r="P11" s="256">
        <v>40</v>
      </c>
      <c r="Q11" s="256">
        <v>45</v>
      </c>
      <c r="R11" s="256">
        <v>48</v>
      </c>
      <c r="S11" s="256">
        <v>45</v>
      </c>
      <c r="T11" s="256">
        <v>47</v>
      </c>
      <c r="U11" s="256">
        <v>55</v>
      </c>
      <c r="V11" s="256">
        <v>69</v>
      </c>
      <c r="W11" s="256">
        <v>74</v>
      </c>
      <c r="X11" s="256">
        <v>60</v>
      </c>
      <c r="Y11" s="256">
        <v>38</v>
      </c>
      <c r="Z11" s="256">
        <v>26</v>
      </c>
      <c r="AA11" s="256">
        <v>20</v>
      </c>
      <c r="AB11" s="256">
        <v>16</v>
      </c>
      <c r="AC11" s="256">
        <v>34.166666666666664</v>
      </c>
    </row>
    <row r="12" spans="1:29" x14ac:dyDescent="0.25">
      <c r="B12" s="332"/>
      <c r="C12" s="257" t="s">
        <v>452</v>
      </c>
      <c r="D12" s="254" t="s">
        <v>10</v>
      </c>
      <c r="E12" s="256">
        <v>9</v>
      </c>
      <c r="F12" s="256">
        <v>7</v>
      </c>
      <c r="G12" s="256">
        <v>7</v>
      </c>
      <c r="H12" s="256">
        <v>9</v>
      </c>
      <c r="I12" s="256">
        <v>13</v>
      </c>
      <c r="J12" s="256">
        <v>15</v>
      </c>
      <c r="K12" s="256">
        <v>22</v>
      </c>
      <c r="L12" s="256">
        <v>51</v>
      </c>
      <c r="M12" s="256">
        <v>65</v>
      </c>
      <c r="N12" s="256">
        <v>57</v>
      </c>
      <c r="O12" s="256">
        <v>50</v>
      </c>
      <c r="P12" s="256">
        <v>44</v>
      </c>
      <c r="Q12" s="256">
        <v>41</v>
      </c>
      <c r="R12" s="256">
        <v>33</v>
      </c>
      <c r="S12" s="256">
        <v>29</v>
      </c>
      <c r="T12" s="256">
        <v>45</v>
      </c>
      <c r="U12" s="256">
        <v>54</v>
      </c>
      <c r="V12" s="256">
        <v>61</v>
      </c>
      <c r="W12" s="256">
        <v>66</v>
      </c>
      <c r="X12" s="256">
        <v>61</v>
      </c>
      <c r="Y12" s="256">
        <v>44</v>
      </c>
      <c r="Z12" s="256">
        <v>29</v>
      </c>
      <c r="AA12" s="256">
        <v>24</v>
      </c>
      <c r="AB12" s="256">
        <v>18</v>
      </c>
      <c r="AC12" s="256">
        <v>35.583333333333336</v>
      </c>
    </row>
    <row r="13" spans="1:29" x14ac:dyDescent="0.25">
      <c r="B13" s="332"/>
      <c r="C13" s="257" t="s">
        <v>451</v>
      </c>
      <c r="D13" s="254" t="s">
        <v>11</v>
      </c>
      <c r="E13" s="256">
        <v>12</v>
      </c>
      <c r="F13" s="256">
        <v>7</v>
      </c>
      <c r="G13" s="256">
        <v>7</v>
      </c>
      <c r="H13" s="256">
        <v>6</v>
      </c>
      <c r="I13" s="256">
        <v>6</v>
      </c>
      <c r="J13" s="256">
        <v>8</v>
      </c>
      <c r="K13" s="256">
        <v>10</v>
      </c>
      <c r="L13" s="256">
        <v>12</v>
      </c>
      <c r="M13" s="256">
        <v>18</v>
      </c>
      <c r="N13" s="256">
        <v>27</v>
      </c>
      <c r="O13" s="256">
        <v>31</v>
      </c>
      <c r="P13" s="256">
        <v>36</v>
      </c>
      <c r="Q13" s="256">
        <v>43</v>
      </c>
      <c r="R13" s="256">
        <v>53</v>
      </c>
      <c r="S13" s="256">
        <v>57</v>
      </c>
      <c r="T13" s="256">
        <v>58</v>
      </c>
      <c r="U13" s="256">
        <v>54</v>
      </c>
      <c r="V13" s="256">
        <v>51</v>
      </c>
      <c r="W13" s="256">
        <v>53</v>
      </c>
      <c r="X13" s="256">
        <v>52</v>
      </c>
      <c r="Y13" s="256">
        <v>42</v>
      </c>
      <c r="Z13" s="256">
        <v>29</v>
      </c>
      <c r="AA13" s="256">
        <v>27</v>
      </c>
      <c r="AB13" s="256">
        <v>26</v>
      </c>
      <c r="AC13" s="256">
        <v>30.208333333333332</v>
      </c>
    </row>
    <row r="14" spans="1:29" x14ac:dyDescent="0.25">
      <c r="B14" s="332"/>
      <c r="C14" s="257" t="s">
        <v>450</v>
      </c>
      <c r="D14" s="254" t="s">
        <v>5</v>
      </c>
      <c r="E14" s="256">
        <v>20</v>
      </c>
      <c r="F14" s="256">
        <v>10</v>
      </c>
      <c r="G14" s="256">
        <v>5</v>
      </c>
      <c r="H14" s="256">
        <v>3</v>
      </c>
      <c r="I14" s="256">
        <v>3</v>
      </c>
      <c r="J14" s="256">
        <v>6</v>
      </c>
      <c r="K14" s="256">
        <v>7</v>
      </c>
      <c r="L14" s="256">
        <v>6</v>
      </c>
      <c r="M14" s="256">
        <v>4</v>
      </c>
      <c r="N14" s="256">
        <v>7</v>
      </c>
      <c r="O14" s="256">
        <v>12</v>
      </c>
      <c r="P14" s="256">
        <v>16</v>
      </c>
      <c r="Q14" s="256">
        <v>25</v>
      </c>
      <c r="R14" s="256">
        <v>35</v>
      </c>
      <c r="S14" s="256">
        <v>43</v>
      </c>
      <c r="T14" s="256">
        <v>47</v>
      </c>
      <c r="U14" s="256">
        <v>45</v>
      </c>
      <c r="V14" s="256">
        <v>40</v>
      </c>
      <c r="W14" s="256">
        <v>39</v>
      </c>
      <c r="X14" s="256">
        <v>38</v>
      </c>
      <c r="Y14" s="256">
        <v>35</v>
      </c>
      <c r="Z14" s="256">
        <v>32</v>
      </c>
      <c r="AA14" s="256">
        <v>31</v>
      </c>
      <c r="AB14" s="256">
        <v>23</v>
      </c>
      <c r="AC14" s="256">
        <v>22.166666666666668</v>
      </c>
    </row>
    <row r="15" spans="1:29" x14ac:dyDescent="0.25">
      <c r="B15" s="332"/>
      <c r="C15" s="257" t="s">
        <v>449</v>
      </c>
      <c r="D15" s="254" t="s">
        <v>6</v>
      </c>
      <c r="E15" s="256">
        <v>12</v>
      </c>
      <c r="F15" s="256">
        <v>5</v>
      </c>
      <c r="G15" s="256">
        <v>5</v>
      </c>
      <c r="H15" s="256">
        <v>7</v>
      </c>
      <c r="I15" s="256">
        <v>6</v>
      </c>
      <c r="J15" s="256">
        <v>6</v>
      </c>
      <c r="K15" s="256">
        <v>14</v>
      </c>
      <c r="L15" s="256">
        <v>41</v>
      </c>
      <c r="M15" s="256">
        <v>57</v>
      </c>
      <c r="N15" s="256">
        <v>48</v>
      </c>
      <c r="O15" s="256">
        <v>42</v>
      </c>
      <c r="P15" s="256">
        <v>35</v>
      </c>
      <c r="Q15" s="256">
        <v>35</v>
      </c>
      <c r="R15" s="256">
        <v>33</v>
      </c>
      <c r="S15" s="256">
        <v>34</v>
      </c>
      <c r="T15" s="256">
        <v>39</v>
      </c>
      <c r="U15" s="256">
        <v>45</v>
      </c>
      <c r="V15" s="256">
        <v>54</v>
      </c>
      <c r="W15" s="256">
        <v>60</v>
      </c>
      <c r="X15" s="256">
        <v>50</v>
      </c>
      <c r="Y15" s="256">
        <v>31</v>
      </c>
      <c r="Z15" s="256">
        <v>19</v>
      </c>
      <c r="AA15" s="256">
        <v>14</v>
      </c>
      <c r="AB15" s="256">
        <v>10</v>
      </c>
      <c r="AC15" s="256">
        <v>29.25</v>
      </c>
    </row>
    <row r="16" spans="1:29" x14ac:dyDescent="0.25">
      <c r="B16" s="332"/>
      <c r="C16" s="257" t="s">
        <v>448</v>
      </c>
      <c r="D16" s="254" t="s">
        <v>7</v>
      </c>
      <c r="E16" s="256">
        <v>8</v>
      </c>
      <c r="F16" s="256">
        <v>6</v>
      </c>
      <c r="G16" s="256">
        <v>8</v>
      </c>
      <c r="H16" s="256">
        <v>9</v>
      </c>
      <c r="I16" s="256">
        <v>12</v>
      </c>
      <c r="J16" s="256">
        <v>16</v>
      </c>
      <c r="K16" s="256">
        <v>20</v>
      </c>
      <c r="L16" s="256">
        <v>49</v>
      </c>
      <c r="M16" s="256">
        <v>69</v>
      </c>
      <c r="N16" s="256">
        <v>62</v>
      </c>
      <c r="O16" s="256">
        <v>52</v>
      </c>
      <c r="P16" s="256">
        <v>47</v>
      </c>
      <c r="Q16" s="256">
        <v>48</v>
      </c>
      <c r="R16" s="256">
        <v>48</v>
      </c>
      <c r="S16" s="256">
        <v>52</v>
      </c>
      <c r="T16" s="256">
        <v>55</v>
      </c>
      <c r="U16" s="256">
        <v>60</v>
      </c>
      <c r="V16" s="256">
        <v>66</v>
      </c>
      <c r="W16" s="256">
        <v>72</v>
      </c>
      <c r="X16" s="256">
        <v>64</v>
      </c>
      <c r="Y16" s="256">
        <v>41</v>
      </c>
      <c r="Z16" s="256">
        <v>27</v>
      </c>
      <c r="AA16" s="256">
        <v>19</v>
      </c>
      <c r="AB16" s="256">
        <v>13</v>
      </c>
      <c r="AC16" s="256">
        <v>38.458333333333336</v>
      </c>
    </row>
    <row r="17" spans="2:29" x14ac:dyDescent="0.25">
      <c r="B17" s="333"/>
      <c r="C17" s="260" t="s">
        <v>447</v>
      </c>
      <c r="D17" s="259" t="s">
        <v>8</v>
      </c>
      <c r="E17" s="258">
        <v>9</v>
      </c>
      <c r="F17" s="258">
        <v>8</v>
      </c>
      <c r="G17" s="258">
        <v>8</v>
      </c>
      <c r="H17" s="258">
        <v>8</v>
      </c>
      <c r="I17" s="258">
        <v>8</v>
      </c>
      <c r="J17" s="258">
        <v>9</v>
      </c>
      <c r="K17" s="258">
        <v>16</v>
      </c>
      <c r="L17" s="258">
        <v>44</v>
      </c>
      <c r="M17" s="258">
        <v>57</v>
      </c>
      <c r="N17" s="258">
        <v>50</v>
      </c>
      <c r="O17" s="258">
        <v>44</v>
      </c>
      <c r="P17" s="258">
        <v>40</v>
      </c>
      <c r="Q17" s="258">
        <v>40</v>
      </c>
      <c r="R17" s="258">
        <v>41</v>
      </c>
      <c r="S17" s="258">
        <v>40</v>
      </c>
      <c r="T17" s="258">
        <v>44</v>
      </c>
      <c r="U17" s="258">
        <v>50</v>
      </c>
      <c r="V17" s="258">
        <v>57</v>
      </c>
      <c r="W17" s="258">
        <v>65</v>
      </c>
      <c r="X17" s="258">
        <v>57</v>
      </c>
      <c r="Y17" s="258">
        <v>35</v>
      </c>
      <c r="Z17" s="258">
        <v>21</v>
      </c>
      <c r="AA17" s="258">
        <v>16</v>
      </c>
      <c r="AB17" s="258">
        <v>11</v>
      </c>
      <c r="AC17" s="258">
        <v>32.416666666666664</v>
      </c>
    </row>
    <row r="18" spans="2:29" ht="14.45" customHeight="1" x14ac:dyDescent="0.25">
      <c r="B18" s="331" t="s">
        <v>93</v>
      </c>
      <c r="C18" s="257" t="s">
        <v>446</v>
      </c>
      <c r="D18" s="254" t="s">
        <v>9</v>
      </c>
      <c r="E18" s="256">
        <v>8</v>
      </c>
      <c r="F18" s="256">
        <v>6</v>
      </c>
      <c r="G18" s="256">
        <v>7</v>
      </c>
      <c r="H18" s="256">
        <v>8</v>
      </c>
      <c r="I18" s="256">
        <v>6</v>
      </c>
      <c r="J18" s="256">
        <v>7</v>
      </c>
      <c r="K18" s="256">
        <v>15</v>
      </c>
      <c r="L18" s="256">
        <v>41</v>
      </c>
      <c r="M18" s="256">
        <v>57</v>
      </c>
      <c r="N18" s="256">
        <v>51</v>
      </c>
      <c r="O18" s="256">
        <v>43</v>
      </c>
      <c r="P18" s="256">
        <v>38</v>
      </c>
      <c r="Q18" s="256">
        <v>37</v>
      </c>
      <c r="R18" s="256">
        <v>35</v>
      </c>
      <c r="S18" s="256">
        <v>38</v>
      </c>
      <c r="T18" s="256">
        <v>44</v>
      </c>
      <c r="U18" s="256">
        <v>50</v>
      </c>
      <c r="V18" s="256">
        <v>60</v>
      </c>
      <c r="W18" s="256">
        <v>70</v>
      </c>
      <c r="X18" s="256">
        <v>61</v>
      </c>
      <c r="Y18" s="256">
        <v>41</v>
      </c>
      <c r="Z18" s="256">
        <v>26</v>
      </c>
      <c r="AA18" s="256">
        <v>18</v>
      </c>
      <c r="AB18" s="256">
        <v>13</v>
      </c>
      <c r="AC18" s="256">
        <v>32.5</v>
      </c>
    </row>
    <row r="19" spans="2:29" x14ac:dyDescent="0.25">
      <c r="B19" s="332"/>
      <c r="C19" s="257" t="s">
        <v>445</v>
      </c>
      <c r="D19" s="254" t="s">
        <v>10</v>
      </c>
      <c r="E19" s="256">
        <v>8</v>
      </c>
      <c r="F19" s="256">
        <v>7</v>
      </c>
      <c r="G19" s="256">
        <v>7</v>
      </c>
      <c r="H19" s="256">
        <v>8</v>
      </c>
      <c r="I19" s="256">
        <v>8</v>
      </c>
      <c r="J19" s="256">
        <v>9</v>
      </c>
      <c r="K19" s="256">
        <v>15</v>
      </c>
      <c r="L19" s="256">
        <v>41</v>
      </c>
      <c r="M19" s="256">
        <v>52</v>
      </c>
      <c r="N19" s="256">
        <v>43</v>
      </c>
      <c r="O19" s="256">
        <v>38</v>
      </c>
      <c r="P19" s="256">
        <v>39</v>
      </c>
      <c r="Q19" s="256">
        <v>39</v>
      </c>
      <c r="R19" s="256">
        <v>32</v>
      </c>
      <c r="S19" s="256">
        <v>32</v>
      </c>
      <c r="T19" s="256">
        <v>46</v>
      </c>
      <c r="U19" s="256">
        <v>52</v>
      </c>
      <c r="V19" s="256">
        <v>59</v>
      </c>
      <c r="W19" s="256">
        <v>67</v>
      </c>
      <c r="X19" s="256">
        <v>64</v>
      </c>
      <c r="Y19" s="256">
        <v>46</v>
      </c>
      <c r="Z19" s="256">
        <v>31</v>
      </c>
      <c r="AA19" s="256">
        <v>23</v>
      </c>
      <c r="AB19" s="256">
        <v>16</v>
      </c>
      <c r="AC19" s="256">
        <v>32.583333333333336</v>
      </c>
    </row>
    <row r="20" spans="2:29" x14ac:dyDescent="0.25">
      <c r="B20" s="332"/>
      <c r="C20" s="257" t="s">
        <v>444</v>
      </c>
      <c r="D20" s="254" t="s">
        <v>11</v>
      </c>
      <c r="E20" s="256">
        <v>11</v>
      </c>
      <c r="F20" s="256">
        <v>7</v>
      </c>
      <c r="G20" s="256">
        <v>8</v>
      </c>
      <c r="H20" s="256">
        <v>8</v>
      </c>
      <c r="I20" s="256">
        <v>8</v>
      </c>
      <c r="J20" s="256">
        <v>9</v>
      </c>
      <c r="K20" s="256">
        <v>11</v>
      </c>
      <c r="L20" s="256">
        <v>12</v>
      </c>
      <c r="M20" s="256">
        <v>16</v>
      </c>
      <c r="N20" s="256">
        <v>20</v>
      </c>
      <c r="O20" s="256">
        <v>27</v>
      </c>
      <c r="P20" s="256">
        <v>31</v>
      </c>
      <c r="Q20" s="256">
        <v>37</v>
      </c>
      <c r="R20" s="256">
        <v>46</v>
      </c>
      <c r="S20" s="256">
        <v>48</v>
      </c>
      <c r="T20" s="256">
        <v>47</v>
      </c>
      <c r="U20" s="256">
        <v>43</v>
      </c>
      <c r="V20" s="256">
        <v>39</v>
      </c>
      <c r="W20" s="256">
        <v>39</v>
      </c>
      <c r="X20" s="256">
        <v>34</v>
      </c>
      <c r="Y20" s="256">
        <v>26</v>
      </c>
      <c r="Z20" s="256">
        <v>18</v>
      </c>
      <c r="AA20" s="256">
        <v>17</v>
      </c>
      <c r="AB20" s="256">
        <v>16</v>
      </c>
      <c r="AC20" s="256">
        <v>24.083333333333332</v>
      </c>
    </row>
    <row r="21" spans="2:29" x14ac:dyDescent="0.25">
      <c r="B21" s="332"/>
      <c r="C21" s="257" t="s">
        <v>443</v>
      </c>
      <c r="D21" s="254" t="s">
        <v>5</v>
      </c>
      <c r="E21" s="256">
        <v>12</v>
      </c>
      <c r="F21" s="256">
        <v>5</v>
      </c>
      <c r="G21" s="256">
        <v>2</v>
      </c>
      <c r="H21" s="256">
        <v>2</v>
      </c>
      <c r="I21" s="256">
        <v>4</v>
      </c>
      <c r="J21" s="256">
        <v>6</v>
      </c>
      <c r="K21" s="256">
        <v>8</v>
      </c>
      <c r="L21" s="256">
        <v>7</v>
      </c>
      <c r="M21" s="256">
        <v>5</v>
      </c>
      <c r="N21" s="256">
        <v>6</v>
      </c>
      <c r="O21" s="256">
        <v>8</v>
      </c>
      <c r="P21" s="256">
        <v>12</v>
      </c>
      <c r="Q21" s="256">
        <v>23</v>
      </c>
      <c r="R21" s="256">
        <v>27</v>
      </c>
      <c r="S21" s="256">
        <v>33</v>
      </c>
      <c r="T21" s="256">
        <v>39</v>
      </c>
      <c r="U21" s="256">
        <v>40</v>
      </c>
      <c r="V21" s="256">
        <v>36</v>
      </c>
      <c r="W21" s="256">
        <v>34</v>
      </c>
      <c r="X21" s="256">
        <v>32</v>
      </c>
      <c r="Y21" s="256">
        <v>26</v>
      </c>
      <c r="Z21" s="256">
        <v>24</v>
      </c>
      <c r="AA21" s="256">
        <v>25</v>
      </c>
      <c r="AB21" s="256">
        <v>22</v>
      </c>
      <c r="AC21" s="256">
        <v>18.25</v>
      </c>
    </row>
    <row r="22" spans="2:29" x14ac:dyDescent="0.25">
      <c r="B22" s="332"/>
      <c r="C22" s="257" t="s">
        <v>442</v>
      </c>
      <c r="D22" s="254" t="s">
        <v>6</v>
      </c>
      <c r="E22" s="256">
        <v>15</v>
      </c>
      <c r="F22" s="256">
        <v>10</v>
      </c>
      <c r="G22" s="256">
        <v>11</v>
      </c>
      <c r="H22" s="256">
        <v>11</v>
      </c>
      <c r="I22" s="256">
        <v>9</v>
      </c>
      <c r="J22" s="256">
        <v>9</v>
      </c>
      <c r="K22" s="256">
        <v>15</v>
      </c>
      <c r="L22" s="256">
        <v>41</v>
      </c>
      <c r="M22" s="256">
        <v>45</v>
      </c>
      <c r="N22" s="256">
        <v>30</v>
      </c>
      <c r="O22" s="256">
        <v>28</v>
      </c>
      <c r="P22" s="256">
        <v>26</v>
      </c>
      <c r="Q22" s="256">
        <v>26</v>
      </c>
      <c r="R22" s="256">
        <v>26</v>
      </c>
      <c r="S22" s="256">
        <v>29</v>
      </c>
      <c r="T22" s="256">
        <v>32</v>
      </c>
      <c r="U22" s="256">
        <v>32</v>
      </c>
      <c r="V22" s="256">
        <v>43</v>
      </c>
      <c r="W22" s="256">
        <v>51</v>
      </c>
      <c r="X22" s="256">
        <v>44</v>
      </c>
      <c r="Y22" s="256">
        <v>23</v>
      </c>
      <c r="Z22" s="256">
        <v>12</v>
      </c>
      <c r="AA22" s="256">
        <v>9</v>
      </c>
      <c r="AB22" s="256">
        <v>8</v>
      </c>
      <c r="AC22" s="256">
        <v>24.375</v>
      </c>
    </row>
    <row r="23" spans="2:29" x14ac:dyDescent="0.25">
      <c r="B23" s="332"/>
      <c r="C23" s="257" t="s">
        <v>441</v>
      </c>
      <c r="D23" s="254" t="s">
        <v>7</v>
      </c>
      <c r="E23" s="256">
        <v>7</v>
      </c>
      <c r="F23" s="256">
        <v>6</v>
      </c>
      <c r="G23" s="256">
        <v>7</v>
      </c>
      <c r="H23" s="256">
        <v>6</v>
      </c>
      <c r="I23" s="256">
        <v>9</v>
      </c>
      <c r="J23" s="256">
        <v>10</v>
      </c>
      <c r="K23" s="256">
        <v>13</v>
      </c>
      <c r="L23" s="256">
        <v>32</v>
      </c>
      <c r="M23" s="256">
        <v>34</v>
      </c>
      <c r="N23" s="256">
        <v>25</v>
      </c>
      <c r="O23" s="256">
        <v>26</v>
      </c>
      <c r="P23" s="256">
        <v>25</v>
      </c>
      <c r="Q23" s="256">
        <v>26</v>
      </c>
      <c r="R23" s="256">
        <v>25</v>
      </c>
      <c r="S23" s="256">
        <v>27</v>
      </c>
      <c r="T23" s="256">
        <v>31</v>
      </c>
      <c r="U23" s="256">
        <v>31</v>
      </c>
      <c r="V23" s="256">
        <v>40</v>
      </c>
      <c r="W23" s="256">
        <v>51</v>
      </c>
      <c r="X23" s="256">
        <v>42</v>
      </c>
      <c r="Y23" s="256">
        <v>21</v>
      </c>
      <c r="Z23" s="256">
        <v>11</v>
      </c>
      <c r="AA23" s="256">
        <v>9</v>
      </c>
      <c r="AB23" s="256">
        <v>8</v>
      </c>
      <c r="AC23" s="256">
        <v>21.75</v>
      </c>
    </row>
    <row r="24" spans="2:29" x14ac:dyDescent="0.25">
      <c r="B24" s="332"/>
      <c r="C24" s="257" t="s">
        <v>440</v>
      </c>
      <c r="D24" s="254" t="s">
        <v>8</v>
      </c>
      <c r="E24" s="256">
        <v>6</v>
      </c>
      <c r="F24" s="256">
        <v>6</v>
      </c>
      <c r="G24" s="256">
        <v>7</v>
      </c>
      <c r="H24" s="256">
        <v>8</v>
      </c>
      <c r="I24" s="256">
        <v>8</v>
      </c>
      <c r="J24" s="256">
        <v>11</v>
      </c>
      <c r="K24" s="256">
        <v>13</v>
      </c>
      <c r="L24" s="256">
        <v>27</v>
      </c>
      <c r="M24" s="256">
        <v>28</v>
      </c>
      <c r="N24" s="256">
        <v>22</v>
      </c>
      <c r="O24" s="256">
        <v>22</v>
      </c>
      <c r="P24" s="256">
        <v>22</v>
      </c>
      <c r="Q24" s="256">
        <v>22</v>
      </c>
      <c r="R24" s="256">
        <v>22</v>
      </c>
      <c r="S24" s="256">
        <v>24</v>
      </c>
      <c r="T24" s="256">
        <v>25</v>
      </c>
      <c r="U24" s="256">
        <v>26</v>
      </c>
      <c r="V24" s="256">
        <v>35</v>
      </c>
      <c r="W24" s="256">
        <v>51</v>
      </c>
      <c r="X24" s="256">
        <v>39</v>
      </c>
      <c r="Y24" s="256">
        <v>21</v>
      </c>
      <c r="Z24" s="256">
        <v>13</v>
      </c>
      <c r="AA24" s="256">
        <v>14</v>
      </c>
      <c r="AB24" s="256">
        <v>16</v>
      </c>
      <c r="AC24" s="256">
        <v>20.333333333333332</v>
      </c>
    </row>
    <row r="25" spans="2:29" x14ac:dyDescent="0.25">
      <c r="B25" s="332"/>
      <c r="C25" s="257" t="s">
        <v>439</v>
      </c>
      <c r="D25" s="254" t="s">
        <v>9</v>
      </c>
      <c r="E25" s="256">
        <v>13</v>
      </c>
      <c r="F25" s="256">
        <v>10</v>
      </c>
      <c r="G25" s="256">
        <v>11</v>
      </c>
      <c r="H25" s="256">
        <v>12</v>
      </c>
      <c r="I25" s="256">
        <v>12</v>
      </c>
      <c r="J25" s="256">
        <v>15</v>
      </c>
      <c r="K25" s="256">
        <v>16</v>
      </c>
      <c r="L25" s="256">
        <v>25</v>
      </c>
      <c r="M25" s="256">
        <v>23</v>
      </c>
      <c r="N25" s="256">
        <v>18</v>
      </c>
      <c r="O25" s="256">
        <v>18</v>
      </c>
      <c r="P25" s="256">
        <v>23</v>
      </c>
      <c r="Q25" s="256">
        <v>22</v>
      </c>
      <c r="R25" s="256">
        <v>21</v>
      </c>
      <c r="S25" s="256">
        <v>22</v>
      </c>
      <c r="T25" s="256">
        <v>21</v>
      </c>
      <c r="U25" s="256">
        <v>21</v>
      </c>
      <c r="V25" s="256">
        <v>27</v>
      </c>
      <c r="W25" s="256">
        <v>35</v>
      </c>
      <c r="X25" s="256">
        <v>24</v>
      </c>
      <c r="Y25" s="256">
        <v>12</v>
      </c>
      <c r="Z25" s="256">
        <v>8</v>
      </c>
      <c r="AA25" s="256">
        <v>8</v>
      </c>
      <c r="AB25" s="256">
        <v>6</v>
      </c>
      <c r="AC25" s="256">
        <v>17.625</v>
      </c>
    </row>
    <row r="26" spans="2:29" x14ac:dyDescent="0.25">
      <c r="B26" s="332"/>
      <c r="C26" s="257" t="s">
        <v>438</v>
      </c>
      <c r="D26" s="254" t="s">
        <v>10</v>
      </c>
      <c r="E26" s="256">
        <v>5</v>
      </c>
      <c r="F26" s="256">
        <v>4</v>
      </c>
      <c r="G26" s="256">
        <v>5</v>
      </c>
      <c r="H26" s="256">
        <v>7</v>
      </c>
      <c r="I26" s="256">
        <v>8</v>
      </c>
      <c r="J26" s="256">
        <v>10</v>
      </c>
      <c r="K26" s="256">
        <v>12</v>
      </c>
      <c r="L26" s="256">
        <v>18</v>
      </c>
      <c r="M26" s="256">
        <v>17</v>
      </c>
      <c r="N26" s="256">
        <v>13</v>
      </c>
      <c r="O26" s="256">
        <v>15</v>
      </c>
      <c r="P26" s="256">
        <v>16</v>
      </c>
      <c r="Q26" s="256">
        <v>17</v>
      </c>
      <c r="R26" s="256">
        <v>17</v>
      </c>
      <c r="S26" s="256">
        <v>20</v>
      </c>
      <c r="T26" s="256">
        <v>25</v>
      </c>
      <c r="U26" s="256">
        <v>25</v>
      </c>
      <c r="V26" s="256">
        <v>29</v>
      </c>
      <c r="W26" s="256">
        <v>34</v>
      </c>
      <c r="X26" s="256">
        <v>25</v>
      </c>
      <c r="Y26" s="256">
        <v>15</v>
      </c>
      <c r="Z26" s="256">
        <v>9</v>
      </c>
      <c r="AA26" s="256">
        <v>7</v>
      </c>
      <c r="AB26" s="256">
        <v>6</v>
      </c>
      <c r="AC26" s="256">
        <v>14.958333333333334</v>
      </c>
    </row>
    <row r="27" spans="2:29" x14ac:dyDescent="0.25">
      <c r="B27" s="332"/>
      <c r="C27" s="257" t="s">
        <v>437</v>
      </c>
      <c r="D27" s="254" t="s">
        <v>11</v>
      </c>
      <c r="E27" s="256">
        <v>3</v>
      </c>
      <c r="F27" s="256">
        <v>3</v>
      </c>
      <c r="G27" s="256">
        <v>3</v>
      </c>
      <c r="H27" s="256">
        <v>5</v>
      </c>
      <c r="I27" s="256">
        <v>8</v>
      </c>
      <c r="J27" s="256">
        <v>10</v>
      </c>
      <c r="K27" s="256">
        <v>11</v>
      </c>
      <c r="L27" s="256">
        <v>8</v>
      </c>
      <c r="M27" s="256">
        <v>7</v>
      </c>
      <c r="N27" s="256">
        <v>8</v>
      </c>
      <c r="O27" s="256">
        <v>8</v>
      </c>
      <c r="P27" s="256">
        <v>10</v>
      </c>
      <c r="Q27" s="256">
        <v>12</v>
      </c>
      <c r="R27" s="256">
        <v>14</v>
      </c>
      <c r="S27" s="256">
        <v>14</v>
      </c>
      <c r="T27" s="256">
        <v>11</v>
      </c>
      <c r="U27" s="256">
        <v>10</v>
      </c>
      <c r="V27" s="256">
        <v>8</v>
      </c>
      <c r="W27" s="256">
        <v>7</v>
      </c>
      <c r="X27" s="256">
        <v>5</v>
      </c>
      <c r="Y27" s="256">
        <v>4</v>
      </c>
      <c r="Z27" s="256">
        <v>4</v>
      </c>
      <c r="AA27" s="256">
        <v>3</v>
      </c>
      <c r="AB27" s="256">
        <v>4</v>
      </c>
      <c r="AC27" s="256">
        <v>7.5</v>
      </c>
    </row>
    <row r="28" spans="2:29" x14ac:dyDescent="0.25">
      <c r="B28" s="332"/>
      <c r="C28" s="257" t="s">
        <v>436</v>
      </c>
      <c r="D28" s="254" t="s">
        <v>5</v>
      </c>
      <c r="E28" s="256">
        <v>3</v>
      </c>
      <c r="F28" s="256">
        <v>1</v>
      </c>
      <c r="G28" s="256">
        <v>2</v>
      </c>
      <c r="H28" s="256">
        <v>8</v>
      </c>
      <c r="I28" s="256">
        <v>10</v>
      </c>
      <c r="J28" s="256">
        <v>11</v>
      </c>
      <c r="K28" s="256">
        <v>11</v>
      </c>
      <c r="L28" s="256">
        <v>8</v>
      </c>
      <c r="M28" s="256">
        <v>4</v>
      </c>
      <c r="N28" s="256">
        <v>3</v>
      </c>
      <c r="O28" s="256">
        <v>2</v>
      </c>
      <c r="P28" s="256">
        <v>1</v>
      </c>
      <c r="Q28" s="256">
        <v>10</v>
      </c>
      <c r="R28" s="256">
        <v>2</v>
      </c>
      <c r="S28" s="256">
        <v>3</v>
      </c>
      <c r="T28" s="256">
        <v>3</v>
      </c>
      <c r="U28" s="256">
        <v>4</v>
      </c>
      <c r="V28" s="256">
        <v>2</v>
      </c>
      <c r="W28" s="256">
        <v>1</v>
      </c>
      <c r="X28" s="256">
        <v>2</v>
      </c>
      <c r="Y28" s="256">
        <v>5</v>
      </c>
      <c r="Z28" s="256">
        <v>4</v>
      </c>
      <c r="AA28" s="256">
        <v>3</v>
      </c>
      <c r="AB28" s="256">
        <v>4</v>
      </c>
      <c r="AC28" s="256">
        <v>4.458333333333333</v>
      </c>
    </row>
    <row r="29" spans="2:29" x14ac:dyDescent="0.25">
      <c r="B29" s="332"/>
      <c r="C29" s="257" t="s">
        <v>435</v>
      </c>
      <c r="D29" s="254" t="s">
        <v>6</v>
      </c>
      <c r="E29" s="256">
        <v>5</v>
      </c>
      <c r="F29" s="256">
        <v>5</v>
      </c>
      <c r="G29" s="256">
        <v>9</v>
      </c>
      <c r="H29" s="256">
        <v>12</v>
      </c>
      <c r="I29" s="256">
        <v>10</v>
      </c>
      <c r="J29" s="256">
        <v>12</v>
      </c>
      <c r="K29" s="256">
        <v>10</v>
      </c>
      <c r="L29" s="256">
        <v>18</v>
      </c>
      <c r="M29" s="256">
        <v>16</v>
      </c>
      <c r="N29" s="256">
        <v>13</v>
      </c>
      <c r="O29" s="256">
        <v>14</v>
      </c>
      <c r="P29" s="256">
        <v>14</v>
      </c>
      <c r="Q29" s="256">
        <v>15</v>
      </c>
      <c r="R29" s="256">
        <v>16</v>
      </c>
      <c r="S29" s="256">
        <v>21</v>
      </c>
      <c r="T29" s="256">
        <v>24</v>
      </c>
      <c r="U29" s="256">
        <v>23</v>
      </c>
      <c r="V29" s="256">
        <v>25</v>
      </c>
      <c r="W29" s="256">
        <v>28</v>
      </c>
      <c r="X29" s="256">
        <v>17</v>
      </c>
      <c r="Y29" s="256">
        <v>9</v>
      </c>
      <c r="Z29" s="256">
        <v>8</v>
      </c>
      <c r="AA29" s="256">
        <v>8</v>
      </c>
      <c r="AB29" s="256">
        <v>7</v>
      </c>
      <c r="AC29" s="256">
        <v>14.125</v>
      </c>
    </row>
    <row r="30" spans="2:29" x14ac:dyDescent="0.25">
      <c r="B30" s="332"/>
      <c r="C30" s="257" t="s">
        <v>434</v>
      </c>
      <c r="D30" s="254" t="s">
        <v>7</v>
      </c>
      <c r="E30" s="256">
        <v>7</v>
      </c>
      <c r="F30" s="256">
        <v>10</v>
      </c>
      <c r="G30" s="256">
        <v>12</v>
      </c>
      <c r="H30" s="256">
        <v>14</v>
      </c>
      <c r="I30" s="256">
        <v>14</v>
      </c>
      <c r="J30" s="256">
        <v>16</v>
      </c>
      <c r="K30" s="256">
        <v>17</v>
      </c>
      <c r="L30" s="256">
        <v>21</v>
      </c>
      <c r="M30" s="256">
        <v>19</v>
      </c>
      <c r="N30" s="256">
        <v>17</v>
      </c>
      <c r="O30" s="256">
        <v>18</v>
      </c>
      <c r="P30" s="256">
        <v>18</v>
      </c>
      <c r="Q30" s="256">
        <v>18</v>
      </c>
      <c r="R30" s="256">
        <v>18</v>
      </c>
      <c r="S30" s="256">
        <v>19</v>
      </c>
      <c r="T30" s="256">
        <v>21</v>
      </c>
      <c r="U30" s="256">
        <v>21</v>
      </c>
      <c r="V30" s="256">
        <v>25</v>
      </c>
      <c r="W30" s="256">
        <v>24</v>
      </c>
      <c r="X30" s="256">
        <v>15</v>
      </c>
      <c r="Y30" s="256">
        <v>10</v>
      </c>
      <c r="Z30" s="256">
        <v>11</v>
      </c>
      <c r="AA30" s="256">
        <v>11</v>
      </c>
      <c r="AB30" s="256">
        <v>11</v>
      </c>
      <c r="AC30" s="256">
        <v>16.125</v>
      </c>
    </row>
    <row r="31" spans="2:29" x14ac:dyDescent="0.25">
      <c r="B31" s="332"/>
      <c r="C31" s="257" t="s">
        <v>433</v>
      </c>
      <c r="D31" s="254" t="s">
        <v>8</v>
      </c>
      <c r="E31" s="256">
        <v>10</v>
      </c>
      <c r="F31" s="256">
        <v>10</v>
      </c>
      <c r="G31" s="256">
        <v>10</v>
      </c>
      <c r="H31" s="256">
        <v>11</v>
      </c>
      <c r="I31" s="256">
        <v>14</v>
      </c>
      <c r="J31" s="256">
        <v>16</v>
      </c>
      <c r="K31" s="256">
        <v>17</v>
      </c>
      <c r="L31" s="256">
        <v>18</v>
      </c>
      <c r="M31" s="256">
        <v>16</v>
      </c>
      <c r="N31" s="256">
        <v>15</v>
      </c>
      <c r="O31" s="256">
        <v>17</v>
      </c>
      <c r="P31" s="256">
        <v>16</v>
      </c>
      <c r="Q31" s="256">
        <v>15</v>
      </c>
      <c r="R31" s="256">
        <v>14</v>
      </c>
      <c r="S31" s="256">
        <v>16</v>
      </c>
      <c r="T31" s="256">
        <v>16</v>
      </c>
      <c r="U31" s="256">
        <v>17</v>
      </c>
      <c r="V31" s="256">
        <v>20</v>
      </c>
      <c r="W31" s="256">
        <v>23</v>
      </c>
      <c r="X31" s="256">
        <v>13</v>
      </c>
      <c r="Y31" s="256">
        <v>9</v>
      </c>
      <c r="Z31" s="256">
        <v>8</v>
      </c>
      <c r="AA31" s="256">
        <v>6</v>
      </c>
      <c r="AB31" s="256">
        <v>6</v>
      </c>
      <c r="AC31" s="256">
        <v>13.875</v>
      </c>
    </row>
    <row r="32" spans="2:29" x14ac:dyDescent="0.25">
      <c r="B32" s="332"/>
      <c r="C32" s="257" t="s">
        <v>432</v>
      </c>
      <c r="D32" s="254" t="s">
        <v>9</v>
      </c>
      <c r="E32" s="256">
        <v>5</v>
      </c>
      <c r="F32" s="256">
        <v>5</v>
      </c>
      <c r="G32" s="256">
        <v>5</v>
      </c>
      <c r="H32" s="256">
        <v>7</v>
      </c>
      <c r="I32" s="256">
        <v>8</v>
      </c>
      <c r="J32" s="256">
        <v>11</v>
      </c>
      <c r="K32" s="256">
        <v>13</v>
      </c>
      <c r="L32" s="256">
        <v>13</v>
      </c>
      <c r="M32" s="256">
        <v>10</v>
      </c>
      <c r="N32" s="256">
        <v>9</v>
      </c>
      <c r="O32" s="256">
        <v>11</v>
      </c>
      <c r="P32" s="256">
        <v>12</v>
      </c>
      <c r="Q32" s="256">
        <v>12</v>
      </c>
      <c r="R32" s="256">
        <v>13</v>
      </c>
      <c r="S32" s="256">
        <v>16</v>
      </c>
      <c r="T32" s="256">
        <v>16</v>
      </c>
      <c r="U32" s="256">
        <v>15</v>
      </c>
      <c r="V32" s="256">
        <v>17</v>
      </c>
      <c r="W32" s="256">
        <v>16</v>
      </c>
      <c r="X32" s="256">
        <v>8</v>
      </c>
      <c r="Y32" s="256">
        <v>6</v>
      </c>
      <c r="Z32" s="256">
        <v>6</v>
      </c>
      <c r="AA32" s="256">
        <v>5</v>
      </c>
      <c r="AB32" s="256">
        <v>7</v>
      </c>
      <c r="AC32" s="256">
        <v>10.25</v>
      </c>
    </row>
    <row r="33" spans="2:29" x14ac:dyDescent="0.25">
      <c r="B33" s="332"/>
      <c r="C33" s="257" t="s">
        <v>431</v>
      </c>
      <c r="D33" s="254" t="s">
        <v>10</v>
      </c>
      <c r="E33" s="256">
        <v>7</v>
      </c>
      <c r="F33" s="256">
        <v>8</v>
      </c>
      <c r="G33" s="256">
        <v>10</v>
      </c>
      <c r="H33" s="256">
        <v>11</v>
      </c>
      <c r="I33" s="256">
        <v>13</v>
      </c>
      <c r="J33" s="256">
        <v>16</v>
      </c>
      <c r="K33" s="256">
        <v>16</v>
      </c>
      <c r="L33" s="256">
        <v>17</v>
      </c>
      <c r="M33" s="256">
        <v>13</v>
      </c>
      <c r="N33" s="256">
        <v>11</v>
      </c>
      <c r="O33" s="256">
        <v>10</v>
      </c>
      <c r="P33" s="256">
        <v>11</v>
      </c>
      <c r="Q33" s="256">
        <v>11</v>
      </c>
      <c r="R33" s="256">
        <v>12</v>
      </c>
      <c r="S33" s="256">
        <v>13</v>
      </c>
      <c r="T33" s="256">
        <v>14</v>
      </c>
      <c r="U33" s="256">
        <v>15</v>
      </c>
      <c r="V33" s="256">
        <v>17</v>
      </c>
      <c r="W33" s="256">
        <v>18</v>
      </c>
      <c r="X33" s="256">
        <v>9</v>
      </c>
      <c r="Y33" s="256">
        <v>6</v>
      </c>
      <c r="Z33" s="256">
        <v>5</v>
      </c>
      <c r="AA33" s="256">
        <v>4</v>
      </c>
      <c r="AB33" s="256">
        <v>3</v>
      </c>
      <c r="AC33" s="256">
        <v>11.25</v>
      </c>
    </row>
    <row r="34" spans="2:29" x14ac:dyDescent="0.25">
      <c r="B34" s="332"/>
      <c r="C34" s="257" t="s">
        <v>430</v>
      </c>
      <c r="D34" s="254" t="s">
        <v>11</v>
      </c>
      <c r="E34" s="256">
        <v>2</v>
      </c>
      <c r="F34" s="256">
        <v>2</v>
      </c>
      <c r="G34" s="256">
        <v>1</v>
      </c>
      <c r="H34" s="256">
        <v>2</v>
      </c>
      <c r="I34" s="256">
        <v>5</v>
      </c>
      <c r="J34" s="256">
        <v>9</v>
      </c>
      <c r="K34" s="256">
        <v>9</v>
      </c>
      <c r="L34" s="256">
        <v>7</v>
      </c>
      <c r="M34" s="256">
        <v>5</v>
      </c>
      <c r="N34" s="256">
        <v>6</v>
      </c>
      <c r="O34" s="256">
        <v>6</v>
      </c>
      <c r="P34" s="256">
        <v>5</v>
      </c>
      <c r="Q34" s="256">
        <v>5</v>
      </c>
      <c r="R34" s="256">
        <v>6</v>
      </c>
      <c r="S34" s="256">
        <v>6</v>
      </c>
      <c r="T34" s="256">
        <v>6</v>
      </c>
      <c r="U34" s="256">
        <v>8</v>
      </c>
      <c r="V34" s="256">
        <v>13</v>
      </c>
      <c r="W34" s="256">
        <v>12</v>
      </c>
      <c r="X34" s="256">
        <v>12</v>
      </c>
      <c r="Y34" s="256">
        <v>12</v>
      </c>
      <c r="Z34" s="256">
        <v>12</v>
      </c>
      <c r="AA34" s="256">
        <v>10</v>
      </c>
      <c r="AB34" s="256">
        <v>11</v>
      </c>
      <c r="AC34" s="256">
        <v>7.166666666666667</v>
      </c>
    </row>
    <row r="35" spans="2:29" x14ac:dyDescent="0.25">
      <c r="B35" s="332"/>
      <c r="C35" s="257" t="s">
        <v>429</v>
      </c>
      <c r="D35" s="254" t="s">
        <v>5</v>
      </c>
      <c r="E35" s="256">
        <v>11</v>
      </c>
      <c r="F35" s="256">
        <v>10</v>
      </c>
      <c r="G35" s="256">
        <v>10</v>
      </c>
      <c r="H35" s="256">
        <v>11</v>
      </c>
      <c r="I35" s="256">
        <v>13</v>
      </c>
      <c r="J35" s="256">
        <v>16</v>
      </c>
      <c r="K35" s="256">
        <v>16</v>
      </c>
      <c r="L35" s="256">
        <v>14</v>
      </c>
      <c r="M35" s="256">
        <v>11</v>
      </c>
      <c r="N35" s="256">
        <v>9</v>
      </c>
      <c r="O35" s="256">
        <v>8</v>
      </c>
      <c r="P35" s="256">
        <v>8</v>
      </c>
      <c r="Q35" s="256">
        <v>8</v>
      </c>
      <c r="R35" s="256">
        <v>8</v>
      </c>
      <c r="S35" s="256">
        <v>8</v>
      </c>
      <c r="T35" s="256">
        <v>7</v>
      </c>
      <c r="U35" s="256">
        <v>6</v>
      </c>
      <c r="V35" s="256">
        <v>7</v>
      </c>
      <c r="W35" s="256">
        <v>7</v>
      </c>
      <c r="X35" s="256">
        <v>7</v>
      </c>
      <c r="Y35" s="256">
        <v>7</v>
      </c>
      <c r="Z35" s="256">
        <v>8</v>
      </c>
      <c r="AA35" s="256">
        <v>7</v>
      </c>
      <c r="AB35" s="256">
        <v>6</v>
      </c>
      <c r="AC35" s="256">
        <v>9.2916666666666661</v>
      </c>
    </row>
    <row r="36" spans="2:29" x14ac:dyDescent="0.25">
      <c r="B36" s="332"/>
      <c r="C36" s="257" t="s">
        <v>428</v>
      </c>
      <c r="D36" s="254" t="s">
        <v>6</v>
      </c>
      <c r="E36" s="256">
        <v>8</v>
      </c>
      <c r="F36" s="256">
        <v>8</v>
      </c>
      <c r="G36" s="256">
        <v>10</v>
      </c>
      <c r="H36" s="256">
        <v>8</v>
      </c>
      <c r="I36" s="256">
        <v>12</v>
      </c>
      <c r="J36" s="256">
        <v>10</v>
      </c>
      <c r="K36" s="256">
        <v>9</v>
      </c>
      <c r="L36" s="256">
        <v>10</v>
      </c>
      <c r="M36" s="256">
        <v>10</v>
      </c>
      <c r="N36" s="256">
        <v>9</v>
      </c>
      <c r="O36" s="256">
        <v>9</v>
      </c>
      <c r="P36" s="256">
        <v>9</v>
      </c>
      <c r="Q36" s="256">
        <v>10</v>
      </c>
      <c r="R36" s="256">
        <v>11</v>
      </c>
      <c r="S36" s="256">
        <v>14</v>
      </c>
      <c r="T36" s="256">
        <v>13</v>
      </c>
      <c r="U36" s="256">
        <v>14</v>
      </c>
      <c r="V36" s="256">
        <v>16</v>
      </c>
      <c r="W36" s="256">
        <v>16</v>
      </c>
      <c r="X36" s="256">
        <v>9</v>
      </c>
      <c r="Y36" s="256">
        <v>5</v>
      </c>
      <c r="Z36" s="256">
        <v>5</v>
      </c>
      <c r="AA36" s="256">
        <v>4</v>
      </c>
      <c r="AB36" s="256">
        <v>4</v>
      </c>
      <c r="AC36" s="256">
        <v>9.7083333333333339</v>
      </c>
    </row>
    <row r="37" spans="2:29" x14ac:dyDescent="0.25">
      <c r="B37" s="332"/>
      <c r="C37" s="257" t="s">
        <v>427</v>
      </c>
      <c r="D37" s="254" t="s">
        <v>7</v>
      </c>
      <c r="E37" s="256">
        <v>4</v>
      </c>
      <c r="F37" s="256">
        <v>5</v>
      </c>
      <c r="G37" s="256">
        <v>3</v>
      </c>
      <c r="H37" s="256">
        <v>7</v>
      </c>
      <c r="I37" s="256">
        <v>9</v>
      </c>
      <c r="J37" s="256">
        <v>11</v>
      </c>
      <c r="K37" s="256">
        <v>10</v>
      </c>
      <c r="L37" s="256">
        <v>9</v>
      </c>
      <c r="M37" s="256">
        <v>8</v>
      </c>
      <c r="N37" s="256">
        <v>8</v>
      </c>
      <c r="O37" s="256">
        <v>10</v>
      </c>
      <c r="P37" s="256">
        <v>12</v>
      </c>
      <c r="Q37" s="256">
        <v>12</v>
      </c>
      <c r="R37" s="256">
        <v>13</v>
      </c>
      <c r="S37" s="256">
        <v>15</v>
      </c>
      <c r="T37" s="256">
        <v>15</v>
      </c>
      <c r="U37" s="256">
        <v>15</v>
      </c>
      <c r="V37" s="256">
        <v>17</v>
      </c>
      <c r="W37" s="256">
        <v>16</v>
      </c>
      <c r="X37" s="256">
        <v>10</v>
      </c>
      <c r="Y37" s="256">
        <v>9</v>
      </c>
      <c r="Z37" s="256">
        <v>7</v>
      </c>
      <c r="AA37" s="256">
        <v>7</v>
      </c>
      <c r="AB37" s="256">
        <v>8</v>
      </c>
      <c r="AC37" s="256">
        <v>10</v>
      </c>
    </row>
    <row r="38" spans="2:29" x14ac:dyDescent="0.25">
      <c r="B38" s="332"/>
      <c r="C38" s="257">
        <v>43922</v>
      </c>
      <c r="D38" s="254" t="s">
        <v>8</v>
      </c>
      <c r="E38" s="256"/>
      <c r="F38" s="256"/>
      <c r="G38" s="256">
        <v>7</v>
      </c>
      <c r="H38" s="256">
        <v>8</v>
      </c>
      <c r="I38" s="256">
        <v>10</v>
      </c>
      <c r="J38" s="256">
        <v>13</v>
      </c>
      <c r="K38" s="256">
        <v>13</v>
      </c>
      <c r="L38" s="256">
        <v>14</v>
      </c>
      <c r="M38" s="256">
        <v>10</v>
      </c>
      <c r="N38" s="256">
        <v>9</v>
      </c>
      <c r="O38" s="256">
        <v>10</v>
      </c>
      <c r="P38" s="256">
        <v>10</v>
      </c>
      <c r="Q38" s="256">
        <v>10</v>
      </c>
      <c r="R38" s="256">
        <v>11</v>
      </c>
      <c r="S38" s="256">
        <v>14</v>
      </c>
      <c r="T38" s="256">
        <v>15</v>
      </c>
      <c r="U38" s="256">
        <v>16</v>
      </c>
      <c r="V38" s="256">
        <v>18</v>
      </c>
      <c r="W38" s="256">
        <v>16</v>
      </c>
      <c r="X38" s="256">
        <v>10</v>
      </c>
      <c r="Y38" s="256">
        <v>8</v>
      </c>
      <c r="Z38" s="256">
        <v>8</v>
      </c>
      <c r="AA38" s="256">
        <v>7</v>
      </c>
      <c r="AB38" s="256">
        <v>6</v>
      </c>
      <c r="AC38" s="256">
        <v>11.045454545454545</v>
      </c>
    </row>
    <row r="39" spans="2:29" x14ac:dyDescent="0.25">
      <c r="B39" s="332"/>
      <c r="C39" s="257">
        <v>43923</v>
      </c>
      <c r="D39" s="254" t="s">
        <v>9</v>
      </c>
      <c r="E39" s="256">
        <v>7</v>
      </c>
      <c r="F39" s="256">
        <v>4</v>
      </c>
      <c r="G39" s="256">
        <v>5</v>
      </c>
      <c r="H39" s="256">
        <v>7</v>
      </c>
      <c r="I39" s="256">
        <v>8</v>
      </c>
      <c r="J39" s="256">
        <v>13</v>
      </c>
      <c r="K39" s="256">
        <v>12</v>
      </c>
      <c r="L39" s="256">
        <v>10</v>
      </c>
      <c r="M39" s="256">
        <v>8</v>
      </c>
      <c r="N39" s="256">
        <v>8</v>
      </c>
      <c r="O39" s="256">
        <v>8</v>
      </c>
      <c r="P39" s="256">
        <v>9</v>
      </c>
      <c r="Q39" s="256">
        <v>10</v>
      </c>
      <c r="R39" s="256">
        <v>10</v>
      </c>
      <c r="S39" s="256">
        <v>19</v>
      </c>
      <c r="T39" s="256">
        <v>23</v>
      </c>
      <c r="U39" s="256">
        <v>26</v>
      </c>
      <c r="V39" s="256">
        <v>24</v>
      </c>
      <c r="W39" s="256">
        <v>23</v>
      </c>
      <c r="X39" s="256">
        <v>20</v>
      </c>
      <c r="Y39" s="256">
        <v>17</v>
      </c>
      <c r="Z39" s="256">
        <v>14</v>
      </c>
      <c r="AA39" s="256">
        <v>11</v>
      </c>
      <c r="AB39" s="256">
        <v>11</v>
      </c>
      <c r="AC39" s="256">
        <v>12.791666666666666</v>
      </c>
    </row>
    <row r="40" spans="2:29" x14ac:dyDescent="0.25">
      <c r="B40" s="332"/>
      <c r="C40" s="257">
        <v>43924</v>
      </c>
      <c r="D40" s="254" t="s">
        <v>10</v>
      </c>
      <c r="E40" s="256">
        <v>11</v>
      </c>
      <c r="F40" s="256">
        <v>10</v>
      </c>
      <c r="G40" s="256">
        <v>10</v>
      </c>
      <c r="H40" s="256">
        <v>11</v>
      </c>
      <c r="I40" s="256">
        <v>14</v>
      </c>
      <c r="J40" s="256">
        <v>16</v>
      </c>
      <c r="K40" s="256">
        <v>14</v>
      </c>
      <c r="L40" s="256">
        <v>12</v>
      </c>
      <c r="M40" s="256">
        <v>11</v>
      </c>
      <c r="N40" s="256">
        <v>8</v>
      </c>
      <c r="O40" s="256">
        <v>8</v>
      </c>
      <c r="P40" s="256">
        <v>9</v>
      </c>
      <c r="Q40" s="256">
        <v>9</v>
      </c>
      <c r="R40" s="256">
        <v>8</v>
      </c>
      <c r="S40" s="256">
        <v>9</v>
      </c>
      <c r="T40" s="256">
        <v>10</v>
      </c>
      <c r="U40" s="256">
        <v>9</v>
      </c>
      <c r="V40" s="256">
        <v>12</v>
      </c>
      <c r="W40" s="256">
        <v>12</v>
      </c>
      <c r="X40" s="256">
        <v>6</v>
      </c>
      <c r="Y40" s="256">
        <v>5</v>
      </c>
      <c r="Z40" s="256">
        <v>4</v>
      </c>
      <c r="AA40" s="256">
        <v>3</v>
      </c>
      <c r="AB40" s="256">
        <v>2</v>
      </c>
      <c r="AC40" s="256">
        <v>9.2916666666666661</v>
      </c>
    </row>
    <row r="41" spans="2:29" x14ac:dyDescent="0.25">
      <c r="B41" s="332"/>
      <c r="C41" s="257">
        <v>43925</v>
      </c>
      <c r="D41" s="254" t="s">
        <v>11</v>
      </c>
      <c r="E41" s="256">
        <v>1</v>
      </c>
      <c r="F41" s="256">
        <v>1</v>
      </c>
      <c r="G41" s="256">
        <v>1</v>
      </c>
      <c r="H41" s="256">
        <v>3</v>
      </c>
      <c r="I41" s="256">
        <v>4</v>
      </c>
      <c r="J41" s="256">
        <v>8</v>
      </c>
      <c r="K41" s="256">
        <v>10</v>
      </c>
      <c r="L41" s="256">
        <v>7</v>
      </c>
      <c r="M41" s="256">
        <v>3</v>
      </c>
      <c r="N41" s="256">
        <v>4</v>
      </c>
      <c r="O41" s="256">
        <v>11</v>
      </c>
      <c r="P41" s="256">
        <v>10</v>
      </c>
      <c r="Q41" s="256">
        <v>11</v>
      </c>
      <c r="R41" s="256">
        <v>11</v>
      </c>
      <c r="S41" s="256">
        <v>10</v>
      </c>
      <c r="T41" s="256">
        <v>11</v>
      </c>
      <c r="U41" s="256">
        <v>10</v>
      </c>
      <c r="V41" s="256">
        <v>6</v>
      </c>
      <c r="W41" s="256">
        <v>5</v>
      </c>
      <c r="X41" s="256">
        <v>7</v>
      </c>
      <c r="Y41" s="256">
        <v>6</v>
      </c>
      <c r="Z41" s="256">
        <v>6</v>
      </c>
      <c r="AA41" s="256">
        <v>5</v>
      </c>
      <c r="AB41" s="256">
        <v>9</v>
      </c>
      <c r="AC41" s="256">
        <v>6.666666666666667</v>
      </c>
    </row>
    <row r="42" spans="2:29" x14ac:dyDescent="0.25">
      <c r="B42" s="332"/>
      <c r="C42" s="257">
        <v>43926</v>
      </c>
      <c r="D42" s="254" t="s">
        <v>5</v>
      </c>
      <c r="E42" s="256">
        <v>8</v>
      </c>
      <c r="F42" s="256">
        <v>8</v>
      </c>
      <c r="G42" s="256">
        <v>7</v>
      </c>
      <c r="H42" s="256">
        <v>9</v>
      </c>
      <c r="I42" s="256">
        <v>11</v>
      </c>
      <c r="J42" s="256">
        <v>14</v>
      </c>
      <c r="K42" s="256">
        <v>17</v>
      </c>
      <c r="L42" s="256">
        <v>15</v>
      </c>
      <c r="M42" s="256">
        <v>11</v>
      </c>
      <c r="N42" s="256">
        <v>10</v>
      </c>
      <c r="O42" s="256">
        <v>9</v>
      </c>
      <c r="P42" s="256">
        <v>10</v>
      </c>
      <c r="Q42" s="256">
        <v>8</v>
      </c>
      <c r="R42" s="256">
        <v>8</v>
      </c>
      <c r="S42" s="256">
        <v>8</v>
      </c>
      <c r="T42" s="256">
        <v>8</v>
      </c>
      <c r="U42" s="256">
        <v>10</v>
      </c>
      <c r="V42" s="256">
        <v>10</v>
      </c>
      <c r="W42" s="256">
        <v>8</v>
      </c>
      <c r="X42" s="256">
        <v>8</v>
      </c>
      <c r="Y42" s="256">
        <v>9</v>
      </c>
      <c r="Z42" s="256">
        <v>9</v>
      </c>
      <c r="AA42" s="256">
        <v>7</v>
      </c>
      <c r="AB42" s="256">
        <v>8</v>
      </c>
      <c r="AC42" s="256">
        <v>9.5833333333333339</v>
      </c>
    </row>
    <row r="43" spans="2:29" x14ac:dyDescent="0.25">
      <c r="B43" s="332"/>
      <c r="C43" s="257">
        <v>43927</v>
      </c>
      <c r="D43" s="254" t="s">
        <v>6</v>
      </c>
      <c r="E43" s="256">
        <v>7</v>
      </c>
      <c r="F43" s="256">
        <v>7</v>
      </c>
      <c r="G43" s="256">
        <v>9</v>
      </c>
      <c r="H43" s="256">
        <v>13</v>
      </c>
      <c r="I43" s="256">
        <v>15</v>
      </c>
      <c r="J43" s="256">
        <v>18</v>
      </c>
      <c r="K43" s="256">
        <v>17</v>
      </c>
      <c r="L43" s="256">
        <v>14</v>
      </c>
      <c r="M43" s="256">
        <v>12</v>
      </c>
      <c r="N43" s="256">
        <v>10</v>
      </c>
      <c r="O43" s="256">
        <v>9</v>
      </c>
      <c r="P43" s="256">
        <v>11</v>
      </c>
      <c r="Q43" s="256">
        <v>11</v>
      </c>
      <c r="R43" s="256">
        <v>13</v>
      </c>
      <c r="S43" s="256">
        <v>14</v>
      </c>
      <c r="T43" s="256">
        <v>12</v>
      </c>
      <c r="U43" s="256">
        <v>12</v>
      </c>
      <c r="V43" s="256">
        <v>15</v>
      </c>
      <c r="W43" s="256">
        <v>13</v>
      </c>
      <c r="X43" s="256">
        <v>6</v>
      </c>
      <c r="Y43" s="256">
        <v>5</v>
      </c>
      <c r="Z43" s="256">
        <v>7</v>
      </c>
      <c r="AA43" s="256">
        <v>6</v>
      </c>
      <c r="AB43" s="256">
        <v>7</v>
      </c>
      <c r="AC43" s="256">
        <v>10.958333333333334</v>
      </c>
    </row>
    <row r="44" spans="2:29" x14ac:dyDescent="0.25">
      <c r="B44" s="332"/>
      <c r="C44" s="257">
        <v>43928</v>
      </c>
      <c r="D44" s="254" t="s">
        <v>7</v>
      </c>
      <c r="E44" s="256">
        <v>7</v>
      </c>
      <c r="F44" s="256">
        <v>6</v>
      </c>
      <c r="G44" s="256">
        <v>7</v>
      </c>
      <c r="H44" s="256">
        <v>8</v>
      </c>
      <c r="I44" s="256">
        <v>10</v>
      </c>
      <c r="J44" s="256">
        <v>14</v>
      </c>
      <c r="K44" s="256">
        <v>13</v>
      </c>
      <c r="L44" s="256">
        <v>10</v>
      </c>
      <c r="M44" s="256">
        <v>9</v>
      </c>
      <c r="N44" s="256">
        <v>8</v>
      </c>
      <c r="O44" s="256">
        <v>10</v>
      </c>
      <c r="P44" s="256">
        <v>12</v>
      </c>
      <c r="Q44" s="256">
        <v>12</v>
      </c>
      <c r="R44" s="256">
        <v>12</v>
      </c>
      <c r="S44" s="256">
        <v>14</v>
      </c>
      <c r="T44" s="256">
        <v>13</v>
      </c>
      <c r="U44" s="256">
        <v>13</v>
      </c>
      <c r="V44" s="256">
        <v>14</v>
      </c>
      <c r="W44" s="256">
        <v>13</v>
      </c>
      <c r="X44" s="256">
        <v>5</v>
      </c>
      <c r="Y44" s="256">
        <v>7</v>
      </c>
      <c r="Z44" s="256">
        <v>6</v>
      </c>
      <c r="AA44" s="256">
        <v>6</v>
      </c>
      <c r="AB44" s="256">
        <v>7</v>
      </c>
      <c r="AC44" s="256">
        <v>9.8333333333333339</v>
      </c>
    </row>
    <row r="45" spans="2:29" x14ac:dyDescent="0.25">
      <c r="B45" s="332"/>
      <c r="C45" s="257">
        <v>43929</v>
      </c>
      <c r="D45" s="254" t="s">
        <v>8</v>
      </c>
      <c r="E45" s="256">
        <v>7</v>
      </c>
      <c r="F45" s="256">
        <v>7</v>
      </c>
      <c r="G45" s="256">
        <v>8</v>
      </c>
      <c r="H45" s="256">
        <v>8</v>
      </c>
      <c r="I45" s="256">
        <v>9</v>
      </c>
      <c r="J45" s="256">
        <v>12</v>
      </c>
      <c r="K45" s="256">
        <v>12</v>
      </c>
      <c r="L45" s="256">
        <v>9</v>
      </c>
      <c r="M45" s="256">
        <v>7</v>
      </c>
      <c r="N45" s="256">
        <v>7</v>
      </c>
      <c r="O45" s="256">
        <v>8</v>
      </c>
      <c r="P45" s="256">
        <v>9</v>
      </c>
      <c r="Q45" s="256">
        <v>10</v>
      </c>
      <c r="R45" s="256">
        <v>10</v>
      </c>
      <c r="S45" s="256">
        <v>11</v>
      </c>
      <c r="T45" s="256">
        <v>11</v>
      </c>
      <c r="U45" s="256">
        <v>11</v>
      </c>
      <c r="V45" s="256">
        <v>13</v>
      </c>
      <c r="W45" s="256">
        <v>11</v>
      </c>
      <c r="X45" s="256">
        <v>3</v>
      </c>
      <c r="Y45" s="256">
        <v>5</v>
      </c>
      <c r="Z45" s="256">
        <v>5</v>
      </c>
      <c r="AA45" s="256">
        <v>5</v>
      </c>
      <c r="AB45" s="256">
        <v>5</v>
      </c>
      <c r="AC45" s="256">
        <v>8.4583333333333339</v>
      </c>
    </row>
    <row r="46" spans="2:29" x14ac:dyDescent="0.25">
      <c r="B46" s="332"/>
      <c r="C46" s="257">
        <v>43930</v>
      </c>
      <c r="D46" s="254" t="s">
        <v>9</v>
      </c>
      <c r="E46" s="256">
        <v>4</v>
      </c>
      <c r="F46" s="256">
        <v>4</v>
      </c>
      <c r="G46" s="256">
        <v>5</v>
      </c>
      <c r="H46" s="256">
        <v>6</v>
      </c>
      <c r="I46" s="256">
        <v>8</v>
      </c>
      <c r="J46" s="256">
        <v>11</v>
      </c>
      <c r="K46" s="256">
        <v>10</v>
      </c>
      <c r="L46" s="256">
        <v>9</v>
      </c>
      <c r="M46" s="256">
        <v>6</v>
      </c>
      <c r="N46" s="256">
        <v>6</v>
      </c>
      <c r="O46" s="256">
        <v>7</v>
      </c>
      <c r="P46" s="256">
        <v>8</v>
      </c>
      <c r="Q46" s="256">
        <v>8</v>
      </c>
      <c r="R46" s="256">
        <v>8</v>
      </c>
      <c r="S46" s="256">
        <v>10</v>
      </c>
      <c r="T46" s="256">
        <v>10</v>
      </c>
      <c r="U46" s="256">
        <v>11</v>
      </c>
      <c r="V46" s="256">
        <v>15</v>
      </c>
      <c r="W46" s="256">
        <v>14</v>
      </c>
      <c r="X46" s="256">
        <v>8</v>
      </c>
      <c r="Y46" s="256">
        <v>7</v>
      </c>
      <c r="Z46" s="256">
        <v>6</v>
      </c>
      <c r="AA46" s="256">
        <v>4</v>
      </c>
      <c r="AB46" s="256">
        <v>4</v>
      </c>
      <c r="AC46" s="256">
        <v>7.875</v>
      </c>
    </row>
    <row r="47" spans="2:29" x14ac:dyDescent="0.25">
      <c r="B47" s="332"/>
      <c r="C47" s="257">
        <v>43931</v>
      </c>
      <c r="D47" s="254" t="s">
        <v>10</v>
      </c>
      <c r="E47" s="256">
        <v>4</v>
      </c>
      <c r="F47" s="256">
        <v>6</v>
      </c>
      <c r="G47" s="256">
        <v>7</v>
      </c>
      <c r="H47" s="256">
        <v>8</v>
      </c>
      <c r="I47" s="256">
        <v>9</v>
      </c>
      <c r="J47" s="256">
        <v>13</v>
      </c>
      <c r="K47" s="256">
        <v>10</v>
      </c>
      <c r="L47" s="256">
        <v>8</v>
      </c>
      <c r="M47" s="256">
        <v>6</v>
      </c>
      <c r="N47" s="256">
        <v>6</v>
      </c>
      <c r="O47" s="256">
        <v>8</v>
      </c>
      <c r="P47" s="256">
        <v>8</v>
      </c>
      <c r="Q47" s="256">
        <v>8</v>
      </c>
      <c r="R47" s="256">
        <v>9</v>
      </c>
      <c r="S47" s="256">
        <v>11</v>
      </c>
      <c r="T47" s="256">
        <v>12</v>
      </c>
      <c r="U47" s="256">
        <v>11</v>
      </c>
      <c r="V47" s="256">
        <v>13</v>
      </c>
      <c r="W47" s="256">
        <v>12</v>
      </c>
      <c r="X47" s="256">
        <v>6</v>
      </c>
      <c r="Y47" s="256">
        <v>5</v>
      </c>
      <c r="Z47" s="256">
        <v>4</v>
      </c>
      <c r="AA47" s="256">
        <v>2</v>
      </c>
      <c r="AB47" s="256">
        <v>1</v>
      </c>
      <c r="AC47" s="256">
        <v>7.791666666666667</v>
      </c>
    </row>
    <row r="48" spans="2:29" x14ac:dyDescent="0.25">
      <c r="B48" s="332"/>
      <c r="C48" s="257">
        <v>43932</v>
      </c>
      <c r="D48" s="254" t="s">
        <v>11</v>
      </c>
      <c r="E48" s="256">
        <v>1</v>
      </c>
      <c r="F48" s="256">
        <v>1</v>
      </c>
      <c r="G48" s="256">
        <v>1</v>
      </c>
      <c r="H48" s="256">
        <v>1</v>
      </c>
      <c r="I48" s="256">
        <v>5</v>
      </c>
      <c r="J48" s="256">
        <v>8</v>
      </c>
      <c r="K48" s="256">
        <v>9</v>
      </c>
      <c r="L48" s="256">
        <v>8</v>
      </c>
      <c r="M48" s="256">
        <v>2</v>
      </c>
      <c r="N48" s="256">
        <v>4</v>
      </c>
      <c r="O48" s="256">
        <v>4</v>
      </c>
      <c r="P48" s="256">
        <v>7</v>
      </c>
      <c r="Q48" s="256">
        <v>7</v>
      </c>
      <c r="R48" s="256">
        <v>9</v>
      </c>
      <c r="S48" s="256">
        <v>7</v>
      </c>
      <c r="T48" s="256">
        <v>6</v>
      </c>
      <c r="U48" s="256">
        <v>5</v>
      </c>
      <c r="V48" s="256">
        <v>6</v>
      </c>
      <c r="W48" s="256">
        <v>5</v>
      </c>
      <c r="X48" s="256">
        <v>5</v>
      </c>
      <c r="Y48" s="256">
        <v>7</v>
      </c>
      <c r="Z48" s="256">
        <v>16</v>
      </c>
      <c r="AA48" s="256">
        <v>17</v>
      </c>
      <c r="AB48" s="256">
        <v>15</v>
      </c>
      <c r="AC48" s="256">
        <v>6.5</v>
      </c>
    </row>
    <row r="49" spans="2:29" x14ac:dyDescent="0.25">
      <c r="B49" s="332"/>
      <c r="C49" s="257">
        <v>43933</v>
      </c>
      <c r="D49" s="254" t="s">
        <v>5</v>
      </c>
      <c r="E49" s="256">
        <v>18</v>
      </c>
      <c r="F49" s="256">
        <v>19</v>
      </c>
      <c r="G49" s="256">
        <v>14</v>
      </c>
      <c r="H49" s="256">
        <v>19</v>
      </c>
      <c r="I49" s="256">
        <v>17</v>
      </c>
      <c r="J49" s="256">
        <v>22</v>
      </c>
      <c r="K49" s="256">
        <v>18</v>
      </c>
      <c r="L49" s="256">
        <v>13</v>
      </c>
      <c r="M49" s="256">
        <v>8</v>
      </c>
      <c r="N49" s="256">
        <v>13</v>
      </c>
      <c r="O49" s="256">
        <v>13</v>
      </c>
      <c r="P49" s="256">
        <v>15</v>
      </c>
      <c r="Q49" s="256">
        <v>17</v>
      </c>
      <c r="R49" s="256">
        <v>8</v>
      </c>
      <c r="S49" s="256">
        <v>1</v>
      </c>
      <c r="T49" s="256">
        <v>1</v>
      </c>
      <c r="U49" s="256">
        <v>1</v>
      </c>
      <c r="V49" s="256">
        <v>1</v>
      </c>
      <c r="W49" s="256">
        <v>1</v>
      </c>
      <c r="X49" s="256">
        <v>1</v>
      </c>
      <c r="Y49" s="256">
        <v>1</v>
      </c>
      <c r="Z49" s="256">
        <v>1</v>
      </c>
      <c r="AA49" s="256">
        <v>1</v>
      </c>
      <c r="AB49" s="256">
        <v>1</v>
      </c>
      <c r="AC49" s="256">
        <v>9.3333333333333339</v>
      </c>
    </row>
    <row r="50" spans="2:29" x14ac:dyDescent="0.25">
      <c r="B50" s="332"/>
      <c r="C50" s="257">
        <v>43934</v>
      </c>
      <c r="D50" s="254" t="s">
        <v>6</v>
      </c>
      <c r="E50" s="256">
        <v>3</v>
      </c>
      <c r="F50" s="256">
        <v>5</v>
      </c>
      <c r="G50" s="256">
        <v>7</v>
      </c>
      <c r="H50" s="256">
        <v>9</v>
      </c>
      <c r="I50" s="256">
        <v>11</v>
      </c>
      <c r="J50" s="256">
        <v>12</v>
      </c>
      <c r="K50" s="256">
        <v>10</v>
      </c>
      <c r="L50" s="256">
        <v>9</v>
      </c>
      <c r="M50" s="256">
        <v>8</v>
      </c>
      <c r="N50" s="256">
        <v>8</v>
      </c>
      <c r="O50" s="256">
        <v>8</v>
      </c>
      <c r="P50" s="256">
        <v>9</v>
      </c>
      <c r="Q50" s="256">
        <v>9</v>
      </c>
      <c r="R50" s="256">
        <v>11</v>
      </c>
      <c r="S50" s="256">
        <v>14</v>
      </c>
      <c r="T50" s="256">
        <v>14</v>
      </c>
      <c r="U50" s="256">
        <v>13</v>
      </c>
      <c r="V50" s="256">
        <v>16</v>
      </c>
      <c r="W50" s="256">
        <v>16</v>
      </c>
      <c r="X50" s="256">
        <v>6</v>
      </c>
      <c r="Y50" s="256">
        <v>5</v>
      </c>
      <c r="Z50" s="256">
        <v>5</v>
      </c>
      <c r="AA50" s="256">
        <v>5</v>
      </c>
      <c r="AB50" s="256">
        <v>4</v>
      </c>
      <c r="AC50" s="256">
        <v>9.0416666666666661</v>
      </c>
    </row>
    <row r="51" spans="2:29" x14ac:dyDescent="0.25">
      <c r="B51" s="332"/>
      <c r="C51" s="257">
        <v>43935</v>
      </c>
      <c r="D51" s="254" t="s">
        <v>7</v>
      </c>
      <c r="E51" s="256">
        <v>3</v>
      </c>
      <c r="F51" s="256">
        <v>4</v>
      </c>
      <c r="G51" s="256">
        <v>5</v>
      </c>
      <c r="H51" s="256">
        <v>6</v>
      </c>
      <c r="I51" s="256">
        <v>8</v>
      </c>
      <c r="J51" s="256">
        <v>11</v>
      </c>
      <c r="K51" s="256">
        <v>10</v>
      </c>
      <c r="L51" s="256">
        <v>8</v>
      </c>
      <c r="M51" s="256">
        <v>8</v>
      </c>
      <c r="N51" s="256">
        <v>8</v>
      </c>
      <c r="O51" s="256">
        <v>8</v>
      </c>
      <c r="P51" s="256">
        <v>9</v>
      </c>
      <c r="Q51" s="256">
        <v>11</v>
      </c>
      <c r="R51" s="256">
        <v>11</v>
      </c>
      <c r="S51" s="256">
        <v>12</v>
      </c>
      <c r="T51" s="256">
        <v>12</v>
      </c>
      <c r="U51" s="256">
        <v>12</v>
      </c>
      <c r="V51" s="256">
        <v>14</v>
      </c>
      <c r="W51" s="256">
        <v>14</v>
      </c>
      <c r="X51" s="256">
        <v>6</v>
      </c>
      <c r="Y51" s="256">
        <v>5</v>
      </c>
      <c r="Z51" s="256">
        <v>4</v>
      </c>
      <c r="AA51" s="256">
        <v>5</v>
      </c>
      <c r="AB51" s="256">
        <v>5</v>
      </c>
      <c r="AC51" s="256">
        <v>8.2916666666666661</v>
      </c>
    </row>
    <row r="52" spans="2:29" x14ac:dyDescent="0.25">
      <c r="B52" s="332"/>
      <c r="C52" s="257">
        <v>43936</v>
      </c>
      <c r="D52" s="254" t="s">
        <v>8</v>
      </c>
      <c r="E52" s="256">
        <v>8</v>
      </c>
      <c r="F52" s="256">
        <v>9</v>
      </c>
      <c r="G52" s="256">
        <v>10</v>
      </c>
      <c r="H52" s="256">
        <v>10</v>
      </c>
      <c r="I52" s="256">
        <v>11</v>
      </c>
      <c r="J52" s="256">
        <v>13</v>
      </c>
      <c r="K52" s="256">
        <v>13</v>
      </c>
      <c r="L52" s="256">
        <v>10</v>
      </c>
      <c r="M52" s="256">
        <v>9</v>
      </c>
      <c r="N52" s="256">
        <v>9</v>
      </c>
      <c r="O52" s="256">
        <v>11</v>
      </c>
      <c r="P52" s="256">
        <v>16</v>
      </c>
      <c r="Q52" s="256">
        <v>17</v>
      </c>
      <c r="R52" s="256">
        <v>21</v>
      </c>
      <c r="S52" s="256">
        <v>24</v>
      </c>
      <c r="T52" s="256">
        <v>23</v>
      </c>
      <c r="U52" s="256">
        <v>23</v>
      </c>
      <c r="V52" s="256">
        <v>25</v>
      </c>
      <c r="W52" s="256">
        <v>23</v>
      </c>
      <c r="X52" s="256">
        <v>13</v>
      </c>
      <c r="Y52" s="256">
        <v>12</v>
      </c>
      <c r="Z52" s="256">
        <v>9</v>
      </c>
      <c r="AA52" s="256">
        <v>8</v>
      </c>
      <c r="AB52" s="256">
        <v>12</v>
      </c>
      <c r="AC52" s="256">
        <v>14.125</v>
      </c>
    </row>
    <row r="53" spans="2:29" x14ac:dyDescent="0.25">
      <c r="B53" s="332"/>
      <c r="C53" s="257">
        <v>43937</v>
      </c>
      <c r="D53" s="254" t="s">
        <v>9</v>
      </c>
      <c r="E53" s="256">
        <v>11</v>
      </c>
      <c r="F53" s="256">
        <v>11</v>
      </c>
      <c r="G53" s="256">
        <v>13</v>
      </c>
      <c r="H53" s="256">
        <v>13</v>
      </c>
      <c r="I53" s="256">
        <v>14</v>
      </c>
      <c r="J53" s="256">
        <v>17</v>
      </c>
      <c r="K53" s="256">
        <v>10</v>
      </c>
      <c r="L53" s="256">
        <v>9</v>
      </c>
      <c r="M53" s="256">
        <v>8</v>
      </c>
      <c r="N53" s="256">
        <v>9</v>
      </c>
      <c r="O53" s="256">
        <v>10</v>
      </c>
      <c r="P53" s="256">
        <v>12</v>
      </c>
      <c r="Q53" s="256">
        <v>13</v>
      </c>
      <c r="R53" s="256">
        <v>13</v>
      </c>
      <c r="S53" s="256">
        <v>16</v>
      </c>
      <c r="T53" s="256">
        <v>16</v>
      </c>
      <c r="U53" s="256">
        <v>15</v>
      </c>
      <c r="V53" s="256">
        <v>17</v>
      </c>
      <c r="W53" s="256">
        <v>21</v>
      </c>
      <c r="X53" s="256">
        <v>9</v>
      </c>
      <c r="Y53" s="256">
        <v>7</v>
      </c>
      <c r="Z53" s="256">
        <v>6</v>
      </c>
      <c r="AA53" s="256">
        <v>4</v>
      </c>
      <c r="AB53" s="256">
        <v>9</v>
      </c>
      <c r="AC53" s="256">
        <v>11.791666666666666</v>
      </c>
    </row>
    <row r="54" spans="2:29" x14ac:dyDescent="0.25">
      <c r="B54" s="332"/>
      <c r="C54" s="257">
        <v>43938</v>
      </c>
      <c r="D54" s="254" t="s">
        <v>10</v>
      </c>
      <c r="E54" s="256">
        <v>9</v>
      </c>
      <c r="F54" s="256">
        <v>10</v>
      </c>
      <c r="G54" s="256">
        <v>10</v>
      </c>
      <c r="H54" s="256">
        <v>13</v>
      </c>
      <c r="I54" s="256">
        <v>15</v>
      </c>
      <c r="J54" s="256">
        <v>17</v>
      </c>
      <c r="K54" s="256">
        <v>10</v>
      </c>
      <c r="L54" s="256">
        <v>9</v>
      </c>
      <c r="M54" s="256">
        <v>8</v>
      </c>
      <c r="N54" s="256">
        <v>9</v>
      </c>
      <c r="O54" s="256">
        <v>10</v>
      </c>
      <c r="P54" s="256">
        <v>11</v>
      </c>
      <c r="Q54" s="256">
        <v>13</v>
      </c>
      <c r="R54" s="256">
        <v>14</v>
      </c>
      <c r="S54" s="256">
        <v>16</v>
      </c>
      <c r="T54" s="256">
        <v>17</v>
      </c>
      <c r="U54" s="256">
        <v>17</v>
      </c>
      <c r="V54" s="256">
        <v>21</v>
      </c>
      <c r="W54" s="256">
        <v>21</v>
      </c>
      <c r="X54" s="256">
        <v>9</v>
      </c>
      <c r="Y54" s="256">
        <v>7</v>
      </c>
      <c r="Z54" s="256">
        <v>4</v>
      </c>
      <c r="AA54" s="256">
        <v>2</v>
      </c>
      <c r="AB54" s="256">
        <v>1</v>
      </c>
      <c r="AC54" s="256">
        <v>11.375</v>
      </c>
    </row>
    <row r="55" spans="2:29" x14ac:dyDescent="0.25">
      <c r="B55" s="332"/>
      <c r="C55" s="257">
        <v>43939</v>
      </c>
      <c r="D55" s="254" t="s">
        <v>11</v>
      </c>
      <c r="E55" s="256">
        <v>2</v>
      </c>
      <c r="F55" s="256">
        <v>6</v>
      </c>
      <c r="G55" s="256">
        <v>6</v>
      </c>
      <c r="H55" s="256">
        <v>7</v>
      </c>
      <c r="I55" s="256">
        <v>7</v>
      </c>
      <c r="J55" s="256">
        <v>11</v>
      </c>
      <c r="K55" s="256">
        <v>12</v>
      </c>
      <c r="L55" s="256">
        <v>7</v>
      </c>
      <c r="M55" s="256">
        <v>3</v>
      </c>
      <c r="N55" s="256">
        <v>5</v>
      </c>
      <c r="O55" s="256">
        <v>10</v>
      </c>
      <c r="P55" s="256">
        <v>9</v>
      </c>
      <c r="Q55" s="256">
        <v>8</v>
      </c>
      <c r="R55" s="256">
        <v>10</v>
      </c>
      <c r="S55" s="256">
        <v>10</v>
      </c>
      <c r="T55" s="256">
        <v>10</v>
      </c>
      <c r="U55" s="256">
        <v>7</v>
      </c>
      <c r="V55" s="256">
        <v>6</v>
      </c>
      <c r="W55" s="256">
        <v>4</v>
      </c>
      <c r="X55" s="256">
        <v>2</v>
      </c>
      <c r="Y55" s="256">
        <v>6</v>
      </c>
      <c r="Z55" s="256">
        <v>8</v>
      </c>
      <c r="AA55" s="256">
        <v>6</v>
      </c>
      <c r="AB55" s="256">
        <v>7</v>
      </c>
      <c r="AC55" s="256">
        <v>7.041666666666667</v>
      </c>
    </row>
    <row r="56" spans="2:29" x14ac:dyDescent="0.25">
      <c r="B56" s="332"/>
      <c r="C56" s="257">
        <v>43940</v>
      </c>
      <c r="D56" s="254" t="s">
        <v>5</v>
      </c>
      <c r="E56" s="256">
        <v>3</v>
      </c>
      <c r="F56" s="256">
        <v>2</v>
      </c>
      <c r="G56" s="256">
        <v>3</v>
      </c>
      <c r="H56" s="256">
        <v>4</v>
      </c>
      <c r="I56" s="256">
        <v>6</v>
      </c>
      <c r="J56" s="256">
        <v>10</v>
      </c>
      <c r="K56" s="256">
        <v>9</v>
      </c>
      <c r="L56" s="256">
        <v>6</v>
      </c>
      <c r="M56" s="256">
        <v>3</v>
      </c>
      <c r="N56" s="256">
        <v>2</v>
      </c>
      <c r="O56" s="256">
        <v>2</v>
      </c>
      <c r="P56" s="256">
        <v>6</v>
      </c>
      <c r="Q56" s="256">
        <v>6</v>
      </c>
      <c r="R56" s="256">
        <v>7</v>
      </c>
      <c r="S56" s="256">
        <v>6</v>
      </c>
      <c r="T56" s="256">
        <v>8</v>
      </c>
      <c r="U56" s="256">
        <v>6</v>
      </c>
      <c r="V56" s="256">
        <v>6</v>
      </c>
      <c r="W56" s="256">
        <v>4</v>
      </c>
      <c r="X56" s="256">
        <v>4</v>
      </c>
      <c r="Y56" s="256">
        <v>8</v>
      </c>
      <c r="Z56" s="256">
        <v>9</v>
      </c>
      <c r="AA56" s="256">
        <v>7</v>
      </c>
      <c r="AB56" s="256">
        <v>8</v>
      </c>
      <c r="AC56" s="256">
        <v>5.625</v>
      </c>
    </row>
    <row r="57" spans="2:29" x14ac:dyDescent="0.25">
      <c r="B57" s="332"/>
      <c r="C57" s="257">
        <v>43941</v>
      </c>
      <c r="D57" s="254" t="s">
        <v>6</v>
      </c>
      <c r="E57" s="256">
        <v>1</v>
      </c>
      <c r="F57" s="256">
        <v>2</v>
      </c>
      <c r="G57" s="256">
        <v>3</v>
      </c>
      <c r="H57" s="256">
        <v>4</v>
      </c>
      <c r="I57" s="256">
        <v>6</v>
      </c>
      <c r="J57" s="256">
        <v>9</v>
      </c>
      <c r="K57" s="256">
        <v>7</v>
      </c>
      <c r="L57" s="256">
        <v>8</v>
      </c>
      <c r="M57" s="256">
        <v>10</v>
      </c>
      <c r="N57" s="256">
        <v>10</v>
      </c>
      <c r="O57" s="256">
        <v>11</v>
      </c>
      <c r="P57" s="256">
        <v>12</v>
      </c>
      <c r="Q57" s="256">
        <v>14</v>
      </c>
      <c r="R57" s="256">
        <v>15</v>
      </c>
      <c r="S57" s="256">
        <v>17</v>
      </c>
      <c r="T57" s="256">
        <v>17</v>
      </c>
      <c r="U57" s="256">
        <v>17</v>
      </c>
      <c r="V57" s="256">
        <v>20</v>
      </c>
      <c r="W57" s="256">
        <v>22</v>
      </c>
      <c r="X57" s="256">
        <v>11</v>
      </c>
      <c r="Y57" s="256">
        <v>6</v>
      </c>
      <c r="Z57" s="256">
        <v>6</v>
      </c>
      <c r="AA57" s="256">
        <v>7</v>
      </c>
      <c r="AB57" s="256">
        <v>6</v>
      </c>
      <c r="AC57" s="256">
        <v>10.041666666666666</v>
      </c>
    </row>
    <row r="58" spans="2:29" x14ac:dyDescent="0.25">
      <c r="B58" s="332"/>
      <c r="C58" s="257">
        <v>43942</v>
      </c>
      <c r="D58" s="254" t="s">
        <v>7</v>
      </c>
      <c r="E58" s="256">
        <v>4</v>
      </c>
      <c r="F58" s="256">
        <v>5</v>
      </c>
      <c r="G58" s="256">
        <v>7</v>
      </c>
      <c r="H58" s="256">
        <v>8</v>
      </c>
      <c r="I58" s="256">
        <v>8</v>
      </c>
      <c r="J58" s="256">
        <v>11</v>
      </c>
      <c r="K58" s="256">
        <v>10</v>
      </c>
      <c r="L58" s="256">
        <v>12</v>
      </c>
      <c r="M58" s="256">
        <v>11</v>
      </c>
      <c r="N58" s="256">
        <v>10</v>
      </c>
      <c r="O58" s="256">
        <v>13</v>
      </c>
      <c r="P58" s="256">
        <v>15</v>
      </c>
      <c r="Q58" s="256">
        <v>17</v>
      </c>
      <c r="R58" s="256">
        <v>18</v>
      </c>
      <c r="S58" s="256">
        <v>23</v>
      </c>
      <c r="T58" s="256">
        <v>24</v>
      </c>
      <c r="U58" s="256">
        <v>22</v>
      </c>
      <c r="V58" s="256">
        <v>30</v>
      </c>
      <c r="W58" s="256">
        <v>36</v>
      </c>
      <c r="X58" s="256">
        <v>23</v>
      </c>
      <c r="Y58" s="256">
        <v>16</v>
      </c>
      <c r="Z58" s="256">
        <v>11</v>
      </c>
      <c r="AA58" s="256">
        <v>7</v>
      </c>
      <c r="AB58" s="256">
        <v>6</v>
      </c>
      <c r="AC58" s="256">
        <v>14.458333333333334</v>
      </c>
    </row>
    <row r="59" spans="2:29" x14ac:dyDescent="0.25">
      <c r="B59" s="332"/>
      <c r="C59" s="257">
        <v>43943</v>
      </c>
      <c r="D59" s="254" t="s">
        <v>8</v>
      </c>
      <c r="E59" s="256">
        <v>6</v>
      </c>
      <c r="F59" s="256">
        <v>6</v>
      </c>
      <c r="G59" s="256">
        <v>6</v>
      </c>
      <c r="H59" s="256">
        <v>7</v>
      </c>
      <c r="I59" s="256">
        <v>8</v>
      </c>
      <c r="J59" s="256">
        <v>11</v>
      </c>
      <c r="K59" s="256">
        <v>9</v>
      </c>
      <c r="L59" s="256">
        <v>10</v>
      </c>
      <c r="M59" s="256">
        <v>11</v>
      </c>
      <c r="N59" s="256">
        <v>12</v>
      </c>
      <c r="O59" s="256">
        <v>12</v>
      </c>
      <c r="P59" s="256">
        <v>15</v>
      </c>
      <c r="Q59" s="256">
        <v>16</v>
      </c>
      <c r="R59" s="256">
        <v>17</v>
      </c>
      <c r="S59" s="256">
        <v>18</v>
      </c>
      <c r="T59" s="256">
        <v>21</v>
      </c>
      <c r="U59" s="256">
        <v>22</v>
      </c>
      <c r="V59" s="256">
        <v>26</v>
      </c>
      <c r="W59" s="256">
        <v>27</v>
      </c>
      <c r="X59" s="256">
        <v>17</v>
      </c>
      <c r="Y59" s="256">
        <v>10</v>
      </c>
      <c r="Z59" s="256">
        <v>7</v>
      </c>
      <c r="AA59" s="256">
        <v>4</v>
      </c>
      <c r="AB59" s="256">
        <v>1</v>
      </c>
      <c r="AC59" s="256">
        <v>12.458333333333334</v>
      </c>
    </row>
    <row r="60" spans="2:29" x14ac:dyDescent="0.25">
      <c r="B60" s="332"/>
      <c r="C60" s="257">
        <v>43944</v>
      </c>
      <c r="D60" s="254" t="s">
        <v>9</v>
      </c>
      <c r="E60" s="256">
        <v>3</v>
      </c>
      <c r="F60" s="256">
        <v>7</v>
      </c>
      <c r="G60" s="256">
        <v>9</v>
      </c>
      <c r="H60" s="256">
        <v>9</v>
      </c>
      <c r="I60" s="256">
        <v>14</v>
      </c>
      <c r="J60" s="256">
        <v>14</v>
      </c>
      <c r="K60" s="256">
        <v>12</v>
      </c>
      <c r="L60" s="256">
        <v>8</v>
      </c>
      <c r="M60" s="256">
        <v>4</v>
      </c>
      <c r="N60" s="256">
        <v>6</v>
      </c>
      <c r="O60" s="256">
        <v>10</v>
      </c>
      <c r="P60" s="256">
        <v>9</v>
      </c>
      <c r="Q60" s="256">
        <v>10</v>
      </c>
      <c r="R60" s="256">
        <v>8</v>
      </c>
      <c r="S60" s="256">
        <v>9</v>
      </c>
      <c r="T60" s="256">
        <v>9</v>
      </c>
      <c r="U60" s="256">
        <v>8</v>
      </c>
      <c r="V60" s="256">
        <v>5</v>
      </c>
      <c r="W60" s="256">
        <v>4</v>
      </c>
      <c r="X60" s="256">
        <v>2</v>
      </c>
      <c r="Y60" s="256">
        <v>5</v>
      </c>
      <c r="Z60" s="256">
        <v>8</v>
      </c>
      <c r="AA60" s="256">
        <v>8</v>
      </c>
      <c r="AB60" s="256">
        <v>9</v>
      </c>
      <c r="AC60" s="256">
        <v>7.916666666666667</v>
      </c>
    </row>
    <row r="61" spans="2:29" x14ac:dyDescent="0.25">
      <c r="B61" s="332"/>
      <c r="C61" s="257">
        <v>43945</v>
      </c>
      <c r="D61" s="254" t="s">
        <v>10</v>
      </c>
      <c r="E61" s="256">
        <v>8</v>
      </c>
      <c r="F61" s="256">
        <v>6</v>
      </c>
      <c r="G61" s="256">
        <v>7</v>
      </c>
      <c r="H61" s="256">
        <v>7</v>
      </c>
      <c r="I61" s="256">
        <v>11</v>
      </c>
      <c r="J61" s="256">
        <v>14</v>
      </c>
      <c r="K61" s="256">
        <v>11</v>
      </c>
      <c r="L61" s="256">
        <v>8</v>
      </c>
      <c r="M61" s="256">
        <v>5</v>
      </c>
      <c r="N61" s="256">
        <v>6</v>
      </c>
      <c r="O61" s="256">
        <v>8</v>
      </c>
      <c r="P61" s="256">
        <v>8</v>
      </c>
      <c r="Q61" s="256">
        <v>8</v>
      </c>
      <c r="R61" s="256">
        <v>7</v>
      </c>
      <c r="S61" s="256">
        <v>6</v>
      </c>
      <c r="T61" s="256">
        <v>7</v>
      </c>
      <c r="U61" s="256">
        <v>7</v>
      </c>
      <c r="V61" s="256">
        <v>4</v>
      </c>
      <c r="W61" s="256">
        <v>1</v>
      </c>
      <c r="X61" s="256">
        <v>1</v>
      </c>
      <c r="Y61" s="256">
        <v>3</v>
      </c>
      <c r="Z61" s="256">
        <v>7</v>
      </c>
      <c r="AA61" s="256">
        <v>7</v>
      </c>
      <c r="AB61" s="256">
        <v>7</v>
      </c>
      <c r="AC61" s="256">
        <v>6.833333333333333</v>
      </c>
    </row>
    <row r="62" spans="2:29" x14ac:dyDescent="0.25">
      <c r="B62" s="332"/>
      <c r="C62" s="257">
        <v>43946</v>
      </c>
      <c r="D62" s="254" t="s">
        <v>11</v>
      </c>
      <c r="E62" s="256">
        <v>6</v>
      </c>
      <c r="F62" s="256">
        <v>5</v>
      </c>
      <c r="G62" s="256">
        <v>3</v>
      </c>
      <c r="H62" s="256">
        <v>1</v>
      </c>
      <c r="I62" s="256">
        <v>7</v>
      </c>
      <c r="J62" s="256">
        <v>13</v>
      </c>
      <c r="K62" s="256">
        <v>11</v>
      </c>
      <c r="L62" s="256">
        <v>7</v>
      </c>
      <c r="M62" s="256">
        <v>5</v>
      </c>
      <c r="N62" s="256">
        <v>5</v>
      </c>
      <c r="O62" s="256">
        <v>8</v>
      </c>
      <c r="P62" s="256">
        <v>8</v>
      </c>
      <c r="Q62" s="256">
        <v>8</v>
      </c>
      <c r="R62" s="256">
        <v>6</v>
      </c>
      <c r="S62" s="256">
        <v>6</v>
      </c>
      <c r="T62" s="256">
        <v>6</v>
      </c>
      <c r="U62" s="256">
        <v>5</v>
      </c>
      <c r="V62" s="256">
        <v>2</v>
      </c>
      <c r="W62" s="256">
        <v>1</v>
      </c>
      <c r="X62" s="256">
        <v>1</v>
      </c>
      <c r="Y62" s="256">
        <v>2</v>
      </c>
      <c r="Z62" s="256">
        <v>5</v>
      </c>
      <c r="AA62" s="256">
        <v>7</v>
      </c>
      <c r="AB62" s="256">
        <v>7</v>
      </c>
      <c r="AC62" s="256">
        <v>5.625</v>
      </c>
    </row>
    <row r="63" spans="2:29" x14ac:dyDescent="0.25">
      <c r="B63" s="332"/>
      <c r="C63" s="257">
        <v>43947</v>
      </c>
      <c r="D63" s="254" t="s">
        <v>5</v>
      </c>
      <c r="E63" s="256">
        <v>6</v>
      </c>
      <c r="F63" s="256">
        <v>3</v>
      </c>
      <c r="G63" s="256">
        <v>1</v>
      </c>
      <c r="H63" s="256">
        <v>1</v>
      </c>
      <c r="I63" s="256">
        <v>4</v>
      </c>
      <c r="J63" s="256">
        <v>10</v>
      </c>
      <c r="K63" s="256">
        <v>9</v>
      </c>
      <c r="L63" s="256">
        <v>8</v>
      </c>
      <c r="M63" s="256">
        <v>6</v>
      </c>
      <c r="N63" s="256">
        <v>6</v>
      </c>
      <c r="O63" s="256">
        <v>6</v>
      </c>
      <c r="P63" s="256">
        <v>7</v>
      </c>
      <c r="Q63" s="256">
        <v>6</v>
      </c>
      <c r="R63" s="256">
        <v>8</v>
      </c>
      <c r="S63" s="256">
        <v>8</v>
      </c>
      <c r="T63" s="256">
        <v>7</v>
      </c>
      <c r="U63" s="256">
        <v>7</v>
      </c>
      <c r="V63" s="256">
        <v>5</v>
      </c>
      <c r="W63" s="256">
        <v>3</v>
      </c>
      <c r="X63" s="256">
        <v>1</v>
      </c>
      <c r="Y63" s="256">
        <v>3</v>
      </c>
      <c r="Z63" s="256">
        <v>5</v>
      </c>
      <c r="AA63" s="256">
        <v>7</v>
      </c>
      <c r="AB63" s="256">
        <v>6</v>
      </c>
      <c r="AC63" s="256">
        <v>5.541666666666667</v>
      </c>
    </row>
    <row r="64" spans="2:29" x14ac:dyDescent="0.25">
      <c r="B64" s="332"/>
      <c r="C64" s="257">
        <v>43948</v>
      </c>
      <c r="D64" s="254" t="s">
        <v>6</v>
      </c>
      <c r="E64" s="256">
        <v>1</v>
      </c>
      <c r="F64" s="256">
        <v>2</v>
      </c>
      <c r="G64" s="256">
        <v>2</v>
      </c>
      <c r="H64" s="256">
        <v>1</v>
      </c>
      <c r="I64" s="256">
        <v>6</v>
      </c>
      <c r="J64" s="256">
        <v>10</v>
      </c>
      <c r="K64" s="256">
        <v>8</v>
      </c>
      <c r="L64" s="256">
        <v>8</v>
      </c>
      <c r="M64" s="256">
        <v>11</v>
      </c>
      <c r="N64" s="256">
        <v>13</v>
      </c>
      <c r="O64" s="256">
        <v>15</v>
      </c>
      <c r="P64" s="256">
        <v>15</v>
      </c>
      <c r="Q64" s="256">
        <v>16</v>
      </c>
      <c r="R64" s="256">
        <v>18</v>
      </c>
      <c r="S64" s="256">
        <v>19</v>
      </c>
      <c r="T64" s="256">
        <v>19</v>
      </c>
      <c r="U64" s="256">
        <v>23</v>
      </c>
      <c r="V64" s="256">
        <v>29</v>
      </c>
      <c r="W64" s="256">
        <v>31</v>
      </c>
      <c r="X64" s="256">
        <v>12</v>
      </c>
      <c r="Y64" s="256">
        <v>1</v>
      </c>
      <c r="Z64" s="256">
        <v>6</v>
      </c>
      <c r="AA64" s="256">
        <v>6</v>
      </c>
      <c r="AB64" s="256">
        <v>6</v>
      </c>
      <c r="AC64" s="256">
        <v>11.583333333333334</v>
      </c>
    </row>
    <row r="65" spans="2:29" x14ac:dyDescent="0.25">
      <c r="B65" s="332"/>
      <c r="C65" s="257">
        <v>43949</v>
      </c>
      <c r="D65" s="254" t="s">
        <v>7</v>
      </c>
      <c r="E65" s="256">
        <v>4</v>
      </c>
      <c r="F65" s="256">
        <v>4</v>
      </c>
      <c r="G65" s="256">
        <v>3</v>
      </c>
      <c r="H65" s="256">
        <v>3</v>
      </c>
      <c r="I65" s="256">
        <v>8</v>
      </c>
      <c r="J65" s="256">
        <v>12</v>
      </c>
      <c r="K65" s="256">
        <v>9</v>
      </c>
      <c r="L65" s="256">
        <v>9</v>
      </c>
      <c r="M65" s="256">
        <v>12</v>
      </c>
      <c r="N65" s="256">
        <v>13</v>
      </c>
      <c r="O65" s="256">
        <v>14</v>
      </c>
      <c r="P65" s="256">
        <v>14</v>
      </c>
      <c r="Q65" s="256">
        <v>17</v>
      </c>
      <c r="R65" s="256">
        <v>17</v>
      </c>
      <c r="S65" s="256">
        <v>18</v>
      </c>
      <c r="T65" s="256">
        <v>19</v>
      </c>
      <c r="U65" s="256">
        <v>20</v>
      </c>
      <c r="V65" s="256">
        <v>25</v>
      </c>
      <c r="W65" s="256">
        <v>27</v>
      </c>
      <c r="X65" s="256">
        <v>8</v>
      </c>
      <c r="Y65" s="256">
        <v>2</v>
      </c>
      <c r="Z65" s="256">
        <v>6</v>
      </c>
      <c r="AA65" s="256">
        <v>6</v>
      </c>
      <c r="AB65" s="256">
        <v>6</v>
      </c>
      <c r="AC65" s="256">
        <v>11.5</v>
      </c>
    </row>
    <row r="66" spans="2:29" x14ac:dyDescent="0.25">
      <c r="B66" s="332"/>
      <c r="C66" s="257">
        <v>43950</v>
      </c>
      <c r="D66" s="254" t="s">
        <v>8</v>
      </c>
      <c r="E66" s="256">
        <v>5</v>
      </c>
      <c r="F66" s="256">
        <v>4</v>
      </c>
      <c r="G66" s="256">
        <v>5</v>
      </c>
      <c r="H66" s="256">
        <v>5</v>
      </c>
      <c r="I66" s="256">
        <v>9</v>
      </c>
      <c r="J66" s="256">
        <v>14</v>
      </c>
      <c r="K66" s="256">
        <v>10</v>
      </c>
      <c r="L66" s="256">
        <v>9</v>
      </c>
      <c r="M66" s="256">
        <v>12</v>
      </c>
      <c r="N66" s="256">
        <v>13</v>
      </c>
      <c r="O66" s="256">
        <v>15</v>
      </c>
      <c r="P66" s="256">
        <v>16</v>
      </c>
      <c r="Q66" s="256">
        <v>17</v>
      </c>
      <c r="R66" s="256">
        <v>18</v>
      </c>
      <c r="S66" s="256">
        <v>20</v>
      </c>
      <c r="T66" s="256">
        <v>22</v>
      </c>
      <c r="U66" s="256">
        <v>24</v>
      </c>
      <c r="V66" s="256">
        <v>29</v>
      </c>
      <c r="W66" s="256">
        <v>29</v>
      </c>
      <c r="X66" s="256">
        <v>11</v>
      </c>
      <c r="Y66" s="256">
        <v>2</v>
      </c>
      <c r="Z66" s="256">
        <v>8</v>
      </c>
      <c r="AA66" s="256">
        <v>8</v>
      </c>
      <c r="AB66" s="256">
        <v>8</v>
      </c>
      <c r="AC66" s="256">
        <v>13.041666666666666</v>
      </c>
    </row>
    <row r="67" spans="2:29" x14ac:dyDescent="0.25">
      <c r="B67" s="332"/>
      <c r="C67" s="257">
        <v>43951</v>
      </c>
      <c r="D67" s="254" t="s">
        <v>9</v>
      </c>
      <c r="E67" s="256">
        <v>6</v>
      </c>
      <c r="F67" s="256">
        <v>4</v>
      </c>
      <c r="G67" s="256">
        <v>4</v>
      </c>
      <c r="H67" s="256">
        <v>5</v>
      </c>
      <c r="I67" s="256">
        <v>9</v>
      </c>
      <c r="J67" s="256">
        <v>13</v>
      </c>
      <c r="K67" s="256">
        <v>11</v>
      </c>
      <c r="L67" s="256">
        <v>9</v>
      </c>
      <c r="M67" s="256">
        <v>13</v>
      </c>
      <c r="N67" s="256">
        <v>14</v>
      </c>
      <c r="O67" s="256">
        <v>16</v>
      </c>
      <c r="P67" s="256">
        <v>17</v>
      </c>
      <c r="Q67" s="256">
        <v>18</v>
      </c>
      <c r="R67" s="256">
        <v>18</v>
      </c>
      <c r="S67" s="256">
        <v>21</v>
      </c>
      <c r="T67" s="256">
        <v>23</v>
      </c>
      <c r="U67" s="256">
        <v>26</v>
      </c>
      <c r="V67" s="256">
        <v>31</v>
      </c>
      <c r="W67" s="256">
        <v>36</v>
      </c>
      <c r="X67" s="256">
        <v>20</v>
      </c>
      <c r="Y67" s="256">
        <v>1</v>
      </c>
      <c r="Z67" s="256">
        <v>7</v>
      </c>
      <c r="AA67" s="256">
        <v>8</v>
      </c>
      <c r="AB67" s="256">
        <v>4</v>
      </c>
      <c r="AC67" s="256">
        <v>13.916666666666666</v>
      </c>
    </row>
    <row r="68" spans="2:29" x14ac:dyDescent="0.25">
      <c r="B68" s="332"/>
      <c r="C68" s="257">
        <v>43952</v>
      </c>
      <c r="D68" s="254" t="s">
        <v>10</v>
      </c>
      <c r="E68" s="256">
        <v>2</v>
      </c>
      <c r="F68" s="256">
        <v>6</v>
      </c>
      <c r="G68" s="256">
        <v>4</v>
      </c>
      <c r="H68" s="256">
        <v>2</v>
      </c>
      <c r="I68" s="256">
        <v>8</v>
      </c>
      <c r="J68" s="256">
        <v>14</v>
      </c>
      <c r="K68" s="256">
        <v>12</v>
      </c>
      <c r="L68" s="256">
        <v>6</v>
      </c>
      <c r="M68" s="256">
        <v>3</v>
      </c>
      <c r="N68" s="256">
        <v>5</v>
      </c>
      <c r="O68" s="256">
        <v>10</v>
      </c>
      <c r="P68" s="256">
        <v>10</v>
      </c>
      <c r="Q68" s="256">
        <v>9</v>
      </c>
      <c r="R68" s="256">
        <v>8</v>
      </c>
      <c r="S68" s="256">
        <v>8</v>
      </c>
      <c r="T68" s="256">
        <v>9</v>
      </c>
      <c r="U68" s="256">
        <v>6</v>
      </c>
      <c r="V68" s="256">
        <v>3</v>
      </c>
      <c r="W68" s="256">
        <v>1</v>
      </c>
      <c r="X68" s="256">
        <v>1</v>
      </c>
      <c r="Y68" s="256">
        <v>1</v>
      </c>
      <c r="Z68" s="256">
        <v>4</v>
      </c>
      <c r="AA68" s="256">
        <v>5</v>
      </c>
      <c r="AB68" s="256">
        <v>7</v>
      </c>
      <c r="AC68" s="256">
        <v>6</v>
      </c>
    </row>
    <row r="69" spans="2:29" x14ac:dyDescent="0.25">
      <c r="B69" s="332"/>
      <c r="C69" s="257">
        <v>43953</v>
      </c>
      <c r="D69" s="254" t="s">
        <v>11</v>
      </c>
      <c r="E69" s="256">
        <v>6</v>
      </c>
      <c r="F69" s="256">
        <v>3</v>
      </c>
      <c r="G69" s="256">
        <v>4</v>
      </c>
      <c r="H69" s="256">
        <v>1</v>
      </c>
      <c r="I69" s="256">
        <v>8</v>
      </c>
      <c r="J69" s="256">
        <v>15</v>
      </c>
      <c r="K69" s="256">
        <v>12</v>
      </c>
      <c r="L69" s="256">
        <v>8</v>
      </c>
      <c r="M69" s="256">
        <v>7</v>
      </c>
      <c r="N69" s="256">
        <v>9</v>
      </c>
      <c r="O69" s="256">
        <v>10</v>
      </c>
      <c r="P69" s="256">
        <v>10</v>
      </c>
      <c r="Q69" s="256">
        <v>10</v>
      </c>
      <c r="R69" s="256">
        <v>9</v>
      </c>
      <c r="S69" s="256">
        <v>6</v>
      </c>
      <c r="T69" s="256">
        <v>4</v>
      </c>
      <c r="U69" s="256">
        <v>4</v>
      </c>
      <c r="V69" s="256">
        <v>1</v>
      </c>
      <c r="W69" s="256">
        <v>1</v>
      </c>
      <c r="X69" s="256">
        <v>1</v>
      </c>
      <c r="Y69" s="256">
        <v>1</v>
      </c>
      <c r="Z69" s="256">
        <v>4</v>
      </c>
      <c r="AA69" s="256">
        <v>5</v>
      </c>
      <c r="AB69" s="256">
        <v>11</v>
      </c>
      <c r="AC69" s="256">
        <v>6.25</v>
      </c>
    </row>
    <row r="70" spans="2:29" x14ac:dyDescent="0.25">
      <c r="B70" s="332"/>
      <c r="C70" s="257">
        <v>43954</v>
      </c>
      <c r="D70" s="254" t="s">
        <v>5</v>
      </c>
      <c r="E70" s="256">
        <v>15</v>
      </c>
      <c r="F70" s="256">
        <v>16</v>
      </c>
      <c r="G70" s="256">
        <v>11</v>
      </c>
      <c r="H70" s="256">
        <v>7</v>
      </c>
      <c r="I70" s="256">
        <v>11</v>
      </c>
      <c r="J70" s="256">
        <v>15</v>
      </c>
      <c r="K70" s="256">
        <v>12</v>
      </c>
      <c r="L70" s="256">
        <v>9</v>
      </c>
      <c r="M70" s="256">
        <v>7</v>
      </c>
      <c r="N70" s="256">
        <v>7</v>
      </c>
      <c r="O70" s="256">
        <v>7</v>
      </c>
      <c r="P70" s="256">
        <v>9</v>
      </c>
      <c r="Q70" s="256">
        <v>9</v>
      </c>
      <c r="R70" s="256">
        <v>10</v>
      </c>
      <c r="S70" s="256">
        <v>7</v>
      </c>
      <c r="T70" s="256">
        <v>4</v>
      </c>
      <c r="U70" s="256">
        <v>3</v>
      </c>
      <c r="V70" s="256">
        <v>1</v>
      </c>
      <c r="W70" s="256">
        <v>1</v>
      </c>
      <c r="X70" s="256">
        <v>1</v>
      </c>
      <c r="Y70" s="256">
        <v>5</v>
      </c>
      <c r="Z70" s="256">
        <v>16</v>
      </c>
      <c r="AA70" s="256">
        <v>17</v>
      </c>
      <c r="AB70" s="256">
        <v>14</v>
      </c>
      <c r="AC70" s="256">
        <v>8.9166666666666661</v>
      </c>
    </row>
    <row r="71" spans="2:29" x14ac:dyDescent="0.25">
      <c r="B71" s="332"/>
      <c r="C71" s="257">
        <v>43955</v>
      </c>
      <c r="D71" s="254" t="s">
        <v>6</v>
      </c>
      <c r="E71" s="256">
        <v>12</v>
      </c>
      <c r="F71" s="256">
        <v>10</v>
      </c>
      <c r="G71" s="256">
        <v>7</v>
      </c>
      <c r="H71" s="256">
        <v>7</v>
      </c>
      <c r="I71" s="256">
        <v>12</v>
      </c>
      <c r="J71" s="256">
        <v>17</v>
      </c>
      <c r="K71" s="256">
        <v>16</v>
      </c>
      <c r="L71" s="256">
        <v>17</v>
      </c>
      <c r="M71" s="256">
        <v>24</v>
      </c>
      <c r="N71" s="256">
        <v>25</v>
      </c>
      <c r="O71" s="256">
        <v>28</v>
      </c>
      <c r="P71" s="256">
        <v>27</v>
      </c>
      <c r="Q71" s="256">
        <v>26</v>
      </c>
      <c r="R71" s="256">
        <v>27</v>
      </c>
      <c r="S71" s="256">
        <v>30</v>
      </c>
      <c r="T71" s="256">
        <v>33</v>
      </c>
      <c r="U71" s="256">
        <v>37</v>
      </c>
      <c r="V71" s="256">
        <v>44</v>
      </c>
      <c r="W71" s="256">
        <v>46</v>
      </c>
      <c r="X71" s="256">
        <v>27</v>
      </c>
      <c r="Y71" s="256">
        <v>7</v>
      </c>
      <c r="Z71" s="256">
        <v>13</v>
      </c>
      <c r="AA71" s="256">
        <v>14</v>
      </c>
      <c r="AB71" s="256">
        <v>11</v>
      </c>
      <c r="AC71" s="256">
        <v>21.541666666666668</v>
      </c>
    </row>
    <row r="72" spans="2:29" x14ac:dyDescent="0.25">
      <c r="B72" s="332"/>
      <c r="C72" s="257">
        <v>43956</v>
      </c>
      <c r="D72" s="254" t="s">
        <v>7</v>
      </c>
      <c r="E72" s="256">
        <v>9</v>
      </c>
      <c r="F72" s="256">
        <v>8</v>
      </c>
      <c r="G72" s="256">
        <v>6</v>
      </c>
      <c r="H72" s="256">
        <v>5</v>
      </c>
      <c r="I72" s="256">
        <v>12</v>
      </c>
      <c r="J72" s="256">
        <v>20</v>
      </c>
      <c r="K72" s="256">
        <v>17</v>
      </c>
      <c r="L72" s="256">
        <v>16</v>
      </c>
      <c r="M72" s="256">
        <v>17</v>
      </c>
      <c r="N72" s="256">
        <v>15</v>
      </c>
      <c r="O72" s="256">
        <v>15</v>
      </c>
      <c r="P72" s="256">
        <v>15</v>
      </c>
      <c r="Q72" s="256">
        <v>17</v>
      </c>
      <c r="R72" s="256">
        <v>16</v>
      </c>
      <c r="S72" s="256">
        <v>18</v>
      </c>
      <c r="T72" s="256">
        <v>19</v>
      </c>
      <c r="U72" s="256">
        <v>21</v>
      </c>
      <c r="V72" s="256">
        <v>24</v>
      </c>
      <c r="W72" s="256">
        <v>26</v>
      </c>
      <c r="X72" s="256">
        <v>10</v>
      </c>
      <c r="Y72" s="256">
        <v>1</v>
      </c>
      <c r="Z72" s="256">
        <v>5</v>
      </c>
      <c r="AA72" s="256">
        <v>7</v>
      </c>
      <c r="AB72" s="256">
        <v>6</v>
      </c>
      <c r="AC72" s="256">
        <v>13.541666666666666</v>
      </c>
    </row>
    <row r="73" spans="2:29" x14ac:dyDescent="0.25">
      <c r="B73" s="332"/>
      <c r="C73" s="257">
        <v>43957</v>
      </c>
      <c r="D73" s="254" t="s">
        <v>8</v>
      </c>
      <c r="E73" s="256">
        <v>4</v>
      </c>
      <c r="F73" s="256">
        <v>2</v>
      </c>
      <c r="G73" s="256">
        <v>3</v>
      </c>
      <c r="H73" s="256">
        <v>2</v>
      </c>
      <c r="I73" s="256">
        <v>7</v>
      </c>
      <c r="J73" s="256">
        <v>12</v>
      </c>
      <c r="K73" s="256">
        <v>8</v>
      </c>
      <c r="L73" s="256">
        <v>9</v>
      </c>
      <c r="M73" s="256">
        <v>12</v>
      </c>
      <c r="N73" s="256">
        <v>13</v>
      </c>
      <c r="O73" s="256">
        <v>16</v>
      </c>
      <c r="P73" s="256">
        <v>16</v>
      </c>
      <c r="Q73" s="256">
        <v>17</v>
      </c>
      <c r="R73" s="256">
        <v>18</v>
      </c>
      <c r="S73" s="256">
        <v>21</v>
      </c>
      <c r="T73" s="256">
        <v>22</v>
      </c>
      <c r="U73" s="256">
        <v>23</v>
      </c>
      <c r="V73" s="256">
        <v>28</v>
      </c>
      <c r="W73" s="256">
        <v>31</v>
      </c>
      <c r="X73" s="256">
        <v>17</v>
      </c>
      <c r="Y73" s="256">
        <v>2</v>
      </c>
      <c r="Z73" s="256">
        <v>17</v>
      </c>
      <c r="AA73" s="256">
        <v>21</v>
      </c>
      <c r="AB73" s="256">
        <v>16</v>
      </c>
      <c r="AC73" s="256">
        <v>14.041666666666666</v>
      </c>
    </row>
    <row r="74" spans="2:29" x14ac:dyDescent="0.25">
      <c r="B74" s="332"/>
      <c r="C74" s="257">
        <v>43958</v>
      </c>
      <c r="D74" s="254" t="s">
        <v>9</v>
      </c>
      <c r="E74" s="256">
        <v>16</v>
      </c>
      <c r="F74" s="256">
        <v>16</v>
      </c>
      <c r="G74" s="256">
        <v>11</v>
      </c>
      <c r="H74" s="256">
        <v>9</v>
      </c>
      <c r="I74" s="256">
        <v>15</v>
      </c>
      <c r="J74" s="256">
        <v>19</v>
      </c>
      <c r="K74" s="256">
        <v>15</v>
      </c>
      <c r="L74" s="256">
        <v>17</v>
      </c>
      <c r="M74" s="256">
        <v>19</v>
      </c>
      <c r="N74" s="256">
        <v>17</v>
      </c>
      <c r="O74" s="256">
        <v>16</v>
      </c>
      <c r="P74" s="256">
        <v>16</v>
      </c>
      <c r="Q74" s="256">
        <v>17</v>
      </c>
      <c r="R74" s="256">
        <v>17</v>
      </c>
      <c r="S74" s="256">
        <v>21</v>
      </c>
      <c r="T74" s="256">
        <v>23</v>
      </c>
      <c r="U74" s="256">
        <v>24</v>
      </c>
      <c r="V74" s="256">
        <v>29</v>
      </c>
      <c r="W74" s="256">
        <v>33</v>
      </c>
      <c r="X74" s="256">
        <v>15</v>
      </c>
      <c r="Y74" s="256">
        <v>1</v>
      </c>
      <c r="Z74" s="256">
        <v>7</v>
      </c>
      <c r="AA74" s="256">
        <v>8</v>
      </c>
      <c r="AB74" s="256">
        <v>6</v>
      </c>
      <c r="AC74" s="256">
        <v>16.125</v>
      </c>
    </row>
    <row r="75" spans="2:29" x14ac:dyDescent="0.25">
      <c r="B75" s="332"/>
      <c r="C75" s="257">
        <v>43959</v>
      </c>
      <c r="D75" s="254" t="s">
        <v>10</v>
      </c>
      <c r="E75" s="256">
        <v>5</v>
      </c>
      <c r="F75" s="256">
        <v>3</v>
      </c>
      <c r="G75" s="256">
        <v>3</v>
      </c>
      <c r="H75" s="256">
        <v>1</v>
      </c>
      <c r="I75" s="256">
        <v>8</v>
      </c>
      <c r="J75" s="256">
        <v>11</v>
      </c>
      <c r="K75" s="256">
        <v>9</v>
      </c>
      <c r="L75" s="256">
        <v>10</v>
      </c>
      <c r="M75" s="256">
        <v>13</v>
      </c>
      <c r="N75" s="256">
        <v>15</v>
      </c>
      <c r="O75" s="256">
        <v>16</v>
      </c>
      <c r="P75" s="256">
        <v>17</v>
      </c>
      <c r="Q75" s="256">
        <v>20</v>
      </c>
      <c r="R75" s="256">
        <v>21</v>
      </c>
      <c r="S75" s="256">
        <v>25</v>
      </c>
      <c r="T75" s="256">
        <v>29</v>
      </c>
      <c r="U75" s="256">
        <v>29</v>
      </c>
      <c r="V75" s="256">
        <v>34</v>
      </c>
      <c r="W75" s="256">
        <v>38</v>
      </c>
      <c r="X75" s="256">
        <v>21</v>
      </c>
      <c r="Y75" s="256">
        <v>2</v>
      </c>
      <c r="Z75" s="256">
        <v>7</v>
      </c>
      <c r="AA75" s="256">
        <v>8</v>
      </c>
      <c r="AB75" s="256">
        <v>5</v>
      </c>
      <c r="AC75" s="256">
        <v>14.583333333333334</v>
      </c>
    </row>
    <row r="76" spans="2:29" x14ac:dyDescent="0.25">
      <c r="B76" s="332"/>
      <c r="C76" s="257">
        <v>43960</v>
      </c>
      <c r="D76" s="254" t="s">
        <v>11</v>
      </c>
      <c r="E76" s="256">
        <v>2</v>
      </c>
      <c r="F76" s="256">
        <v>6</v>
      </c>
      <c r="G76" s="256">
        <v>5</v>
      </c>
      <c r="H76" s="256">
        <v>3</v>
      </c>
      <c r="I76" s="256">
        <v>10</v>
      </c>
      <c r="J76" s="256">
        <v>15</v>
      </c>
      <c r="K76" s="256">
        <v>12</v>
      </c>
      <c r="L76" s="256">
        <v>7</v>
      </c>
      <c r="M76" s="256">
        <v>4</v>
      </c>
      <c r="N76" s="256">
        <v>7</v>
      </c>
      <c r="O76" s="256">
        <v>9</v>
      </c>
      <c r="P76" s="256">
        <v>9</v>
      </c>
      <c r="Q76" s="256">
        <v>9</v>
      </c>
      <c r="R76" s="256">
        <v>9</v>
      </c>
      <c r="S76" s="256">
        <v>9</v>
      </c>
      <c r="T76" s="256">
        <v>8</v>
      </c>
      <c r="U76" s="256">
        <v>7</v>
      </c>
      <c r="V76" s="256">
        <v>5</v>
      </c>
      <c r="W76" s="256">
        <v>4</v>
      </c>
      <c r="X76" s="256">
        <v>3</v>
      </c>
      <c r="Y76" s="256">
        <v>2</v>
      </c>
      <c r="Z76" s="256">
        <v>8</v>
      </c>
      <c r="AA76" s="256">
        <v>9</v>
      </c>
      <c r="AB76" s="256">
        <v>8</v>
      </c>
      <c r="AC76" s="256">
        <v>7.083333333333333</v>
      </c>
    </row>
    <row r="77" spans="2:29" x14ac:dyDescent="0.25">
      <c r="B77" s="332"/>
      <c r="C77" s="257">
        <v>43961</v>
      </c>
      <c r="D77" s="254" t="s">
        <v>5</v>
      </c>
      <c r="E77" s="256">
        <v>7</v>
      </c>
      <c r="F77" s="256">
        <v>4</v>
      </c>
      <c r="G77" s="256">
        <v>1</v>
      </c>
      <c r="H77" s="256">
        <v>1</v>
      </c>
      <c r="I77" s="256">
        <v>5</v>
      </c>
      <c r="J77" s="256">
        <v>11</v>
      </c>
      <c r="K77" s="256">
        <v>10</v>
      </c>
      <c r="L77" s="256">
        <v>9</v>
      </c>
      <c r="M77" s="256">
        <v>7</v>
      </c>
      <c r="N77" s="256">
        <v>8</v>
      </c>
      <c r="O77" s="256">
        <v>8</v>
      </c>
      <c r="P77" s="256">
        <v>10</v>
      </c>
      <c r="Q77" s="256">
        <v>9</v>
      </c>
      <c r="R77" s="256">
        <v>8</v>
      </c>
      <c r="S77" s="256">
        <v>9</v>
      </c>
      <c r="T77" s="256">
        <v>6</v>
      </c>
      <c r="U77" s="256">
        <v>5</v>
      </c>
      <c r="V77" s="256">
        <v>3</v>
      </c>
      <c r="W77" s="256">
        <v>1</v>
      </c>
      <c r="X77" s="256">
        <v>1</v>
      </c>
      <c r="Y77" s="256">
        <v>1</v>
      </c>
      <c r="Z77" s="256">
        <v>5</v>
      </c>
      <c r="AA77" s="256">
        <v>6</v>
      </c>
      <c r="AB77" s="256">
        <v>6</v>
      </c>
      <c r="AC77" s="256">
        <v>5.875</v>
      </c>
    </row>
    <row r="78" spans="2:29" x14ac:dyDescent="0.25">
      <c r="B78" s="332"/>
      <c r="C78" s="257">
        <v>43962</v>
      </c>
      <c r="D78" s="254" t="s">
        <v>6</v>
      </c>
      <c r="E78" s="256">
        <v>2</v>
      </c>
      <c r="F78" s="256">
        <v>1</v>
      </c>
      <c r="G78" s="256">
        <v>1</v>
      </c>
      <c r="H78" s="256">
        <v>1</v>
      </c>
      <c r="I78" s="256">
        <v>5</v>
      </c>
      <c r="J78" s="256">
        <v>8</v>
      </c>
      <c r="K78" s="256">
        <v>7</v>
      </c>
      <c r="L78" s="256">
        <v>9</v>
      </c>
      <c r="M78" s="256">
        <v>18</v>
      </c>
      <c r="N78" s="256">
        <v>23</v>
      </c>
      <c r="O78" s="256">
        <v>24</v>
      </c>
      <c r="P78" s="256">
        <v>25</v>
      </c>
      <c r="Q78" s="256">
        <v>24</v>
      </c>
      <c r="R78" s="256">
        <v>24</v>
      </c>
      <c r="S78" s="256">
        <v>28</v>
      </c>
      <c r="T78" s="256">
        <v>30</v>
      </c>
      <c r="U78" s="256">
        <v>32</v>
      </c>
      <c r="V78" s="256">
        <v>35</v>
      </c>
      <c r="W78" s="256">
        <v>40</v>
      </c>
      <c r="X78" s="256">
        <v>25</v>
      </c>
      <c r="Y78" s="256">
        <v>2</v>
      </c>
      <c r="Z78" s="256">
        <v>8</v>
      </c>
      <c r="AA78" s="256">
        <v>10</v>
      </c>
      <c r="AB78" s="256">
        <v>7</v>
      </c>
      <c r="AC78" s="256">
        <v>16.208333333333332</v>
      </c>
    </row>
    <row r="79" spans="2:29" x14ac:dyDescent="0.25">
      <c r="B79" s="332"/>
      <c r="C79" s="257">
        <v>43963</v>
      </c>
      <c r="D79" s="254" t="s">
        <v>7</v>
      </c>
      <c r="E79" s="256">
        <v>6</v>
      </c>
      <c r="F79" s="256">
        <v>4</v>
      </c>
      <c r="G79" s="256">
        <v>3</v>
      </c>
      <c r="H79" s="256">
        <v>2</v>
      </c>
      <c r="I79" s="256">
        <v>9</v>
      </c>
      <c r="J79" s="256">
        <v>10</v>
      </c>
      <c r="K79" s="256">
        <v>9</v>
      </c>
      <c r="L79" s="256">
        <v>11</v>
      </c>
      <c r="M79" s="256">
        <v>19</v>
      </c>
      <c r="N79" s="256">
        <v>21</v>
      </c>
      <c r="O79" s="256">
        <v>21</v>
      </c>
      <c r="P79" s="256">
        <v>22</v>
      </c>
      <c r="Q79" s="256">
        <v>23</v>
      </c>
      <c r="R79" s="256">
        <v>26</v>
      </c>
      <c r="S79" s="256">
        <v>27</v>
      </c>
      <c r="T79" s="256">
        <v>28</v>
      </c>
      <c r="U79" s="256">
        <v>29</v>
      </c>
      <c r="V79" s="256">
        <v>33</v>
      </c>
      <c r="W79" s="256">
        <v>35</v>
      </c>
      <c r="X79" s="256">
        <v>19</v>
      </c>
      <c r="Y79" s="256">
        <v>1</v>
      </c>
      <c r="Z79" s="256">
        <v>8</v>
      </c>
      <c r="AA79" s="256">
        <v>10</v>
      </c>
      <c r="AB79" s="256">
        <v>8</v>
      </c>
      <c r="AC79" s="256">
        <v>16</v>
      </c>
    </row>
    <row r="80" spans="2:29" x14ac:dyDescent="0.25">
      <c r="B80" s="332"/>
      <c r="C80" s="257">
        <v>43964</v>
      </c>
      <c r="D80" s="254" t="s">
        <v>8</v>
      </c>
      <c r="E80" s="256">
        <v>7</v>
      </c>
      <c r="F80" s="256">
        <v>5</v>
      </c>
      <c r="G80" s="256">
        <v>4</v>
      </c>
      <c r="H80" s="256">
        <v>4</v>
      </c>
      <c r="I80" s="256">
        <v>9</v>
      </c>
      <c r="J80" s="256">
        <v>11</v>
      </c>
      <c r="K80" s="256">
        <v>9</v>
      </c>
      <c r="L80" s="256">
        <v>12</v>
      </c>
      <c r="M80" s="256">
        <v>18</v>
      </c>
      <c r="N80" s="256">
        <v>22</v>
      </c>
      <c r="O80" s="256">
        <v>22</v>
      </c>
      <c r="P80" s="256">
        <v>24</v>
      </c>
      <c r="Q80" s="256">
        <v>27</v>
      </c>
      <c r="R80" s="256">
        <v>27</v>
      </c>
      <c r="S80" s="256">
        <v>28</v>
      </c>
      <c r="T80" s="256">
        <v>30</v>
      </c>
      <c r="U80" s="256">
        <v>30</v>
      </c>
      <c r="V80" s="256">
        <v>35</v>
      </c>
      <c r="W80" s="256">
        <v>37</v>
      </c>
      <c r="X80" s="256">
        <v>24</v>
      </c>
      <c r="Y80" s="256">
        <v>1</v>
      </c>
      <c r="Z80" s="256">
        <v>8</v>
      </c>
      <c r="AA80" s="256">
        <v>10</v>
      </c>
      <c r="AB80" s="256">
        <v>9</v>
      </c>
      <c r="AC80" s="256">
        <v>17.208333333333332</v>
      </c>
    </row>
    <row r="81" spans="2:29" x14ac:dyDescent="0.25">
      <c r="B81" s="332"/>
      <c r="C81" s="257">
        <v>43965</v>
      </c>
      <c r="D81" s="254" t="s">
        <v>9</v>
      </c>
      <c r="E81" s="256">
        <v>6</v>
      </c>
      <c r="F81" s="256">
        <v>4</v>
      </c>
      <c r="G81" s="256">
        <v>3</v>
      </c>
      <c r="H81" s="256">
        <v>4</v>
      </c>
      <c r="I81" s="256">
        <v>9</v>
      </c>
      <c r="J81" s="256">
        <v>13</v>
      </c>
      <c r="K81" s="256">
        <v>10</v>
      </c>
      <c r="L81" s="256">
        <v>11</v>
      </c>
      <c r="M81" s="256">
        <v>18</v>
      </c>
      <c r="N81" s="256">
        <v>21</v>
      </c>
      <c r="O81" s="256">
        <v>22</v>
      </c>
      <c r="P81" s="256">
        <v>22</v>
      </c>
      <c r="Q81" s="256">
        <v>24</v>
      </c>
      <c r="R81" s="256">
        <v>25</v>
      </c>
      <c r="S81" s="256">
        <v>26</v>
      </c>
      <c r="T81" s="256">
        <v>30</v>
      </c>
      <c r="U81" s="256">
        <v>33</v>
      </c>
      <c r="V81" s="256">
        <v>39</v>
      </c>
      <c r="W81" s="256">
        <v>45</v>
      </c>
      <c r="X81" s="256">
        <v>25</v>
      </c>
      <c r="Y81" s="256">
        <v>3</v>
      </c>
      <c r="Z81" s="256">
        <v>8</v>
      </c>
      <c r="AA81" s="256">
        <v>10</v>
      </c>
      <c r="AB81" s="256">
        <v>9</v>
      </c>
      <c r="AC81" s="256">
        <v>17.5</v>
      </c>
    </row>
    <row r="82" spans="2:29" x14ac:dyDescent="0.25">
      <c r="B82" s="332"/>
      <c r="C82" s="257">
        <v>43966</v>
      </c>
      <c r="D82" s="254" t="s">
        <v>10</v>
      </c>
      <c r="E82" s="256">
        <v>7</v>
      </c>
      <c r="F82" s="256">
        <v>4</v>
      </c>
      <c r="G82" s="256">
        <v>3</v>
      </c>
      <c r="H82" s="256">
        <v>3</v>
      </c>
      <c r="I82" s="256">
        <v>8</v>
      </c>
      <c r="J82" s="256">
        <v>10</v>
      </c>
      <c r="K82" s="256">
        <v>11</v>
      </c>
      <c r="L82" s="256">
        <v>12</v>
      </c>
      <c r="M82" s="256">
        <v>19</v>
      </c>
      <c r="N82" s="256">
        <v>23</v>
      </c>
      <c r="O82" s="256">
        <v>26</v>
      </c>
      <c r="P82" s="256">
        <v>26</v>
      </c>
      <c r="Q82" s="256">
        <v>30</v>
      </c>
      <c r="R82" s="256">
        <v>31</v>
      </c>
      <c r="S82" s="256">
        <v>36</v>
      </c>
      <c r="T82" s="256">
        <v>39</v>
      </c>
      <c r="U82" s="256">
        <v>42</v>
      </c>
      <c r="V82" s="256">
        <v>45</v>
      </c>
      <c r="W82" s="256">
        <v>50</v>
      </c>
      <c r="X82" s="256">
        <v>36</v>
      </c>
      <c r="Y82" s="256">
        <v>7</v>
      </c>
      <c r="Z82" s="256">
        <v>12</v>
      </c>
      <c r="AA82" s="256">
        <v>13</v>
      </c>
      <c r="AB82" s="256">
        <v>11</v>
      </c>
      <c r="AC82" s="256">
        <v>21</v>
      </c>
    </row>
    <row r="83" spans="2:29" x14ac:dyDescent="0.25">
      <c r="B83" s="332"/>
      <c r="C83" s="257">
        <v>43967</v>
      </c>
      <c r="D83" s="254" t="s">
        <v>11</v>
      </c>
      <c r="E83" s="256">
        <v>2</v>
      </c>
      <c r="F83" s="256">
        <v>7</v>
      </c>
      <c r="G83" s="256">
        <v>6</v>
      </c>
      <c r="H83" s="256">
        <v>5</v>
      </c>
      <c r="I83" s="256">
        <v>10</v>
      </c>
      <c r="J83" s="256">
        <v>12</v>
      </c>
      <c r="K83" s="256">
        <v>12</v>
      </c>
      <c r="L83" s="256">
        <v>8</v>
      </c>
      <c r="M83" s="256">
        <v>5</v>
      </c>
      <c r="N83" s="256">
        <v>8</v>
      </c>
      <c r="O83" s="256">
        <v>11</v>
      </c>
      <c r="P83" s="256">
        <v>11</v>
      </c>
      <c r="Q83" s="256">
        <v>9</v>
      </c>
      <c r="R83" s="256">
        <v>10</v>
      </c>
      <c r="S83" s="256">
        <v>11</v>
      </c>
      <c r="T83" s="256">
        <v>8</v>
      </c>
      <c r="U83" s="256">
        <v>7</v>
      </c>
      <c r="V83" s="256">
        <v>5</v>
      </c>
      <c r="W83" s="256">
        <v>2</v>
      </c>
      <c r="X83" s="256">
        <v>1</v>
      </c>
      <c r="Y83" s="256">
        <v>1</v>
      </c>
      <c r="Z83" s="256">
        <v>7</v>
      </c>
      <c r="AA83" s="256">
        <v>8</v>
      </c>
      <c r="AB83" s="256">
        <v>7</v>
      </c>
      <c r="AC83" s="256">
        <v>7.208333333333333</v>
      </c>
    </row>
    <row r="84" spans="2:29" x14ac:dyDescent="0.25">
      <c r="B84" s="332"/>
      <c r="C84" s="257">
        <v>43968</v>
      </c>
      <c r="D84" s="254" t="s">
        <v>5</v>
      </c>
      <c r="E84" s="256">
        <v>6</v>
      </c>
      <c r="F84" s="256">
        <v>2</v>
      </c>
      <c r="G84" s="256">
        <v>2</v>
      </c>
      <c r="H84" s="256">
        <v>1</v>
      </c>
      <c r="I84" s="256">
        <v>6</v>
      </c>
      <c r="J84" s="256">
        <v>7</v>
      </c>
      <c r="K84" s="256">
        <v>10</v>
      </c>
      <c r="L84" s="256">
        <v>8</v>
      </c>
      <c r="M84" s="256">
        <v>5</v>
      </c>
      <c r="N84" s="256">
        <v>6</v>
      </c>
      <c r="O84" s="256">
        <v>8</v>
      </c>
      <c r="P84" s="256">
        <v>10</v>
      </c>
      <c r="Q84" s="256">
        <v>9</v>
      </c>
      <c r="R84" s="256">
        <v>9</v>
      </c>
      <c r="S84" s="256">
        <v>9</v>
      </c>
      <c r="T84" s="256">
        <v>7</v>
      </c>
      <c r="U84" s="256">
        <v>5</v>
      </c>
      <c r="V84" s="256">
        <v>4</v>
      </c>
      <c r="W84" s="256">
        <v>1</v>
      </c>
      <c r="X84" s="256">
        <v>1</v>
      </c>
      <c r="Y84" s="256">
        <v>1</v>
      </c>
      <c r="Z84" s="256">
        <v>4</v>
      </c>
      <c r="AA84" s="256">
        <v>5</v>
      </c>
      <c r="AB84" s="256">
        <v>6</v>
      </c>
      <c r="AC84" s="256">
        <v>5.5</v>
      </c>
    </row>
    <row r="85" spans="2:29" x14ac:dyDescent="0.25">
      <c r="B85" s="332"/>
      <c r="C85" s="257">
        <v>43969</v>
      </c>
      <c r="D85" s="254" t="s">
        <v>6</v>
      </c>
      <c r="E85" s="256">
        <v>4</v>
      </c>
      <c r="F85" s="256">
        <v>4</v>
      </c>
      <c r="G85" s="256">
        <v>3</v>
      </c>
      <c r="H85" s="256">
        <v>3</v>
      </c>
      <c r="I85" s="256">
        <v>10</v>
      </c>
      <c r="J85" s="256">
        <v>11</v>
      </c>
      <c r="K85" s="256">
        <v>9</v>
      </c>
      <c r="L85" s="256">
        <v>7</v>
      </c>
      <c r="M85" s="256">
        <v>6</v>
      </c>
      <c r="N85" s="256">
        <v>8</v>
      </c>
      <c r="O85" s="256">
        <v>9</v>
      </c>
      <c r="P85" s="256">
        <v>9</v>
      </c>
      <c r="Q85" s="256">
        <v>9</v>
      </c>
      <c r="R85" s="256">
        <v>9</v>
      </c>
      <c r="S85" s="256">
        <v>8</v>
      </c>
      <c r="T85" s="256">
        <v>7</v>
      </c>
      <c r="U85" s="256">
        <v>7</v>
      </c>
      <c r="V85" s="256">
        <v>6</v>
      </c>
      <c r="W85" s="256">
        <v>4</v>
      </c>
      <c r="X85" s="256">
        <v>1</v>
      </c>
      <c r="Y85" s="256">
        <v>1</v>
      </c>
      <c r="Z85" s="256">
        <v>7</v>
      </c>
      <c r="AA85" s="256">
        <v>8</v>
      </c>
      <c r="AB85" s="256">
        <v>8</v>
      </c>
      <c r="AC85" s="256">
        <v>6.583333333333333</v>
      </c>
    </row>
    <row r="86" spans="2:29" x14ac:dyDescent="0.25">
      <c r="B86" s="332"/>
      <c r="C86" s="257">
        <v>43970</v>
      </c>
      <c r="D86" s="254" t="s">
        <v>7</v>
      </c>
      <c r="E86" s="256">
        <v>7</v>
      </c>
      <c r="F86" s="256">
        <v>6</v>
      </c>
      <c r="G86" s="256">
        <v>4</v>
      </c>
      <c r="H86" s="256">
        <v>6</v>
      </c>
      <c r="I86" s="256">
        <v>12</v>
      </c>
      <c r="J86" s="256">
        <v>13</v>
      </c>
      <c r="K86" s="256">
        <v>8</v>
      </c>
      <c r="L86" s="256">
        <v>8</v>
      </c>
      <c r="M86" s="256">
        <v>7</v>
      </c>
      <c r="N86" s="256">
        <v>8</v>
      </c>
      <c r="O86" s="256">
        <v>9</v>
      </c>
      <c r="P86" s="256">
        <v>9</v>
      </c>
      <c r="Q86" s="256">
        <v>9</v>
      </c>
      <c r="R86" s="256">
        <v>9</v>
      </c>
      <c r="S86" s="256">
        <v>8</v>
      </c>
      <c r="T86" s="256">
        <v>6</v>
      </c>
      <c r="U86" s="256">
        <v>6</v>
      </c>
      <c r="V86" s="256">
        <v>3</v>
      </c>
      <c r="W86" s="256">
        <v>3</v>
      </c>
      <c r="X86" s="256">
        <v>1</v>
      </c>
      <c r="Y86" s="256">
        <v>1</v>
      </c>
      <c r="Z86" s="256">
        <v>8</v>
      </c>
      <c r="AA86" s="256">
        <v>8</v>
      </c>
      <c r="AB86" s="256">
        <v>7</v>
      </c>
      <c r="AC86" s="256">
        <v>6.916666666666667</v>
      </c>
    </row>
    <row r="87" spans="2:29" x14ac:dyDescent="0.25">
      <c r="B87" s="332"/>
      <c r="C87" s="257">
        <v>43971</v>
      </c>
      <c r="D87" s="254" t="s">
        <v>8</v>
      </c>
      <c r="E87" s="256">
        <v>8</v>
      </c>
      <c r="F87" s="256">
        <v>5</v>
      </c>
      <c r="G87" s="256">
        <v>1</v>
      </c>
      <c r="H87" s="256">
        <v>2</v>
      </c>
      <c r="I87" s="256">
        <v>7</v>
      </c>
      <c r="J87" s="256">
        <v>8</v>
      </c>
      <c r="K87" s="256">
        <v>7</v>
      </c>
      <c r="L87" s="256">
        <v>11</v>
      </c>
      <c r="M87" s="256">
        <v>24</v>
      </c>
      <c r="N87" s="256">
        <v>29</v>
      </c>
      <c r="O87" s="256">
        <v>33</v>
      </c>
      <c r="P87" s="256">
        <v>36</v>
      </c>
      <c r="Q87" s="256">
        <v>40</v>
      </c>
      <c r="R87" s="256">
        <v>42</v>
      </c>
      <c r="S87" s="256">
        <v>43</v>
      </c>
      <c r="T87" s="256">
        <v>45</v>
      </c>
      <c r="U87" s="256">
        <v>48</v>
      </c>
      <c r="V87" s="256">
        <v>53</v>
      </c>
      <c r="W87" s="256">
        <v>54</v>
      </c>
      <c r="X87" s="256">
        <v>42</v>
      </c>
      <c r="Y87" s="256">
        <v>13</v>
      </c>
      <c r="Z87" s="256">
        <v>11</v>
      </c>
      <c r="AA87" s="256">
        <v>13</v>
      </c>
      <c r="AB87" s="256">
        <v>12</v>
      </c>
      <c r="AC87" s="256">
        <v>24.458333333333332</v>
      </c>
    </row>
    <row r="88" spans="2:29" x14ac:dyDescent="0.25">
      <c r="B88" s="332"/>
      <c r="C88" s="257">
        <v>43972</v>
      </c>
      <c r="D88" s="254" t="s">
        <v>9</v>
      </c>
      <c r="E88" s="256">
        <v>9</v>
      </c>
      <c r="F88" s="256">
        <v>5</v>
      </c>
      <c r="G88" s="256">
        <v>2</v>
      </c>
      <c r="H88" s="256">
        <v>3</v>
      </c>
      <c r="I88" s="256">
        <v>8</v>
      </c>
      <c r="J88" s="256">
        <v>11</v>
      </c>
      <c r="K88" s="256">
        <v>11</v>
      </c>
      <c r="L88" s="256">
        <v>14</v>
      </c>
      <c r="M88" s="256">
        <v>23</v>
      </c>
      <c r="N88" s="256">
        <v>26</v>
      </c>
      <c r="O88" s="256">
        <v>28</v>
      </c>
      <c r="P88" s="256">
        <v>30</v>
      </c>
      <c r="Q88" s="256">
        <v>33</v>
      </c>
      <c r="R88" s="256">
        <v>37</v>
      </c>
      <c r="S88" s="256">
        <v>41</v>
      </c>
      <c r="T88" s="256">
        <v>43</v>
      </c>
      <c r="U88" s="256">
        <v>47</v>
      </c>
      <c r="V88" s="256">
        <v>57</v>
      </c>
      <c r="W88" s="256">
        <v>63</v>
      </c>
      <c r="X88" s="256">
        <v>55</v>
      </c>
      <c r="Y88" s="256">
        <v>25</v>
      </c>
      <c r="Z88" s="256">
        <v>21</v>
      </c>
      <c r="AA88" s="256">
        <v>21</v>
      </c>
      <c r="AB88" s="256">
        <v>19</v>
      </c>
      <c r="AC88" s="256">
        <v>26.333333333333332</v>
      </c>
    </row>
    <row r="89" spans="2:29" x14ac:dyDescent="0.25">
      <c r="B89" s="332"/>
      <c r="C89" s="257">
        <v>43973</v>
      </c>
      <c r="D89" s="254" t="s">
        <v>10</v>
      </c>
      <c r="E89" s="256">
        <v>15</v>
      </c>
      <c r="F89" s="256">
        <v>10</v>
      </c>
      <c r="G89" s="256">
        <v>9</v>
      </c>
      <c r="H89" s="256">
        <v>11</v>
      </c>
      <c r="I89" s="256">
        <v>17</v>
      </c>
      <c r="J89" s="256">
        <v>20</v>
      </c>
      <c r="K89" s="256">
        <v>19</v>
      </c>
      <c r="L89" s="256">
        <v>23</v>
      </c>
      <c r="M89" s="256">
        <v>34</v>
      </c>
      <c r="N89" s="256">
        <v>36</v>
      </c>
      <c r="O89" s="256">
        <v>35</v>
      </c>
      <c r="P89" s="256">
        <v>32</v>
      </c>
      <c r="Q89" s="256">
        <v>30</v>
      </c>
      <c r="R89" s="256">
        <v>32</v>
      </c>
      <c r="S89" s="256">
        <v>37</v>
      </c>
      <c r="T89" s="256">
        <v>41</v>
      </c>
      <c r="U89" s="256">
        <v>45</v>
      </c>
      <c r="V89" s="256">
        <v>47</v>
      </c>
      <c r="W89" s="256">
        <v>47</v>
      </c>
      <c r="X89" s="256">
        <v>34</v>
      </c>
      <c r="Y89" s="256">
        <v>10</v>
      </c>
      <c r="Z89" s="256">
        <v>14</v>
      </c>
      <c r="AA89" s="256">
        <v>21</v>
      </c>
      <c r="AB89" s="256">
        <v>22</v>
      </c>
      <c r="AC89" s="256">
        <v>26.708333333333332</v>
      </c>
    </row>
    <row r="90" spans="2:29" x14ac:dyDescent="0.25">
      <c r="B90" s="332"/>
      <c r="C90" s="257">
        <v>43974</v>
      </c>
      <c r="D90" s="254" t="s">
        <v>11</v>
      </c>
      <c r="E90" s="256">
        <v>6</v>
      </c>
      <c r="F90" s="256">
        <v>5</v>
      </c>
      <c r="G90" s="256">
        <v>4</v>
      </c>
      <c r="H90" s="256">
        <v>4</v>
      </c>
      <c r="I90" s="256">
        <v>9</v>
      </c>
      <c r="J90" s="256">
        <v>9</v>
      </c>
      <c r="K90" s="256">
        <v>10</v>
      </c>
      <c r="L90" s="256">
        <v>8</v>
      </c>
      <c r="M90" s="256">
        <v>6</v>
      </c>
      <c r="N90" s="256">
        <v>10</v>
      </c>
      <c r="O90" s="256">
        <v>15</v>
      </c>
      <c r="P90" s="256">
        <v>12</v>
      </c>
      <c r="Q90" s="256">
        <v>8</v>
      </c>
      <c r="R90" s="256">
        <v>11</v>
      </c>
      <c r="S90" s="256">
        <v>10</v>
      </c>
      <c r="T90" s="256">
        <v>7</v>
      </c>
      <c r="U90" s="256">
        <v>4</v>
      </c>
      <c r="V90" s="256">
        <v>3</v>
      </c>
      <c r="W90" s="256">
        <v>2</v>
      </c>
      <c r="X90" s="256">
        <v>2</v>
      </c>
      <c r="Y90" s="256">
        <v>1</v>
      </c>
      <c r="Z90" s="256">
        <v>6</v>
      </c>
      <c r="AA90" s="256">
        <v>3</v>
      </c>
      <c r="AB90" s="256">
        <v>3</v>
      </c>
      <c r="AC90" s="256">
        <v>6.583333333333333</v>
      </c>
    </row>
    <row r="91" spans="2:29" x14ac:dyDescent="0.25">
      <c r="B91" s="332"/>
      <c r="C91" s="257">
        <v>43975</v>
      </c>
      <c r="D91" s="254" t="s">
        <v>5</v>
      </c>
      <c r="E91" s="256">
        <v>2</v>
      </c>
      <c r="F91" s="256">
        <v>1</v>
      </c>
      <c r="G91" s="256">
        <v>1</v>
      </c>
      <c r="H91" s="256">
        <v>1</v>
      </c>
      <c r="I91" s="256">
        <v>2</v>
      </c>
      <c r="J91" s="256">
        <v>4</v>
      </c>
      <c r="K91" s="256">
        <v>5</v>
      </c>
      <c r="L91" s="256">
        <v>3</v>
      </c>
      <c r="M91" s="256">
        <v>1</v>
      </c>
      <c r="N91" s="256">
        <v>1</v>
      </c>
      <c r="O91" s="256">
        <v>2</v>
      </c>
      <c r="P91" s="256">
        <v>2</v>
      </c>
      <c r="Q91" s="256">
        <v>2</v>
      </c>
      <c r="R91" s="256">
        <v>2</v>
      </c>
      <c r="S91" s="256">
        <v>2</v>
      </c>
      <c r="T91" s="256">
        <v>2</v>
      </c>
      <c r="U91" s="256">
        <v>1</v>
      </c>
      <c r="V91" s="256">
        <v>1</v>
      </c>
      <c r="W91" s="256">
        <v>1</v>
      </c>
      <c r="X91" s="256">
        <v>1</v>
      </c>
      <c r="Y91" s="256">
        <v>1</v>
      </c>
      <c r="Z91" s="256">
        <v>6</v>
      </c>
      <c r="AA91" s="256">
        <v>4</v>
      </c>
      <c r="AB91" s="256">
        <v>3</v>
      </c>
      <c r="AC91" s="256">
        <v>2.125</v>
      </c>
    </row>
    <row r="92" spans="2:29" x14ac:dyDescent="0.25">
      <c r="B92" s="332"/>
      <c r="C92" s="257">
        <v>43976</v>
      </c>
      <c r="D92" s="254" t="s">
        <v>6</v>
      </c>
      <c r="E92" s="256">
        <v>2</v>
      </c>
      <c r="F92" s="256">
        <v>1</v>
      </c>
      <c r="G92" s="256">
        <v>1</v>
      </c>
      <c r="H92" s="256">
        <v>1</v>
      </c>
      <c r="I92" s="256">
        <v>4</v>
      </c>
      <c r="J92" s="256">
        <v>7</v>
      </c>
      <c r="K92" s="256">
        <v>7</v>
      </c>
      <c r="L92" s="256">
        <v>4</v>
      </c>
      <c r="M92" s="256">
        <v>3</v>
      </c>
      <c r="N92" s="256">
        <v>3</v>
      </c>
      <c r="O92" s="256">
        <v>6</v>
      </c>
      <c r="P92" s="256">
        <v>5</v>
      </c>
      <c r="Q92" s="256">
        <v>5</v>
      </c>
      <c r="R92" s="256">
        <v>5</v>
      </c>
      <c r="S92" s="256">
        <v>5</v>
      </c>
      <c r="T92" s="256">
        <v>3</v>
      </c>
      <c r="U92" s="256">
        <v>2</v>
      </c>
      <c r="V92" s="256">
        <v>2</v>
      </c>
      <c r="W92" s="256">
        <v>1</v>
      </c>
      <c r="X92" s="256">
        <v>1</v>
      </c>
      <c r="Y92" s="256">
        <v>1</v>
      </c>
      <c r="Z92" s="256">
        <v>3</v>
      </c>
      <c r="AA92" s="256">
        <v>5</v>
      </c>
      <c r="AB92" s="256">
        <v>4</v>
      </c>
      <c r="AC92" s="256">
        <v>3.375</v>
      </c>
    </row>
    <row r="93" spans="2:29" x14ac:dyDescent="0.25">
      <c r="B93" s="332"/>
      <c r="C93" s="257">
        <v>43977</v>
      </c>
      <c r="D93" s="254" t="s">
        <v>7</v>
      </c>
      <c r="E93" s="256">
        <v>4</v>
      </c>
      <c r="F93" s="256">
        <v>3</v>
      </c>
      <c r="G93" s="256">
        <v>3</v>
      </c>
      <c r="H93" s="256">
        <v>1</v>
      </c>
      <c r="I93" s="256">
        <v>1</v>
      </c>
      <c r="J93" s="256">
        <v>7</v>
      </c>
      <c r="K93" s="256">
        <v>7</v>
      </c>
      <c r="L93" s="256">
        <v>5</v>
      </c>
      <c r="M93" s="256">
        <v>4</v>
      </c>
      <c r="N93" s="256">
        <v>3</v>
      </c>
      <c r="O93" s="256">
        <v>5</v>
      </c>
      <c r="P93" s="256">
        <v>5</v>
      </c>
      <c r="Q93" s="256">
        <v>4</v>
      </c>
      <c r="R93" s="256">
        <v>4</v>
      </c>
      <c r="S93" s="256">
        <v>5</v>
      </c>
      <c r="T93" s="256">
        <v>4</v>
      </c>
      <c r="U93" s="256">
        <v>4</v>
      </c>
      <c r="V93" s="256">
        <v>3</v>
      </c>
      <c r="W93" s="256">
        <v>1</v>
      </c>
      <c r="X93" s="256">
        <v>1</v>
      </c>
      <c r="Y93" s="256">
        <v>2</v>
      </c>
      <c r="Z93" s="256">
        <v>6</v>
      </c>
      <c r="AA93" s="256">
        <v>6</v>
      </c>
      <c r="AB93" s="256">
        <v>4</v>
      </c>
      <c r="AC93" s="256">
        <v>3.8333333333333335</v>
      </c>
    </row>
    <row r="94" spans="2:29" x14ac:dyDescent="0.25">
      <c r="B94" s="332"/>
      <c r="C94" s="257">
        <v>43978</v>
      </c>
      <c r="D94" s="254" t="s">
        <v>8</v>
      </c>
      <c r="E94" s="256">
        <v>14</v>
      </c>
      <c r="F94" s="256">
        <v>7</v>
      </c>
      <c r="G94" s="256">
        <v>2</v>
      </c>
      <c r="H94" s="256">
        <v>1</v>
      </c>
      <c r="I94" s="256">
        <v>4</v>
      </c>
      <c r="J94" s="256">
        <v>5</v>
      </c>
      <c r="K94" s="256">
        <v>6</v>
      </c>
      <c r="L94" s="256">
        <v>14</v>
      </c>
      <c r="M94" s="256">
        <v>25</v>
      </c>
      <c r="N94" s="256">
        <v>26</v>
      </c>
      <c r="O94" s="256">
        <v>28</v>
      </c>
      <c r="P94" s="256">
        <v>30</v>
      </c>
      <c r="Q94" s="256">
        <v>27</v>
      </c>
      <c r="R94" s="256">
        <v>33</v>
      </c>
      <c r="S94" s="256">
        <v>42</v>
      </c>
      <c r="T94" s="256">
        <v>45</v>
      </c>
      <c r="U94" s="256">
        <v>49</v>
      </c>
      <c r="V94" s="256">
        <v>45</v>
      </c>
      <c r="W94" s="256">
        <v>50</v>
      </c>
      <c r="X94" s="256">
        <v>42</v>
      </c>
      <c r="Y94" s="256">
        <v>21</v>
      </c>
      <c r="Z94" s="256">
        <v>13</v>
      </c>
      <c r="AA94" s="256">
        <v>9</v>
      </c>
      <c r="AB94" s="256">
        <v>7</v>
      </c>
      <c r="AC94" s="256">
        <v>22.708333333333332</v>
      </c>
    </row>
    <row r="95" spans="2:29" x14ac:dyDescent="0.25">
      <c r="B95" s="332"/>
      <c r="C95" s="257">
        <v>43979</v>
      </c>
      <c r="D95" s="254" t="s">
        <v>9</v>
      </c>
      <c r="E95" s="256">
        <v>8</v>
      </c>
      <c r="F95" s="256">
        <v>8</v>
      </c>
      <c r="G95" s="256">
        <v>8</v>
      </c>
      <c r="H95" s="256">
        <v>10</v>
      </c>
      <c r="I95" s="256">
        <v>12</v>
      </c>
      <c r="J95" s="256">
        <v>13</v>
      </c>
      <c r="K95" s="256">
        <v>12</v>
      </c>
      <c r="L95" s="256">
        <v>14</v>
      </c>
      <c r="M95" s="256">
        <v>22</v>
      </c>
      <c r="N95" s="256">
        <v>23</v>
      </c>
      <c r="O95" s="256">
        <v>25</v>
      </c>
      <c r="P95" s="256">
        <v>26</v>
      </c>
      <c r="Q95" s="256">
        <v>25</v>
      </c>
      <c r="R95" s="256">
        <v>23</v>
      </c>
      <c r="S95" s="256">
        <v>28</v>
      </c>
      <c r="T95" s="256">
        <v>30</v>
      </c>
      <c r="U95" s="256">
        <v>31</v>
      </c>
      <c r="V95" s="256">
        <v>34</v>
      </c>
      <c r="W95" s="256">
        <v>42</v>
      </c>
      <c r="X95" s="256">
        <v>30</v>
      </c>
      <c r="Y95" s="256">
        <v>15</v>
      </c>
      <c r="Z95" s="256">
        <v>14</v>
      </c>
      <c r="AA95" s="256">
        <v>10</v>
      </c>
      <c r="AB95" s="256">
        <v>8</v>
      </c>
      <c r="AC95" s="256">
        <v>19.625</v>
      </c>
    </row>
    <row r="96" spans="2:29" x14ac:dyDescent="0.25">
      <c r="B96" s="332"/>
      <c r="C96" s="257">
        <v>43980</v>
      </c>
      <c r="D96" s="254" t="s">
        <v>10</v>
      </c>
      <c r="E96" s="256">
        <v>7</v>
      </c>
      <c r="F96" s="256">
        <v>6</v>
      </c>
      <c r="G96" s="256">
        <v>5</v>
      </c>
      <c r="H96" s="256">
        <v>6</v>
      </c>
      <c r="I96" s="256">
        <v>8</v>
      </c>
      <c r="J96" s="256">
        <v>8</v>
      </c>
      <c r="K96" s="256">
        <v>7</v>
      </c>
      <c r="L96" s="256">
        <v>12</v>
      </c>
      <c r="M96" s="256">
        <v>22</v>
      </c>
      <c r="N96" s="256">
        <v>24</v>
      </c>
      <c r="O96" s="256">
        <v>24</v>
      </c>
      <c r="P96" s="256">
        <v>25</v>
      </c>
      <c r="Q96" s="256">
        <v>27</v>
      </c>
      <c r="R96" s="256">
        <v>26</v>
      </c>
      <c r="S96" s="256">
        <v>34</v>
      </c>
      <c r="T96" s="256">
        <v>38</v>
      </c>
      <c r="U96" s="256">
        <v>42</v>
      </c>
      <c r="V96" s="256">
        <v>46</v>
      </c>
      <c r="W96" s="256">
        <v>55</v>
      </c>
      <c r="X96" s="256">
        <v>50</v>
      </c>
      <c r="Y96" s="256">
        <v>33</v>
      </c>
      <c r="Z96" s="256">
        <v>24</v>
      </c>
      <c r="AA96" s="256">
        <v>18</v>
      </c>
      <c r="AB96" s="256">
        <v>13</v>
      </c>
      <c r="AC96" s="256">
        <v>23.333333333333332</v>
      </c>
    </row>
    <row r="97" spans="2:29" x14ac:dyDescent="0.25">
      <c r="B97" s="332"/>
      <c r="C97" s="257">
        <v>43981</v>
      </c>
      <c r="D97" s="254" t="s">
        <v>11</v>
      </c>
      <c r="E97" s="256">
        <v>2</v>
      </c>
      <c r="F97" s="256">
        <v>5</v>
      </c>
      <c r="G97" s="256">
        <v>6</v>
      </c>
      <c r="H97" s="256">
        <v>7</v>
      </c>
      <c r="I97" s="256">
        <v>8</v>
      </c>
      <c r="J97" s="256">
        <v>9</v>
      </c>
      <c r="K97" s="256">
        <v>9</v>
      </c>
      <c r="L97" s="256">
        <v>7</v>
      </c>
      <c r="M97" s="256">
        <v>4</v>
      </c>
      <c r="N97" s="256">
        <v>6</v>
      </c>
      <c r="O97" s="256">
        <v>8</v>
      </c>
      <c r="P97" s="256">
        <v>8</v>
      </c>
      <c r="Q97" s="256">
        <v>7</v>
      </c>
      <c r="R97" s="256">
        <v>7</v>
      </c>
      <c r="S97" s="256">
        <v>8</v>
      </c>
      <c r="T97" s="256">
        <v>7</v>
      </c>
      <c r="U97" s="256">
        <v>4</v>
      </c>
      <c r="V97" s="256">
        <v>3</v>
      </c>
      <c r="W97" s="256">
        <v>2</v>
      </c>
      <c r="X97" s="256">
        <v>1</v>
      </c>
      <c r="Y97" s="256">
        <v>1</v>
      </c>
      <c r="Z97" s="256">
        <v>4</v>
      </c>
      <c r="AA97" s="256">
        <v>5</v>
      </c>
      <c r="AB97" s="256">
        <v>5</v>
      </c>
      <c r="AC97" s="256">
        <v>5.541666666666667</v>
      </c>
    </row>
    <row r="98" spans="2:29" x14ac:dyDescent="0.25">
      <c r="B98" s="332"/>
      <c r="C98" s="257">
        <v>43982</v>
      </c>
      <c r="D98" s="254" t="s">
        <v>5</v>
      </c>
      <c r="E98" s="256">
        <v>4</v>
      </c>
      <c r="F98" s="256">
        <v>3</v>
      </c>
      <c r="G98" s="256">
        <v>2</v>
      </c>
      <c r="H98" s="256">
        <v>1</v>
      </c>
      <c r="I98" s="256">
        <v>2</v>
      </c>
      <c r="J98" s="256">
        <v>2</v>
      </c>
      <c r="K98" s="256">
        <v>3</v>
      </c>
      <c r="L98" s="256">
        <v>3</v>
      </c>
      <c r="M98" s="256">
        <v>2</v>
      </c>
      <c r="N98" s="256">
        <v>2</v>
      </c>
      <c r="O98" s="256">
        <v>3</v>
      </c>
      <c r="P98" s="256">
        <v>2</v>
      </c>
      <c r="Q98" s="256">
        <v>3</v>
      </c>
      <c r="R98" s="256">
        <v>3</v>
      </c>
      <c r="S98" s="256">
        <v>3</v>
      </c>
      <c r="T98" s="256">
        <v>3</v>
      </c>
      <c r="U98" s="256">
        <v>2</v>
      </c>
      <c r="V98" s="256">
        <v>1</v>
      </c>
      <c r="W98" s="256">
        <v>1</v>
      </c>
      <c r="X98" s="256">
        <v>1</v>
      </c>
      <c r="Y98" s="256">
        <v>1</v>
      </c>
      <c r="Z98" s="256">
        <v>4</v>
      </c>
      <c r="AA98" s="256">
        <v>3</v>
      </c>
      <c r="AB98" s="256">
        <v>3</v>
      </c>
      <c r="AC98" s="256">
        <v>2.375</v>
      </c>
    </row>
    <row r="99" spans="2:29" x14ac:dyDescent="0.25">
      <c r="C99" s="257">
        <v>43983</v>
      </c>
      <c r="D99" s="254" t="s">
        <v>6</v>
      </c>
      <c r="E99" s="256">
        <v>59</v>
      </c>
      <c r="F99" s="256">
        <v>31</v>
      </c>
      <c r="G99" s="256">
        <v>16.5</v>
      </c>
      <c r="H99" s="256">
        <v>2</v>
      </c>
      <c r="I99" s="256">
        <v>3</v>
      </c>
      <c r="J99" s="256">
        <v>5</v>
      </c>
      <c r="K99" s="256">
        <v>8</v>
      </c>
      <c r="L99" s="256">
        <v>87</v>
      </c>
      <c r="M99" s="256">
        <v>41</v>
      </c>
      <c r="N99" s="256">
        <v>45</v>
      </c>
      <c r="O99" s="256">
        <v>45</v>
      </c>
      <c r="P99" s="256">
        <v>81</v>
      </c>
      <c r="Q99" s="256">
        <v>51</v>
      </c>
      <c r="R99" s="256">
        <v>66</v>
      </c>
      <c r="S99" s="256">
        <v>74</v>
      </c>
      <c r="T99" s="256">
        <v>57</v>
      </c>
      <c r="U99" s="256">
        <v>61</v>
      </c>
      <c r="V99" s="256">
        <v>94</v>
      </c>
      <c r="W99" s="256">
        <v>76</v>
      </c>
      <c r="X99" s="256">
        <v>55</v>
      </c>
      <c r="Y99" s="256">
        <v>53</v>
      </c>
      <c r="Z99" s="256">
        <v>61</v>
      </c>
      <c r="AA99" s="256">
        <v>16</v>
      </c>
      <c r="AB99" s="256">
        <v>50</v>
      </c>
      <c r="AC99" s="256">
        <f t="shared" ref="AC99:AC128" si="0">AVERAGE(E99:AB99)</f>
        <v>47.395833333333336</v>
      </c>
    </row>
    <row r="100" spans="2:29" x14ac:dyDescent="0.25">
      <c r="C100" s="257">
        <v>43984</v>
      </c>
      <c r="D100" s="254" t="s">
        <v>7</v>
      </c>
      <c r="E100" s="256">
        <v>47</v>
      </c>
      <c r="F100" s="256">
        <v>45</v>
      </c>
      <c r="G100" s="256">
        <v>35</v>
      </c>
      <c r="H100" s="256">
        <v>25</v>
      </c>
      <c r="I100" s="256">
        <v>26</v>
      </c>
      <c r="J100" s="256">
        <v>7</v>
      </c>
      <c r="K100" s="256">
        <v>29</v>
      </c>
      <c r="L100" s="256">
        <v>79</v>
      </c>
      <c r="M100" s="256">
        <v>32</v>
      </c>
      <c r="N100" s="256">
        <v>89</v>
      </c>
      <c r="O100" s="256">
        <v>38</v>
      </c>
      <c r="P100" s="256">
        <v>72</v>
      </c>
      <c r="Q100" s="256">
        <v>74</v>
      </c>
      <c r="R100" s="256">
        <v>73</v>
      </c>
      <c r="S100" s="256">
        <v>55</v>
      </c>
      <c r="T100" s="256">
        <v>60</v>
      </c>
      <c r="U100" s="256">
        <v>82</v>
      </c>
      <c r="V100" s="256">
        <v>70</v>
      </c>
      <c r="W100" s="256">
        <v>94</v>
      </c>
      <c r="X100" s="256">
        <v>44</v>
      </c>
      <c r="Y100" s="256">
        <v>25</v>
      </c>
      <c r="Z100" s="256">
        <v>77</v>
      </c>
      <c r="AA100" s="256">
        <v>44</v>
      </c>
      <c r="AB100" s="256">
        <v>34</v>
      </c>
      <c r="AC100" s="256">
        <f t="shared" si="0"/>
        <v>52.333333333333336</v>
      </c>
    </row>
    <row r="101" spans="2:29" x14ac:dyDescent="0.25">
      <c r="C101" s="257">
        <v>43985</v>
      </c>
      <c r="D101" s="254" t="s">
        <v>8</v>
      </c>
      <c r="E101" s="256">
        <v>27</v>
      </c>
      <c r="F101" s="256">
        <v>2</v>
      </c>
      <c r="G101" s="256">
        <v>4</v>
      </c>
      <c r="H101" s="256">
        <v>6</v>
      </c>
      <c r="I101" s="256">
        <v>6</v>
      </c>
      <c r="J101" s="256">
        <v>4</v>
      </c>
      <c r="K101" s="256">
        <v>7</v>
      </c>
      <c r="L101" s="256">
        <v>38</v>
      </c>
      <c r="M101" s="256">
        <v>30</v>
      </c>
      <c r="N101" s="256">
        <v>49</v>
      </c>
      <c r="O101" s="256">
        <v>32</v>
      </c>
      <c r="P101" s="256">
        <v>34</v>
      </c>
      <c r="Q101" s="256">
        <v>32</v>
      </c>
      <c r="R101" s="256">
        <v>36</v>
      </c>
      <c r="S101" s="256">
        <v>40</v>
      </c>
      <c r="T101" s="256">
        <v>43</v>
      </c>
      <c r="U101" s="256">
        <v>41</v>
      </c>
      <c r="V101" s="256">
        <v>47</v>
      </c>
      <c r="W101" s="256">
        <v>58</v>
      </c>
      <c r="X101" s="256">
        <v>49</v>
      </c>
      <c r="Y101" s="256">
        <v>28</v>
      </c>
      <c r="Z101" s="256">
        <v>19</v>
      </c>
      <c r="AA101" s="256">
        <v>15</v>
      </c>
      <c r="AB101" s="256">
        <v>10</v>
      </c>
      <c r="AC101" s="256">
        <f t="shared" si="0"/>
        <v>27.375</v>
      </c>
    </row>
    <row r="102" spans="2:29" x14ac:dyDescent="0.25">
      <c r="C102" s="257">
        <v>43986</v>
      </c>
      <c r="D102" s="254" t="s">
        <v>9</v>
      </c>
      <c r="E102" s="256">
        <v>7</v>
      </c>
      <c r="F102" s="256">
        <v>2</v>
      </c>
      <c r="G102" s="256">
        <v>3.5</v>
      </c>
      <c r="H102" s="256">
        <v>5</v>
      </c>
      <c r="I102" s="256">
        <v>7</v>
      </c>
      <c r="J102" s="256">
        <v>7</v>
      </c>
      <c r="K102" s="256">
        <v>8</v>
      </c>
      <c r="L102" s="256">
        <v>20</v>
      </c>
      <c r="M102" s="256">
        <v>34</v>
      </c>
      <c r="N102" s="256">
        <v>35</v>
      </c>
      <c r="O102" s="256">
        <v>35</v>
      </c>
      <c r="P102" s="256">
        <v>35</v>
      </c>
      <c r="Q102" s="256">
        <v>35</v>
      </c>
      <c r="R102" s="256">
        <v>35</v>
      </c>
      <c r="S102" s="256">
        <v>36</v>
      </c>
      <c r="T102" s="256">
        <v>37</v>
      </c>
      <c r="U102" s="256">
        <v>39</v>
      </c>
      <c r="V102" s="256">
        <v>46</v>
      </c>
      <c r="W102" s="256">
        <v>53</v>
      </c>
      <c r="X102" s="256">
        <v>45</v>
      </c>
      <c r="Y102" s="256">
        <v>28</v>
      </c>
      <c r="Z102" s="256">
        <v>21</v>
      </c>
      <c r="AA102" s="256">
        <v>17</v>
      </c>
      <c r="AB102" s="256">
        <v>10</v>
      </c>
      <c r="AC102" s="256">
        <f t="shared" si="0"/>
        <v>25.020833333333332</v>
      </c>
    </row>
    <row r="103" spans="2:29" x14ac:dyDescent="0.25">
      <c r="C103" s="257">
        <v>43987</v>
      </c>
      <c r="D103" s="254" t="s">
        <v>10</v>
      </c>
      <c r="E103" s="256">
        <v>8</v>
      </c>
      <c r="F103" s="256">
        <v>4</v>
      </c>
      <c r="G103" s="256">
        <v>4.5</v>
      </c>
      <c r="H103" s="256">
        <v>5</v>
      </c>
      <c r="I103" s="256">
        <v>6</v>
      </c>
      <c r="J103" s="256">
        <v>7</v>
      </c>
      <c r="K103" s="256">
        <v>8</v>
      </c>
      <c r="L103" s="256">
        <v>21</v>
      </c>
      <c r="M103" s="256">
        <v>34</v>
      </c>
      <c r="N103" s="256">
        <v>35</v>
      </c>
      <c r="O103" s="256">
        <v>36</v>
      </c>
      <c r="P103" s="256">
        <v>40</v>
      </c>
      <c r="Q103" s="256">
        <v>43</v>
      </c>
      <c r="R103" s="256">
        <v>40</v>
      </c>
      <c r="S103" s="256">
        <v>48</v>
      </c>
      <c r="T103" s="256">
        <v>54</v>
      </c>
      <c r="U103" s="256">
        <v>55</v>
      </c>
      <c r="V103" s="256">
        <v>60</v>
      </c>
      <c r="W103" s="256">
        <v>69</v>
      </c>
      <c r="X103" s="256">
        <v>59</v>
      </c>
      <c r="Y103" s="256">
        <v>88</v>
      </c>
      <c r="Z103" s="256">
        <v>29</v>
      </c>
      <c r="AA103" s="256">
        <v>31</v>
      </c>
      <c r="AB103" s="256">
        <v>62</v>
      </c>
      <c r="AC103" s="256">
        <f t="shared" si="0"/>
        <v>35.270833333333336</v>
      </c>
    </row>
    <row r="104" spans="2:29" x14ac:dyDescent="0.25">
      <c r="C104" s="257">
        <v>43988</v>
      </c>
      <c r="D104" s="254" t="s">
        <v>11</v>
      </c>
      <c r="E104" s="256">
        <v>54</v>
      </c>
      <c r="F104" s="256">
        <v>26</v>
      </c>
      <c r="G104" s="256">
        <v>46</v>
      </c>
      <c r="H104" s="256">
        <v>66</v>
      </c>
      <c r="I104" s="256">
        <v>27</v>
      </c>
      <c r="J104" s="256">
        <v>26</v>
      </c>
      <c r="K104" s="256">
        <v>48</v>
      </c>
      <c r="L104" s="256">
        <v>28</v>
      </c>
      <c r="M104" s="256">
        <v>29</v>
      </c>
      <c r="N104" s="256">
        <v>33</v>
      </c>
      <c r="O104" s="256">
        <v>55</v>
      </c>
      <c r="P104" s="256">
        <v>57</v>
      </c>
      <c r="Q104" s="256">
        <v>38</v>
      </c>
      <c r="R104" s="256">
        <v>61</v>
      </c>
      <c r="S104" s="256">
        <v>47</v>
      </c>
      <c r="T104" s="256">
        <v>46</v>
      </c>
      <c r="U104" s="256">
        <v>45</v>
      </c>
      <c r="V104" s="256">
        <v>40</v>
      </c>
      <c r="W104" s="256">
        <v>36</v>
      </c>
      <c r="X104" s="256">
        <v>32</v>
      </c>
      <c r="Y104" s="256">
        <v>52</v>
      </c>
      <c r="Z104" s="256">
        <v>56</v>
      </c>
      <c r="AA104" s="256">
        <v>55</v>
      </c>
      <c r="AB104" s="256">
        <v>73</v>
      </c>
      <c r="AC104" s="256">
        <f t="shared" si="0"/>
        <v>44.833333333333336</v>
      </c>
    </row>
    <row r="105" spans="2:29" x14ac:dyDescent="0.25">
      <c r="C105" s="257">
        <v>43989</v>
      </c>
      <c r="D105" s="254" t="s">
        <v>5</v>
      </c>
      <c r="E105" s="256">
        <v>51</v>
      </c>
      <c r="F105" s="256">
        <v>6</v>
      </c>
      <c r="G105" s="256">
        <v>25</v>
      </c>
      <c r="H105" s="256">
        <v>44</v>
      </c>
      <c r="I105" s="256">
        <v>66</v>
      </c>
      <c r="J105" s="256">
        <v>65</v>
      </c>
      <c r="K105" s="256">
        <v>88</v>
      </c>
      <c r="L105" s="256">
        <v>25</v>
      </c>
      <c r="M105" s="256">
        <v>24</v>
      </c>
      <c r="N105" s="256">
        <v>24</v>
      </c>
      <c r="O105" s="256">
        <v>46</v>
      </c>
      <c r="P105" s="256">
        <v>27</v>
      </c>
      <c r="Q105" s="256">
        <v>49</v>
      </c>
      <c r="R105" s="256">
        <v>11</v>
      </c>
      <c r="S105" s="256">
        <v>36</v>
      </c>
      <c r="T105" s="256">
        <v>37</v>
      </c>
      <c r="U105" s="256">
        <v>55</v>
      </c>
      <c r="V105" s="256">
        <v>16</v>
      </c>
      <c r="W105" s="256">
        <v>34</v>
      </c>
      <c r="X105" s="256">
        <v>34</v>
      </c>
      <c r="Y105" s="256">
        <v>17</v>
      </c>
      <c r="Z105" s="256">
        <v>40</v>
      </c>
      <c r="AA105" s="256">
        <v>62</v>
      </c>
      <c r="AB105" s="256">
        <v>81</v>
      </c>
      <c r="AC105" s="256">
        <f t="shared" si="0"/>
        <v>40.125</v>
      </c>
    </row>
    <row r="106" spans="2:29" x14ac:dyDescent="0.25">
      <c r="C106" s="257">
        <v>43990</v>
      </c>
      <c r="D106" s="254" t="s">
        <v>6</v>
      </c>
      <c r="E106" s="256">
        <v>55</v>
      </c>
      <c r="F106" s="256">
        <v>47</v>
      </c>
      <c r="G106" s="256">
        <v>46.5</v>
      </c>
      <c r="H106" s="256">
        <v>46</v>
      </c>
      <c r="I106" s="256">
        <v>25</v>
      </c>
      <c r="J106" s="256">
        <v>26</v>
      </c>
      <c r="K106" s="256">
        <v>49</v>
      </c>
      <c r="L106" s="256">
        <v>44</v>
      </c>
      <c r="M106" s="256">
        <v>55</v>
      </c>
      <c r="N106" s="256">
        <v>54</v>
      </c>
      <c r="O106" s="256">
        <v>53</v>
      </c>
      <c r="P106" s="256">
        <v>53</v>
      </c>
      <c r="Q106" s="256">
        <v>51</v>
      </c>
      <c r="R106" s="256">
        <v>50</v>
      </c>
      <c r="S106" s="256">
        <v>51</v>
      </c>
      <c r="T106" s="256">
        <v>53</v>
      </c>
      <c r="U106" s="256">
        <v>55</v>
      </c>
      <c r="V106" s="256">
        <v>78</v>
      </c>
      <c r="W106" s="256">
        <v>85</v>
      </c>
      <c r="X106" s="256">
        <v>94</v>
      </c>
      <c r="Y106" s="256">
        <v>41</v>
      </c>
      <c r="Z106" s="256">
        <v>36</v>
      </c>
      <c r="AA106" s="256">
        <v>53</v>
      </c>
      <c r="AB106" s="256">
        <v>30</v>
      </c>
      <c r="AC106" s="256">
        <f t="shared" si="0"/>
        <v>51.270833333333336</v>
      </c>
    </row>
    <row r="107" spans="2:29" x14ac:dyDescent="0.25">
      <c r="C107" s="257">
        <v>43991</v>
      </c>
      <c r="D107" s="254" t="s">
        <v>7</v>
      </c>
      <c r="E107" s="256">
        <v>48</v>
      </c>
      <c r="F107" s="256">
        <v>26</v>
      </c>
      <c r="G107" s="256">
        <v>36.5</v>
      </c>
      <c r="H107" s="256">
        <v>47</v>
      </c>
      <c r="I107" s="256">
        <v>28</v>
      </c>
      <c r="J107" s="256">
        <v>27</v>
      </c>
      <c r="K107" s="256">
        <v>30</v>
      </c>
      <c r="L107" s="256">
        <v>42</v>
      </c>
      <c r="M107" s="256">
        <v>55</v>
      </c>
      <c r="N107" s="256">
        <v>55</v>
      </c>
      <c r="O107" s="256">
        <v>37</v>
      </c>
      <c r="P107" s="256">
        <v>56</v>
      </c>
      <c r="Q107" s="256">
        <v>54</v>
      </c>
      <c r="R107" s="256">
        <v>52</v>
      </c>
      <c r="S107" s="256">
        <v>52</v>
      </c>
      <c r="T107" s="256">
        <v>54</v>
      </c>
      <c r="U107" s="256">
        <v>38</v>
      </c>
      <c r="V107" s="256">
        <v>44</v>
      </c>
      <c r="W107" s="256">
        <v>52</v>
      </c>
      <c r="X107" s="256">
        <v>40</v>
      </c>
      <c r="Y107" s="256">
        <v>21</v>
      </c>
      <c r="Z107" s="256">
        <v>18</v>
      </c>
      <c r="AA107" s="256">
        <v>15</v>
      </c>
      <c r="AB107" s="256">
        <v>11</v>
      </c>
      <c r="AC107" s="256">
        <f t="shared" si="0"/>
        <v>39.104166666666664</v>
      </c>
    </row>
    <row r="108" spans="2:29" x14ac:dyDescent="0.25">
      <c r="C108" s="257">
        <v>43992</v>
      </c>
      <c r="D108" s="254" t="s">
        <v>8</v>
      </c>
      <c r="E108" s="256">
        <v>8</v>
      </c>
      <c r="F108" s="256">
        <v>6</v>
      </c>
      <c r="G108" s="256">
        <v>6</v>
      </c>
      <c r="H108" s="256">
        <v>6</v>
      </c>
      <c r="I108" s="256">
        <v>7</v>
      </c>
      <c r="J108" s="256">
        <v>7</v>
      </c>
      <c r="K108" s="256">
        <v>8</v>
      </c>
      <c r="L108" s="256">
        <v>22</v>
      </c>
      <c r="M108" s="256">
        <v>37</v>
      </c>
      <c r="N108" s="256">
        <v>37</v>
      </c>
      <c r="O108" s="256">
        <v>36</v>
      </c>
      <c r="P108" s="256">
        <v>46</v>
      </c>
      <c r="Q108" s="256">
        <v>36</v>
      </c>
      <c r="R108" s="256">
        <v>35</v>
      </c>
      <c r="S108" s="256">
        <v>38</v>
      </c>
      <c r="T108" s="256">
        <v>42</v>
      </c>
      <c r="U108" s="256">
        <v>44</v>
      </c>
      <c r="V108" s="256">
        <v>48</v>
      </c>
      <c r="W108" s="256">
        <v>55</v>
      </c>
      <c r="X108" s="256">
        <v>46</v>
      </c>
      <c r="Y108" s="256">
        <v>29</v>
      </c>
      <c r="Z108" s="256">
        <v>24</v>
      </c>
      <c r="AA108" s="256">
        <v>17</v>
      </c>
      <c r="AB108" s="256">
        <v>13</v>
      </c>
      <c r="AC108" s="256">
        <f t="shared" si="0"/>
        <v>27.208333333333332</v>
      </c>
    </row>
    <row r="109" spans="2:29" x14ac:dyDescent="0.25">
      <c r="C109" s="257">
        <v>43993</v>
      </c>
      <c r="D109" s="254" t="s">
        <v>9</v>
      </c>
      <c r="E109" s="256">
        <v>11</v>
      </c>
      <c r="F109" s="256">
        <v>7</v>
      </c>
      <c r="G109" s="256">
        <v>7.5</v>
      </c>
      <c r="H109" s="256">
        <v>8</v>
      </c>
      <c r="I109" s="256">
        <v>7</v>
      </c>
      <c r="J109" s="256">
        <v>6</v>
      </c>
      <c r="K109" s="256">
        <v>7</v>
      </c>
      <c r="L109" s="256">
        <v>22</v>
      </c>
      <c r="M109" s="256">
        <v>35</v>
      </c>
      <c r="N109" s="256">
        <v>34</v>
      </c>
      <c r="O109" s="256">
        <v>35</v>
      </c>
      <c r="P109" s="256">
        <v>35</v>
      </c>
      <c r="Q109" s="256">
        <v>35</v>
      </c>
      <c r="R109" s="256">
        <v>35</v>
      </c>
      <c r="S109" s="256">
        <v>37</v>
      </c>
      <c r="T109" s="256">
        <v>40</v>
      </c>
      <c r="U109" s="256">
        <v>42</v>
      </c>
      <c r="V109" s="256">
        <v>49</v>
      </c>
      <c r="W109" s="256">
        <v>57</v>
      </c>
      <c r="X109" s="256">
        <v>46</v>
      </c>
      <c r="Y109" s="256">
        <v>26</v>
      </c>
      <c r="Z109" s="256">
        <v>20</v>
      </c>
      <c r="AA109" s="256">
        <v>15</v>
      </c>
      <c r="AB109" s="256">
        <v>12</v>
      </c>
      <c r="AC109" s="256">
        <f t="shared" si="0"/>
        <v>26.1875</v>
      </c>
    </row>
    <row r="110" spans="2:29" x14ac:dyDescent="0.25">
      <c r="C110" s="257">
        <v>43994</v>
      </c>
      <c r="D110" s="254" t="s">
        <v>10</v>
      </c>
      <c r="E110" s="256">
        <v>14</v>
      </c>
      <c r="F110" s="256">
        <v>10</v>
      </c>
      <c r="G110" s="256">
        <v>10.5</v>
      </c>
      <c r="H110" s="256">
        <v>11</v>
      </c>
      <c r="I110" s="256">
        <v>11</v>
      </c>
      <c r="J110" s="256">
        <v>8</v>
      </c>
      <c r="K110" s="256">
        <v>9</v>
      </c>
      <c r="L110" s="256">
        <v>22</v>
      </c>
      <c r="M110" s="256">
        <v>34</v>
      </c>
      <c r="N110" s="256">
        <v>35</v>
      </c>
      <c r="O110" s="256">
        <v>36</v>
      </c>
      <c r="P110" s="256">
        <v>36</v>
      </c>
      <c r="Q110" s="256">
        <v>35</v>
      </c>
      <c r="R110" s="256">
        <v>31</v>
      </c>
      <c r="S110" s="256">
        <v>39</v>
      </c>
      <c r="T110" s="256">
        <v>43</v>
      </c>
      <c r="U110" s="256">
        <v>64</v>
      </c>
      <c r="V110" s="256">
        <v>86</v>
      </c>
      <c r="W110" s="256">
        <v>90</v>
      </c>
      <c r="X110" s="256">
        <v>50</v>
      </c>
      <c r="Y110" s="256">
        <v>35</v>
      </c>
      <c r="Z110" s="256">
        <v>27</v>
      </c>
      <c r="AA110" s="256">
        <v>21</v>
      </c>
      <c r="AB110" s="256">
        <v>15</v>
      </c>
      <c r="AC110" s="256">
        <f t="shared" si="0"/>
        <v>32.1875</v>
      </c>
    </row>
    <row r="111" spans="2:29" x14ac:dyDescent="0.25">
      <c r="C111" s="257">
        <v>43995</v>
      </c>
      <c r="D111" s="254" t="s">
        <v>11</v>
      </c>
      <c r="E111" s="256">
        <v>10</v>
      </c>
      <c r="F111" s="256">
        <v>7</v>
      </c>
      <c r="G111" s="256">
        <v>6</v>
      </c>
      <c r="H111" s="256">
        <v>5</v>
      </c>
      <c r="I111" s="256">
        <v>6</v>
      </c>
      <c r="J111" s="256">
        <v>4</v>
      </c>
      <c r="K111" s="256">
        <v>6</v>
      </c>
      <c r="L111" s="256">
        <v>9</v>
      </c>
      <c r="M111" s="256">
        <v>12</v>
      </c>
      <c r="N111" s="256">
        <v>18</v>
      </c>
      <c r="O111" s="256">
        <v>23</v>
      </c>
      <c r="P111" s="256">
        <v>26</v>
      </c>
      <c r="Q111" s="256">
        <v>29</v>
      </c>
      <c r="R111" s="256">
        <v>34</v>
      </c>
      <c r="S111" s="256">
        <v>36</v>
      </c>
      <c r="T111" s="256">
        <v>38</v>
      </c>
      <c r="U111" s="256">
        <v>36</v>
      </c>
      <c r="V111" s="256">
        <v>29</v>
      </c>
      <c r="W111" s="256">
        <v>45</v>
      </c>
      <c r="X111" s="256">
        <v>21</v>
      </c>
      <c r="Y111" s="256">
        <v>58</v>
      </c>
      <c r="Z111" s="256">
        <v>38</v>
      </c>
      <c r="AA111" s="256">
        <v>18</v>
      </c>
      <c r="AB111" s="256">
        <v>16</v>
      </c>
      <c r="AC111" s="256">
        <f t="shared" si="0"/>
        <v>22.083333333333332</v>
      </c>
    </row>
    <row r="112" spans="2:29" x14ac:dyDescent="0.25">
      <c r="C112" s="257">
        <v>43996</v>
      </c>
      <c r="D112" s="254" t="s">
        <v>5</v>
      </c>
      <c r="E112" s="256">
        <v>13</v>
      </c>
      <c r="F112" s="256">
        <v>7</v>
      </c>
      <c r="G112" s="256">
        <v>5</v>
      </c>
      <c r="H112" s="256">
        <v>3</v>
      </c>
      <c r="I112" s="256">
        <v>5</v>
      </c>
      <c r="J112" s="256">
        <v>3</v>
      </c>
      <c r="K112" s="256">
        <v>26</v>
      </c>
      <c r="L112" s="256">
        <v>5</v>
      </c>
      <c r="M112" s="256">
        <v>28</v>
      </c>
      <c r="N112" s="256">
        <v>33</v>
      </c>
      <c r="O112" s="256">
        <v>33</v>
      </c>
      <c r="P112" s="256">
        <v>52</v>
      </c>
      <c r="Q112" s="256">
        <v>53</v>
      </c>
      <c r="R112" s="256">
        <v>18</v>
      </c>
      <c r="S112" s="256">
        <v>19</v>
      </c>
      <c r="T112" s="256">
        <v>18</v>
      </c>
      <c r="U112" s="256">
        <v>17</v>
      </c>
      <c r="V112" s="256">
        <v>15</v>
      </c>
      <c r="W112" s="256">
        <v>16</v>
      </c>
      <c r="X112" s="256">
        <v>16</v>
      </c>
      <c r="Y112" s="256">
        <v>16</v>
      </c>
      <c r="Z112" s="256">
        <v>20</v>
      </c>
      <c r="AA112" s="256">
        <v>21</v>
      </c>
      <c r="AB112" s="256">
        <v>24</v>
      </c>
      <c r="AC112" s="256">
        <f t="shared" si="0"/>
        <v>19.416666666666668</v>
      </c>
    </row>
    <row r="113" spans="3:29" x14ac:dyDescent="0.25">
      <c r="C113" s="257">
        <v>43997</v>
      </c>
      <c r="D113" s="254" t="s">
        <v>6</v>
      </c>
      <c r="E113" s="256">
        <v>21</v>
      </c>
      <c r="F113" s="256">
        <v>18</v>
      </c>
      <c r="G113" s="256">
        <v>14.5</v>
      </c>
      <c r="H113" s="256">
        <v>11</v>
      </c>
      <c r="I113" s="256">
        <v>12</v>
      </c>
      <c r="J113" s="256">
        <v>10</v>
      </c>
      <c r="K113" s="256">
        <v>11</v>
      </c>
      <c r="L113" s="256">
        <v>27</v>
      </c>
      <c r="M113" s="256">
        <v>40</v>
      </c>
      <c r="N113" s="256">
        <v>37</v>
      </c>
      <c r="O113" s="256">
        <v>33</v>
      </c>
      <c r="P113" s="256">
        <v>33</v>
      </c>
      <c r="Q113" s="256">
        <v>31</v>
      </c>
      <c r="R113" s="256">
        <v>32</v>
      </c>
      <c r="S113" s="256">
        <v>37</v>
      </c>
      <c r="T113" s="256">
        <v>36</v>
      </c>
      <c r="U113" s="256">
        <v>39</v>
      </c>
      <c r="V113" s="256">
        <v>97</v>
      </c>
      <c r="W113" s="256">
        <v>52</v>
      </c>
      <c r="X113" s="256">
        <v>41</v>
      </c>
      <c r="Y113" s="256">
        <v>20</v>
      </c>
      <c r="Z113" s="256">
        <v>15</v>
      </c>
      <c r="AA113" s="256">
        <v>14</v>
      </c>
      <c r="AB113" s="256">
        <v>10</v>
      </c>
      <c r="AC113" s="256">
        <f t="shared" si="0"/>
        <v>28.8125</v>
      </c>
    </row>
    <row r="114" spans="3:29" x14ac:dyDescent="0.25">
      <c r="C114" s="257">
        <v>43998</v>
      </c>
      <c r="D114" s="254" t="s">
        <v>7</v>
      </c>
      <c r="E114" s="256">
        <v>7</v>
      </c>
      <c r="F114" s="256">
        <v>5</v>
      </c>
      <c r="G114" s="256">
        <v>5.5</v>
      </c>
      <c r="H114" s="256">
        <v>6</v>
      </c>
      <c r="I114" s="256">
        <v>7</v>
      </c>
      <c r="J114" s="256">
        <v>6</v>
      </c>
      <c r="K114" s="256">
        <v>8</v>
      </c>
      <c r="L114" s="256">
        <v>24</v>
      </c>
      <c r="M114" s="256">
        <v>40</v>
      </c>
      <c r="N114" s="256">
        <v>43</v>
      </c>
      <c r="O114" s="256">
        <v>41</v>
      </c>
      <c r="P114" s="256">
        <v>41</v>
      </c>
      <c r="Q114" s="256">
        <v>37</v>
      </c>
      <c r="R114" s="256">
        <v>36</v>
      </c>
      <c r="S114" s="256">
        <v>37</v>
      </c>
      <c r="T114" s="256">
        <v>41</v>
      </c>
      <c r="U114" s="256">
        <v>42</v>
      </c>
      <c r="V114" s="256">
        <v>48</v>
      </c>
      <c r="W114" s="256">
        <v>56</v>
      </c>
      <c r="X114" s="256">
        <v>45</v>
      </c>
      <c r="Y114" s="256">
        <v>26</v>
      </c>
      <c r="Z114" s="256">
        <v>19</v>
      </c>
      <c r="AA114" s="256">
        <v>15</v>
      </c>
      <c r="AB114" s="256">
        <v>13</v>
      </c>
      <c r="AC114" s="256">
        <f t="shared" si="0"/>
        <v>27.020833333333332</v>
      </c>
    </row>
    <row r="115" spans="3:29" x14ac:dyDescent="0.25">
      <c r="C115" s="257">
        <v>43999</v>
      </c>
      <c r="D115" s="254" t="s">
        <v>8</v>
      </c>
      <c r="E115" s="256">
        <v>8</v>
      </c>
      <c r="F115" s="256">
        <v>6</v>
      </c>
      <c r="G115" s="256">
        <v>5.5</v>
      </c>
      <c r="H115" s="256">
        <v>5</v>
      </c>
      <c r="I115" s="256">
        <v>7</v>
      </c>
      <c r="J115" s="256">
        <v>6</v>
      </c>
      <c r="K115" s="256">
        <v>9</v>
      </c>
      <c r="L115" s="256">
        <v>24</v>
      </c>
      <c r="M115" s="256">
        <v>39</v>
      </c>
      <c r="N115" s="256">
        <v>41</v>
      </c>
      <c r="O115" s="256">
        <v>38</v>
      </c>
      <c r="P115" s="256">
        <v>37</v>
      </c>
      <c r="Q115" s="256">
        <v>36</v>
      </c>
      <c r="R115" s="256">
        <v>37</v>
      </c>
      <c r="S115" s="256">
        <v>39</v>
      </c>
      <c r="T115" s="256">
        <v>41</v>
      </c>
      <c r="U115" s="256">
        <v>42</v>
      </c>
      <c r="V115" s="256">
        <v>50</v>
      </c>
      <c r="W115" s="256">
        <v>89</v>
      </c>
      <c r="X115" s="256">
        <v>47</v>
      </c>
      <c r="Y115" s="256">
        <v>29</v>
      </c>
      <c r="Z115" s="256">
        <v>21</v>
      </c>
      <c r="AA115" s="256">
        <v>17</v>
      </c>
      <c r="AB115" s="256">
        <v>13</v>
      </c>
      <c r="AC115" s="256">
        <f t="shared" si="0"/>
        <v>28.604166666666668</v>
      </c>
    </row>
    <row r="116" spans="3:29" x14ac:dyDescent="0.25">
      <c r="C116" s="257">
        <v>44000</v>
      </c>
      <c r="D116" s="254" t="s">
        <v>9</v>
      </c>
      <c r="E116" s="256">
        <v>9</v>
      </c>
      <c r="F116" s="256">
        <v>6</v>
      </c>
      <c r="G116" s="256">
        <v>5.5</v>
      </c>
      <c r="H116" s="256">
        <v>5</v>
      </c>
      <c r="I116" s="256">
        <v>8</v>
      </c>
      <c r="J116" s="256">
        <v>6</v>
      </c>
      <c r="K116" s="256">
        <v>8</v>
      </c>
      <c r="L116" s="256">
        <v>24</v>
      </c>
      <c r="M116" s="256">
        <v>40</v>
      </c>
      <c r="N116" s="256">
        <v>41</v>
      </c>
      <c r="O116" s="256">
        <v>40</v>
      </c>
      <c r="P116" s="256">
        <v>37</v>
      </c>
      <c r="Q116" s="256">
        <v>42</v>
      </c>
      <c r="R116" s="256">
        <v>47</v>
      </c>
      <c r="S116" s="256">
        <v>46</v>
      </c>
      <c r="T116" s="256">
        <v>39</v>
      </c>
      <c r="U116" s="256">
        <v>38</v>
      </c>
      <c r="V116" s="256">
        <v>46</v>
      </c>
      <c r="W116" s="256">
        <v>82</v>
      </c>
      <c r="X116" s="256">
        <v>43</v>
      </c>
      <c r="Y116" s="256">
        <v>26</v>
      </c>
      <c r="Z116" s="256">
        <v>20</v>
      </c>
      <c r="AA116" s="256">
        <v>16</v>
      </c>
      <c r="AB116" s="256">
        <v>12</v>
      </c>
      <c r="AC116" s="256">
        <f t="shared" si="0"/>
        <v>28.604166666666668</v>
      </c>
    </row>
    <row r="117" spans="3:29" x14ac:dyDescent="0.25">
      <c r="C117" s="257">
        <v>44001</v>
      </c>
      <c r="D117" s="254" t="s">
        <v>10</v>
      </c>
      <c r="E117" s="256">
        <v>7</v>
      </c>
      <c r="F117" s="256">
        <v>5</v>
      </c>
      <c r="G117" s="256">
        <v>5</v>
      </c>
      <c r="H117" s="256">
        <v>5</v>
      </c>
      <c r="I117" s="256">
        <v>5</v>
      </c>
      <c r="J117" s="256">
        <v>6</v>
      </c>
      <c r="K117" s="256">
        <v>10</v>
      </c>
      <c r="L117" s="256">
        <v>29</v>
      </c>
      <c r="M117" s="256">
        <v>42</v>
      </c>
      <c r="N117" s="256">
        <v>37</v>
      </c>
      <c r="O117" s="256">
        <v>36</v>
      </c>
      <c r="P117" s="256">
        <v>43</v>
      </c>
      <c r="Q117" s="256">
        <v>51</v>
      </c>
      <c r="R117" s="256">
        <v>40</v>
      </c>
      <c r="S117" s="256">
        <v>98</v>
      </c>
      <c r="T117" s="256">
        <v>75</v>
      </c>
      <c r="U117" s="256">
        <v>58</v>
      </c>
      <c r="V117" s="256">
        <v>57</v>
      </c>
      <c r="W117" s="256">
        <v>75</v>
      </c>
      <c r="X117" s="256">
        <v>50</v>
      </c>
      <c r="Y117" s="256">
        <v>57</v>
      </c>
      <c r="Z117" s="256">
        <v>35</v>
      </c>
      <c r="AA117" s="256">
        <v>30</v>
      </c>
      <c r="AB117" s="256">
        <v>35</v>
      </c>
      <c r="AC117" s="256">
        <f t="shared" si="0"/>
        <v>37.125</v>
      </c>
    </row>
    <row r="118" spans="3:29" x14ac:dyDescent="0.25">
      <c r="C118" s="257">
        <v>44002</v>
      </c>
      <c r="D118" s="254" t="s">
        <v>11</v>
      </c>
      <c r="E118" s="256">
        <v>26</v>
      </c>
      <c r="F118" s="256">
        <v>12</v>
      </c>
      <c r="G118" s="256">
        <v>8.5</v>
      </c>
      <c r="H118" s="256">
        <v>5</v>
      </c>
      <c r="I118" s="256">
        <v>5</v>
      </c>
      <c r="J118" s="256">
        <v>4</v>
      </c>
      <c r="K118" s="256">
        <v>5</v>
      </c>
      <c r="L118" s="256">
        <v>5</v>
      </c>
      <c r="M118" s="256">
        <v>3</v>
      </c>
      <c r="N118" s="256">
        <v>4</v>
      </c>
      <c r="O118" s="256">
        <v>8</v>
      </c>
      <c r="P118" s="256">
        <v>7</v>
      </c>
      <c r="Q118" s="256">
        <v>6</v>
      </c>
      <c r="R118" s="256">
        <v>5</v>
      </c>
      <c r="S118" s="256">
        <v>5</v>
      </c>
      <c r="T118" s="256">
        <v>74</v>
      </c>
      <c r="U118" s="256">
        <v>48</v>
      </c>
      <c r="V118" s="256">
        <v>32</v>
      </c>
      <c r="W118" s="256">
        <v>20</v>
      </c>
      <c r="X118" s="256">
        <v>13</v>
      </c>
      <c r="Y118" s="256">
        <v>12</v>
      </c>
      <c r="Z118" s="256">
        <v>16</v>
      </c>
      <c r="AA118" s="256">
        <v>16</v>
      </c>
      <c r="AB118" s="256">
        <v>14</v>
      </c>
      <c r="AC118" s="256">
        <f t="shared" si="0"/>
        <v>14.729166666666666</v>
      </c>
    </row>
    <row r="119" spans="3:29" x14ac:dyDescent="0.25">
      <c r="C119" s="257">
        <v>44003</v>
      </c>
      <c r="D119" s="254" t="s">
        <v>5</v>
      </c>
      <c r="E119" s="256">
        <v>11</v>
      </c>
      <c r="F119" s="256">
        <v>6</v>
      </c>
      <c r="G119" s="256">
        <v>3.5</v>
      </c>
      <c r="H119" s="256">
        <v>1</v>
      </c>
      <c r="I119" s="256">
        <v>1</v>
      </c>
      <c r="J119" s="256">
        <v>3</v>
      </c>
      <c r="K119" s="256">
        <v>3</v>
      </c>
      <c r="L119" s="256">
        <v>4</v>
      </c>
      <c r="M119" s="256">
        <v>3</v>
      </c>
      <c r="N119" s="256">
        <v>4</v>
      </c>
      <c r="O119" s="256">
        <v>6</v>
      </c>
      <c r="P119" s="256">
        <v>8</v>
      </c>
      <c r="Q119" s="256">
        <v>11</v>
      </c>
      <c r="R119" s="256">
        <v>16</v>
      </c>
      <c r="S119" s="256">
        <v>23</v>
      </c>
      <c r="T119" s="256">
        <v>27</v>
      </c>
      <c r="U119" s="256">
        <v>24</v>
      </c>
      <c r="V119" s="256">
        <v>20</v>
      </c>
      <c r="W119" s="256">
        <v>23</v>
      </c>
      <c r="X119" s="256">
        <v>18</v>
      </c>
      <c r="Y119" s="256">
        <v>18</v>
      </c>
      <c r="Z119" s="256">
        <v>23</v>
      </c>
      <c r="AA119" s="256">
        <v>21</v>
      </c>
      <c r="AB119" s="256">
        <v>18</v>
      </c>
      <c r="AC119" s="256">
        <f t="shared" si="0"/>
        <v>12.3125</v>
      </c>
    </row>
    <row r="120" spans="3:29" x14ac:dyDescent="0.25">
      <c r="C120" s="257">
        <v>44004</v>
      </c>
      <c r="D120" s="254" t="s">
        <v>6</v>
      </c>
      <c r="E120" s="256">
        <v>11</v>
      </c>
      <c r="F120" s="256">
        <v>4</v>
      </c>
      <c r="G120" s="256">
        <v>4.5</v>
      </c>
      <c r="H120" s="256">
        <v>5</v>
      </c>
      <c r="I120" s="256">
        <v>4</v>
      </c>
      <c r="J120" s="256">
        <v>3</v>
      </c>
      <c r="K120" s="256">
        <v>8</v>
      </c>
      <c r="L120" s="256">
        <v>28</v>
      </c>
      <c r="M120" s="256">
        <v>45</v>
      </c>
      <c r="N120" s="256">
        <v>39</v>
      </c>
      <c r="O120" s="256">
        <v>36</v>
      </c>
      <c r="P120" s="256">
        <v>35</v>
      </c>
      <c r="Q120" s="256">
        <v>35</v>
      </c>
      <c r="R120" s="256">
        <v>35</v>
      </c>
      <c r="S120" s="256">
        <v>38</v>
      </c>
      <c r="T120" s="256">
        <v>40</v>
      </c>
      <c r="U120" s="256">
        <v>40</v>
      </c>
      <c r="V120" s="256">
        <v>46</v>
      </c>
      <c r="W120" s="256">
        <v>54</v>
      </c>
      <c r="X120" s="256">
        <v>44</v>
      </c>
      <c r="Y120" s="256">
        <v>24</v>
      </c>
      <c r="Z120" s="256">
        <v>18</v>
      </c>
      <c r="AA120" s="256">
        <v>14</v>
      </c>
      <c r="AB120" s="256">
        <v>11</v>
      </c>
      <c r="AC120" s="256">
        <f t="shared" si="0"/>
        <v>25.895833333333332</v>
      </c>
    </row>
    <row r="121" spans="3:29" x14ac:dyDescent="0.25">
      <c r="C121" s="257">
        <v>44005</v>
      </c>
      <c r="D121" s="254" t="s">
        <v>7</v>
      </c>
      <c r="E121" s="256">
        <v>7</v>
      </c>
      <c r="F121" s="256">
        <v>4</v>
      </c>
      <c r="G121" s="256">
        <v>5</v>
      </c>
      <c r="H121" s="256">
        <v>6</v>
      </c>
      <c r="I121" s="256">
        <v>6</v>
      </c>
      <c r="J121" s="256">
        <v>6</v>
      </c>
      <c r="K121" s="256">
        <v>7</v>
      </c>
      <c r="L121" s="256">
        <v>25</v>
      </c>
      <c r="M121" s="256">
        <v>39</v>
      </c>
      <c r="N121" s="256">
        <v>39</v>
      </c>
      <c r="O121" s="256">
        <v>38</v>
      </c>
      <c r="P121" s="256">
        <v>36</v>
      </c>
      <c r="Q121" s="256">
        <v>39</v>
      </c>
      <c r="R121" s="256">
        <v>49</v>
      </c>
      <c r="S121" s="256">
        <v>52</v>
      </c>
      <c r="T121" s="256">
        <v>52</v>
      </c>
      <c r="U121" s="256">
        <v>42</v>
      </c>
      <c r="V121" s="256">
        <v>42</v>
      </c>
      <c r="W121" s="256">
        <v>50</v>
      </c>
      <c r="X121" s="256">
        <v>39</v>
      </c>
      <c r="Y121" s="256">
        <v>19</v>
      </c>
      <c r="Z121" s="256">
        <v>15</v>
      </c>
      <c r="AA121" s="256">
        <v>12</v>
      </c>
      <c r="AB121" s="256">
        <v>8</v>
      </c>
      <c r="AC121" s="256">
        <f t="shared" si="0"/>
        <v>26.541666666666668</v>
      </c>
    </row>
    <row r="122" spans="3:29" x14ac:dyDescent="0.25">
      <c r="C122" s="257">
        <v>44006</v>
      </c>
      <c r="D122" s="254" t="s">
        <v>8</v>
      </c>
      <c r="E122" s="256">
        <v>7</v>
      </c>
      <c r="F122" s="256">
        <v>5</v>
      </c>
      <c r="G122" s="256">
        <v>5.5</v>
      </c>
      <c r="H122" s="256">
        <v>6</v>
      </c>
      <c r="I122" s="256">
        <v>4</v>
      </c>
      <c r="J122" s="256">
        <v>5</v>
      </c>
      <c r="K122" s="256">
        <v>7</v>
      </c>
      <c r="L122" s="256">
        <v>24</v>
      </c>
      <c r="M122" s="256">
        <v>37</v>
      </c>
      <c r="N122" s="256">
        <v>36</v>
      </c>
      <c r="O122" s="256">
        <v>36</v>
      </c>
      <c r="P122" s="256">
        <v>35</v>
      </c>
      <c r="Q122" s="256">
        <v>35</v>
      </c>
      <c r="R122" s="256">
        <v>35</v>
      </c>
      <c r="S122" s="256">
        <v>42</v>
      </c>
      <c r="T122" s="256">
        <v>49</v>
      </c>
      <c r="U122" s="256">
        <v>46</v>
      </c>
      <c r="V122" s="256">
        <v>49</v>
      </c>
      <c r="W122" s="256">
        <v>54</v>
      </c>
      <c r="X122" s="256">
        <v>45</v>
      </c>
      <c r="Y122" s="256">
        <v>27</v>
      </c>
      <c r="Z122" s="256">
        <v>20</v>
      </c>
      <c r="AA122" s="256">
        <v>16</v>
      </c>
      <c r="AB122" s="256">
        <v>12</v>
      </c>
      <c r="AC122" s="256">
        <f t="shared" si="0"/>
        <v>26.5625</v>
      </c>
    </row>
    <row r="123" spans="3:29" x14ac:dyDescent="0.25">
      <c r="C123" s="257">
        <v>44007</v>
      </c>
      <c r="D123" s="254" t="s">
        <v>9</v>
      </c>
      <c r="E123" s="256">
        <v>9</v>
      </c>
      <c r="F123" s="256">
        <v>5</v>
      </c>
      <c r="G123" s="256">
        <v>5.5</v>
      </c>
      <c r="H123" s="256">
        <v>6</v>
      </c>
      <c r="I123" s="256">
        <v>6</v>
      </c>
      <c r="J123" s="256">
        <v>5</v>
      </c>
      <c r="K123" s="256">
        <v>8</v>
      </c>
      <c r="L123" s="256">
        <v>26</v>
      </c>
      <c r="M123" s="256">
        <v>39</v>
      </c>
      <c r="N123" s="256">
        <v>41</v>
      </c>
      <c r="O123" s="256">
        <v>40</v>
      </c>
      <c r="P123" s="256">
        <v>38</v>
      </c>
      <c r="Q123" s="256">
        <v>38</v>
      </c>
      <c r="R123" s="256">
        <v>39</v>
      </c>
      <c r="S123" s="256">
        <v>40</v>
      </c>
      <c r="T123" s="256">
        <v>43</v>
      </c>
      <c r="U123" s="256">
        <v>44</v>
      </c>
      <c r="V123" s="256">
        <v>52</v>
      </c>
      <c r="W123" s="256">
        <v>60</v>
      </c>
      <c r="X123" s="256">
        <v>52</v>
      </c>
      <c r="Y123" s="256">
        <v>33</v>
      </c>
      <c r="Z123" s="256">
        <v>25</v>
      </c>
      <c r="AA123" s="256">
        <v>22</v>
      </c>
      <c r="AB123" s="256">
        <v>17</v>
      </c>
      <c r="AC123" s="256">
        <f t="shared" si="0"/>
        <v>28.895833333333332</v>
      </c>
    </row>
    <row r="124" spans="3:29" x14ac:dyDescent="0.25">
      <c r="C124" s="257">
        <v>44008</v>
      </c>
      <c r="D124" s="254" t="s">
        <v>10</v>
      </c>
      <c r="E124" s="256">
        <v>10</v>
      </c>
      <c r="F124" s="256">
        <v>8</v>
      </c>
      <c r="G124" s="256">
        <v>8.5</v>
      </c>
      <c r="H124" s="256">
        <v>9</v>
      </c>
      <c r="I124" s="256">
        <v>8</v>
      </c>
      <c r="J124" s="256">
        <v>8</v>
      </c>
      <c r="K124" s="256">
        <v>9</v>
      </c>
      <c r="L124" s="256">
        <v>27</v>
      </c>
      <c r="M124" s="256">
        <v>41</v>
      </c>
      <c r="N124" s="256">
        <v>42</v>
      </c>
      <c r="O124" s="256">
        <v>41</v>
      </c>
      <c r="P124" s="256">
        <v>44</v>
      </c>
      <c r="Q124" s="256">
        <v>42</v>
      </c>
      <c r="R124" s="256">
        <v>36</v>
      </c>
      <c r="S124" s="256">
        <v>42</v>
      </c>
      <c r="T124" s="256">
        <v>50</v>
      </c>
      <c r="U124" s="256">
        <v>54</v>
      </c>
      <c r="V124" s="256">
        <v>57</v>
      </c>
      <c r="W124" s="256">
        <v>63</v>
      </c>
      <c r="X124" s="256">
        <v>58</v>
      </c>
      <c r="Y124" s="256">
        <v>46</v>
      </c>
      <c r="Z124" s="256">
        <v>40</v>
      </c>
      <c r="AA124" s="256">
        <v>35</v>
      </c>
      <c r="AB124" s="256">
        <v>28</v>
      </c>
      <c r="AC124" s="256">
        <f t="shared" si="0"/>
        <v>33.604166666666664</v>
      </c>
    </row>
    <row r="125" spans="3:29" x14ac:dyDescent="0.25">
      <c r="C125" s="257">
        <v>44009</v>
      </c>
      <c r="D125" s="254" t="s">
        <v>11</v>
      </c>
      <c r="E125" s="256">
        <v>18</v>
      </c>
      <c r="F125" s="256">
        <v>9</v>
      </c>
      <c r="G125" s="256">
        <v>6.5</v>
      </c>
      <c r="H125" s="256">
        <v>4</v>
      </c>
      <c r="I125" s="256">
        <v>5</v>
      </c>
      <c r="J125" s="256">
        <v>3</v>
      </c>
      <c r="K125" s="256">
        <v>4</v>
      </c>
      <c r="L125" s="256">
        <v>7</v>
      </c>
      <c r="M125" s="256">
        <v>8</v>
      </c>
      <c r="N125" s="256">
        <v>5</v>
      </c>
      <c r="O125" s="256">
        <v>8</v>
      </c>
      <c r="P125" s="256">
        <v>8</v>
      </c>
      <c r="Q125" s="256">
        <v>8</v>
      </c>
      <c r="R125" s="256">
        <v>11</v>
      </c>
      <c r="S125" s="256">
        <v>6</v>
      </c>
      <c r="T125" s="256">
        <v>31</v>
      </c>
      <c r="U125" s="256">
        <v>43</v>
      </c>
      <c r="V125" s="256">
        <v>30</v>
      </c>
      <c r="W125" s="256">
        <v>19</v>
      </c>
      <c r="X125" s="256">
        <v>15</v>
      </c>
      <c r="Y125" s="256">
        <v>13</v>
      </c>
      <c r="Z125" s="256">
        <v>17</v>
      </c>
      <c r="AA125" s="256">
        <v>17</v>
      </c>
      <c r="AB125" s="256">
        <v>15</v>
      </c>
      <c r="AC125" s="256">
        <f t="shared" si="0"/>
        <v>12.9375</v>
      </c>
    </row>
    <row r="126" spans="3:29" x14ac:dyDescent="0.25">
      <c r="C126" s="257">
        <v>44010</v>
      </c>
      <c r="D126" s="254" t="s">
        <v>5</v>
      </c>
      <c r="E126" s="256">
        <v>11</v>
      </c>
      <c r="F126" s="256">
        <v>4</v>
      </c>
      <c r="G126" s="256">
        <v>3</v>
      </c>
      <c r="H126" s="256">
        <v>2</v>
      </c>
      <c r="I126" s="256">
        <v>3</v>
      </c>
      <c r="J126" s="256">
        <v>3</v>
      </c>
      <c r="K126" s="256">
        <v>2</v>
      </c>
      <c r="L126" s="256">
        <v>23</v>
      </c>
      <c r="M126" s="256">
        <v>23</v>
      </c>
      <c r="N126" s="256">
        <v>23</v>
      </c>
      <c r="O126" s="256">
        <v>47</v>
      </c>
      <c r="P126" s="256">
        <v>46</v>
      </c>
      <c r="Q126" s="256">
        <v>6</v>
      </c>
      <c r="R126" s="256">
        <v>27</v>
      </c>
      <c r="S126" s="256">
        <v>25</v>
      </c>
      <c r="T126" s="256">
        <v>25</v>
      </c>
      <c r="U126" s="256">
        <v>23</v>
      </c>
      <c r="V126" s="256">
        <v>1</v>
      </c>
      <c r="W126" s="256">
        <v>10</v>
      </c>
      <c r="X126" s="256">
        <v>31</v>
      </c>
      <c r="Y126" s="256">
        <v>39</v>
      </c>
      <c r="Z126" s="256">
        <v>17</v>
      </c>
      <c r="AA126" s="256">
        <v>57</v>
      </c>
      <c r="AB126" s="256">
        <v>37</v>
      </c>
      <c r="AC126" s="256">
        <f t="shared" si="0"/>
        <v>20.333333333333332</v>
      </c>
    </row>
    <row r="127" spans="3:29" x14ac:dyDescent="0.25">
      <c r="C127" s="257">
        <v>44011</v>
      </c>
      <c r="D127" s="254" t="s">
        <v>6</v>
      </c>
      <c r="E127" s="256">
        <v>34</v>
      </c>
      <c r="F127" s="256">
        <v>26</v>
      </c>
      <c r="G127" s="256">
        <v>25</v>
      </c>
      <c r="H127" s="256">
        <v>24</v>
      </c>
      <c r="I127" s="256">
        <v>4</v>
      </c>
      <c r="J127" s="256">
        <v>25</v>
      </c>
      <c r="K127" s="256">
        <v>30</v>
      </c>
      <c r="L127" s="256">
        <v>50</v>
      </c>
      <c r="M127" s="256">
        <v>63</v>
      </c>
      <c r="N127" s="256">
        <v>65</v>
      </c>
      <c r="O127" s="256">
        <v>43</v>
      </c>
      <c r="P127" s="256">
        <v>43</v>
      </c>
      <c r="Q127" s="256">
        <v>43</v>
      </c>
      <c r="R127" s="256">
        <v>41</v>
      </c>
      <c r="S127" s="256">
        <v>42</v>
      </c>
      <c r="T127" s="256">
        <v>44</v>
      </c>
      <c r="U127" s="256">
        <v>46</v>
      </c>
      <c r="V127" s="256">
        <v>52</v>
      </c>
      <c r="W127" s="256">
        <v>61</v>
      </c>
      <c r="X127" s="256">
        <v>55</v>
      </c>
      <c r="Y127" s="256">
        <v>33</v>
      </c>
      <c r="Z127" s="256">
        <v>23</v>
      </c>
      <c r="AA127" s="256">
        <v>18</v>
      </c>
      <c r="AB127" s="256">
        <v>13</v>
      </c>
      <c r="AC127" s="256">
        <f t="shared" si="0"/>
        <v>37.625</v>
      </c>
    </row>
    <row r="128" spans="3:29" x14ac:dyDescent="0.25">
      <c r="C128" s="257">
        <v>44012</v>
      </c>
      <c r="D128" s="254" t="s">
        <v>7</v>
      </c>
      <c r="E128" s="256">
        <v>10</v>
      </c>
      <c r="F128" s="256">
        <v>6</v>
      </c>
      <c r="G128" s="256">
        <v>5.5</v>
      </c>
      <c r="H128" s="256">
        <v>5</v>
      </c>
      <c r="I128" s="256">
        <v>2</v>
      </c>
      <c r="J128" s="256">
        <v>2</v>
      </c>
      <c r="K128" s="256">
        <v>5</v>
      </c>
      <c r="L128" s="256">
        <v>25</v>
      </c>
      <c r="M128" s="256">
        <v>40</v>
      </c>
      <c r="N128" s="256">
        <v>44</v>
      </c>
      <c r="O128" s="256">
        <v>45</v>
      </c>
      <c r="P128" s="256">
        <v>45</v>
      </c>
      <c r="Q128" s="256">
        <v>43</v>
      </c>
      <c r="R128" s="256">
        <v>42</v>
      </c>
      <c r="S128" s="256">
        <v>97</v>
      </c>
      <c r="T128" s="256">
        <v>62</v>
      </c>
      <c r="U128" s="256">
        <v>80</v>
      </c>
      <c r="V128" s="256">
        <v>49</v>
      </c>
      <c r="W128" s="256">
        <v>57</v>
      </c>
      <c r="X128" s="256">
        <v>50</v>
      </c>
      <c r="Y128" s="256">
        <v>33</v>
      </c>
      <c r="Z128" s="256">
        <v>23</v>
      </c>
      <c r="AA128" s="256">
        <v>20</v>
      </c>
      <c r="AB128" s="256">
        <v>17</v>
      </c>
      <c r="AC128" s="256">
        <f t="shared" si="0"/>
        <v>33.645833333333336</v>
      </c>
    </row>
    <row r="129" spans="3:29" x14ac:dyDescent="0.25">
      <c r="C129" s="257">
        <v>44013</v>
      </c>
      <c r="D129" s="254" t="s">
        <v>8</v>
      </c>
      <c r="E129" s="256">
        <v>12</v>
      </c>
      <c r="F129" s="256">
        <v>7</v>
      </c>
      <c r="G129" s="256">
        <v>5</v>
      </c>
      <c r="H129" s="256">
        <v>5</v>
      </c>
      <c r="I129" s="256">
        <v>7</v>
      </c>
      <c r="J129" s="256">
        <v>7</v>
      </c>
      <c r="K129" s="256">
        <v>9</v>
      </c>
      <c r="L129" s="256">
        <v>29</v>
      </c>
      <c r="M129" s="256">
        <v>44</v>
      </c>
      <c r="N129" s="256">
        <v>43</v>
      </c>
      <c r="O129" s="256">
        <v>43</v>
      </c>
      <c r="P129" s="256">
        <v>44</v>
      </c>
      <c r="Q129" s="256">
        <v>44</v>
      </c>
      <c r="R129" s="256">
        <v>43</v>
      </c>
      <c r="S129" s="256">
        <v>44</v>
      </c>
      <c r="T129" s="256">
        <v>45</v>
      </c>
      <c r="U129" s="256">
        <v>47</v>
      </c>
      <c r="V129" s="256">
        <v>53</v>
      </c>
      <c r="W129" s="256">
        <v>61</v>
      </c>
      <c r="X129" s="256">
        <v>53</v>
      </c>
      <c r="Y129" s="256">
        <v>34</v>
      </c>
      <c r="Z129" s="256">
        <v>26</v>
      </c>
      <c r="AA129" s="256">
        <v>21</v>
      </c>
      <c r="AB129" s="256">
        <v>15</v>
      </c>
      <c r="AC129" s="256">
        <v>30.875</v>
      </c>
    </row>
    <row r="130" spans="3:29" x14ac:dyDescent="0.25">
      <c r="C130" s="257">
        <v>44014</v>
      </c>
      <c r="D130" s="254" t="s">
        <v>9</v>
      </c>
      <c r="E130" s="256">
        <v>11</v>
      </c>
      <c r="F130" s="256">
        <v>7</v>
      </c>
      <c r="G130" s="256">
        <v>6</v>
      </c>
      <c r="H130" s="256">
        <v>7</v>
      </c>
      <c r="I130" s="256">
        <v>6</v>
      </c>
      <c r="J130" s="256">
        <v>6</v>
      </c>
      <c r="K130" s="256">
        <v>9</v>
      </c>
      <c r="L130" s="256">
        <v>28</v>
      </c>
      <c r="M130" s="256">
        <v>45</v>
      </c>
      <c r="N130" s="256">
        <v>42</v>
      </c>
      <c r="O130" s="256">
        <v>40</v>
      </c>
      <c r="P130" s="256">
        <v>41</v>
      </c>
      <c r="Q130" s="256">
        <v>41</v>
      </c>
      <c r="R130" s="256">
        <v>40</v>
      </c>
      <c r="S130" s="256">
        <v>42</v>
      </c>
      <c r="T130" s="256">
        <v>44</v>
      </c>
      <c r="U130" s="256">
        <v>45</v>
      </c>
      <c r="V130" s="256">
        <v>50</v>
      </c>
      <c r="W130" s="256">
        <v>59</v>
      </c>
      <c r="X130" s="256">
        <v>53</v>
      </c>
      <c r="Y130" s="256">
        <v>34</v>
      </c>
      <c r="Z130" s="256">
        <v>25</v>
      </c>
      <c r="AA130" s="256">
        <v>21</v>
      </c>
      <c r="AB130" s="256">
        <v>16</v>
      </c>
      <c r="AC130" s="256">
        <v>29.916666666666668</v>
      </c>
    </row>
    <row r="131" spans="3:29" x14ac:dyDescent="0.25">
      <c r="C131" s="257">
        <v>44015</v>
      </c>
      <c r="D131" s="254" t="s">
        <v>10</v>
      </c>
      <c r="E131" s="256">
        <v>12</v>
      </c>
      <c r="F131" s="256">
        <v>7</v>
      </c>
      <c r="G131" s="256">
        <v>5</v>
      </c>
      <c r="H131" s="256">
        <v>6</v>
      </c>
      <c r="I131" s="256">
        <v>7</v>
      </c>
      <c r="J131" s="256">
        <v>6</v>
      </c>
      <c r="K131" s="256">
        <v>9</v>
      </c>
      <c r="L131" s="256">
        <v>28</v>
      </c>
      <c r="M131" s="256">
        <v>40</v>
      </c>
      <c r="N131" s="256">
        <v>38</v>
      </c>
      <c r="O131" s="256">
        <v>37</v>
      </c>
      <c r="P131" s="256">
        <v>37</v>
      </c>
      <c r="Q131" s="256">
        <v>39</v>
      </c>
      <c r="R131" s="256">
        <v>34</v>
      </c>
      <c r="S131" s="256">
        <v>38</v>
      </c>
      <c r="T131" s="256">
        <v>47</v>
      </c>
      <c r="U131" s="256">
        <v>52</v>
      </c>
      <c r="V131" s="256">
        <v>54</v>
      </c>
      <c r="W131" s="256">
        <v>59</v>
      </c>
      <c r="X131" s="256">
        <v>53</v>
      </c>
      <c r="Y131" s="256">
        <v>41</v>
      </c>
      <c r="Z131" s="256">
        <v>34</v>
      </c>
      <c r="AA131" s="256">
        <v>31</v>
      </c>
      <c r="AB131" s="256">
        <v>25</v>
      </c>
      <c r="AC131" s="256">
        <v>30.791666666666668</v>
      </c>
    </row>
    <row r="132" spans="3:29" x14ac:dyDescent="0.25">
      <c r="C132" s="257">
        <v>44016</v>
      </c>
      <c r="D132" s="254" t="s">
        <v>11</v>
      </c>
      <c r="E132" s="256">
        <v>18</v>
      </c>
      <c r="F132" s="256">
        <v>8</v>
      </c>
      <c r="G132" s="256">
        <v>6</v>
      </c>
      <c r="H132" s="256">
        <v>6</v>
      </c>
      <c r="I132" s="256">
        <v>5</v>
      </c>
      <c r="J132" s="256">
        <v>6</v>
      </c>
      <c r="K132" s="256">
        <v>9</v>
      </c>
      <c r="L132" s="256">
        <v>13</v>
      </c>
      <c r="M132" s="256">
        <v>18</v>
      </c>
      <c r="N132" s="256">
        <v>21</v>
      </c>
      <c r="O132" s="256">
        <v>27</v>
      </c>
      <c r="P132" s="256">
        <v>29</v>
      </c>
      <c r="Q132" s="256">
        <v>31</v>
      </c>
      <c r="R132" s="256">
        <v>35</v>
      </c>
      <c r="S132" s="256">
        <v>39</v>
      </c>
      <c r="T132" s="256">
        <v>40</v>
      </c>
      <c r="U132" s="256">
        <v>37</v>
      </c>
      <c r="V132" s="256">
        <v>35</v>
      </c>
      <c r="W132" s="256">
        <v>33</v>
      </c>
      <c r="X132" s="256">
        <v>29</v>
      </c>
      <c r="Y132" s="256">
        <v>24</v>
      </c>
      <c r="Z132" s="256">
        <v>25</v>
      </c>
      <c r="AA132" s="256">
        <v>26</v>
      </c>
      <c r="AB132" s="256">
        <v>23</v>
      </c>
      <c r="AC132" s="256">
        <v>22.625</v>
      </c>
    </row>
    <row r="133" spans="3:29" x14ac:dyDescent="0.25">
      <c r="C133" s="257">
        <v>44017</v>
      </c>
      <c r="D133" s="254" t="s">
        <v>5</v>
      </c>
      <c r="E133" s="256">
        <v>17</v>
      </c>
      <c r="F133" s="256">
        <v>8</v>
      </c>
      <c r="G133" s="256">
        <v>4</v>
      </c>
      <c r="H133" s="256">
        <v>2</v>
      </c>
      <c r="I133" s="256">
        <v>3</v>
      </c>
      <c r="J133" s="256">
        <v>2</v>
      </c>
      <c r="K133" s="256">
        <v>3</v>
      </c>
      <c r="L133" s="256">
        <v>6</v>
      </c>
      <c r="M133" s="256">
        <v>5</v>
      </c>
      <c r="N133" s="256">
        <v>5</v>
      </c>
      <c r="O133" s="256">
        <v>8</v>
      </c>
      <c r="P133" s="256">
        <v>10</v>
      </c>
      <c r="Q133" s="256">
        <v>13</v>
      </c>
      <c r="R133" s="256">
        <v>16</v>
      </c>
      <c r="S133" s="256">
        <v>19</v>
      </c>
      <c r="T133" s="256">
        <v>21</v>
      </c>
      <c r="U133" s="256">
        <v>22</v>
      </c>
      <c r="V133" s="256">
        <v>21</v>
      </c>
      <c r="W133" s="256">
        <v>22</v>
      </c>
      <c r="X133" s="256">
        <v>22</v>
      </c>
      <c r="Y133" s="256">
        <v>23</v>
      </c>
      <c r="Z133" s="256">
        <v>28</v>
      </c>
      <c r="AA133" s="256">
        <v>28</v>
      </c>
      <c r="AB133" s="256">
        <v>27</v>
      </c>
      <c r="AC133" s="256">
        <v>13.958333333333334</v>
      </c>
    </row>
    <row r="134" spans="3:29" x14ac:dyDescent="0.25">
      <c r="C134" s="257">
        <v>44018</v>
      </c>
      <c r="D134" s="254" t="s">
        <v>6</v>
      </c>
      <c r="E134" s="256">
        <v>21</v>
      </c>
      <c r="F134" s="256">
        <v>10</v>
      </c>
      <c r="G134" s="256">
        <v>5</v>
      </c>
      <c r="H134" s="256">
        <v>3</v>
      </c>
      <c r="I134" s="256">
        <v>5</v>
      </c>
      <c r="J134" s="256">
        <v>4</v>
      </c>
      <c r="K134" s="256">
        <v>9</v>
      </c>
      <c r="L134" s="256">
        <v>30</v>
      </c>
      <c r="M134" s="256">
        <v>44</v>
      </c>
      <c r="N134" s="256">
        <v>39</v>
      </c>
      <c r="O134" s="256">
        <v>35</v>
      </c>
      <c r="P134" s="256">
        <v>34</v>
      </c>
      <c r="Q134" s="256">
        <v>35</v>
      </c>
      <c r="R134" s="256">
        <v>33</v>
      </c>
      <c r="S134" s="256">
        <v>34</v>
      </c>
      <c r="T134" s="256">
        <v>38</v>
      </c>
      <c r="U134" s="256">
        <v>39</v>
      </c>
      <c r="V134" s="256">
        <v>45</v>
      </c>
      <c r="W134" s="256">
        <v>52</v>
      </c>
      <c r="X134" s="256">
        <v>46</v>
      </c>
      <c r="Y134" s="256">
        <v>27</v>
      </c>
      <c r="Z134" s="256">
        <v>20</v>
      </c>
      <c r="AA134" s="256">
        <v>16</v>
      </c>
      <c r="AB134" s="256">
        <v>12</v>
      </c>
      <c r="AC134" s="256">
        <v>26.5</v>
      </c>
    </row>
    <row r="135" spans="3:29" x14ac:dyDescent="0.25">
      <c r="C135" s="257">
        <v>44019</v>
      </c>
      <c r="D135" s="254" t="s">
        <v>7</v>
      </c>
      <c r="E135" s="256">
        <v>9</v>
      </c>
      <c r="F135" s="256">
        <v>7</v>
      </c>
      <c r="G135" s="256">
        <v>6</v>
      </c>
      <c r="H135" s="256">
        <v>6</v>
      </c>
      <c r="I135" s="256">
        <v>7</v>
      </c>
      <c r="J135" s="256">
        <v>7</v>
      </c>
      <c r="K135" s="256">
        <v>8</v>
      </c>
      <c r="L135" s="256">
        <v>28</v>
      </c>
      <c r="M135" s="256">
        <v>42</v>
      </c>
      <c r="N135" s="256">
        <v>44</v>
      </c>
      <c r="O135" s="256">
        <v>43</v>
      </c>
      <c r="P135" s="256">
        <v>40</v>
      </c>
      <c r="Q135" s="256">
        <v>38</v>
      </c>
      <c r="R135" s="256">
        <v>38</v>
      </c>
      <c r="S135" s="256">
        <v>38</v>
      </c>
      <c r="T135" s="256">
        <v>40</v>
      </c>
      <c r="U135" s="256">
        <v>43</v>
      </c>
      <c r="V135" s="256">
        <v>48</v>
      </c>
      <c r="W135" s="256">
        <v>57</v>
      </c>
      <c r="X135" s="256">
        <v>49</v>
      </c>
      <c r="Y135" s="256">
        <v>29</v>
      </c>
      <c r="Z135" s="256">
        <v>23</v>
      </c>
      <c r="AA135" s="256">
        <v>21</v>
      </c>
      <c r="AB135" s="256">
        <v>17</v>
      </c>
      <c r="AC135" s="256">
        <v>28.666666666666668</v>
      </c>
    </row>
    <row r="136" spans="3:29" x14ac:dyDescent="0.25">
      <c r="C136" s="257">
        <v>44020</v>
      </c>
      <c r="D136" s="254" t="s">
        <v>8</v>
      </c>
      <c r="E136" s="256">
        <v>13</v>
      </c>
      <c r="F136" s="256">
        <v>7</v>
      </c>
      <c r="G136" s="256">
        <v>7</v>
      </c>
      <c r="H136" s="256">
        <v>8</v>
      </c>
      <c r="I136" s="256">
        <v>9</v>
      </c>
      <c r="J136" s="256">
        <v>9</v>
      </c>
      <c r="K136" s="256">
        <v>11</v>
      </c>
      <c r="L136" s="256">
        <v>29</v>
      </c>
      <c r="M136" s="256">
        <v>41</v>
      </c>
      <c r="N136" s="256">
        <v>39</v>
      </c>
      <c r="O136" s="256">
        <v>37</v>
      </c>
      <c r="P136" s="256">
        <v>37</v>
      </c>
      <c r="Q136" s="256">
        <v>36</v>
      </c>
      <c r="R136" s="256">
        <v>35</v>
      </c>
      <c r="S136" s="256">
        <v>37</v>
      </c>
      <c r="T136" s="256">
        <v>42</v>
      </c>
      <c r="U136" s="256">
        <v>42</v>
      </c>
      <c r="V136" s="256">
        <v>49</v>
      </c>
      <c r="W136" s="256">
        <v>57</v>
      </c>
      <c r="X136" s="256">
        <v>50</v>
      </c>
      <c r="Y136" s="256">
        <v>30</v>
      </c>
      <c r="Z136" s="256">
        <v>21</v>
      </c>
      <c r="AA136" s="256">
        <v>19</v>
      </c>
      <c r="AB136" s="256">
        <v>16</v>
      </c>
      <c r="AC136" s="256">
        <v>28.375</v>
      </c>
    </row>
    <row r="137" spans="3:29" x14ac:dyDescent="0.25">
      <c r="C137" s="257">
        <v>44021</v>
      </c>
      <c r="D137" s="254" t="s">
        <v>9</v>
      </c>
      <c r="E137" s="256">
        <v>12</v>
      </c>
      <c r="F137" s="256">
        <v>8</v>
      </c>
      <c r="G137" s="256">
        <v>6</v>
      </c>
      <c r="H137" s="256">
        <v>6</v>
      </c>
      <c r="I137" s="256">
        <v>6</v>
      </c>
      <c r="J137" s="256">
        <v>5</v>
      </c>
      <c r="K137" s="256">
        <v>8</v>
      </c>
      <c r="L137" s="256">
        <v>28</v>
      </c>
      <c r="M137" s="256">
        <v>43</v>
      </c>
      <c r="N137" s="256">
        <v>39</v>
      </c>
      <c r="O137" s="256">
        <v>38</v>
      </c>
      <c r="P137" s="256">
        <v>37</v>
      </c>
      <c r="Q137" s="256">
        <v>36</v>
      </c>
      <c r="R137" s="256">
        <v>37</v>
      </c>
      <c r="S137" s="256">
        <v>39</v>
      </c>
      <c r="T137" s="256">
        <v>41</v>
      </c>
      <c r="U137" s="256">
        <v>44</v>
      </c>
      <c r="V137" s="256">
        <v>49</v>
      </c>
      <c r="W137" s="256">
        <v>57</v>
      </c>
      <c r="X137" s="256">
        <v>50</v>
      </c>
      <c r="Y137" s="256">
        <v>31</v>
      </c>
      <c r="Z137" s="256">
        <v>24</v>
      </c>
      <c r="AA137" s="256">
        <v>21</v>
      </c>
      <c r="AB137" s="256">
        <v>18</v>
      </c>
      <c r="AC137" s="256">
        <v>28.458333333333332</v>
      </c>
    </row>
    <row r="138" spans="3:29" x14ac:dyDescent="0.25">
      <c r="C138" s="257">
        <v>44022</v>
      </c>
      <c r="D138" s="254" t="s">
        <v>10</v>
      </c>
      <c r="E138" s="256">
        <v>14</v>
      </c>
      <c r="F138" s="256">
        <v>9</v>
      </c>
      <c r="G138" s="256">
        <v>8</v>
      </c>
      <c r="H138" s="256">
        <v>7</v>
      </c>
      <c r="I138" s="256">
        <v>7</v>
      </c>
      <c r="J138" s="256">
        <v>6</v>
      </c>
      <c r="K138" s="256">
        <v>10</v>
      </c>
      <c r="L138" s="256">
        <v>29</v>
      </c>
      <c r="M138" s="256">
        <v>44</v>
      </c>
      <c r="N138" s="256">
        <v>38</v>
      </c>
      <c r="O138" s="256">
        <v>36</v>
      </c>
      <c r="P138" s="256">
        <v>36</v>
      </c>
      <c r="Q138" s="256">
        <v>38</v>
      </c>
      <c r="R138" s="256">
        <v>33</v>
      </c>
      <c r="S138" s="256">
        <v>36</v>
      </c>
      <c r="T138" s="256">
        <v>44</v>
      </c>
      <c r="U138" s="256">
        <v>47</v>
      </c>
      <c r="V138" s="256">
        <v>54</v>
      </c>
      <c r="W138" s="256">
        <v>60</v>
      </c>
      <c r="X138" s="256">
        <v>52</v>
      </c>
      <c r="Y138" s="256">
        <v>38</v>
      </c>
      <c r="Z138" s="256">
        <v>30</v>
      </c>
      <c r="AA138" s="256">
        <v>26</v>
      </c>
      <c r="AB138" s="256">
        <v>21</v>
      </c>
      <c r="AC138" s="256">
        <v>30.125</v>
      </c>
    </row>
    <row r="139" spans="3:29" x14ac:dyDescent="0.25">
      <c r="C139" s="257">
        <v>44023</v>
      </c>
      <c r="D139" s="254" t="s">
        <v>11</v>
      </c>
      <c r="E139" s="256">
        <v>15</v>
      </c>
      <c r="F139" s="256">
        <v>8</v>
      </c>
      <c r="G139" s="256">
        <v>6</v>
      </c>
      <c r="H139" s="256">
        <v>5</v>
      </c>
      <c r="I139" s="256">
        <v>3</v>
      </c>
      <c r="J139" s="256">
        <v>5</v>
      </c>
      <c r="K139" s="256">
        <v>6</v>
      </c>
      <c r="L139" s="256">
        <v>11</v>
      </c>
      <c r="M139" s="256">
        <v>16</v>
      </c>
      <c r="N139" s="256">
        <v>21</v>
      </c>
      <c r="O139" s="256">
        <v>25</v>
      </c>
      <c r="P139" s="256">
        <v>28</v>
      </c>
      <c r="Q139" s="256">
        <v>30</v>
      </c>
      <c r="R139" s="256">
        <v>33</v>
      </c>
      <c r="S139" s="256">
        <v>39</v>
      </c>
      <c r="T139" s="256">
        <v>40</v>
      </c>
      <c r="U139" s="256">
        <v>37</v>
      </c>
      <c r="V139" s="256">
        <v>35</v>
      </c>
      <c r="W139" s="256">
        <v>35</v>
      </c>
      <c r="X139" s="256">
        <v>30</v>
      </c>
      <c r="Y139" s="256">
        <v>23</v>
      </c>
      <c r="Z139" s="256">
        <v>23</v>
      </c>
      <c r="AA139" s="256">
        <v>24</v>
      </c>
      <c r="AB139" s="256">
        <v>23</v>
      </c>
      <c r="AC139" s="256">
        <v>21.708333333333332</v>
      </c>
    </row>
    <row r="140" spans="3:29" x14ac:dyDescent="0.25">
      <c r="C140" s="257">
        <v>44024</v>
      </c>
      <c r="D140" s="254" t="s">
        <v>5</v>
      </c>
      <c r="E140" s="256">
        <v>20</v>
      </c>
      <c r="F140" s="256">
        <v>12</v>
      </c>
      <c r="G140" s="256">
        <v>6</v>
      </c>
      <c r="H140" s="256">
        <v>3</v>
      </c>
      <c r="I140" s="256">
        <v>2</v>
      </c>
      <c r="J140" s="256">
        <v>3</v>
      </c>
      <c r="K140" s="256">
        <v>4</v>
      </c>
      <c r="L140" s="256">
        <v>4</v>
      </c>
      <c r="M140" s="256">
        <v>4</v>
      </c>
      <c r="N140" s="256">
        <v>5</v>
      </c>
      <c r="O140" s="256">
        <v>8</v>
      </c>
      <c r="P140" s="256">
        <v>9</v>
      </c>
      <c r="Q140" s="256">
        <v>13</v>
      </c>
      <c r="R140" s="256">
        <v>16</v>
      </c>
      <c r="S140" s="256">
        <v>20</v>
      </c>
      <c r="T140" s="256">
        <v>24</v>
      </c>
      <c r="U140" s="256">
        <v>24</v>
      </c>
      <c r="V140" s="256">
        <v>24</v>
      </c>
      <c r="W140" s="256">
        <v>26</v>
      </c>
      <c r="X140" s="256">
        <v>26</v>
      </c>
      <c r="Y140" s="256">
        <v>26</v>
      </c>
      <c r="Z140" s="256">
        <v>28</v>
      </c>
      <c r="AA140" s="256">
        <v>30</v>
      </c>
      <c r="AB140" s="256">
        <v>31</v>
      </c>
      <c r="AC140" s="256">
        <v>15.333333333333334</v>
      </c>
    </row>
    <row r="141" spans="3:29" x14ac:dyDescent="0.25">
      <c r="C141" s="257">
        <v>44025</v>
      </c>
      <c r="D141" s="254" t="s">
        <v>6</v>
      </c>
      <c r="E141" s="256">
        <v>24</v>
      </c>
      <c r="F141" s="256">
        <v>10</v>
      </c>
      <c r="G141" s="256">
        <v>5</v>
      </c>
      <c r="H141" s="256">
        <v>6</v>
      </c>
      <c r="I141" s="256">
        <v>5</v>
      </c>
      <c r="J141" s="256">
        <v>5</v>
      </c>
      <c r="K141" s="256">
        <v>8</v>
      </c>
      <c r="L141" s="256">
        <v>32</v>
      </c>
      <c r="M141" s="256">
        <v>46</v>
      </c>
      <c r="N141" s="256">
        <v>41</v>
      </c>
      <c r="O141" s="256">
        <v>39</v>
      </c>
      <c r="P141" s="256">
        <v>37</v>
      </c>
      <c r="Q141" s="256">
        <v>36</v>
      </c>
      <c r="R141" s="256">
        <v>36</v>
      </c>
      <c r="S141" s="256">
        <v>39</v>
      </c>
      <c r="T141" s="256">
        <v>43</v>
      </c>
      <c r="U141" s="256">
        <v>46</v>
      </c>
      <c r="V141" s="256">
        <v>49</v>
      </c>
      <c r="W141" s="256">
        <v>59</v>
      </c>
      <c r="X141" s="256">
        <v>52</v>
      </c>
      <c r="Y141" s="256">
        <v>32</v>
      </c>
      <c r="Z141" s="256">
        <v>20</v>
      </c>
      <c r="AA141" s="256">
        <v>16</v>
      </c>
      <c r="AB141" s="256">
        <v>13</v>
      </c>
      <c r="AC141" s="256">
        <v>29.125</v>
      </c>
    </row>
    <row r="142" spans="3:29" x14ac:dyDescent="0.25">
      <c r="C142" s="257">
        <v>44026</v>
      </c>
      <c r="D142" s="254" t="s">
        <v>7</v>
      </c>
      <c r="E142" s="256">
        <v>11</v>
      </c>
      <c r="F142" s="256">
        <v>8</v>
      </c>
      <c r="G142" s="256">
        <v>7</v>
      </c>
      <c r="H142" s="256">
        <v>6</v>
      </c>
      <c r="I142" s="256">
        <v>7</v>
      </c>
      <c r="J142" s="256">
        <v>8</v>
      </c>
      <c r="K142" s="256">
        <v>8</v>
      </c>
      <c r="L142" s="256">
        <v>26</v>
      </c>
      <c r="M142" s="256">
        <v>41</v>
      </c>
      <c r="N142" s="256">
        <v>40</v>
      </c>
      <c r="O142" s="256">
        <v>39</v>
      </c>
      <c r="P142" s="256">
        <v>37</v>
      </c>
      <c r="Q142" s="256">
        <v>38</v>
      </c>
      <c r="R142" s="256">
        <v>39</v>
      </c>
      <c r="S142" s="256">
        <v>40</v>
      </c>
      <c r="T142" s="256">
        <v>43</v>
      </c>
      <c r="U142" s="256">
        <v>44</v>
      </c>
      <c r="V142" s="256">
        <v>51</v>
      </c>
      <c r="W142" s="256">
        <v>59</v>
      </c>
      <c r="X142" s="256">
        <v>55</v>
      </c>
      <c r="Y142" s="256">
        <v>36</v>
      </c>
      <c r="Z142" s="256">
        <v>26</v>
      </c>
      <c r="AA142" s="256">
        <v>22</v>
      </c>
      <c r="AB142" s="256">
        <v>17</v>
      </c>
      <c r="AC142" s="256">
        <v>29.5</v>
      </c>
    </row>
    <row r="143" spans="3:29" x14ac:dyDescent="0.25">
      <c r="C143" s="257">
        <v>44027</v>
      </c>
      <c r="D143" s="254" t="s">
        <v>8</v>
      </c>
      <c r="E143" s="256">
        <v>14</v>
      </c>
      <c r="F143" s="256">
        <v>8</v>
      </c>
      <c r="G143" s="256">
        <v>6</v>
      </c>
      <c r="H143" s="256">
        <v>6</v>
      </c>
      <c r="I143" s="256">
        <v>5</v>
      </c>
      <c r="J143" s="256">
        <v>7</v>
      </c>
      <c r="K143" s="256">
        <v>6</v>
      </c>
      <c r="L143" s="256">
        <v>8</v>
      </c>
      <c r="M143" s="256">
        <v>11</v>
      </c>
      <c r="N143" s="256">
        <v>14</v>
      </c>
      <c r="O143" s="256">
        <v>17</v>
      </c>
      <c r="P143" s="256">
        <v>20</v>
      </c>
      <c r="Q143" s="256">
        <v>21</v>
      </c>
      <c r="R143" s="256">
        <v>23</v>
      </c>
      <c r="S143" s="256">
        <v>26</v>
      </c>
      <c r="T143" s="256">
        <v>26</v>
      </c>
      <c r="U143" s="256">
        <v>25</v>
      </c>
      <c r="V143" s="256">
        <v>26</v>
      </c>
      <c r="W143" s="256">
        <v>26</v>
      </c>
      <c r="X143" s="256">
        <v>21</v>
      </c>
      <c r="Y143" s="256">
        <v>17</v>
      </c>
      <c r="Z143" s="256">
        <v>16</v>
      </c>
      <c r="AA143" s="256">
        <v>16</v>
      </c>
      <c r="AB143" s="256">
        <v>15</v>
      </c>
      <c r="AC143" s="256">
        <v>15.833333333333334</v>
      </c>
    </row>
    <row r="144" spans="3:29" x14ac:dyDescent="0.25">
      <c r="C144" s="257">
        <v>44028</v>
      </c>
      <c r="D144" s="254" t="s">
        <v>9</v>
      </c>
      <c r="E144" s="256">
        <v>11</v>
      </c>
      <c r="F144" s="256">
        <v>6</v>
      </c>
      <c r="G144" s="256">
        <v>6</v>
      </c>
      <c r="H144" s="256">
        <v>6</v>
      </c>
      <c r="I144" s="256">
        <v>6</v>
      </c>
      <c r="J144" s="256">
        <v>6</v>
      </c>
      <c r="K144" s="256">
        <v>8</v>
      </c>
      <c r="L144" s="256">
        <v>28</v>
      </c>
      <c r="M144" s="256">
        <v>40</v>
      </c>
      <c r="N144" s="256">
        <v>37</v>
      </c>
      <c r="O144" s="256">
        <v>36</v>
      </c>
      <c r="P144" s="256">
        <v>37</v>
      </c>
      <c r="Q144" s="256">
        <v>37</v>
      </c>
      <c r="R144" s="256">
        <v>36</v>
      </c>
      <c r="S144" s="256">
        <v>38</v>
      </c>
      <c r="T144" s="256">
        <v>40</v>
      </c>
      <c r="U144" s="256">
        <v>42</v>
      </c>
      <c r="V144" s="256">
        <v>47</v>
      </c>
      <c r="W144" s="256">
        <v>55</v>
      </c>
      <c r="X144" s="256">
        <v>49</v>
      </c>
      <c r="Y144" s="256">
        <v>31</v>
      </c>
      <c r="Z144" s="256">
        <v>23</v>
      </c>
      <c r="AA144" s="256">
        <v>19</v>
      </c>
      <c r="AB144" s="256">
        <v>16</v>
      </c>
      <c r="AC144" s="256">
        <v>27.5</v>
      </c>
    </row>
    <row r="145" spans="3:29" x14ac:dyDescent="0.25">
      <c r="C145" s="257">
        <v>44029</v>
      </c>
      <c r="D145" s="254" t="s">
        <v>10</v>
      </c>
      <c r="E145" s="256">
        <v>13</v>
      </c>
      <c r="F145" s="256">
        <v>7</v>
      </c>
      <c r="G145" s="256">
        <v>6</v>
      </c>
      <c r="H145" s="256">
        <v>6</v>
      </c>
      <c r="I145" s="256">
        <v>7</v>
      </c>
      <c r="J145" s="256">
        <v>7</v>
      </c>
      <c r="K145" s="256">
        <v>10</v>
      </c>
      <c r="L145" s="256">
        <v>26</v>
      </c>
      <c r="M145" s="256">
        <v>38</v>
      </c>
      <c r="N145" s="256">
        <v>36</v>
      </c>
      <c r="O145" s="256">
        <v>35</v>
      </c>
      <c r="P145" s="256">
        <v>36</v>
      </c>
      <c r="Q145" s="256">
        <v>37</v>
      </c>
      <c r="R145" s="256">
        <v>32</v>
      </c>
      <c r="S145" s="256">
        <v>35</v>
      </c>
      <c r="T145" s="256">
        <v>44</v>
      </c>
      <c r="U145" s="256">
        <v>46</v>
      </c>
      <c r="V145" s="256">
        <v>50</v>
      </c>
      <c r="W145" s="256">
        <v>55</v>
      </c>
      <c r="X145" s="256">
        <v>50</v>
      </c>
      <c r="Y145" s="256">
        <v>38</v>
      </c>
      <c r="Z145" s="256">
        <v>29</v>
      </c>
      <c r="AA145" s="256">
        <v>25</v>
      </c>
      <c r="AB145" s="256">
        <v>19</v>
      </c>
      <c r="AC145" s="256">
        <v>28.625</v>
      </c>
    </row>
    <row r="146" spans="3:29" x14ac:dyDescent="0.25">
      <c r="C146" s="257">
        <v>44030</v>
      </c>
      <c r="D146" s="254" t="s">
        <v>11</v>
      </c>
      <c r="E146" s="256">
        <v>13</v>
      </c>
      <c r="F146" s="256">
        <v>8</v>
      </c>
      <c r="G146" s="256">
        <v>6</v>
      </c>
      <c r="H146" s="256">
        <v>5</v>
      </c>
      <c r="I146" s="256">
        <v>5</v>
      </c>
      <c r="J146" s="256">
        <v>6</v>
      </c>
      <c r="K146" s="256">
        <v>7</v>
      </c>
      <c r="L146" s="256">
        <v>12</v>
      </c>
      <c r="M146" s="256">
        <v>17</v>
      </c>
      <c r="N146" s="256">
        <v>22</v>
      </c>
      <c r="O146" s="256">
        <v>26</v>
      </c>
      <c r="P146" s="256">
        <v>30</v>
      </c>
      <c r="Q146" s="256">
        <v>33</v>
      </c>
      <c r="R146" s="256">
        <v>36</v>
      </c>
      <c r="S146" s="256">
        <v>39</v>
      </c>
      <c r="T146" s="256">
        <v>39</v>
      </c>
      <c r="U146" s="256">
        <v>37</v>
      </c>
      <c r="V146" s="256">
        <v>38</v>
      </c>
      <c r="W146" s="256">
        <v>36</v>
      </c>
      <c r="X146" s="256">
        <v>31</v>
      </c>
      <c r="Y146" s="256">
        <v>26</v>
      </c>
      <c r="Z146" s="256">
        <v>25</v>
      </c>
      <c r="AA146" s="256">
        <v>26</v>
      </c>
      <c r="AB146" s="256">
        <v>24</v>
      </c>
      <c r="AC146" s="256">
        <v>22.791666666666668</v>
      </c>
    </row>
    <row r="147" spans="3:29" x14ac:dyDescent="0.25">
      <c r="C147" s="257">
        <v>44031</v>
      </c>
      <c r="D147" s="254" t="s">
        <v>5</v>
      </c>
      <c r="E147" s="256">
        <v>20</v>
      </c>
      <c r="F147" s="256">
        <v>12</v>
      </c>
      <c r="G147" s="256">
        <v>7</v>
      </c>
      <c r="H147" s="256">
        <v>3</v>
      </c>
      <c r="I147" s="256">
        <v>3</v>
      </c>
      <c r="J147" s="256">
        <v>4</v>
      </c>
      <c r="K147" s="256">
        <v>4</v>
      </c>
      <c r="L147" s="256">
        <v>4</v>
      </c>
      <c r="M147" s="256">
        <v>4</v>
      </c>
      <c r="N147" s="256">
        <v>6</v>
      </c>
      <c r="O147" s="256">
        <v>8</v>
      </c>
      <c r="P147" s="256">
        <v>11</v>
      </c>
      <c r="Q147" s="256">
        <v>14</v>
      </c>
      <c r="R147" s="256">
        <v>17</v>
      </c>
      <c r="S147" s="256">
        <v>22</v>
      </c>
      <c r="T147" s="256">
        <v>25</v>
      </c>
      <c r="U147" s="256">
        <v>23</v>
      </c>
      <c r="V147" s="256">
        <v>21</v>
      </c>
      <c r="W147" s="256">
        <v>20</v>
      </c>
      <c r="X147" s="256">
        <v>18</v>
      </c>
      <c r="Y147" s="256">
        <v>18</v>
      </c>
      <c r="Z147" s="256">
        <v>23</v>
      </c>
      <c r="AA147" s="256">
        <v>26</v>
      </c>
      <c r="AB147" s="256">
        <v>25</v>
      </c>
      <c r="AC147" s="256">
        <v>14.083333333333334</v>
      </c>
    </row>
    <row r="148" spans="3:29" x14ac:dyDescent="0.25">
      <c r="C148" s="257">
        <v>44032</v>
      </c>
      <c r="D148" s="254" t="s">
        <v>6</v>
      </c>
      <c r="E148" s="256">
        <v>18</v>
      </c>
      <c r="F148" s="256">
        <v>7</v>
      </c>
      <c r="G148" s="256">
        <v>2</v>
      </c>
      <c r="H148" s="256">
        <v>2</v>
      </c>
      <c r="I148" s="256">
        <v>1</v>
      </c>
      <c r="J148" s="256">
        <v>2</v>
      </c>
      <c r="K148" s="256">
        <v>6</v>
      </c>
      <c r="L148" s="256">
        <v>30</v>
      </c>
      <c r="M148" s="256">
        <v>41</v>
      </c>
      <c r="N148" s="256">
        <v>38</v>
      </c>
      <c r="O148" s="256">
        <v>35</v>
      </c>
      <c r="P148" s="256">
        <v>36</v>
      </c>
      <c r="Q148" s="256">
        <v>36</v>
      </c>
      <c r="R148" s="256">
        <v>35</v>
      </c>
      <c r="S148" s="256">
        <v>38</v>
      </c>
      <c r="T148" s="256">
        <v>40</v>
      </c>
      <c r="U148" s="256">
        <v>41</v>
      </c>
      <c r="V148" s="256">
        <v>46</v>
      </c>
      <c r="W148" s="256">
        <v>53</v>
      </c>
      <c r="X148" s="256">
        <v>43</v>
      </c>
      <c r="Y148" s="256">
        <v>25</v>
      </c>
      <c r="Z148" s="256">
        <v>19</v>
      </c>
      <c r="AA148" s="256">
        <v>18</v>
      </c>
      <c r="AB148" s="256">
        <v>15</v>
      </c>
      <c r="AC148" s="256">
        <v>26.125</v>
      </c>
    </row>
    <row r="149" spans="3:29" x14ac:dyDescent="0.25">
      <c r="C149" s="257">
        <v>44033</v>
      </c>
      <c r="D149" s="254" t="s">
        <v>7</v>
      </c>
      <c r="E149" s="256">
        <v>11</v>
      </c>
      <c r="F149" s="256">
        <v>8</v>
      </c>
      <c r="G149" s="256">
        <v>8</v>
      </c>
      <c r="H149" s="256">
        <v>8</v>
      </c>
      <c r="I149" s="256">
        <v>8</v>
      </c>
      <c r="J149" s="256">
        <v>7</v>
      </c>
      <c r="K149" s="256">
        <v>9</v>
      </c>
      <c r="L149" s="256">
        <v>29</v>
      </c>
      <c r="M149" s="256">
        <v>42</v>
      </c>
      <c r="N149" s="256">
        <v>40</v>
      </c>
      <c r="O149" s="256">
        <v>40</v>
      </c>
      <c r="P149" s="256">
        <v>39</v>
      </c>
      <c r="Q149" s="256">
        <v>39</v>
      </c>
      <c r="R149" s="256">
        <v>39</v>
      </c>
      <c r="S149" s="256">
        <v>43</v>
      </c>
      <c r="T149" s="256">
        <v>42</v>
      </c>
      <c r="U149" s="256">
        <v>42</v>
      </c>
      <c r="V149" s="256">
        <v>49</v>
      </c>
      <c r="W149" s="256">
        <v>56</v>
      </c>
      <c r="X149" s="256">
        <v>48</v>
      </c>
      <c r="Y149" s="256">
        <v>31</v>
      </c>
      <c r="Z149" s="256">
        <v>22</v>
      </c>
      <c r="AA149" s="256">
        <v>18</v>
      </c>
      <c r="AB149" s="256">
        <v>15</v>
      </c>
      <c r="AC149" s="256">
        <v>28.875</v>
      </c>
    </row>
    <row r="150" spans="3:29" x14ac:dyDescent="0.25">
      <c r="C150" s="257">
        <v>44034</v>
      </c>
      <c r="D150" s="254" t="s">
        <v>8</v>
      </c>
      <c r="E150" s="256">
        <v>12</v>
      </c>
      <c r="F150" s="256">
        <v>8</v>
      </c>
      <c r="G150" s="256">
        <v>6</v>
      </c>
      <c r="H150" s="256">
        <v>7</v>
      </c>
      <c r="I150" s="256">
        <v>8</v>
      </c>
      <c r="J150" s="256">
        <v>7</v>
      </c>
      <c r="K150" s="256">
        <v>11</v>
      </c>
      <c r="L150" s="256">
        <v>30</v>
      </c>
      <c r="M150" s="256">
        <v>41</v>
      </c>
      <c r="N150" s="256">
        <v>38</v>
      </c>
      <c r="O150" s="256">
        <v>39</v>
      </c>
      <c r="P150" s="256">
        <v>38</v>
      </c>
      <c r="Q150" s="256">
        <v>40</v>
      </c>
      <c r="R150" s="256">
        <v>39</v>
      </c>
      <c r="S150" s="256">
        <v>40</v>
      </c>
      <c r="T150" s="256">
        <v>42</v>
      </c>
      <c r="U150" s="256">
        <v>44</v>
      </c>
      <c r="V150" s="256">
        <v>49</v>
      </c>
      <c r="W150" s="256">
        <v>57</v>
      </c>
      <c r="X150" s="256">
        <v>50</v>
      </c>
      <c r="Y150" s="256">
        <v>32</v>
      </c>
      <c r="Z150" s="256">
        <v>23</v>
      </c>
      <c r="AA150" s="256">
        <v>20</v>
      </c>
      <c r="AB150" s="256">
        <v>17</v>
      </c>
      <c r="AC150" s="256">
        <v>29.083333333333332</v>
      </c>
    </row>
    <row r="151" spans="3:29" x14ac:dyDescent="0.25">
      <c r="C151" s="257">
        <v>44035</v>
      </c>
      <c r="D151" s="254" t="s">
        <v>9</v>
      </c>
      <c r="E151" s="256">
        <v>13</v>
      </c>
      <c r="F151" s="256">
        <v>9</v>
      </c>
      <c r="G151" s="256">
        <v>7</v>
      </c>
      <c r="H151" s="256">
        <v>5</v>
      </c>
      <c r="I151" s="256">
        <v>7</v>
      </c>
      <c r="J151" s="256">
        <v>7</v>
      </c>
      <c r="K151" s="256">
        <v>11</v>
      </c>
      <c r="L151" s="256">
        <v>30</v>
      </c>
      <c r="M151" s="256">
        <v>41</v>
      </c>
      <c r="N151" s="256">
        <v>38</v>
      </c>
      <c r="O151" s="256">
        <v>39</v>
      </c>
      <c r="P151" s="256">
        <v>41</v>
      </c>
      <c r="Q151" s="256">
        <v>41</v>
      </c>
      <c r="R151" s="256">
        <v>39</v>
      </c>
      <c r="S151" s="256">
        <v>41</v>
      </c>
      <c r="T151" s="256">
        <v>42</v>
      </c>
      <c r="U151" s="256">
        <v>44</v>
      </c>
      <c r="V151" s="256">
        <v>49</v>
      </c>
      <c r="W151" s="256">
        <v>57</v>
      </c>
      <c r="X151" s="256">
        <v>51</v>
      </c>
      <c r="Y151" s="256">
        <v>33</v>
      </c>
      <c r="Z151" s="256">
        <v>24</v>
      </c>
      <c r="AA151" s="256">
        <v>22</v>
      </c>
      <c r="AB151" s="256">
        <v>18</v>
      </c>
      <c r="AC151" s="256">
        <v>29.541666666666668</v>
      </c>
    </row>
    <row r="152" spans="3:29" x14ac:dyDescent="0.25">
      <c r="C152" s="257">
        <v>44036</v>
      </c>
      <c r="D152" s="254" t="s">
        <v>10</v>
      </c>
      <c r="E152" s="256">
        <v>14</v>
      </c>
      <c r="F152" s="256">
        <v>8</v>
      </c>
      <c r="G152" s="256">
        <v>7</v>
      </c>
      <c r="H152" s="256">
        <v>7</v>
      </c>
      <c r="I152" s="256">
        <v>5</v>
      </c>
      <c r="J152" s="256">
        <v>8</v>
      </c>
      <c r="K152" s="256">
        <v>11</v>
      </c>
      <c r="L152" s="256">
        <v>29</v>
      </c>
      <c r="M152" s="256">
        <v>40</v>
      </c>
      <c r="N152" s="256">
        <v>36</v>
      </c>
      <c r="O152" s="256">
        <v>38</v>
      </c>
      <c r="P152" s="256">
        <v>37</v>
      </c>
      <c r="Q152" s="256">
        <v>36</v>
      </c>
      <c r="R152" s="256">
        <v>30</v>
      </c>
      <c r="S152" s="256">
        <v>33</v>
      </c>
      <c r="T152" s="256">
        <v>41</v>
      </c>
      <c r="U152" s="256">
        <v>48</v>
      </c>
      <c r="V152" s="256">
        <v>53</v>
      </c>
      <c r="W152" s="256">
        <v>56</v>
      </c>
      <c r="X152" s="256">
        <v>51</v>
      </c>
      <c r="Y152" s="256">
        <v>38</v>
      </c>
      <c r="Z152" s="256">
        <v>32</v>
      </c>
      <c r="AA152" s="256">
        <v>29</v>
      </c>
      <c r="AB152" s="256">
        <v>24</v>
      </c>
      <c r="AC152" s="256">
        <v>29.625</v>
      </c>
    </row>
    <row r="153" spans="3:29" x14ac:dyDescent="0.25">
      <c r="C153" s="257">
        <v>44037</v>
      </c>
      <c r="D153" s="254" t="s">
        <v>11</v>
      </c>
      <c r="E153" s="256">
        <v>15</v>
      </c>
      <c r="F153" s="256">
        <v>9</v>
      </c>
      <c r="G153" s="256">
        <v>7</v>
      </c>
      <c r="H153" s="256">
        <v>5</v>
      </c>
      <c r="I153" s="256">
        <v>5</v>
      </c>
      <c r="J153" s="256">
        <v>7</v>
      </c>
      <c r="K153" s="256">
        <v>10</v>
      </c>
      <c r="L153" s="256">
        <v>15</v>
      </c>
      <c r="M153" s="256">
        <v>18</v>
      </c>
      <c r="N153" s="256">
        <v>23</v>
      </c>
      <c r="O153" s="256">
        <v>27</v>
      </c>
      <c r="P153" s="256">
        <v>29</v>
      </c>
      <c r="Q153" s="256">
        <v>30</v>
      </c>
      <c r="R153" s="256">
        <v>34</v>
      </c>
      <c r="S153" s="256">
        <v>36</v>
      </c>
      <c r="T153" s="256">
        <v>37</v>
      </c>
      <c r="U153" s="256">
        <v>35</v>
      </c>
      <c r="V153" s="256">
        <v>34</v>
      </c>
      <c r="W153" s="256">
        <v>33</v>
      </c>
      <c r="X153" s="256">
        <v>30</v>
      </c>
      <c r="Y153" s="256">
        <v>25</v>
      </c>
      <c r="Z153" s="256">
        <v>23</v>
      </c>
      <c r="AA153" s="256">
        <v>21</v>
      </c>
      <c r="AB153" s="256">
        <v>22</v>
      </c>
      <c r="AC153" s="256">
        <v>22.083333333333332</v>
      </c>
    </row>
    <row r="154" spans="3:29" x14ac:dyDescent="0.25">
      <c r="C154" s="257">
        <v>44038</v>
      </c>
      <c r="D154" s="254" t="s">
        <v>5</v>
      </c>
      <c r="E154" s="256">
        <v>18</v>
      </c>
      <c r="F154" s="256">
        <v>11</v>
      </c>
      <c r="G154" s="256">
        <v>7</v>
      </c>
      <c r="H154" s="256">
        <v>4</v>
      </c>
      <c r="I154" s="256">
        <v>3</v>
      </c>
      <c r="J154" s="256">
        <v>3</v>
      </c>
      <c r="K154" s="256">
        <v>3</v>
      </c>
      <c r="L154" s="256">
        <v>3</v>
      </c>
      <c r="M154" s="256">
        <v>3</v>
      </c>
      <c r="N154" s="256">
        <v>4</v>
      </c>
      <c r="O154" s="256">
        <v>7</v>
      </c>
      <c r="P154" s="256">
        <v>9</v>
      </c>
      <c r="Q154" s="256">
        <v>12</v>
      </c>
      <c r="R154" s="256">
        <v>16</v>
      </c>
      <c r="S154" s="256">
        <v>19</v>
      </c>
      <c r="T154" s="256">
        <v>21</v>
      </c>
      <c r="U154" s="256">
        <v>19</v>
      </c>
      <c r="V154" s="256">
        <v>18</v>
      </c>
      <c r="W154" s="256">
        <v>19</v>
      </c>
      <c r="X154" s="256">
        <v>19</v>
      </c>
      <c r="Y154" s="256">
        <v>18</v>
      </c>
      <c r="Z154" s="256">
        <v>22</v>
      </c>
      <c r="AA154" s="256">
        <v>25</v>
      </c>
      <c r="AB154" s="256">
        <v>22</v>
      </c>
      <c r="AC154" s="256">
        <v>12.708333333333334</v>
      </c>
    </row>
    <row r="155" spans="3:29" x14ac:dyDescent="0.25">
      <c r="C155" s="257">
        <v>44039</v>
      </c>
      <c r="D155" s="254" t="s">
        <v>6</v>
      </c>
      <c r="E155" s="256">
        <v>17</v>
      </c>
      <c r="F155" s="256">
        <v>9</v>
      </c>
      <c r="G155" s="256">
        <v>6</v>
      </c>
      <c r="H155" s="256">
        <v>5</v>
      </c>
      <c r="I155" s="256">
        <v>4</v>
      </c>
      <c r="J155" s="256">
        <v>5</v>
      </c>
      <c r="K155" s="256">
        <v>9</v>
      </c>
      <c r="L155" s="256">
        <v>29</v>
      </c>
      <c r="M155" s="256">
        <v>37</v>
      </c>
      <c r="N155" s="256">
        <v>30</v>
      </c>
      <c r="O155" s="256">
        <v>30</v>
      </c>
      <c r="P155" s="256">
        <v>32</v>
      </c>
      <c r="Q155" s="256">
        <v>34</v>
      </c>
      <c r="R155" s="256">
        <v>35</v>
      </c>
      <c r="S155" s="256">
        <v>36</v>
      </c>
      <c r="T155" s="256">
        <v>37</v>
      </c>
      <c r="U155" s="256">
        <v>37</v>
      </c>
      <c r="V155" s="256">
        <v>42</v>
      </c>
      <c r="W155" s="256">
        <v>51</v>
      </c>
      <c r="X155" s="256">
        <v>42</v>
      </c>
      <c r="Y155" s="256">
        <v>24</v>
      </c>
      <c r="Z155" s="256">
        <v>20</v>
      </c>
      <c r="AA155" s="256">
        <v>17</v>
      </c>
      <c r="AB155" s="256">
        <v>14</v>
      </c>
      <c r="AC155" s="256">
        <v>25.083333333333332</v>
      </c>
    </row>
    <row r="156" spans="3:29" x14ac:dyDescent="0.25">
      <c r="C156" s="257">
        <v>44040</v>
      </c>
      <c r="D156" s="254" t="s">
        <v>7</v>
      </c>
      <c r="E156" s="256">
        <v>11</v>
      </c>
      <c r="F156" s="256">
        <v>8</v>
      </c>
      <c r="G156" s="256">
        <v>7</v>
      </c>
      <c r="H156" s="256">
        <v>5</v>
      </c>
      <c r="I156" s="256">
        <v>6</v>
      </c>
      <c r="J156" s="256">
        <v>7</v>
      </c>
      <c r="K156" s="256">
        <v>10</v>
      </c>
      <c r="L156" s="256">
        <v>27</v>
      </c>
      <c r="M156" s="256">
        <v>34</v>
      </c>
      <c r="N156" s="256">
        <v>29</v>
      </c>
      <c r="O156" s="256">
        <v>32</v>
      </c>
      <c r="P156" s="256">
        <v>34</v>
      </c>
      <c r="Q156" s="256">
        <v>35</v>
      </c>
      <c r="R156" s="256">
        <v>35</v>
      </c>
      <c r="S156" s="256">
        <v>36</v>
      </c>
      <c r="T156" s="256">
        <v>40</v>
      </c>
      <c r="U156" s="256">
        <v>40</v>
      </c>
      <c r="V156" s="256">
        <v>44</v>
      </c>
      <c r="W156" s="256">
        <v>50</v>
      </c>
      <c r="X156" s="256">
        <v>42</v>
      </c>
      <c r="Y156" s="256">
        <v>28</v>
      </c>
      <c r="Z156" s="256">
        <v>25</v>
      </c>
      <c r="AA156" s="256">
        <v>21</v>
      </c>
      <c r="AB156" s="256">
        <v>17</v>
      </c>
      <c r="AC156" s="256">
        <v>25.958333333333332</v>
      </c>
    </row>
    <row r="157" spans="3:29" x14ac:dyDescent="0.25">
      <c r="C157" s="257">
        <v>44041</v>
      </c>
      <c r="D157" s="254" t="s">
        <v>8</v>
      </c>
      <c r="E157" s="256">
        <v>10</v>
      </c>
      <c r="F157" s="256">
        <v>6</v>
      </c>
      <c r="G157" s="256">
        <v>4</v>
      </c>
      <c r="H157" s="256">
        <v>3</v>
      </c>
      <c r="I157" s="256">
        <v>4</v>
      </c>
      <c r="J157" s="256">
        <v>7</v>
      </c>
      <c r="K157" s="256">
        <v>11</v>
      </c>
      <c r="L157" s="256">
        <v>26</v>
      </c>
      <c r="M157" s="256">
        <v>32</v>
      </c>
      <c r="N157" s="256">
        <v>26</v>
      </c>
      <c r="O157" s="256">
        <v>28</v>
      </c>
      <c r="P157" s="256">
        <v>33</v>
      </c>
      <c r="Q157" s="256">
        <v>35</v>
      </c>
      <c r="R157" s="256">
        <v>37</v>
      </c>
      <c r="S157" s="256">
        <v>41</v>
      </c>
      <c r="T157" s="256">
        <v>44</v>
      </c>
      <c r="U157" s="256">
        <v>44</v>
      </c>
      <c r="V157" s="256">
        <v>49</v>
      </c>
      <c r="W157" s="256">
        <v>52</v>
      </c>
      <c r="X157" s="256">
        <v>44</v>
      </c>
      <c r="Y157" s="256">
        <v>34</v>
      </c>
      <c r="Z157" s="256">
        <v>34</v>
      </c>
      <c r="AA157" s="256">
        <v>33</v>
      </c>
      <c r="AB157" s="256">
        <v>27</v>
      </c>
      <c r="AC157" s="256">
        <v>27.666666666666668</v>
      </c>
    </row>
    <row r="158" spans="3:29" x14ac:dyDescent="0.25">
      <c r="C158" s="257">
        <v>44042</v>
      </c>
      <c r="D158" s="254" t="s">
        <v>9</v>
      </c>
      <c r="E158" s="256">
        <v>21</v>
      </c>
      <c r="F158" s="256">
        <v>13</v>
      </c>
      <c r="G158" s="256">
        <v>7</v>
      </c>
      <c r="H158" s="256">
        <v>4</v>
      </c>
      <c r="I158" s="256">
        <v>4</v>
      </c>
      <c r="J158" s="256">
        <v>6</v>
      </c>
      <c r="K158" s="256">
        <v>8</v>
      </c>
      <c r="L158" s="256">
        <v>12</v>
      </c>
      <c r="M158" s="256">
        <v>13</v>
      </c>
      <c r="N158" s="256">
        <v>12</v>
      </c>
      <c r="O158" s="256">
        <v>15</v>
      </c>
      <c r="P158" s="256">
        <v>18</v>
      </c>
      <c r="Q158" s="256">
        <v>26</v>
      </c>
      <c r="R158" s="256">
        <v>36</v>
      </c>
      <c r="S158" s="256">
        <v>35</v>
      </c>
      <c r="T158" s="256">
        <v>33</v>
      </c>
      <c r="U158" s="256">
        <v>29</v>
      </c>
      <c r="V158" s="256">
        <v>23</v>
      </c>
      <c r="W158" s="256">
        <v>17</v>
      </c>
      <c r="X158" s="256">
        <v>12</v>
      </c>
      <c r="Y158" s="256">
        <v>10</v>
      </c>
      <c r="Z158" s="256">
        <v>14</v>
      </c>
      <c r="AA158" s="256">
        <v>14</v>
      </c>
      <c r="AB158" s="256">
        <v>11</v>
      </c>
      <c r="AC158" s="256">
        <v>16.375</v>
      </c>
    </row>
    <row r="159" spans="3:29" x14ac:dyDescent="0.25">
      <c r="C159" s="257">
        <v>44043</v>
      </c>
      <c r="D159" s="254" t="s">
        <v>10</v>
      </c>
      <c r="E159" s="256">
        <v>8</v>
      </c>
      <c r="F159" s="256">
        <v>4</v>
      </c>
      <c r="G159" s="256">
        <v>3</v>
      </c>
      <c r="H159" s="256">
        <v>1</v>
      </c>
      <c r="I159" s="256">
        <v>1</v>
      </c>
      <c r="J159" s="256">
        <v>4</v>
      </c>
      <c r="K159" s="256">
        <v>1</v>
      </c>
      <c r="L159" s="256">
        <v>3</v>
      </c>
      <c r="M159" s="256">
        <v>6</v>
      </c>
      <c r="N159" s="256">
        <v>7</v>
      </c>
      <c r="O159" s="256">
        <v>7</v>
      </c>
      <c r="P159" s="256">
        <v>7</v>
      </c>
      <c r="Q159" s="256">
        <v>9</v>
      </c>
      <c r="R159" s="256">
        <v>8</v>
      </c>
      <c r="S159" s="256">
        <v>14</v>
      </c>
      <c r="T159" s="256">
        <v>18</v>
      </c>
      <c r="U159" s="256">
        <v>18</v>
      </c>
      <c r="V159" s="256">
        <v>15</v>
      </c>
      <c r="W159" s="256">
        <v>16</v>
      </c>
      <c r="X159" s="256">
        <v>18</v>
      </c>
      <c r="Y159" s="256">
        <v>21</v>
      </c>
      <c r="Z159" s="256">
        <v>25</v>
      </c>
      <c r="AA159" s="256">
        <v>24</v>
      </c>
      <c r="AB159" s="256">
        <v>22</v>
      </c>
      <c r="AC159" s="256">
        <v>10.833333333333334</v>
      </c>
    </row>
    <row r="160" spans="3:29" x14ac:dyDescent="0.25">
      <c r="C160" s="257">
        <v>44044</v>
      </c>
      <c r="D160" s="254" t="s">
        <v>11</v>
      </c>
      <c r="E160" s="256">
        <v>14</v>
      </c>
      <c r="F160" s="256">
        <v>5</v>
      </c>
      <c r="G160" s="256">
        <v>2</v>
      </c>
      <c r="H160" s="256">
        <v>1</v>
      </c>
      <c r="I160" s="256">
        <v>1</v>
      </c>
      <c r="J160" s="256">
        <v>2</v>
      </c>
      <c r="K160" s="256">
        <v>2</v>
      </c>
      <c r="L160" s="256">
        <v>4</v>
      </c>
      <c r="M160" s="256">
        <v>3</v>
      </c>
      <c r="N160" s="256">
        <v>3</v>
      </c>
      <c r="O160" s="256">
        <v>5</v>
      </c>
      <c r="P160" s="256">
        <v>8</v>
      </c>
      <c r="Q160" s="256">
        <v>12</v>
      </c>
      <c r="R160" s="256">
        <v>17</v>
      </c>
      <c r="S160" s="256">
        <v>22</v>
      </c>
      <c r="T160" s="256">
        <v>26</v>
      </c>
      <c r="U160" s="256">
        <v>22</v>
      </c>
      <c r="V160" s="256">
        <v>21</v>
      </c>
      <c r="W160" s="256">
        <v>24</v>
      </c>
      <c r="X160" s="256">
        <v>24</v>
      </c>
      <c r="Y160" s="256">
        <v>24</v>
      </c>
      <c r="Z160" s="256">
        <v>25</v>
      </c>
      <c r="AA160" s="256">
        <v>23</v>
      </c>
      <c r="AB160" s="256">
        <v>22</v>
      </c>
      <c r="AC160" s="256">
        <v>13</v>
      </c>
    </row>
    <row r="161" spans="3:29" x14ac:dyDescent="0.25">
      <c r="C161" s="257">
        <v>44045</v>
      </c>
      <c r="D161" s="254" t="s">
        <v>5</v>
      </c>
      <c r="E161" s="256">
        <v>13</v>
      </c>
      <c r="F161" s="256">
        <v>5</v>
      </c>
      <c r="G161" s="256">
        <v>1</v>
      </c>
      <c r="H161" s="256">
        <v>1</v>
      </c>
      <c r="I161" s="256">
        <v>1</v>
      </c>
      <c r="J161" s="256">
        <v>1</v>
      </c>
      <c r="K161" s="256">
        <v>1</v>
      </c>
      <c r="L161" s="256">
        <v>2</v>
      </c>
      <c r="M161" s="256">
        <v>1</v>
      </c>
      <c r="N161" s="256">
        <v>1</v>
      </c>
      <c r="O161" s="256">
        <v>4</v>
      </c>
      <c r="P161" s="256">
        <v>6</v>
      </c>
      <c r="Q161" s="256">
        <v>9</v>
      </c>
      <c r="R161" s="256">
        <v>13</v>
      </c>
      <c r="S161" s="256">
        <v>19</v>
      </c>
      <c r="T161" s="256">
        <v>21</v>
      </c>
      <c r="U161" s="256">
        <v>20</v>
      </c>
      <c r="V161" s="256">
        <v>20</v>
      </c>
      <c r="W161" s="256">
        <v>21</v>
      </c>
      <c r="X161" s="256">
        <v>23</v>
      </c>
      <c r="Y161" s="256">
        <v>25</v>
      </c>
      <c r="Z161" s="256">
        <v>27</v>
      </c>
      <c r="AA161" s="256">
        <v>26</v>
      </c>
      <c r="AB161" s="256">
        <v>24</v>
      </c>
      <c r="AC161" s="256">
        <v>11.875</v>
      </c>
    </row>
    <row r="162" spans="3:29" x14ac:dyDescent="0.25">
      <c r="C162" s="257">
        <v>44046</v>
      </c>
      <c r="D162" s="254" t="s">
        <v>6</v>
      </c>
      <c r="E162" s="256">
        <v>20</v>
      </c>
      <c r="F162" s="256">
        <v>10</v>
      </c>
      <c r="G162" s="256">
        <v>3</v>
      </c>
      <c r="H162" s="256">
        <v>1</v>
      </c>
      <c r="I162" s="256">
        <v>1</v>
      </c>
      <c r="J162" s="256">
        <v>1</v>
      </c>
      <c r="K162" s="256">
        <v>1</v>
      </c>
      <c r="L162" s="256">
        <v>1</v>
      </c>
      <c r="M162" s="256">
        <v>2</v>
      </c>
      <c r="N162" s="256">
        <v>2</v>
      </c>
      <c r="O162" s="256">
        <v>4</v>
      </c>
      <c r="P162" s="256">
        <v>6</v>
      </c>
      <c r="Q162" s="256">
        <v>11</v>
      </c>
      <c r="R162" s="256">
        <v>16</v>
      </c>
      <c r="S162" s="256">
        <v>20</v>
      </c>
      <c r="T162" s="256">
        <v>22</v>
      </c>
      <c r="U162" s="256">
        <v>21</v>
      </c>
      <c r="V162" s="256">
        <v>19</v>
      </c>
      <c r="W162" s="256">
        <v>17</v>
      </c>
      <c r="X162" s="256">
        <v>17</v>
      </c>
      <c r="Y162" s="256">
        <v>18</v>
      </c>
      <c r="Z162" s="256">
        <v>21</v>
      </c>
      <c r="AA162" s="256">
        <v>21</v>
      </c>
      <c r="AB162" s="256">
        <v>18</v>
      </c>
      <c r="AC162" s="256">
        <v>11.375</v>
      </c>
    </row>
    <row r="163" spans="3:29" x14ac:dyDescent="0.25">
      <c r="C163" s="257">
        <v>44047</v>
      </c>
      <c r="D163" s="254" t="s">
        <v>7</v>
      </c>
      <c r="E163" s="256">
        <v>11</v>
      </c>
      <c r="F163" s="256">
        <v>5</v>
      </c>
      <c r="G163" s="256">
        <v>1</v>
      </c>
      <c r="H163" s="256">
        <v>1</v>
      </c>
      <c r="I163" s="256">
        <v>1</v>
      </c>
      <c r="J163" s="256">
        <v>3</v>
      </c>
      <c r="K163" s="256">
        <v>6</v>
      </c>
      <c r="L163" s="256">
        <v>23</v>
      </c>
      <c r="M163" s="256">
        <v>29</v>
      </c>
      <c r="N163" s="256">
        <v>19</v>
      </c>
      <c r="O163" s="256">
        <v>17</v>
      </c>
      <c r="P163" s="256">
        <v>17</v>
      </c>
      <c r="Q163" s="256">
        <v>19</v>
      </c>
      <c r="R163" s="256">
        <v>21</v>
      </c>
      <c r="S163" s="256">
        <v>23</v>
      </c>
      <c r="T163" s="256">
        <v>25</v>
      </c>
      <c r="U163" s="256">
        <v>25</v>
      </c>
      <c r="V163" s="256">
        <v>31</v>
      </c>
      <c r="W163" s="256">
        <v>39</v>
      </c>
      <c r="X163" s="256">
        <v>31</v>
      </c>
      <c r="Y163" s="256">
        <v>17</v>
      </c>
      <c r="Z163" s="256">
        <v>15</v>
      </c>
      <c r="AA163" s="256">
        <v>12</v>
      </c>
      <c r="AB163" s="256">
        <v>11</v>
      </c>
      <c r="AC163" s="256">
        <v>16.75</v>
      </c>
    </row>
    <row r="164" spans="3:29" x14ac:dyDescent="0.25">
      <c r="C164" s="257">
        <v>44048</v>
      </c>
      <c r="D164" s="254" t="s">
        <v>8</v>
      </c>
      <c r="E164" s="256">
        <v>7</v>
      </c>
      <c r="F164" s="256">
        <v>3</v>
      </c>
      <c r="G164" s="256">
        <v>3</v>
      </c>
      <c r="H164" s="256">
        <v>2</v>
      </c>
      <c r="I164" s="256">
        <v>2</v>
      </c>
      <c r="J164" s="256">
        <v>4</v>
      </c>
      <c r="K164" s="256">
        <v>7</v>
      </c>
      <c r="L164" s="256">
        <v>22</v>
      </c>
      <c r="M164" s="256">
        <v>29</v>
      </c>
      <c r="N164" s="256">
        <v>25</v>
      </c>
      <c r="O164" s="256">
        <v>25</v>
      </c>
      <c r="P164" s="256">
        <v>25</v>
      </c>
      <c r="Q164" s="256">
        <v>26</v>
      </c>
      <c r="R164" s="256">
        <v>26</v>
      </c>
      <c r="S164" s="256">
        <v>29</v>
      </c>
      <c r="T164" s="256">
        <v>30</v>
      </c>
      <c r="U164" s="256">
        <v>31</v>
      </c>
      <c r="V164" s="256">
        <v>37</v>
      </c>
      <c r="W164" s="256">
        <v>48</v>
      </c>
      <c r="X164" s="256">
        <v>39</v>
      </c>
      <c r="Y164" s="256">
        <v>24</v>
      </c>
      <c r="Z164" s="256">
        <v>19</v>
      </c>
      <c r="AA164" s="256">
        <v>15</v>
      </c>
      <c r="AB164" s="256">
        <v>13</v>
      </c>
      <c r="AC164" s="256">
        <v>20.458333333333332</v>
      </c>
    </row>
    <row r="165" spans="3:29" x14ac:dyDescent="0.25">
      <c r="C165" s="257">
        <v>44049</v>
      </c>
      <c r="D165" s="254" t="s">
        <v>9</v>
      </c>
      <c r="E165" s="256">
        <v>9</v>
      </c>
      <c r="F165" s="256">
        <v>7</v>
      </c>
      <c r="G165" s="256">
        <v>5</v>
      </c>
      <c r="H165" s="256">
        <v>5</v>
      </c>
      <c r="I165" s="256">
        <v>4</v>
      </c>
      <c r="J165" s="256">
        <v>6</v>
      </c>
      <c r="K165" s="256">
        <v>7</v>
      </c>
      <c r="L165" s="256">
        <v>23</v>
      </c>
      <c r="M165" s="256">
        <v>31</v>
      </c>
      <c r="N165" s="256">
        <v>27</v>
      </c>
      <c r="O165" s="256">
        <v>28</v>
      </c>
      <c r="P165" s="256">
        <v>29</v>
      </c>
      <c r="Q165" s="256">
        <v>29</v>
      </c>
      <c r="R165" s="256">
        <v>30</v>
      </c>
      <c r="S165" s="256">
        <v>33</v>
      </c>
      <c r="T165" s="256">
        <v>34</v>
      </c>
      <c r="U165" s="256">
        <v>35</v>
      </c>
      <c r="V165" s="256">
        <v>41</v>
      </c>
      <c r="W165" s="256">
        <v>52</v>
      </c>
      <c r="X165" s="256">
        <v>44</v>
      </c>
      <c r="Y165" s="256">
        <v>27</v>
      </c>
      <c r="Z165" s="256">
        <v>22</v>
      </c>
      <c r="AA165" s="256">
        <v>18</v>
      </c>
      <c r="AB165" s="256">
        <v>16</v>
      </c>
      <c r="AC165" s="256">
        <v>23.416666666666668</v>
      </c>
    </row>
    <row r="166" spans="3:29" x14ac:dyDescent="0.25">
      <c r="C166" s="257">
        <v>44050</v>
      </c>
      <c r="D166" s="254" t="s">
        <v>10</v>
      </c>
      <c r="E166" s="256">
        <v>12</v>
      </c>
      <c r="F166" s="256">
        <v>8</v>
      </c>
      <c r="G166" s="256">
        <v>7</v>
      </c>
      <c r="H166" s="256">
        <v>6</v>
      </c>
      <c r="I166" s="256">
        <v>5</v>
      </c>
      <c r="J166" s="256">
        <v>7</v>
      </c>
      <c r="K166" s="256">
        <v>8</v>
      </c>
      <c r="L166" s="256">
        <v>22</v>
      </c>
      <c r="M166" s="256">
        <v>31</v>
      </c>
      <c r="N166" s="256">
        <v>28</v>
      </c>
      <c r="O166" s="256">
        <v>30</v>
      </c>
      <c r="P166" s="256">
        <v>32</v>
      </c>
      <c r="Q166" s="256">
        <v>33</v>
      </c>
      <c r="R166" s="256">
        <v>27</v>
      </c>
      <c r="S166" s="256">
        <v>32</v>
      </c>
      <c r="T166" s="256">
        <v>39</v>
      </c>
      <c r="U166" s="256">
        <v>42</v>
      </c>
      <c r="V166" s="256">
        <v>44</v>
      </c>
      <c r="W166" s="256">
        <v>52</v>
      </c>
      <c r="X166" s="256">
        <v>48</v>
      </c>
      <c r="Y166" s="256">
        <v>33</v>
      </c>
      <c r="Z166" s="256">
        <v>26</v>
      </c>
      <c r="AA166" s="256">
        <v>21</v>
      </c>
      <c r="AB166" s="256">
        <v>16</v>
      </c>
      <c r="AC166" s="256">
        <v>25.375</v>
      </c>
    </row>
    <row r="167" spans="3:29" x14ac:dyDescent="0.25">
      <c r="C167" s="257">
        <v>44051</v>
      </c>
      <c r="D167" s="254" t="s">
        <v>11</v>
      </c>
      <c r="E167" s="256">
        <v>12</v>
      </c>
      <c r="F167" s="256">
        <v>6</v>
      </c>
      <c r="G167" s="256">
        <v>4</v>
      </c>
      <c r="H167" s="256">
        <v>3</v>
      </c>
      <c r="I167" s="256">
        <v>3</v>
      </c>
      <c r="J167" s="256">
        <v>7</v>
      </c>
      <c r="K167" s="256">
        <v>7</v>
      </c>
      <c r="L167" s="256">
        <v>9</v>
      </c>
      <c r="M167" s="256">
        <v>13</v>
      </c>
      <c r="N167" s="256">
        <v>17</v>
      </c>
      <c r="O167" s="256">
        <v>21</v>
      </c>
      <c r="P167" s="256">
        <v>25</v>
      </c>
      <c r="Q167" s="256">
        <v>28</v>
      </c>
      <c r="R167" s="256">
        <v>33</v>
      </c>
      <c r="S167" s="256">
        <v>38</v>
      </c>
      <c r="T167" s="256">
        <v>40</v>
      </c>
      <c r="U167" s="256">
        <v>38</v>
      </c>
      <c r="V167" s="256">
        <v>35</v>
      </c>
      <c r="W167" s="256">
        <v>35</v>
      </c>
      <c r="X167" s="256">
        <v>31</v>
      </c>
      <c r="Y167" s="256">
        <v>26</v>
      </c>
      <c r="Z167" s="256">
        <v>25</v>
      </c>
      <c r="AA167" s="256">
        <v>24</v>
      </c>
      <c r="AB167" s="256">
        <v>25</v>
      </c>
      <c r="AC167" s="256">
        <v>21.041666666666668</v>
      </c>
    </row>
    <row r="168" spans="3:29" x14ac:dyDescent="0.25">
      <c r="C168" s="257">
        <v>44052</v>
      </c>
      <c r="D168" s="254" t="s">
        <v>5</v>
      </c>
      <c r="E168" s="256">
        <v>21</v>
      </c>
      <c r="F168" s="256">
        <v>11</v>
      </c>
      <c r="G168" s="256">
        <v>6</v>
      </c>
      <c r="H168" s="256">
        <v>4</v>
      </c>
      <c r="I168" s="256">
        <v>2</v>
      </c>
      <c r="J168" s="256">
        <v>5</v>
      </c>
      <c r="K168" s="256">
        <v>5</v>
      </c>
      <c r="L168" s="256">
        <v>5</v>
      </c>
      <c r="M168" s="256">
        <v>5</v>
      </c>
      <c r="N168" s="256">
        <v>5</v>
      </c>
      <c r="O168" s="256">
        <v>7</v>
      </c>
      <c r="P168" s="256">
        <v>9</v>
      </c>
      <c r="Q168" s="256">
        <v>13</v>
      </c>
      <c r="R168" s="256">
        <v>24</v>
      </c>
      <c r="S168" s="256">
        <v>28</v>
      </c>
      <c r="T168" s="256">
        <v>31</v>
      </c>
      <c r="U168" s="256">
        <v>30</v>
      </c>
      <c r="V168" s="256">
        <v>28</v>
      </c>
      <c r="W168" s="256">
        <v>26</v>
      </c>
      <c r="X168" s="256">
        <v>25</v>
      </c>
      <c r="Y168" s="256">
        <v>25</v>
      </c>
      <c r="Z168" s="256">
        <v>27</v>
      </c>
      <c r="AA168" s="256">
        <v>29</v>
      </c>
      <c r="AB168" s="256">
        <v>27</v>
      </c>
      <c r="AC168" s="256">
        <v>16.583333333333332</v>
      </c>
    </row>
    <row r="169" spans="3:29" x14ac:dyDescent="0.25">
      <c r="C169" s="257">
        <v>44053</v>
      </c>
      <c r="D169" s="254" t="s">
        <v>6</v>
      </c>
      <c r="E169" s="256">
        <v>19</v>
      </c>
      <c r="F169" s="256">
        <v>10</v>
      </c>
      <c r="G169" s="256">
        <v>6</v>
      </c>
      <c r="H169" s="256">
        <v>5</v>
      </c>
      <c r="I169" s="256">
        <v>5</v>
      </c>
      <c r="J169" s="256">
        <v>6</v>
      </c>
      <c r="K169" s="256">
        <v>11</v>
      </c>
      <c r="L169" s="256">
        <v>32</v>
      </c>
      <c r="M169" s="256">
        <v>47</v>
      </c>
      <c r="N169" s="256">
        <v>41</v>
      </c>
      <c r="O169" s="256">
        <v>38</v>
      </c>
      <c r="P169" s="256">
        <v>37</v>
      </c>
      <c r="Q169" s="256">
        <v>37</v>
      </c>
      <c r="R169" s="256">
        <v>39</v>
      </c>
      <c r="S169" s="256">
        <v>39</v>
      </c>
      <c r="T169" s="256">
        <v>41</v>
      </c>
      <c r="U169" s="256">
        <v>43</v>
      </c>
      <c r="V169" s="256">
        <v>48</v>
      </c>
      <c r="W169" s="256">
        <v>56</v>
      </c>
      <c r="X169" s="256">
        <v>47</v>
      </c>
      <c r="Y169" s="256">
        <v>30</v>
      </c>
      <c r="Z169" s="256">
        <v>23</v>
      </c>
      <c r="AA169" s="256">
        <v>17</v>
      </c>
      <c r="AB169" s="256">
        <v>15</v>
      </c>
      <c r="AC169" s="256">
        <v>28.833333333333332</v>
      </c>
    </row>
    <row r="170" spans="3:29" x14ac:dyDescent="0.25">
      <c r="C170" s="257">
        <v>44054</v>
      </c>
      <c r="D170" s="254" t="s">
        <v>7</v>
      </c>
      <c r="E170" s="256">
        <v>11</v>
      </c>
      <c r="F170" s="256">
        <v>7</v>
      </c>
      <c r="G170" s="256">
        <v>7</v>
      </c>
      <c r="H170" s="256">
        <v>6</v>
      </c>
      <c r="I170" s="256">
        <v>6</v>
      </c>
      <c r="J170" s="256">
        <v>8</v>
      </c>
      <c r="K170" s="256">
        <v>10</v>
      </c>
      <c r="L170" s="256">
        <v>29</v>
      </c>
      <c r="M170" s="256">
        <v>42</v>
      </c>
      <c r="N170" s="256">
        <v>42</v>
      </c>
      <c r="O170" s="256">
        <v>41</v>
      </c>
      <c r="P170" s="256">
        <v>42</v>
      </c>
      <c r="Q170" s="256">
        <v>41</v>
      </c>
      <c r="R170" s="256">
        <v>40</v>
      </c>
      <c r="S170" s="256">
        <v>41</v>
      </c>
      <c r="T170" s="256">
        <v>43</v>
      </c>
      <c r="U170" s="256">
        <v>44</v>
      </c>
      <c r="V170" s="256">
        <v>51</v>
      </c>
      <c r="W170" s="256">
        <v>59</v>
      </c>
      <c r="X170" s="256">
        <v>52</v>
      </c>
      <c r="Y170" s="256">
        <v>33</v>
      </c>
      <c r="Z170" s="256">
        <v>24</v>
      </c>
      <c r="AA170" s="256">
        <v>19</v>
      </c>
      <c r="AB170" s="256">
        <v>17</v>
      </c>
      <c r="AC170" s="256">
        <v>29.791666666666668</v>
      </c>
    </row>
    <row r="171" spans="3:29" x14ac:dyDescent="0.25">
      <c r="C171" s="257">
        <v>44055</v>
      </c>
      <c r="D171" s="254" t="s">
        <v>8</v>
      </c>
      <c r="E171" s="256">
        <v>12</v>
      </c>
      <c r="F171" s="256">
        <v>8</v>
      </c>
      <c r="G171" s="256">
        <v>5</v>
      </c>
      <c r="H171" s="256">
        <v>4</v>
      </c>
      <c r="I171" s="256">
        <v>5</v>
      </c>
      <c r="J171" s="256">
        <v>7</v>
      </c>
      <c r="K171" s="256">
        <v>8</v>
      </c>
      <c r="L171" s="256">
        <v>28</v>
      </c>
      <c r="M171" s="256">
        <v>40</v>
      </c>
      <c r="N171" s="256">
        <v>39</v>
      </c>
      <c r="O171" s="256">
        <v>39</v>
      </c>
      <c r="P171" s="256">
        <v>40</v>
      </c>
      <c r="Q171" s="256">
        <v>40</v>
      </c>
      <c r="R171" s="256">
        <v>38</v>
      </c>
      <c r="S171" s="256">
        <v>40</v>
      </c>
      <c r="T171" s="256">
        <v>41</v>
      </c>
      <c r="U171" s="256">
        <v>43</v>
      </c>
      <c r="V171" s="256">
        <v>50</v>
      </c>
      <c r="W171" s="256">
        <v>59</v>
      </c>
      <c r="X171" s="256">
        <v>54</v>
      </c>
      <c r="Y171" s="256">
        <v>36</v>
      </c>
      <c r="Z171" s="256">
        <v>25</v>
      </c>
      <c r="AA171" s="256">
        <v>19</v>
      </c>
      <c r="AB171" s="256">
        <v>17</v>
      </c>
      <c r="AC171" s="256">
        <v>29.041666666666668</v>
      </c>
    </row>
    <row r="172" spans="3:29" x14ac:dyDescent="0.25">
      <c r="C172" s="257">
        <v>44056</v>
      </c>
      <c r="D172" s="254" t="s">
        <v>9</v>
      </c>
      <c r="E172" s="256">
        <v>12</v>
      </c>
      <c r="F172" s="256">
        <v>7</v>
      </c>
      <c r="G172" s="256">
        <v>5</v>
      </c>
      <c r="H172" s="256">
        <v>5</v>
      </c>
      <c r="I172" s="256">
        <v>5</v>
      </c>
      <c r="J172" s="256">
        <v>7</v>
      </c>
      <c r="K172" s="256">
        <v>9</v>
      </c>
      <c r="L172" s="256">
        <v>27</v>
      </c>
      <c r="M172" s="256">
        <v>39</v>
      </c>
      <c r="N172" s="256">
        <v>38</v>
      </c>
      <c r="O172" s="256">
        <v>38</v>
      </c>
      <c r="P172" s="256">
        <v>38</v>
      </c>
      <c r="Q172" s="256">
        <v>38</v>
      </c>
      <c r="R172" s="256">
        <v>37</v>
      </c>
      <c r="S172" s="256">
        <v>42</v>
      </c>
      <c r="T172" s="256">
        <v>44</v>
      </c>
      <c r="U172" s="256">
        <v>44</v>
      </c>
      <c r="V172" s="256">
        <v>49</v>
      </c>
      <c r="W172" s="256">
        <v>59</v>
      </c>
      <c r="X172" s="256">
        <v>53</v>
      </c>
      <c r="Y172" s="256">
        <v>35</v>
      </c>
      <c r="Z172" s="256">
        <v>27</v>
      </c>
      <c r="AA172" s="256">
        <v>20</v>
      </c>
      <c r="AB172" s="256">
        <v>17</v>
      </c>
      <c r="AC172" s="256">
        <v>28.958333333333332</v>
      </c>
    </row>
    <row r="173" spans="3:29" x14ac:dyDescent="0.25">
      <c r="C173" s="257">
        <v>44057</v>
      </c>
      <c r="D173" s="254" t="s">
        <v>10</v>
      </c>
      <c r="E173" s="256">
        <v>15</v>
      </c>
      <c r="F173" s="256">
        <v>9</v>
      </c>
      <c r="G173" s="256">
        <v>8</v>
      </c>
      <c r="H173" s="256">
        <v>6</v>
      </c>
      <c r="I173" s="256">
        <v>6</v>
      </c>
      <c r="J173" s="256">
        <v>7</v>
      </c>
      <c r="K173" s="256">
        <v>9</v>
      </c>
      <c r="L173" s="256">
        <v>26</v>
      </c>
      <c r="M173" s="256">
        <v>40</v>
      </c>
      <c r="N173" s="256">
        <v>36</v>
      </c>
      <c r="O173" s="256">
        <v>34</v>
      </c>
      <c r="P173" s="256">
        <v>35</v>
      </c>
      <c r="Q173" s="256">
        <v>36</v>
      </c>
      <c r="R173" s="256">
        <v>31</v>
      </c>
      <c r="S173" s="256">
        <v>35</v>
      </c>
      <c r="T173" s="256">
        <v>44</v>
      </c>
      <c r="U173" s="256">
        <v>48</v>
      </c>
      <c r="V173" s="256">
        <v>53</v>
      </c>
      <c r="W173" s="256">
        <v>62</v>
      </c>
      <c r="X173" s="256">
        <v>61</v>
      </c>
      <c r="Y173" s="256">
        <v>47</v>
      </c>
      <c r="Z173" s="256">
        <v>37</v>
      </c>
      <c r="AA173" s="256">
        <v>28</v>
      </c>
      <c r="AB173" s="256">
        <v>20</v>
      </c>
      <c r="AC173" s="256">
        <v>30.541666666666668</v>
      </c>
    </row>
    <row r="174" spans="3:29" x14ac:dyDescent="0.25">
      <c r="C174" s="257">
        <v>44058</v>
      </c>
      <c r="D174" s="254" t="s">
        <v>11</v>
      </c>
      <c r="E174" s="256">
        <v>15</v>
      </c>
      <c r="F174" s="256">
        <v>10</v>
      </c>
      <c r="G174" s="256">
        <v>6</v>
      </c>
      <c r="H174" s="256">
        <v>3</v>
      </c>
      <c r="I174" s="256">
        <v>3</v>
      </c>
      <c r="J174" s="256">
        <v>6</v>
      </c>
      <c r="K174" s="256">
        <v>6</v>
      </c>
      <c r="L174" s="256">
        <v>11</v>
      </c>
      <c r="M174" s="256">
        <v>16</v>
      </c>
      <c r="N174" s="256">
        <v>20</v>
      </c>
      <c r="O174" s="256">
        <v>24</v>
      </c>
      <c r="P174" s="256">
        <v>28</v>
      </c>
      <c r="Q174" s="256">
        <v>31</v>
      </c>
      <c r="R174" s="256">
        <v>36</v>
      </c>
      <c r="S174" s="256">
        <v>41</v>
      </c>
      <c r="T174" s="256">
        <v>44</v>
      </c>
      <c r="U174" s="256">
        <v>42</v>
      </c>
      <c r="V174" s="256">
        <v>39</v>
      </c>
      <c r="W174" s="256">
        <v>41</v>
      </c>
      <c r="X174" s="256">
        <v>42</v>
      </c>
      <c r="Y174" s="256">
        <v>37</v>
      </c>
      <c r="Z174" s="256">
        <v>30</v>
      </c>
      <c r="AA174" s="256">
        <v>26</v>
      </c>
      <c r="AB174" s="256">
        <v>23</v>
      </c>
      <c r="AC174" s="256">
        <v>24.166666666666668</v>
      </c>
    </row>
    <row r="175" spans="3:29" x14ac:dyDescent="0.25">
      <c r="C175" s="257">
        <v>44059</v>
      </c>
      <c r="D175" s="254" t="s">
        <v>5</v>
      </c>
      <c r="E175" s="256">
        <v>19</v>
      </c>
      <c r="F175" s="256">
        <v>13</v>
      </c>
      <c r="G175" s="256">
        <v>6</v>
      </c>
      <c r="H175" s="256">
        <v>4</v>
      </c>
      <c r="I175" s="256">
        <v>2</v>
      </c>
      <c r="J175" s="256">
        <v>3</v>
      </c>
      <c r="K175" s="256">
        <v>4</v>
      </c>
      <c r="L175" s="256">
        <v>5</v>
      </c>
      <c r="M175" s="256">
        <v>4</v>
      </c>
      <c r="N175" s="256">
        <v>5</v>
      </c>
      <c r="O175" s="256">
        <v>7</v>
      </c>
      <c r="P175" s="256">
        <v>9</v>
      </c>
      <c r="Q175" s="256">
        <v>13</v>
      </c>
      <c r="R175" s="256">
        <v>21</v>
      </c>
      <c r="S175" s="256">
        <v>26</v>
      </c>
      <c r="T175" s="256">
        <v>29</v>
      </c>
      <c r="U175" s="256">
        <v>26</v>
      </c>
      <c r="V175" s="256">
        <v>26</v>
      </c>
      <c r="W175" s="256">
        <v>27</v>
      </c>
      <c r="X175" s="256">
        <v>26</v>
      </c>
      <c r="Y175" s="256">
        <v>25</v>
      </c>
      <c r="Z175" s="256">
        <v>27</v>
      </c>
      <c r="AA175" s="256">
        <v>27</v>
      </c>
      <c r="AB175" s="256">
        <v>25</v>
      </c>
      <c r="AC175" s="256">
        <v>15.791666666666666</v>
      </c>
    </row>
    <row r="176" spans="3:29" x14ac:dyDescent="0.25">
      <c r="C176" s="257">
        <v>44060</v>
      </c>
      <c r="D176" s="254" t="s">
        <v>6</v>
      </c>
      <c r="E176" s="256">
        <v>18</v>
      </c>
      <c r="F176" s="256">
        <v>7</v>
      </c>
      <c r="G176" s="256">
        <v>2</v>
      </c>
      <c r="H176" s="256">
        <v>2</v>
      </c>
      <c r="I176" s="256">
        <v>1</v>
      </c>
      <c r="J176" s="256">
        <v>2</v>
      </c>
      <c r="K176" s="256">
        <v>7</v>
      </c>
      <c r="L176" s="256">
        <v>29</v>
      </c>
      <c r="M176" s="256">
        <v>42</v>
      </c>
      <c r="N176" s="256">
        <v>38</v>
      </c>
      <c r="O176" s="256">
        <v>35</v>
      </c>
      <c r="P176" s="256">
        <v>35</v>
      </c>
      <c r="Q176" s="256">
        <v>35</v>
      </c>
      <c r="R176" s="256">
        <v>35</v>
      </c>
      <c r="S176" s="256">
        <v>37</v>
      </c>
      <c r="T176" s="256">
        <v>38</v>
      </c>
      <c r="U176" s="256">
        <v>40</v>
      </c>
      <c r="V176" s="256">
        <v>46</v>
      </c>
      <c r="W176" s="256">
        <v>55</v>
      </c>
      <c r="X176" s="256">
        <v>49</v>
      </c>
      <c r="Y176" s="256">
        <v>30</v>
      </c>
      <c r="Z176" s="256">
        <v>20</v>
      </c>
      <c r="AA176" s="256">
        <v>15</v>
      </c>
      <c r="AB176" s="256">
        <v>12</v>
      </c>
      <c r="AC176" s="256">
        <v>26.25</v>
      </c>
    </row>
    <row r="177" spans="3:29" x14ac:dyDescent="0.25">
      <c r="C177" s="257">
        <v>44061</v>
      </c>
      <c r="D177" s="254" t="s">
        <v>7</v>
      </c>
      <c r="E177" s="256">
        <v>9</v>
      </c>
      <c r="F177" s="256">
        <v>5</v>
      </c>
      <c r="G177" s="256">
        <v>5</v>
      </c>
      <c r="H177" s="256">
        <v>4</v>
      </c>
      <c r="I177" s="256">
        <v>5</v>
      </c>
      <c r="J177" s="256">
        <v>14</v>
      </c>
      <c r="K177" s="256">
        <v>22</v>
      </c>
      <c r="L177" s="256">
        <v>30</v>
      </c>
      <c r="M177" s="256">
        <v>40</v>
      </c>
      <c r="N177" s="256">
        <v>38</v>
      </c>
      <c r="O177" s="256">
        <v>36</v>
      </c>
      <c r="P177" s="256">
        <v>37</v>
      </c>
      <c r="Q177" s="256">
        <v>38</v>
      </c>
      <c r="R177" s="256">
        <v>38</v>
      </c>
      <c r="S177" s="256">
        <v>40</v>
      </c>
      <c r="T177" s="256">
        <v>43</v>
      </c>
      <c r="U177" s="256">
        <v>43</v>
      </c>
      <c r="V177" s="256">
        <v>49</v>
      </c>
      <c r="W177" s="256">
        <v>57</v>
      </c>
      <c r="X177" s="256">
        <v>50</v>
      </c>
      <c r="Y177" s="256">
        <v>32</v>
      </c>
      <c r="Z177" s="256">
        <v>22</v>
      </c>
      <c r="AA177" s="256">
        <v>17</v>
      </c>
      <c r="AB177" s="256">
        <v>15</v>
      </c>
      <c r="AC177" s="256">
        <v>28.708333333333332</v>
      </c>
    </row>
    <row r="178" spans="3:29" x14ac:dyDescent="0.25">
      <c r="C178" s="257">
        <v>44062</v>
      </c>
      <c r="D178" s="254" t="s">
        <v>8</v>
      </c>
      <c r="E178" s="256">
        <v>11</v>
      </c>
      <c r="F178" s="256">
        <v>7</v>
      </c>
      <c r="G178" s="256">
        <v>4</v>
      </c>
      <c r="H178" s="256">
        <v>4</v>
      </c>
      <c r="I178" s="256">
        <v>5</v>
      </c>
      <c r="J178" s="256">
        <v>8</v>
      </c>
      <c r="K178" s="256">
        <v>11</v>
      </c>
      <c r="L178" s="256">
        <v>28</v>
      </c>
      <c r="M178" s="256">
        <v>41</v>
      </c>
      <c r="N178" s="256">
        <v>38</v>
      </c>
      <c r="O178" s="256">
        <v>37</v>
      </c>
      <c r="P178" s="256">
        <v>38</v>
      </c>
      <c r="Q178" s="256">
        <v>38</v>
      </c>
      <c r="R178" s="256">
        <v>38</v>
      </c>
      <c r="S178" s="256">
        <v>40</v>
      </c>
      <c r="T178" s="256">
        <v>43</v>
      </c>
      <c r="U178" s="256">
        <v>44</v>
      </c>
      <c r="V178" s="256">
        <v>49</v>
      </c>
      <c r="W178" s="256">
        <v>58</v>
      </c>
      <c r="X178" s="256">
        <v>52</v>
      </c>
      <c r="Y178" s="256">
        <v>35</v>
      </c>
      <c r="Z178" s="256">
        <v>23</v>
      </c>
      <c r="AA178" s="256">
        <v>17</v>
      </c>
      <c r="AB178" s="256">
        <v>14</v>
      </c>
      <c r="AC178" s="256">
        <v>28.458333333333332</v>
      </c>
    </row>
    <row r="179" spans="3:29" x14ac:dyDescent="0.25">
      <c r="C179" s="257">
        <v>44063</v>
      </c>
      <c r="D179" s="254" t="s">
        <v>9</v>
      </c>
      <c r="E179" s="256">
        <v>10</v>
      </c>
      <c r="F179" s="256">
        <v>7</v>
      </c>
      <c r="G179" s="256">
        <v>5</v>
      </c>
      <c r="H179" s="256">
        <v>5</v>
      </c>
      <c r="I179" s="256">
        <v>5</v>
      </c>
      <c r="J179" s="256">
        <v>6</v>
      </c>
      <c r="K179" s="256">
        <v>9</v>
      </c>
      <c r="L179" s="256">
        <v>26</v>
      </c>
      <c r="M179" s="256">
        <v>39</v>
      </c>
      <c r="N179" s="256">
        <v>44</v>
      </c>
      <c r="O179" s="256">
        <v>55</v>
      </c>
      <c r="P179" s="256">
        <v>50</v>
      </c>
      <c r="Q179" s="256">
        <v>42</v>
      </c>
      <c r="R179" s="256">
        <v>36</v>
      </c>
      <c r="S179" s="256">
        <v>39</v>
      </c>
      <c r="T179" s="256">
        <v>40</v>
      </c>
      <c r="U179" s="256">
        <v>42</v>
      </c>
      <c r="V179" s="256">
        <v>48</v>
      </c>
      <c r="W179" s="256">
        <v>56</v>
      </c>
      <c r="X179" s="256">
        <v>51</v>
      </c>
      <c r="Y179" s="256">
        <v>35</v>
      </c>
      <c r="Z179" s="256">
        <v>24</v>
      </c>
      <c r="AA179" s="256">
        <v>17</v>
      </c>
      <c r="AB179" s="256">
        <v>15</v>
      </c>
      <c r="AC179" s="256">
        <v>29.416666666666668</v>
      </c>
    </row>
    <row r="180" spans="3:29" x14ac:dyDescent="0.25">
      <c r="C180" s="257">
        <v>44064</v>
      </c>
      <c r="D180" s="254" t="s">
        <v>10</v>
      </c>
      <c r="E180" s="256">
        <v>11</v>
      </c>
      <c r="F180" s="256">
        <v>7</v>
      </c>
      <c r="G180" s="256">
        <v>5</v>
      </c>
      <c r="H180" s="256">
        <v>6</v>
      </c>
      <c r="I180" s="256">
        <v>4</v>
      </c>
      <c r="J180" s="256">
        <v>6</v>
      </c>
      <c r="K180" s="256">
        <v>19</v>
      </c>
      <c r="L180" s="256">
        <v>38</v>
      </c>
      <c r="M180" s="256">
        <v>50</v>
      </c>
      <c r="N180" s="256">
        <v>44</v>
      </c>
      <c r="O180" s="256">
        <v>38</v>
      </c>
      <c r="P180" s="256">
        <v>37</v>
      </c>
      <c r="Q180" s="256">
        <v>37</v>
      </c>
      <c r="R180" s="256">
        <v>30</v>
      </c>
      <c r="S180" s="256">
        <v>34</v>
      </c>
      <c r="T180" s="256">
        <v>43</v>
      </c>
      <c r="U180" s="256">
        <v>46</v>
      </c>
      <c r="V180" s="256">
        <v>50</v>
      </c>
      <c r="W180" s="256">
        <v>58</v>
      </c>
      <c r="X180" s="256">
        <v>54</v>
      </c>
      <c r="Y180" s="256">
        <v>42</v>
      </c>
      <c r="Z180" s="256">
        <v>33</v>
      </c>
      <c r="AA180" s="256">
        <v>23</v>
      </c>
      <c r="AB180" s="256">
        <v>16</v>
      </c>
      <c r="AC180" s="256">
        <v>30.458333333333332</v>
      </c>
    </row>
    <row r="181" spans="3:29" x14ac:dyDescent="0.25">
      <c r="C181" s="257">
        <v>44065</v>
      </c>
      <c r="D181" s="254" t="s">
        <v>11</v>
      </c>
      <c r="E181" s="256">
        <v>10</v>
      </c>
      <c r="F181" s="256">
        <v>5</v>
      </c>
      <c r="G181" s="256">
        <v>3</v>
      </c>
      <c r="H181" s="256">
        <v>3</v>
      </c>
      <c r="I181" s="256">
        <v>3</v>
      </c>
      <c r="J181" s="256">
        <v>4</v>
      </c>
      <c r="K181" s="256">
        <v>7</v>
      </c>
      <c r="L181" s="256">
        <v>9</v>
      </c>
      <c r="M181" s="256">
        <v>13</v>
      </c>
      <c r="N181" s="256">
        <v>17</v>
      </c>
      <c r="O181" s="256">
        <v>23</v>
      </c>
      <c r="P181" s="256">
        <v>27</v>
      </c>
      <c r="Q181" s="256">
        <v>33</v>
      </c>
      <c r="R181" s="256">
        <v>36</v>
      </c>
      <c r="S181" s="256">
        <v>42</v>
      </c>
      <c r="T181" s="256">
        <v>43</v>
      </c>
      <c r="U181" s="256">
        <v>41</v>
      </c>
      <c r="V181" s="256">
        <v>40</v>
      </c>
      <c r="W181" s="256">
        <v>41</v>
      </c>
      <c r="X181" s="256">
        <v>39</v>
      </c>
      <c r="Y181" s="256">
        <v>35</v>
      </c>
      <c r="Z181" s="256">
        <v>31</v>
      </c>
      <c r="AA181" s="256">
        <v>26</v>
      </c>
      <c r="AB181" s="256">
        <v>24</v>
      </c>
      <c r="AC181" s="256">
        <v>23.125</v>
      </c>
    </row>
    <row r="182" spans="3:29" x14ac:dyDescent="0.25">
      <c r="C182" s="257">
        <v>44066</v>
      </c>
      <c r="D182" s="254" t="s">
        <v>5</v>
      </c>
      <c r="E182" s="256">
        <v>19</v>
      </c>
      <c r="F182" s="256">
        <v>10</v>
      </c>
      <c r="G182" s="256">
        <v>4</v>
      </c>
      <c r="H182" s="256">
        <v>1</v>
      </c>
      <c r="I182" s="256">
        <v>2</v>
      </c>
      <c r="J182" s="256">
        <v>2</v>
      </c>
      <c r="K182" s="256">
        <v>3</v>
      </c>
      <c r="L182" s="256">
        <v>3</v>
      </c>
      <c r="M182" s="256">
        <v>2</v>
      </c>
      <c r="N182" s="256">
        <v>3</v>
      </c>
      <c r="O182" s="256">
        <v>7</v>
      </c>
      <c r="P182" s="256">
        <v>9</v>
      </c>
      <c r="Q182" s="256">
        <v>13</v>
      </c>
      <c r="R182" s="256">
        <v>19</v>
      </c>
      <c r="S182" s="256">
        <v>27</v>
      </c>
      <c r="T182" s="256">
        <v>31</v>
      </c>
      <c r="U182" s="256">
        <v>31</v>
      </c>
      <c r="V182" s="256">
        <v>27</v>
      </c>
      <c r="W182" s="256">
        <v>27</v>
      </c>
      <c r="X182" s="256">
        <v>29</v>
      </c>
      <c r="Y182" s="256">
        <v>28</v>
      </c>
      <c r="Z182" s="256">
        <v>29</v>
      </c>
      <c r="AA182" s="256">
        <v>27</v>
      </c>
      <c r="AB182" s="256">
        <v>25</v>
      </c>
      <c r="AC182" s="256">
        <v>15.75</v>
      </c>
    </row>
    <row r="183" spans="3:29" x14ac:dyDescent="0.25">
      <c r="C183" s="257">
        <v>44067</v>
      </c>
      <c r="D183" s="254" t="s">
        <v>6</v>
      </c>
      <c r="E183" s="256">
        <v>17</v>
      </c>
      <c r="F183" s="256">
        <v>6</v>
      </c>
      <c r="G183" s="256">
        <v>1</v>
      </c>
      <c r="H183" s="256">
        <v>1</v>
      </c>
      <c r="I183" s="256">
        <v>1</v>
      </c>
      <c r="J183" s="256">
        <v>1</v>
      </c>
      <c r="K183" s="256">
        <v>6</v>
      </c>
      <c r="L183" s="256">
        <v>30</v>
      </c>
      <c r="M183" s="256">
        <v>42</v>
      </c>
      <c r="N183" s="256">
        <v>39</v>
      </c>
      <c r="O183" s="256">
        <v>35</v>
      </c>
      <c r="P183" s="256">
        <v>35</v>
      </c>
      <c r="Q183" s="256">
        <v>36</v>
      </c>
      <c r="R183" s="256">
        <v>35</v>
      </c>
      <c r="S183" s="256">
        <v>38</v>
      </c>
      <c r="T183" s="256">
        <v>39</v>
      </c>
      <c r="U183" s="256">
        <v>43</v>
      </c>
      <c r="V183" s="256">
        <v>49</v>
      </c>
      <c r="W183" s="256">
        <v>57</v>
      </c>
      <c r="X183" s="256">
        <v>50</v>
      </c>
      <c r="Y183" s="256">
        <v>33</v>
      </c>
      <c r="Z183" s="256">
        <v>22</v>
      </c>
      <c r="AA183" s="256">
        <v>17</v>
      </c>
      <c r="AB183" s="256">
        <v>14</v>
      </c>
      <c r="AC183" s="256">
        <v>26.958333333333332</v>
      </c>
    </row>
    <row r="184" spans="3:29" x14ac:dyDescent="0.25">
      <c r="C184" s="257">
        <v>44068</v>
      </c>
      <c r="D184" s="254" t="s">
        <v>7</v>
      </c>
      <c r="E184" s="256">
        <v>8</v>
      </c>
      <c r="F184" s="256">
        <v>5</v>
      </c>
      <c r="G184" s="256">
        <v>4</v>
      </c>
      <c r="H184" s="256">
        <v>5</v>
      </c>
      <c r="I184" s="256">
        <v>6</v>
      </c>
      <c r="J184" s="256">
        <v>7</v>
      </c>
      <c r="K184" s="256">
        <v>9</v>
      </c>
      <c r="L184" s="256">
        <v>31</v>
      </c>
      <c r="M184" s="256">
        <v>44</v>
      </c>
      <c r="N184" s="256">
        <v>44</v>
      </c>
      <c r="O184" s="256">
        <v>42</v>
      </c>
      <c r="P184" s="256">
        <v>41</v>
      </c>
      <c r="Q184" s="256">
        <v>41</v>
      </c>
      <c r="R184" s="256">
        <v>39</v>
      </c>
      <c r="S184" s="256">
        <v>41</v>
      </c>
      <c r="T184" s="256">
        <v>43</v>
      </c>
      <c r="U184" s="256">
        <v>45</v>
      </c>
      <c r="V184" s="256">
        <v>52</v>
      </c>
      <c r="W184" s="256">
        <v>60</v>
      </c>
      <c r="X184" s="256">
        <v>55</v>
      </c>
      <c r="Y184" s="256">
        <v>38</v>
      </c>
      <c r="Z184" s="256">
        <v>24</v>
      </c>
      <c r="AA184" s="256">
        <v>18</v>
      </c>
      <c r="AB184" s="256">
        <v>14</v>
      </c>
      <c r="AC184" s="256">
        <v>29.833333333333332</v>
      </c>
    </row>
    <row r="185" spans="3:29" x14ac:dyDescent="0.25">
      <c r="C185" s="257">
        <v>44069</v>
      </c>
      <c r="D185" s="254" t="s">
        <v>8</v>
      </c>
      <c r="E185" s="256">
        <v>9</v>
      </c>
      <c r="F185" s="256">
        <v>4</v>
      </c>
      <c r="G185" s="256">
        <v>4</v>
      </c>
      <c r="H185" s="256">
        <v>5</v>
      </c>
      <c r="I185" s="256">
        <v>5</v>
      </c>
      <c r="J185" s="256">
        <v>7</v>
      </c>
      <c r="K185" s="256">
        <v>10</v>
      </c>
      <c r="L185" s="256">
        <v>31</v>
      </c>
      <c r="M185" s="256">
        <v>44</v>
      </c>
      <c r="N185" s="256">
        <v>41</v>
      </c>
      <c r="O185" s="256">
        <v>38</v>
      </c>
      <c r="P185" s="256">
        <v>37</v>
      </c>
      <c r="Q185" s="256">
        <v>38</v>
      </c>
      <c r="R185" s="256">
        <v>40</v>
      </c>
      <c r="S185" s="256">
        <v>41</v>
      </c>
      <c r="T185" s="256">
        <v>45</v>
      </c>
      <c r="U185" s="256">
        <v>45</v>
      </c>
      <c r="V185" s="256">
        <v>51</v>
      </c>
      <c r="W185" s="256">
        <v>59</v>
      </c>
      <c r="X185" s="256">
        <v>52</v>
      </c>
      <c r="Y185" s="256">
        <v>36</v>
      </c>
      <c r="Z185" s="256">
        <v>25</v>
      </c>
      <c r="AA185" s="256">
        <v>18</v>
      </c>
      <c r="AB185" s="256">
        <v>14</v>
      </c>
      <c r="AC185" s="256">
        <v>29.125</v>
      </c>
    </row>
    <row r="186" spans="3:29" x14ac:dyDescent="0.25">
      <c r="C186" s="257">
        <v>44070</v>
      </c>
      <c r="D186" s="254" t="s">
        <v>9</v>
      </c>
      <c r="E186" s="256">
        <v>10</v>
      </c>
      <c r="F186" s="256">
        <v>5</v>
      </c>
      <c r="G186" s="256">
        <v>4</v>
      </c>
      <c r="H186" s="256">
        <v>5</v>
      </c>
      <c r="I186" s="256">
        <v>3</v>
      </c>
      <c r="J186" s="256">
        <v>6</v>
      </c>
      <c r="K186" s="256">
        <v>9</v>
      </c>
      <c r="L186" s="256">
        <v>28</v>
      </c>
      <c r="M186" s="256">
        <v>42</v>
      </c>
      <c r="N186" s="256">
        <v>38</v>
      </c>
      <c r="O186" s="256">
        <v>36</v>
      </c>
      <c r="P186" s="256">
        <v>36</v>
      </c>
      <c r="Q186" s="256">
        <v>37</v>
      </c>
      <c r="R186" s="256">
        <v>38</v>
      </c>
      <c r="S186" s="256">
        <v>42</v>
      </c>
      <c r="T186" s="256">
        <v>44</v>
      </c>
      <c r="U186" s="256">
        <v>45</v>
      </c>
      <c r="V186" s="256">
        <v>52</v>
      </c>
      <c r="W186" s="256">
        <v>60</v>
      </c>
      <c r="X186" s="256">
        <v>55</v>
      </c>
      <c r="Y186" s="256">
        <v>40</v>
      </c>
      <c r="Z186" s="256">
        <v>26</v>
      </c>
      <c r="AA186" s="256">
        <v>20</v>
      </c>
      <c r="AB186" s="256">
        <v>16</v>
      </c>
      <c r="AC186" s="256">
        <v>29.041666666666668</v>
      </c>
    </row>
    <row r="187" spans="3:29" x14ac:dyDescent="0.25">
      <c r="C187" s="257">
        <v>44071</v>
      </c>
      <c r="D187" s="254" t="s">
        <v>10</v>
      </c>
      <c r="E187" s="256">
        <v>12</v>
      </c>
      <c r="F187" s="256">
        <v>10</v>
      </c>
      <c r="G187" s="256">
        <v>9</v>
      </c>
      <c r="H187" s="256">
        <v>9</v>
      </c>
      <c r="I187" s="256">
        <v>9</v>
      </c>
      <c r="J187" s="256">
        <v>8</v>
      </c>
      <c r="K187" s="256">
        <v>10</v>
      </c>
      <c r="L187" s="256">
        <v>29</v>
      </c>
      <c r="M187" s="256">
        <v>42</v>
      </c>
      <c r="N187" s="256">
        <v>39</v>
      </c>
      <c r="O187" s="256">
        <v>38</v>
      </c>
      <c r="P187" s="256">
        <v>38</v>
      </c>
      <c r="Q187" s="256">
        <v>39</v>
      </c>
      <c r="R187" s="256">
        <v>33</v>
      </c>
      <c r="S187" s="256">
        <v>39</v>
      </c>
      <c r="T187" s="256">
        <v>46</v>
      </c>
      <c r="U187" s="256">
        <v>50</v>
      </c>
      <c r="V187" s="256">
        <v>55</v>
      </c>
      <c r="W187" s="256">
        <v>63</v>
      </c>
      <c r="X187" s="256">
        <v>57</v>
      </c>
      <c r="Y187" s="256">
        <v>45</v>
      </c>
      <c r="Z187" s="256">
        <v>36</v>
      </c>
      <c r="AA187" s="256">
        <v>27</v>
      </c>
      <c r="AB187" s="256">
        <v>21</v>
      </c>
      <c r="AC187" s="256">
        <v>31.833333333333332</v>
      </c>
    </row>
    <row r="188" spans="3:29" x14ac:dyDescent="0.25">
      <c r="C188" s="257">
        <v>44072</v>
      </c>
      <c r="D188" s="254" t="s">
        <v>11</v>
      </c>
      <c r="E188" s="256">
        <v>13</v>
      </c>
      <c r="F188" s="256">
        <v>5</v>
      </c>
      <c r="G188" s="256">
        <v>4</v>
      </c>
      <c r="H188" s="256">
        <v>2</v>
      </c>
      <c r="I188" s="256">
        <v>4</v>
      </c>
      <c r="J188" s="256">
        <v>6</v>
      </c>
      <c r="K188" s="256">
        <v>7</v>
      </c>
      <c r="L188" s="256">
        <v>10</v>
      </c>
      <c r="M188" s="256">
        <v>15</v>
      </c>
      <c r="N188" s="256">
        <v>20</v>
      </c>
      <c r="O188" s="256">
        <v>27</v>
      </c>
      <c r="P188" s="256">
        <v>31</v>
      </c>
      <c r="Q188" s="256">
        <v>36</v>
      </c>
      <c r="R188" s="256">
        <v>41</v>
      </c>
      <c r="S188" s="256">
        <v>45</v>
      </c>
      <c r="T188" s="256">
        <v>44</v>
      </c>
      <c r="U188" s="256">
        <v>43</v>
      </c>
      <c r="V188" s="256">
        <v>41</v>
      </c>
      <c r="W188" s="256">
        <v>44</v>
      </c>
      <c r="X188" s="256">
        <v>44</v>
      </c>
      <c r="Y188" s="256">
        <v>37</v>
      </c>
      <c r="Z188" s="256">
        <v>33</v>
      </c>
      <c r="AA188" s="256">
        <v>28</v>
      </c>
      <c r="AB188" s="256">
        <v>23</v>
      </c>
      <c r="AC188" s="256">
        <v>25.125</v>
      </c>
    </row>
    <row r="189" spans="3:29" x14ac:dyDescent="0.25">
      <c r="C189" s="257">
        <v>44073</v>
      </c>
      <c r="D189" s="254" t="s">
        <v>5</v>
      </c>
      <c r="E189" s="256">
        <v>16</v>
      </c>
      <c r="F189" s="256">
        <v>9</v>
      </c>
      <c r="G189" s="256">
        <v>4</v>
      </c>
      <c r="H189" s="256">
        <v>1</v>
      </c>
      <c r="I189" s="256">
        <v>1</v>
      </c>
      <c r="J189" s="256">
        <v>3</v>
      </c>
      <c r="K189" s="256">
        <v>4</v>
      </c>
      <c r="L189" s="256">
        <v>2</v>
      </c>
      <c r="M189" s="256">
        <v>2</v>
      </c>
      <c r="N189" s="256">
        <v>3</v>
      </c>
      <c r="O189" s="256">
        <v>7</v>
      </c>
      <c r="P189" s="256">
        <v>9</v>
      </c>
      <c r="Q189" s="256">
        <v>14</v>
      </c>
      <c r="R189" s="256">
        <v>19</v>
      </c>
      <c r="S189" s="256">
        <v>24</v>
      </c>
      <c r="T189" s="256">
        <v>27</v>
      </c>
      <c r="U189" s="256">
        <v>29</v>
      </c>
      <c r="V189" s="256">
        <v>27</v>
      </c>
      <c r="W189" s="256">
        <v>30</v>
      </c>
      <c r="X189" s="256">
        <v>33</v>
      </c>
      <c r="Y189" s="256">
        <v>35</v>
      </c>
      <c r="Z189" s="256">
        <v>34</v>
      </c>
      <c r="AA189" s="256">
        <v>34</v>
      </c>
      <c r="AB189" s="256">
        <v>29</v>
      </c>
      <c r="AC189" s="256">
        <v>16.5</v>
      </c>
    </row>
    <row r="190" spans="3:29" x14ac:dyDescent="0.25">
      <c r="C190" s="257">
        <v>44074</v>
      </c>
      <c r="D190" s="254" t="s">
        <v>6</v>
      </c>
      <c r="E190" s="256">
        <v>20</v>
      </c>
      <c r="F190" s="256">
        <v>7</v>
      </c>
      <c r="G190" s="256">
        <v>2</v>
      </c>
      <c r="H190" s="256">
        <v>3</v>
      </c>
      <c r="I190" s="256">
        <v>4</v>
      </c>
      <c r="J190" s="256">
        <v>5</v>
      </c>
      <c r="K190" s="256">
        <v>10</v>
      </c>
      <c r="L190" s="256">
        <v>33</v>
      </c>
      <c r="M190" s="256">
        <v>46</v>
      </c>
      <c r="N190" s="256">
        <v>38</v>
      </c>
      <c r="O190" s="256">
        <v>33</v>
      </c>
      <c r="P190" s="256">
        <v>34</v>
      </c>
      <c r="Q190" s="256">
        <v>35</v>
      </c>
      <c r="R190" s="256">
        <v>36</v>
      </c>
      <c r="S190" s="256">
        <v>39</v>
      </c>
      <c r="T190" s="256">
        <v>41</v>
      </c>
      <c r="U190" s="256">
        <v>44</v>
      </c>
      <c r="V190" s="256">
        <v>51</v>
      </c>
      <c r="W190" s="256">
        <v>61</v>
      </c>
      <c r="X190" s="256">
        <v>56</v>
      </c>
      <c r="Y190" s="256">
        <v>39</v>
      </c>
      <c r="Z190" s="256">
        <v>25</v>
      </c>
      <c r="AA190" s="256">
        <v>16</v>
      </c>
      <c r="AB190" s="256">
        <v>11</v>
      </c>
      <c r="AC190" s="256">
        <v>28.708333333333332</v>
      </c>
    </row>
    <row r="191" spans="3:29" x14ac:dyDescent="0.25">
      <c r="C191" s="255"/>
      <c r="D191" s="254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</row>
    <row r="192" spans="3:29" x14ac:dyDescent="0.25">
      <c r="C192" s="255"/>
      <c r="D192" s="254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</row>
    <row r="193" spans="3:29" x14ac:dyDescent="0.25">
      <c r="C193" s="255"/>
      <c r="D193" s="254"/>
      <c r="E193" s="256"/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</row>
    <row r="194" spans="3:29" x14ac:dyDescent="0.25">
      <c r="C194" s="255"/>
      <c r="D194" s="254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</row>
    <row r="195" spans="3:29" x14ac:dyDescent="0.25">
      <c r="C195" s="255"/>
      <c r="D195" s="254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</row>
    <row r="196" spans="3:29" x14ac:dyDescent="0.25">
      <c r="C196" s="255"/>
      <c r="D196" s="254"/>
      <c r="E196" s="256"/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</row>
    <row r="197" spans="3:29" x14ac:dyDescent="0.25">
      <c r="C197" s="255"/>
      <c r="D197" s="254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</row>
    <row r="198" spans="3:29" x14ac:dyDescent="0.25">
      <c r="C198" s="255"/>
      <c r="D198" s="254"/>
    </row>
    <row r="199" spans="3:29" x14ac:dyDescent="0.25">
      <c r="C199" s="255"/>
      <c r="D199" s="254"/>
    </row>
    <row r="200" spans="3:29" x14ac:dyDescent="0.25">
      <c r="C200" s="255"/>
      <c r="D200" s="254"/>
    </row>
    <row r="201" spans="3:29" x14ac:dyDescent="0.25">
      <c r="C201" s="255"/>
      <c r="D201" s="254"/>
    </row>
    <row r="202" spans="3:29" x14ac:dyDescent="0.25">
      <c r="C202" s="255"/>
      <c r="D202" s="254"/>
    </row>
    <row r="203" spans="3:29" x14ac:dyDescent="0.25">
      <c r="C203" s="255"/>
      <c r="D203" s="254"/>
    </row>
    <row r="204" spans="3:29" x14ac:dyDescent="0.25">
      <c r="C204" s="255"/>
      <c r="D204" s="254"/>
    </row>
    <row r="205" spans="3:29" x14ac:dyDescent="0.25">
      <c r="C205" s="255"/>
      <c r="D205" s="254"/>
    </row>
    <row r="206" spans="3:29" x14ac:dyDescent="0.25">
      <c r="C206" s="255"/>
      <c r="D206" s="254"/>
    </row>
    <row r="207" spans="3:29" x14ac:dyDescent="0.25">
      <c r="C207" s="255"/>
      <c r="D207" s="254"/>
    </row>
    <row r="208" spans="3:29" x14ac:dyDescent="0.25">
      <c r="C208" s="255"/>
      <c r="D208" s="254"/>
    </row>
    <row r="209" spans="3:4" x14ac:dyDescent="0.25">
      <c r="C209" s="255"/>
      <c r="D209" s="254"/>
    </row>
    <row r="210" spans="3:4" x14ac:dyDescent="0.25">
      <c r="C210" s="255"/>
      <c r="D210" s="254"/>
    </row>
    <row r="211" spans="3:4" x14ac:dyDescent="0.25">
      <c r="C211" s="255"/>
      <c r="D211" s="254"/>
    </row>
    <row r="212" spans="3:4" x14ac:dyDescent="0.25">
      <c r="C212" s="255"/>
      <c r="D212" s="254"/>
    </row>
    <row r="213" spans="3:4" x14ac:dyDescent="0.25">
      <c r="C213" s="255"/>
      <c r="D213" s="254"/>
    </row>
    <row r="214" spans="3:4" x14ac:dyDescent="0.25">
      <c r="C214" s="255"/>
      <c r="D214" s="254"/>
    </row>
    <row r="215" spans="3:4" x14ac:dyDescent="0.25">
      <c r="C215" s="255"/>
      <c r="D215" s="254"/>
    </row>
    <row r="216" spans="3:4" x14ac:dyDescent="0.25">
      <c r="C216" s="255"/>
      <c r="D216" s="254"/>
    </row>
    <row r="217" spans="3:4" x14ac:dyDescent="0.25">
      <c r="C217" s="255"/>
      <c r="D217" s="254"/>
    </row>
    <row r="218" spans="3:4" x14ac:dyDescent="0.25">
      <c r="C218" s="255"/>
      <c r="D218" s="254"/>
    </row>
    <row r="219" spans="3:4" x14ac:dyDescent="0.25">
      <c r="C219" s="255"/>
      <c r="D219" s="254"/>
    </row>
    <row r="220" spans="3:4" x14ac:dyDescent="0.25">
      <c r="C220" s="255"/>
      <c r="D220" s="254"/>
    </row>
    <row r="221" spans="3:4" x14ac:dyDescent="0.25">
      <c r="C221" s="255"/>
      <c r="D221" s="254"/>
    </row>
    <row r="222" spans="3:4" x14ac:dyDescent="0.25">
      <c r="C222" s="255"/>
      <c r="D222" s="254"/>
    </row>
    <row r="223" spans="3:4" x14ac:dyDescent="0.25">
      <c r="C223" s="255"/>
      <c r="D223" s="254"/>
    </row>
    <row r="224" spans="3:4" x14ac:dyDescent="0.25">
      <c r="C224" s="255"/>
      <c r="D224" s="254"/>
    </row>
    <row r="225" spans="3:4" x14ac:dyDescent="0.25">
      <c r="C225" s="255"/>
      <c r="D225" s="254"/>
    </row>
    <row r="226" spans="3:4" x14ac:dyDescent="0.25">
      <c r="C226" s="255"/>
      <c r="D226" s="254"/>
    </row>
    <row r="227" spans="3:4" x14ac:dyDescent="0.25">
      <c r="C227" s="255"/>
      <c r="D227" s="254"/>
    </row>
    <row r="228" spans="3:4" x14ac:dyDescent="0.25">
      <c r="C228" s="255"/>
      <c r="D228" s="254"/>
    </row>
    <row r="229" spans="3:4" x14ac:dyDescent="0.25">
      <c r="C229" s="255"/>
      <c r="D229" s="254"/>
    </row>
    <row r="230" spans="3:4" x14ac:dyDescent="0.25">
      <c r="C230" s="255"/>
      <c r="D230" s="254"/>
    </row>
    <row r="231" spans="3:4" x14ac:dyDescent="0.25">
      <c r="C231" s="255"/>
      <c r="D231" s="254"/>
    </row>
    <row r="232" spans="3:4" x14ac:dyDescent="0.25">
      <c r="C232" s="255"/>
      <c r="D232" s="254"/>
    </row>
    <row r="233" spans="3:4" x14ac:dyDescent="0.25">
      <c r="C233" s="255"/>
      <c r="D233" s="254"/>
    </row>
    <row r="234" spans="3:4" x14ac:dyDescent="0.25">
      <c r="C234" s="255"/>
      <c r="D234" s="254"/>
    </row>
    <row r="235" spans="3:4" x14ac:dyDescent="0.25">
      <c r="C235" s="255"/>
      <c r="D235" s="254"/>
    </row>
    <row r="236" spans="3:4" x14ac:dyDescent="0.25">
      <c r="C236" s="255"/>
      <c r="D236" s="254"/>
    </row>
    <row r="237" spans="3:4" x14ac:dyDescent="0.25">
      <c r="C237" s="255"/>
      <c r="D237" s="254"/>
    </row>
    <row r="238" spans="3:4" x14ac:dyDescent="0.25">
      <c r="C238" s="255"/>
      <c r="D238" s="254"/>
    </row>
    <row r="239" spans="3:4" x14ac:dyDescent="0.25">
      <c r="C239" s="255"/>
      <c r="D239" s="254"/>
    </row>
    <row r="240" spans="3:4" x14ac:dyDescent="0.25">
      <c r="C240" s="255"/>
      <c r="D240" s="254"/>
    </row>
    <row r="241" spans="3:4" x14ac:dyDescent="0.25">
      <c r="C241" s="255"/>
      <c r="D241" s="254"/>
    </row>
    <row r="242" spans="3:4" x14ac:dyDescent="0.25">
      <c r="C242" s="255"/>
      <c r="D242" s="254"/>
    </row>
    <row r="243" spans="3:4" x14ac:dyDescent="0.25">
      <c r="C243" s="255"/>
      <c r="D243" s="254"/>
    </row>
    <row r="244" spans="3:4" x14ac:dyDescent="0.25">
      <c r="C244" s="255"/>
      <c r="D244" s="254"/>
    </row>
    <row r="245" spans="3:4" x14ac:dyDescent="0.25">
      <c r="C245" s="255"/>
      <c r="D245" s="254"/>
    </row>
    <row r="246" spans="3:4" x14ac:dyDescent="0.25">
      <c r="C246" s="255"/>
      <c r="D246" s="254"/>
    </row>
    <row r="247" spans="3:4" x14ac:dyDescent="0.25">
      <c r="C247" s="255"/>
      <c r="D247" s="254"/>
    </row>
    <row r="248" spans="3:4" x14ac:dyDescent="0.25">
      <c r="C248" s="255"/>
      <c r="D248" s="254"/>
    </row>
    <row r="249" spans="3:4" x14ac:dyDescent="0.25">
      <c r="C249" s="255"/>
      <c r="D249" s="254"/>
    </row>
    <row r="250" spans="3:4" x14ac:dyDescent="0.25">
      <c r="C250" s="255"/>
      <c r="D250" s="254"/>
    </row>
    <row r="251" spans="3:4" x14ac:dyDescent="0.25">
      <c r="C251" s="255"/>
      <c r="D251" s="254"/>
    </row>
    <row r="252" spans="3:4" x14ac:dyDescent="0.25">
      <c r="C252" s="255"/>
      <c r="D252" s="254"/>
    </row>
    <row r="253" spans="3:4" x14ac:dyDescent="0.25">
      <c r="C253" s="255"/>
      <c r="D253" s="254"/>
    </row>
    <row r="254" spans="3:4" x14ac:dyDescent="0.25">
      <c r="C254" s="255"/>
      <c r="D254" s="254"/>
    </row>
    <row r="255" spans="3:4" x14ac:dyDescent="0.25">
      <c r="C255" s="255"/>
      <c r="D255" s="254"/>
    </row>
    <row r="256" spans="3:4" x14ac:dyDescent="0.25">
      <c r="C256" s="255"/>
      <c r="D256" s="254"/>
    </row>
    <row r="257" spans="3:4" x14ac:dyDescent="0.25">
      <c r="C257" s="255"/>
      <c r="D257" s="254"/>
    </row>
    <row r="258" spans="3:4" x14ac:dyDescent="0.25">
      <c r="C258" s="255"/>
      <c r="D258" s="254"/>
    </row>
    <row r="259" spans="3:4" x14ac:dyDescent="0.25">
      <c r="C259" s="255"/>
      <c r="D259" s="254"/>
    </row>
    <row r="260" spans="3:4" x14ac:dyDescent="0.25">
      <c r="C260" s="255"/>
      <c r="D260" s="254"/>
    </row>
    <row r="261" spans="3:4" x14ac:dyDescent="0.25">
      <c r="C261" s="255"/>
      <c r="D261" s="254"/>
    </row>
    <row r="262" spans="3:4" x14ac:dyDescent="0.25">
      <c r="C262" s="255"/>
      <c r="D262" s="254"/>
    </row>
    <row r="263" spans="3:4" x14ac:dyDescent="0.25">
      <c r="C263" s="255"/>
      <c r="D263" s="254"/>
    </row>
    <row r="264" spans="3:4" x14ac:dyDescent="0.25">
      <c r="C264" s="255"/>
      <c r="D264" s="254"/>
    </row>
    <row r="265" spans="3:4" x14ac:dyDescent="0.25">
      <c r="C265" s="255"/>
      <c r="D265" s="254"/>
    </row>
    <row r="266" spans="3:4" x14ac:dyDescent="0.25">
      <c r="C266" s="255"/>
      <c r="D266" s="254"/>
    </row>
    <row r="267" spans="3:4" x14ac:dyDescent="0.25">
      <c r="C267" s="255"/>
      <c r="D267" s="254"/>
    </row>
    <row r="268" spans="3:4" x14ac:dyDescent="0.25">
      <c r="C268" s="255"/>
      <c r="D268" s="254"/>
    </row>
    <row r="269" spans="3:4" x14ac:dyDescent="0.25">
      <c r="C269" s="255"/>
      <c r="D269" s="254"/>
    </row>
    <row r="270" spans="3:4" x14ac:dyDescent="0.25">
      <c r="C270" s="255"/>
      <c r="D270" s="254"/>
    </row>
    <row r="271" spans="3:4" x14ac:dyDescent="0.25">
      <c r="C271" s="255"/>
      <c r="D271" s="254"/>
    </row>
  </sheetData>
  <mergeCells count="2">
    <mergeCell ref="B7:B17"/>
    <mergeCell ref="B18:B9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4" width="18.140625" customWidth="1"/>
    <col min="5" max="5" width="16.42578125" customWidth="1"/>
    <col min="6" max="6" width="22.28515625" customWidth="1"/>
    <col min="7" max="7" width="9.7109375" customWidth="1"/>
    <col min="8" max="8" width="22.28515625" customWidth="1"/>
    <col min="9" max="9" width="10.85546875" bestFit="1" customWidth="1"/>
    <col min="10" max="10" width="21.5703125" bestFit="1" customWidth="1"/>
    <col min="13" max="13" width="20" customWidth="1"/>
  </cols>
  <sheetData>
    <row r="1" spans="1:7" s="16" customFormat="1" x14ac:dyDescent="0.25">
      <c r="A1" s="18" t="s">
        <v>43</v>
      </c>
    </row>
    <row r="2" spans="1:7" s="16" customFormat="1" ht="14.25" x14ac:dyDescent="0.2">
      <c r="A2" s="25"/>
    </row>
    <row r="3" spans="1:7" s="16" customFormat="1" ht="14.25" x14ac:dyDescent="0.2"/>
    <row r="4" spans="1:7" s="16" customFormat="1" ht="14.25" x14ac:dyDescent="0.2"/>
    <row r="6" spans="1:7" ht="27" customHeight="1" x14ac:dyDescent="0.25">
      <c r="B6" s="12" t="s">
        <v>3</v>
      </c>
      <c r="C6" s="12" t="s">
        <v>4</v>
      </c>
      <c r="D6" s="12" t="s">
        <v>42</v>
      </c>
      <c r="F6" s="12" t="s">
        <v>41</v>
      </c>
    </row>
    <row r="7" spans="1:7" x14ac:dyDescent="0.25">
      <c r="B7" s="22">
        <v>44044</v>
      </c>
      <c r="C7" s="21" t="s">
        <v>11</v>
      </c>
      <c r="D7" s="20">
        <v>3800428</v>
      </c>
      <c r="F7" s="15">
        <f>D38/31</f>
        <v>3705968.4838709678</v>
      </c>
    </row>
    <row r="8" spans="1:7" x14ac:dyDescent="0.25">
      <c r="B8" s="22">
        <v>44045</v>
      </c>
      <c r="C8" s="21" t="s">
        <v>5</v>
      </c>
      <c r="D8" s="20">
        <v>3991493</v>
      </c>
    </row>
    <row r="9" spans="1:7" x14ac:dyDescent="0.25">
      <c r="B9" s="22">
        <v>44046</v>
      </c>
      <c r="C9" s="21" t="s">
        <v>6</v>
      </c>
      <c r="D9" s="20">
        <v>3843712</v>
      </c>
    </row>
    <row r="10" spans="1:7" x14ac:dyDescent="0.25">
      <c r="B10" s="22">
        <v>44047</v>
      </c>
      <c r="C10" s="21" t="s">
        <v>7</v>
      </c>
      <c r="D10" s="20">
        <v>3604757</v>
      </c>
    </row>
    <row r="11" spans="1:7" x14ac:dyDescent="0.25">
      <c r="B11" s="22">
        <v>44048</v>
      </c>
      <c r="C11" s="21" t="s">
        <v>8</v>
      </c>
      <c r="D11" s="20">
        <v>3697713</v>
      </c>
    </row>
    <row r="12" spans="1:7" x14ac:dyDescent="0.25">
      <c r="B12" s="22">
        <v>44049</v>
      </c>
      <c r="C12" s="21" t="s">
        <v>9</v>
      </c>
      <c r="D12" s="20">
        <v>3699984</v>
      </c>
    </row>
    <row r="13" spans="1:7" x14ac:dyDescent="0.25">
      <c r="B13" s="22">
        <v>44050</v>
      </c>
      <c r="C13" s="21" t="s">
        <v>10</v>
      </c>
      <c r="D13" s="20">
        <v>3725025</v>
      </c>
    </row>
    <row r="14" spans="1:7" x14ac:dyDescent="0.25">
      <c r="B14" s="22">
        <v>44051</v>
      </c>
      <c r="C14" s="21" t="s">
        <v>11</v>
      </c>
      <c r="D14" s="20">
        <v>3198180</v>
      </c>
    </row>
    <row r="15" spans="1:7" x14ac:dyDescent="0.25">
      <c r="B15" s="22">
        <v>44052</v>
      </c>
      <c r="C15" s="21" t="s">
        <v>5</v>
      </c>
      <c r="D15" s="20">
        <v>2523748</v>
      </c>
    </row>
    <row r="16" spans="1:7" x14ac:dyDescent="0.25">
      <c r="B16" s="22">
        <v>44053</v>
      </c>
      <c r="C16" s="21" t="s">
        <v>6</v>
      </c>
      <c r="D16" s="20">
        <v>3956082</v>
      </c>
      <c r="G16" s="24"/>
    </row>
    <row r="17" spans="2:8" x14ac:dyDescent="0.25">
      <c r="B17" s="22">
        <v>44054</v>
      </c>
      <c r="C17" s="21" t="s">
        <v>7</v>
      </c>
      <c r="D17" s="20">
        <v>3939705</v>
      </c>
      <c r="G17" s="24"/>
    </row>
    <row r="18" spans="2:8" x14ac:dyDescent="0.25">
      <c r="B18" s="22">
        <v>44055</v>
      </c>
      <c r="C18" s="21" t="s">
        <v>8</v>
      </c>
      <c r="D18" s="20">
        <v>3914506</v>
      </c>
    </row>
    <row r="19" spans="2:8" x14ac:dyDescent="0.25">
      <c r="B19" s="22">
        <v>44056</v>
      </c>
      <c r="C19" s="21" t="s">
        <v>9</v>
      </c>
      <c r="D19" s="20">
        <v>3867476</v>
      </c>
    </row>
    <row r="20" spans="2:8" x14ac:dyDescent="0.25">
      <c r="B20" s="22">
        <v>44057</v>
      </c>
      <c r="C20" s="21" t="s">
        <v>10</v>
      </c>
      <c r="D20" s="20">
        <v>3911585</v>
      </c>
    </row>
    <row r="21" spans="2:8" x14ac:dyDescent="0.25">
      <c r="B21" s="22">
        <v>44058</v>
      </c>
      <c r="C21" s="21" t="s">
        <v>11</v>
      </c>
      <c r="D21" s="20">
        <v>3401780</v>
      </c>
    </row>
    <row r="22" spans="2:8" x14ac:dyDescent="0.25">
      <c r="B22" s="22">
        <v>44059</v>
      </c>
      <c r="C22" s="21" t="s">
        <v>5</v>
      </c>
      <c r="D22" s="20">
        <v>2691625</v>
      </c>
      <c r="H22" s="23"/>
    </row>
    <row r="23" spans="2:8" x14ac:dyDescent="0.25">
      <c r="B23" s="22">
        <v>44060</v>
      </c>
      <c r="C23" s="21" t="s">
        <v>6</v>
      </c>
      <c r="D23" s="20">
        <v>4031472</v>
      </c>
      <c r="H23" s="23"/>
    </row>
    <row r="24" spans="2:8" x14ac:dyDescent="0.25">
      <c r="B24" s="22">
        <v>44061</v>
      </c>
      <c r="C24" s="21" t="s">
        <v>7</v>
      </c>
      <c r="D24" s="20">
        <v>3988138</v>
      </c>
      <c r="H24" s="23"/>
    </row>
    <row r="25" spans="2:8" x14ac:dyDescent="0.25">
      <c r="B25" s="22">
        <v>44062</v>
      </c>
      <c r="C25" s="21" t="s">
        <v>8</v>
      </c>
      <c r="D25" s="20">
        <v>3974015</v>
      </c>
    </row>
    <row r="26" spans="2:8" x14ac:dyDescent="0.25">
      <c r="B26" s="22">
        <v>44063</v>
      </c>
      <c r="C26" s="21" t="s">
        <v>9</v>
      </c>
      <c r="D26" s="20">
        <v>3796824</v>
      </c>
    </row>
    <row r="27" spans="2:8" x14ac:dyDescent="0.25">
      <c r="B27" s="22">
        <v>44064</v>
      </c>
      <c r="C27" s="21" t="s">
        <v>10</v>
      </c>
      <c r="D27" s="20">
        <v>3925066</v>
      </c>
    </row>
    <row r="28" spans="2:8" x14ac:dyDescent="0.25">
      <c r="B28" s="22">
        <v>44065</v>
      </c>
      <c r="C28" s="21" t="s">
        <v>11</v>
      </c>
      <c r="D28" s="20">
        <v>3463229</v>
      </c>
    </row>
    <row r="29" spans="2:8" x14ac:dyDescent="0.25">
      <c r="B29" s="22">
        <v>44066</v>
      </c>
      <c r="C29" s="21" t="s">
        <v>5</v>
      </c>
      <c r="D29" s="20">
        <v>2636376</v>
      </c>
    </row>
    <row r="30" spans="2:8" x14ac:dyDescent="0.25">
      <c r="B30" s="22">
        <v>44067</v>
      </c>
      <c r="C30" s="21" t="s">
        <v>6</v>
      </c>
      <c r="D30" s="20">
        <v>4094666</v>
      </c>
    </row>
    <row r="31" spans="2:8" x14ac:dyDescent="0.25">
      <c r="B31" s="22">
        <v>44068</v>
      </c>
      <c r="C31" s="21" t="s">
        <v>7</v>
      </c>
      <c r="D31" s="20">
        <v>4080856</v>
      </c>
    </row>
    <row r="32" spans="2:8" x14ac:dyDescent="0.25">
      <c r="B32" s="22">
        <v>44069</v>
      </c>
      <c r="C32" s="21" t="s">
        <v>8</v>
      </c>
      <c r="D32" s="20">
        <v>4056661</v>
      </c>
    </row>
    <row r="33" spans="2:4" x14ac:dyDescent="0.25">
      <c r="B33" s="22">
        <v>44070</v>
      </c>
      <c r="C33" s="21" t="s">
        <v>9</v>
      </c>
      <c r="D33" s="20">
        <v>4054110</v>
      </c>
    </row>
    <row r="34" spans="2:4" x14ac:dyDescent="0.25">
      <c r="B34" s="22">
        <v>44071</v>
      </c>
      <c r="C34" s="21" t="s">
        <v>10</v>
      </c>
      <c r="D34" s="20">
        <v>4077575</v>
      </c>
    </row>
    <row r="35" spans="2:4" x14ac:dyDescent="0.25">
      <c r="B35" s="22">
        <v>44072</v>
      </c>
      <c r="C35" s="21" t="s">
        <v>11</v>
      </c>
      <c r="D35" s="20">
        <v>3426953</v>
      </c>
    </row>
    <row r="36" spans="2:4" x14ac:dyDescent="0.25">
      <c r="B36" s="22">
        <v>44073</v>
      </c>
      <c r="C36" s="21" t="s">
        <v>5</v>
      </c>
      <c r="D36" s="20">
        <v>3371984</v>
      </c>
    </row>
    <row r="37" spans="2:4" x14ac:dyDescent="0.25">
      <c r="B37" s="22">
        <v>44074</v>
      </c>
      <c r="C37" s="21" t="s">
        <v>6</v>
      </c>
      <c r="D37" s="20">
        <v>4139299</v>
      </c>
    </row>
    <row r="38" spans="2:4" x14ac:dyDescent="0.25">
      <c r="B38" s="270" t="s">
        <v>12</v>
      </c>
      <c r="C38" s="270"/>
      <c r="D38" s="19">
        <f>SUM(D7:D37)</f>
        <v>114885023</v>
      </c>
    </row>
  </sheetData>
  <mergeCells count="1">
    <mergeCell ref="B38:C3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showGridLines="0" workbookViewId="0">
      <pane ySplit="6" topLeftCell="A7" activePane="bottomLeft" state="frozen"/>
      <selection pane="bottomLeft"/>
    </sheetView>
  </sheetViews>
  <sheetFormatPr defaultRowHeight="15" x14ac:dyDescent="0.25"/>
  <cols>
    <col min="2" max="6" width="14.85546875" customWidth="1"/>
  </cols>
  <sheetData>
    <row r="1" spans="1:6" s="16" customFormat="1" x14ac:dyDescent="0.25">
      <c r="A1" s="18" t="s">
        <v>44</v>
      </c>
    </row>
    <row r="2" spans="1:6" s="16" customFormat="1" ht="14.25" x14ac:dyDescent="0.2">
      <c r="A2" s="17"/>
    </row>
    <row r="3" spans="1:6" s="16" customFormat="1" ht="14.25" x14ac:dyDescent="0.2"/>
    <row r="4" spans="1:6" s="16" customFormat="1" ht="14.25" x14ac:dyDescent="0.2"/>
    <row r="6" spans="1:6" x14ac:dyDescent="0.25">
      <c r="B6" s="12" t="s">
        <v>4</v>
      </c>
      <c r="C6" s="12" t="s">
        <v>37</v>
      </c>
      <c r="D6" s="12" t="s">
        <v>38</v>
      </c>
      <c r="E6" s="12" t="s">
        <v>39</v>
      </c>
      <c r="F6" s="12" t="s">
        <v>40</v>
      </c>
    </row>
    <row r="7" spans="1:6" x14ac:dyDescent="0.25">
      <c r="B7" s="26">
        <v>44044</v>
      </c>
      <c r="C7" s="20">
        <v>2764672</v>
      </c>
      <c r="D7" s="20">
        <v>826462</v>
      </c>
      <c r="E7" s="20">
        <v>140818</v>
      </c>
      <c r="F7" s="20">
        <v>68476</v>
      </c>
    </row>
    <row r="8" spans="1:6" x14ac:dyDescent="0.25">
      <c r="B8" s="26">
        <v>44045</v>
      </c>
      <c r="C8" s="20">
        <v>2899437</v>
      </c>
      <c r="D8" s="20">
        <v>861986</v>
      </c>
      <c r="E8" s="20">
        <v>158351</v>
      </c>
      <c r="F8" s="20">
        <v>71719</v>
      </c>
    </row>
    <row r="9" spans="1:6" x14ac:dyDescent="0.25">
      <c r="B9" s="26">
        <v>44046</v>
      </c>
      <c r="C9" s="20">
        <v>2689062</v>
      </c>
      <c r="D9" s="20">
        <v>900069</v>
      </c>
      <c r="E9" s="20">
        <v>178121</v>
      </c>
      <c r="F9" s="20">
        <v>76460</v>
      </c>
    </row>
    <row r="10" spans="1:6" x14ac:dyDescent="0.25">
      <c r="B10" s="26">
        <v>44047</v>
      </c>
      <c r="C10" s="20">
        <v>2173580</v>
      </c>
      <c r="D10" s="20">
        <v>1035546</v>
      </c>
      <c r="E10" s="20">
        <v>282207</v>
      </c>
      <c r="F10" s="20">
        <v>113424</v>
      </c>
    </row>
    <row r="11" spans="1:6" x14ac:dyDescent="0.25">
      <c r="B11" s="26">
        <v>44048</v>
      </c>
      <c r="C11" s="20">
        <v>2219917</v>
      </c>
      <c r="D11" s="20">
        <v>1081031</v>
      </c>
      <c r="E11" s="20">
        <v>283796</v>
      </c>
      <c r="F11" s="20">
        <v>112969</v>
      </c>
    </row>
    <row r="12" spans="1:6" x14ac:dyDescent="0.25">
      <c r="B12" s="26">
        <v>44049</v>
      </c>
      <c r="C12" s="20">
        <v>2219225</v>
      </c>
      <c r="D12" s="20">
        <v>1090503</v>
      </c>
      <c r="E12" s="20">
        <v>278545</v>
      </c>
      <c r="F12" s="20">
        <v>111711</v>
      </c>
    </row>
    <row r="13" spans="1:6" x14ac:dyDescent="0.25">
      <c r="B13" s="26">
        <v>44050</v>
      </c>
      <c r="C13" s="20">
        <v>2235572</v>
      </c>
      <c r="D13" s="20">
        <v>1105634</v>
      </c>
      <c r="E13" s="20">
        <v>271257</v>
      </c>
      <c r="F13" s="20">
        <v>112562</v>
      </c>
    </row>
    <row r="14" spans="1:6" x14ac:dyDescent="0.25">
      <c r="B14" s="26">
        <v>44051</v>
      </c>
      <c r="C14" s="20">
        <v>1978967</v>
      </c>
      <c r="D14" s="20">
        <v>919269</v>
      </c>
      <c r="E14" s="20">
        <v>209903</v>
      </c>
      <c r="F14" s="20">
        <v>90041</v>
      </c>
    </row>
    <row r="15" spans="1:6" x14ac:dyDescent="0.25">
      <c r="B15" s="26">
        <v>44052</v>
      </c>
      <c r="C15" s="20">
        <v>1555235</v>
      </c>
      <c r="D15" s="20">
        <v>756913</v>
      </c>
      <c r="E15" s="20">
        <v>143376</v>
      </c>
      <c r="F15" s="20">
        <v>68224</v>
      </c>
    </row>
    <row r="16" spans="1:6" x14ac:dyDescent="0.25">
      <c r="B16" s="26">
        <v>44053</v>
      </c>
      <c r="C16" s="20">
        <v>2365634</v>
      </c>
      <c r="D16" s="20">
        <v>1175791</v>
      </c>
      <c r="E16" s="20">
        <v>294598</v>
      </c>
      <c r="F16" s="20">
        <v>120059</v>
      </c>
    </row>
    <row r="17" spans="2:6" x14ac:dyDescent="0.25">
      <c r="B17" s="26">
        <v>44054</v>
      </c>
      <c r="C17" s="20">
        <v>2350697</v>
      </c>
      <c r="D17" s="20">
        <v>1184204</v>
      </c>
      <c r="E17" s="20">
        <v>286985</v>
      </c>
      <c r="F17" s="20">
        <v>117819</v>
      </c>
    </row>
    <row r="18" spans="2:6" x14ac:dyDescent="0.25">
      <c r="B18" s="26">
        <v>44055</v>
      </c>
      <c r="C18" s="20">
        <v>2336947</v>
      </c>
      <c r="D18" s="20">
        <v>1178538</v>
      </c>
      <c r="E18" s="20">
        <v>283244</v>
      </c>
      <c r="F18" s="20">
        <v>115777</v>
      </c>
    </row>
    <row r="19" spans="2:6" x14ac:dyDescent="0.25">
      <c r="B19" s="26">
        <v>44056</v>
      </c>
      <c r="C19" s="20">
        <v>2310780</v>
      </c>
      <c r="D19" s="20">
        <v>1164827</v>
      </c>
      <c r="E19" s="20">
        <v>276855</v>
      </c>
      <c r="F19" s="20">
        <v>115014</v>
      </c>
    </row>
    <row r="20" spans="2:6" x14ac:dyDescent="0.25">
      <c r="B20" s="26">
        <v>44057</v>
      </c>
      <c r="C20" s="20">
        <v>2343437</v>
      </c>
      <c r="D20" s="20">
        <v>1173010</v>
      </c>
      <c r="E20" s="20">
        <v>279275</v>
      </c>
      <c r="F20" s="20">
        <v>115863</v>
      </c>
    </row>
    <row r="21" spans="2:6" x14ac:dyDescent="0.25">
      <c r="B21" s="26">
        <v>44058</v>
      </c>
      <c r="C21" s="20">
        <v>2113074</v>
      </c>
      <c r="D21" s="20">
        <v>976432</v>
      </c>
      <c r="E21" s="20">
        <v>217569</v>
      </c>
      <c r="F21" s="20">
        <v>94705</v>
      </c>
    </row>
    <row r="22" spans="2:6" x14ac:dyDescent="0.25">
      <c r="B22" s="26">
        <v>44059</v>
      </c>
      <c r="C22" s="20">
        <v>1674818</v>
      </c>
      <c r="D22" s="20">
        <v>796303</v>
      </c>
      <c r="E22" s="20">
        <v>149451</v>
      </c>
      <c r="F22" s="20">
        <v>71053</v>
      </c>
    </row>
    <row r="23" spans="2:6" x14ac:dyDescent="0.25">
      <c r="B23" s="26">
        <v>44060</v>
      </c>
      <c r="C23" s="20">
        <v>2409738</v>
      </c>
      <c r="D23" s="20">
        <v>1198018</v>
      </c>
      <c r="E23" s="20">
        <v>301129</v>
      </c>
      <c r="F23" s="20">
        <v>122587</v>
      </c>
    </row>
    <row r="24" spans="2:6" x14ac:dyDescent="0.25">
      <c r="B24" s="26">
        <v>44061</v>
      </c>
      <c r="C24" s="20">
        <v>2376672</v>
      </c>
      <c r="D24" s="20">
        <v>1201247</v>
      </c>
      <c r="E24" s="20">
        <v>291304</v>
      </c>
      <c r="F24" s="20">
        <v>118915</v>
      </c>
    </row>
    <row r="25" spans="2:6" x14ac:dyDescent="0.25">
      <c r="B25" s="26">
        <v>44062</v>
      </c>
      <c r="C25" s="20">
        <v>2367400</v>
      </c>
      <c r="D25" s="20">
        <v>1200081</v>
      </c>
      <c r="E25" s="20">
        <v>288116</v>
      </c>
      <c r="F25" s="20">
        <v>118418</v>
      </c>
    </row>
    <row r="26" spans="2:6" x14ac:dyDescent="0.25">
      <c r="B26" s="26">
        <v>44063</v>
      </c>
      <c r="C26" s="20">
        <v>2272145</v>
      </c>
      <c r="D26" s="20">
        <v>1148680</v>
      </c>
      <c r="E26" s="20">
        <v>263334</v>
      </c>
      <c r="F26" s="20">
        <v>112665</v>
      </c>
    </row>
    <row r="27" spans="2:6" x14ac:dyDescent="0.25">
      <c r="B27" s="26">
        <v>44064</v>
      </c>
      <c r="C27" s="20">
        <v>2347984</v>
      </c>
      <c r="D27" s="20">
        <v>1183926</v>
      </c>
      <c r="E27" s="20">
        <v>277077</v>
      </c>
      <c r="F27" s="20">
        <v>116079</v>
      </c>
    </row>
    <row r="28" spans="2:6" x14ac:dyDescent="0.25">
      <c r="B28" s="26">
        <v>44065</v>
      </c>
      <c r="C28" s="20">
        <v>2141311</v>
      </c>
      <c r="D28" s="20">
        <v>1004994</v>
      </c>
      <c r="E28" s="20">
        <v>220699</v>
      </c>
      <c r="F28" s="20">
        <v>96225</v>
      </c>
    </row>
    <row r="29" spans="2:6" x14ac:dyDescent="0.25">
      <c r="B29" s="26">
        <v>44066</v>
      </c>
      <c r="C29" s="20">
        <v>1650213</v>
      </c>
      <c r="D29" s="20">
        <v>767268</v>
      </c>
      <c r="E29" s="20">
        <v>148143</v>
      </c>
      <c r="F29" s="20">
        <v>70752</v>
      </c>
    </row>
    <row r="30" spans="2:6" x14ac:dyDescent="0.25">
      <c r="B30" s="26">
        <v>44067</v>
      </c>
      <c r="C30" s="20">
        <v>2440544</v>
      </c>
      <c r="D30" s="20">
        <v>1226291</v>
      </c>
      <c r="E30" s="20">
        <v>304671</v>
      </c>
      <c r="F30" s="20">
        <v>123160</v>
      </c>
    </row>
    <row r="31" spans="2:6" x14ac:dyDescent="0.25">
      <c r="B31" s="26">
        <v>44068</v>
      </c>
      <c r="C31" s="20">
        <v>2424970</v>
      </c>
      <c r="D31" s="20">
        <v>1237656</v>
      </c>
      <c r="E31" s="20">
        <v>296968</v>
      </c>
      <c r="F31" s="20">
        <v>121262</v>
      </c>
    </row>
    <row r="32" spans="2:6" x14ac:dyDescent="0.25">
      <c r="B32" s="26">
        <v>44069</v>
      </c>
      <c r="C32" s="20">
        <v>2402013</v>
      </c>
      <c r="D32" s="20">
        <v>1238706</v>
      </c>
      <c r="E32" s="20">
        <v>295165</v>
      </c>
      <c r="F32" s="20">
        <v>120777</v>
      </c>
    </row>
    <row r="33" spans="2:6" x14ac:dyDescent="0.25">
      <c r="B33" s="26">
        <v>44070</v>
      </c>
      <c r="C33" s="20">
        <v>2400081</v>
      </c>
      <c r="D33" s="20">
        <v>1245005</v>
      </c>
      <c r="E33" s="20">
        <v>289020</v>
      </c>
      <c r="F33" s="20">
        <v>120004</v>
      </c>
    </row>
    <row r="34" spans="2:6" x14ac:dyDescent="0.25">
      <c r="B34" s="26">
        <v>44071</v>
      </c>
      <c r="C34" s="20">
        <v>2420907</v>
      </c>
      <c r="D34" s="20">
        <v>1253639</v>
      </c>
      <c r="E34" s="20">
        <v>283326</v>
      </c>
      <c r="F34" s="20">
        <v>119703</v>
      </c>
    </row>
    <row r="35" spans="2:6" x14ac:dyDescent="0.25">
      <c r="B35" s="26">
        <v>44072</v>
      </c>
      <c r="C35" s="20">
        <v>2118344</v>
      </c>
      <c r="D35" s="20">
        <v>999302</v>
      </c>
      <c r="E35" s="20">
        <v>213894</v>
      </c>
      <c r="F35" s="20">
        <v>95413</v>
      </c>
    </row>
    <row r="36" spans="2:6" x14ac:dyDescent="0.25">
      <c r="B36" s="26">
        <v>44073</v>
      </c>
      <c r="C36" s="20">
        <v>2245528</v>
      </c>
      <c r="D36" s="20">
        <v>904350</v>
      </c>
      <c r="E36" s="20">
        <v>149898</v>
      </c>
      <c r="F36" s="20">
        <v>72208</v>
      </c>
    </row>
    <row r="37" spans="2:6" x14ac:dyDescent="0.25">
      <c r="B37" s="26">
        <v>44074</v>
      </c>
      <c r="C37" s="20">
        <v>2460347</v>
      </c>
      <c r="D37" s="20">
        <v>1264104</v>
      </c>
      <c r="E37" s="20">
        <v>290379</v>
      </c>
      <c r="F37" s="20">
        <v>124469</v>
      </c>
    </row>
    <row r="38" spans="2:6" ht="30" x14ac:dyDescent="0.25">
      <c r="B38" s="7" t="s">
        <v>2</v>
      </c>
      <c r="C38" s="6">
        <f>SUM(C7:C37)</f>
        <v>70709251</v>
      </c>
      <c r="D38" s="6">
        <f>SUM(D7:D37)</f>
        <v>33299785</v>
      </c>
      <c r="E38" s="6">
        <f>SUM(E7:E37)</f>
        <v>7647474</v>
      </c>
      <c r="F38" s="6">
        <f>SUM(F7:F37)</f>
        <v>3228513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3.5703125" customWidth="1"/>
    <col min="2" max="2" width="18.140625" bestFit="1" customWidth="1"/>
    <col min="3" max="3" width="18.140625" customWidth="1"/>
    <col min="4" max="8" width="17.28515625" customWidth="1"/>
    <col min="9" max="9" width="4.28515625" customWidth="1"/>
    <col min="10" max="10" width="18.140625" bestFit="1" customWidth="1"/>
    <col min="11" max="14" width="17.28515625" customWidth="1"/>
  </cols>
  <sheetData>
    <row r="1" spans="1:11" s="16" customFormat="1" x14ac:dyDescent="0.25">
      <c r="A1" s="18" t="s">
        <v>45</v>
      </c>
    </row>
    <row r="2" spans="1:11" s="16" customFormat="1" ht="14.25" x14ac:dyDescent="0.2">
      <c r="A2" s="25"/>
    </row>
    <row r="3" spans="1:11" s="16" customFormat="1" ht="14.25" x14ac:dyDescent="0.2"/>
    <row r="4" spans="1:11" s="16" customFormat="1" ht="14.25" x14ac:dyDescent="0.2"/>
    <row r="6" spans="1:11" ht="60" x14ac:dyDescent="0.25">
      <c r="B6" s="12" t="s">
        <v>3</v>
      </c>
      <c r="C6" s="12" t="s">
        <v>4</v>
      </c>
      <c r="D6" s="12" t="s">
        <v>46</v>
      </c>
      <c r="E6" s="12" t="s">
        <v>47</v>
      </c>
      <c r="F6" s="12" t="s">
        <v>48</v>
      </c>
      <c r="G6" s="12" t="s">
        <v>49</v>
      </c>
      <c r="H6" s="12" t="s">
        <v>50</v>
      </c>
      <c r="J6" s="12"/>
      <c r="K6" s="12" t="s">
        <v>51</v>
      </c>
    </row>
    <row r="7" spans="1:11" x14ac:dyDescent="0.25">
      <c r="B7" s="22">
        <v>44044</v>
      </c>
      <c r="C7" s="21" t="s">
        <v>11</v>
      </c>
      <c r="D7" s="20">
        <v>1724367</v>
      </c>
      <c r="E7" s="20">
        <v>1059693</v>
      </c>
      <c r="F7" s="20">
        <v>415662</v>
      </c>
      <c r="G7" s="20">
        <v>306945</v>
      </c>
      <c r="H7" s="20">
        <v>293761</v>
      </c>
      <c r="J7" s="21" t="s">
        <v>46</v>
      </c>
      <c r="K7" s="15">
        <f>AVERAGE(D7:D37)</f>
        <v>1784009.5483870967</v>
      </c>
    </row>
    <row r="8" spans="1:11" x14ac:dyDescent="0.25">
      <c r="B8" s="22">
        <v>44045</v>
      </c>
      <c r="C8" s="21" t="s">
        <v>5</v>
      </c>
      <c r="D8" s="20">
        <v>1831299</v>
      </c>
      <c r="E8" s="20">
        <v>1098673</v>
      </c>
      <c r="F8" s="20">
        <v>416630</v>
      </c>
      <c r="G8" s="20">
        <v>330652</v>
      </c>
      <c r="H8" s="20">
        <v>314239</v>
      </c>
      <c r="J8" s="21" t="s">
        <v>47</v>
      </c>
      <c r="K8" s="15">
        <f>AVERAGE(E7:E37)</f>
        <v>1034377.0645161291</v>
      </c>
    </row>
    <row r="9" spans="1:11" x14ac:dyDescent="0.25">
      <c r="B9" s="22">
        <v>44046</v>
      </c>
      <c r="C9" s="21" t="s">
        <v>6</v>
      </c>
      <c r="D9" s="20">
        <v>1858547</v>
      </c>
      <c r="E9" s="20">
        <v>1029841</v>
      </c>
      <c r="F9" s="20">
        <v>399928</v>
      </c>
      <c r="G9" s="20">
        <v>296796</v>
      </c>
      <c r="H9" s="20">
        <v>258600</v>
      </c>
      <c r="J9" s="21" t="s">
        <v>48</v>
      </c>
      <c r="K9" s="15">
        <f>AVERAGE(F7:F37)</f>
        <v>463269.29032258067</v>
      </c>
    </row>
    <row r="10" spans="1:11" x14ac:dyDescent="0.25">
      <c r="B10" s="22">
        <v>44047</v>
      </c>
      <c r="C10" s="21" t="s">
        <v>7</v>
      </c>
      <c r="D10" s="20">
        <v>1770066</v>
      </c>
      <c r="E10" s="20">
        <v>996739</v>
      </c>
      <c r="F10" s="20">
        <v>452791</v>
      </c>
      <c r="G10" s="20">
        <v>241969</v>
      </c>
      <c r="H10" s="20">
        <v>143192</v>
      </c>
      <c r="J10" s="21" t="s">
        <v>49</v>
      </c>
      <c r="K10" s="15">
        <f>AVERAGE(G7:G37)</f>
        <v>260289.25806451612</v>
      </c>
    </row>
    <row r="11" spans="1:11" x14ac:dyDescent="0.25">
      <c r="B11" s="22">
        <v>44048</v>
      </c>
      <c r="C11" s="21" t="s">
        <v>8</v>
      </c>
      <c r="D11" s="20">
        <v>1816761</v>
      </c>
      <c r="E11" s="20">
        <v>1021362</v>
      </c>
      <c r="F11" s="20">
        <v>464361</v>
      </c>
      <c r="G11" s="20">
        <v>248529</v>
      </c>
      <c r="H11" s="20">
        <v>146700</v>
      </c>
      <c r="J11" s="21" t="s">
        <v>50</v>
      </c>
      <c r="K11" s="15">
        <f>AVERAGE(H7:H37)</f>
        <v>164023.32258064515</v>
      </c>
    </row>
    <row r="12" spans="1:11" x14ac:dyDescent="0.25">
      <c r="B12" s="22">
        <v>44049</v>
      </c>
      <c r="C12" s="21" t="s">
        <v>9</v>
      </c>
      <c r="D12" s="20">
        <v>1812822</v>
      </c>
      <c r="E12" s="20">
        <v>1024276</v>
      </c>
      <c r="F12" s="20">
        <v>467841</v>
      </c>
      <c r="G12" s="20">
        <v>250711</v>
      </c>
      <c r="H12" s="20">
        <v>144334</v>
      </c>
    </row>
    <row r="13" spans="1:11" x14ac:dyDescent="0.25">
      <c r="B13" s="22">
        <v>44050</v>
      </c>
      <c r="C13" s="21" t="s">
        <v>10</v>
      </c>
      <c r="D13" s="20">
        <v>1813232</v>
      </c>
      <c r="E13" s="20">
        <v>1036207</v>
      </c>
      <c r="F13" s="20">
        <v>475336</v>
      </c>
      <c r="G13" s="20">
        <v>253622</v>
      </c>
      <c r="H13" s="20">
        <v>146628</v>
      </c>
    </row>
    <row r="14" spans="1:11" x14ac:dyDescent="0.25">
      <c r="B14" s="22">
        <v>44051</v>
      </c>
      <c r="C14" s="21" t="s">
        <v>11</v>
      </c>
      <c r="D14" s="20">
        <v>1519490</v>
      </c>
      <c r="E14" s="20">
        <v>904571</v>
      </c>
      <c r="F14" s="20">
        <v>404632</v>
      </c>
      <c r="G14" s="20">
        <v>232878</v>
      </c>
      <c r="H14" s="20">
        <v>136609</v>
      </c>
    </row>
    <row r="15" spans="1:11" x14ac:dyDescent="0.25">
      <c r="B15" s="22">
        <v>44052</v>
      </c>
      <c r="C15" s="21" t="s">
        <v>5</v>
      </c>
      <c r="D15" s="20">
        <v>1189554</v>
      </c>
      <c r="E15" s="20">
        <v>699628</v>
      </c>
      <c r="F15" s="20">
        <v>318133</v>
      </c>
      <c r="G15" s="20">
        <v>190923</v>
      </c>
      <c r="H15" s="20">
        <v>125510</v>
      </c>
    </row>
    <row r="16" spans="1:11" x14ac:dyDescent="0.25">
      <c r="B16" s="22">
        <v>44053</v>
      </c>
      <c r="C16" s="21" t="s">
        <v>6</v>
      </c>
      <c r="D16" s="20">
        <v>1913158</v>
      </c>
      <c r="E16" s="20">
        <v>1118569</v>
      </c>
      <c r="F16" s="20">
        <v>512155</v>
      </c>
      <c r="G16" s="20">
        <v>263762</v>
      </c>
      <c r="H16" s="20">
        <v>148438</v>
      </c>
    </row>
    <row r="17" spans="2:8" x14ac:dyDescent="0.25">
      <c r="B17" s="22">
        <v>44054</v>
      </c>
      <c r="C17" s="21" t="s">
        <v>7</v>
      </c>
      <c r="D17" s="20">
        <v>1904278</v>
      </c>
      <c r="E17" s="20">
        <v>1110695</v>
      </c>
      <c r="F17" s="20">
        <v>507161</v>
      </c>
      <c r="G17" s="20">
        <v>265325</v>
      </c>
      <c r="H17" s="20">
        <v>152246</v>
      </c>
    </row>
    <row r="18" spans="2:8" x14ac:dyDescent="0.25">
      <c r="B18" s="22">
        <v>44055</v>
      </c>
      <c r="C18" s="21" t="s">
        <v>8</v>
      </c>
      <c r="D18" s="20">
        <v>1895269</v>
      </c>
      <c r="E18" s="20">
        <v>1098201</v>
      </c>
      <c r="F18" s="20">
        <v>503902</v>
      </c>
      <c r="G18" s="20">
        <v>265738</v>
      </c>
      <c r="H18" s="20">
        <v>151396</v>
      </c>
    </row>
    <row r="19" spans="2:8" x14ac:dyDescent="0.25">
      <c r="B19" s="22">
        <v>44056</v>
      </c>
      <c r="C19" s="21" t="s">
        <v>9</v>
      </c>
      <c r="D19" s="20">
        <v>1871790</v>
      </c>
      <c r="E19" s="20">
        <v>1080165</v>
      </c>
      <c r="F19" s="20">
        <v>500286</v>
      </c>
      <c r="G19" s="20">
        <v>262979</v>
      </c>
      <c r="H19" s="20">
        <v>152256</v>
      </c>
    </row>
    <row r="20" spans="2:8" x14ac:dyDescent="0.25">
      <c r="B20" s="22">
        <v>44057</v>
      </c>
      <c r="C20" s="21" t="s">
        <v>10</v>
      </c>
      <c r="D20" s="20">
        <v>1880465</v>
      </c>
      <c r="E20" s="20">
        <v>1101278</v>
      </c>
      <c r="F20" s="20">
        <v>508462</v>
      </c>
      <c r="G20" s="20">
        <v>267517</v>
      </c>
      <c r="H20" s="20">
        <v>153863</v>
      </c>
    </row>
    <row r="21" spans="2:8" x14ac:dyDescent="0.25">
      <c r="B21" s="22">
        <v>44058</v>
      </c>
      <c r="C21" s="21" t="s">
        <v>11</v>
      </c>
      <c r="D21" s="20">
        <v>1596370</v>
      </c>
      <c r="E21" s="20">
        <v>965449</v>
      </c>
      <c r="F21" s="20">
        <v>433380</v>
      </c>
      <c r="G21" s="20">
        <v>252763</v>
      </c>
      <c r="H21" s="20">
        <v>153818</v>
      </c>
    </row>
    <row r="22" spans="2:8" x14ac:dyDescent="0.25">
      <c r="B22" s="22">
        <v>44059</v>
      </c>
      <c r="C22" s="21" t="s">
        <v>5</v>
      </c>
      <c r="D22" s="20">
        <v>1248742</v>
      </c>
      <c r="E22" s="20">
        <v>743073</v>
      </c>
      <c r="F22" s="20">
        <v>341893</v>
      </c>
      <c r="G22" s="20">
        <v>211009</v>
      </c>
      <c r="H22" s="20">
        <v>146908</v>
      </c>
    </row>
    <row r="23" spans="2:8" x14ac:dyDescent="0.25">
      <c r="B23" s="22">
        <v>44060</v>
      </c>
      <c r="C23" s="21" t="s">
        <v>6</v>
      </c>
      <c r="D23" s="20">
        <v>1959288</v>
      </c>
      <c r="E23" s="20">
        <v>1132794</v>
      </c>
      <c r="F23" s="20">
        <v>518019</v>
      </c>
      <c r="G23" s="20">
        <v>269295</v>
      </c>
      <c r="H23" s="20">
        <v>152076</v>
      </c>
    </row>
    <row r="24" spans="2:8" x14ac:dyDescent="0.25">
      <c r="B24" s="22">
        <v>44061</v>
      </c>
      <c r="C24" s="21" t="s">
        <v>7</v>
      </c>
      <c r="D24" s="20">
        <v>1943420</v>
      </c>
      <c r="E24" s="20">
        <v>1112823</v>
      </c>
      <c r="F24" s="20">
        <v>508686</v>
      </c>
      <c r="G24" s="20">
        <v>269458</v>
      </c>
      <c r="H24" s="20">
        <v>153751</v>
      </c>
    </row>
    <row r="25" spans="2:8" x14ac:dyDescent="0.25">
      <c r="B25" s="22">
        <v>44062</v>
      </c>
      <c r="C25" s="21" t="s">
        <v>8</v>
      </c>
      <c r="D25" s="20">
        <v>1939762</v>
      </c>
      <c r="E25" s="20">
        <v>1104599</v>
      </c>
      <c r="F25" s="20">
        <v>504906</v>
      </c>
      <c r="G25" s="20">
        <v>270051</v>
      </c>
      <c r="H25" s="20">
        <v>154697</v>
      </c>
    </row>
    <row r="26" spans="2:8" x14ac:dyDescent="0.25">
      <c r="B26" s="22">
        <v>44063</v>
      </c>
      <c r="C26" s="21" t="s">
        <v>9</v>
      </c>
      <c r="D26" s="20">
        <v>1854213</v>
      </c>
      <c r="E26" s="20">
        <v>1062801</v>
      </c>
      <c r="F26" s="20">
        <v>489587</v>
      </c>
      <c r="G26" s="20">
        <v>255956</v>
      </c>
      <c r="H26" s="20">
        <v>134267</v>
      </c>
    </row>
    <row r="27" spans="2:8" x14ac:dyDescent="0.25">
      <c r="B27" s="22">
        <v>44064</v>
      </c>
      <c r="C27" s="21" t="s">
        <v>10</v>
      </c>
      <c r="D27" s="20">
        <v>1901382</v>
      </c>
      <c r="E27" s="20">
        <v>1106441</v>
      </c>
      <c r="F27" s="20">
        <v>505137</v>
      </c>
      <c r="G27" s="20">
        <v>266958</v>
      </c>
      <c r="H27" s="20">
        <v>145148</v>
      </c>
    </row>
    <row r="28" spans="2:8" x14ac:dyDescent="0.25">
      <c r="B28" s="22">
        <v>44065</v>
      </c>
      <c r="C28" s="21" t="s">
        <v>11</v>
      </c>
      <c r="D28" s="20">
        <v>1622933</v>
      </c>
      <c r="E28" s="20">
        <v>985051</v>
      </c>
      <c r="F28" s="20">
        <v>438983</v>
      </c>
      <c r="G28" s="20">
        <v>257311</v>
      </c>
      <c r="H28" s="20">
        <v>158951</v>
      </c>
    </row>
    <row r="29" spans="2:8" x14ac:dyDescent="0.25">
      <c r="B29" s="22">
        <v>44066</v>
      </c>
      <c r="C29" s="21" t="s">
        <v>5</v>
      </c>
      <c r="D29" s="20">
        <v>1218208</v>
      </c>
      <c r="E29" s="20">
        <v>728714</v>
      </c>
      <c r="F29" s="20">
        <v>333557</v>
      </c>
      <c r="G29" s="20">
        <v>209145</v>
      </c>
      <c r="H29" s="20">
        <v>146752</v>
      </c>
    </row>
    <row r="30" spans="2:8" x14ac:dyDescent="0.25">
      <c r="B30" s="22">
        <v>44067</v>
      </c>
      <c r="C30" s="21" t="s">
        <v>6</v>
      </c>
      <c r="D30" s="20">
        <v>2000346</v>
      </c>
      <c r="E30" s="20">
        <v>1147840</v>
      </c>
      <c r="F30" s="20">
        <v>522003</v>
      </c>
      <c r="G30" s="20">
        <v>274400</v>
      </c>
      <c r="H30" s="20">
        <v>150077</v>
      </c>
    </row>
    <row r="31" spans="2:8" x14ac:dyDescent="0.25">
      <c r="B31" s="22">
        <v>44068</v>
      </c>
      <c r="C31" s="21" t="s">
        <v>7</v>
      </c>
      <c r="D31" s="20">
        <v>1992904</v>
      </c>
      <c r="E31" s="20">
        <v>1144592</v>
      </c>
      <c r="F31" s="20">
        <v>510745</v>
      </c>
      <c r="G31" s="20">
        <v>277128</v>
      </c>
      <c r="H31" s="20">
        <v>155487</v>
      </c>
    </row>
    <row r="32" spans="2:8" x14ac:dyDescent="0.25">
      <c r="B32" s="22">
        <v>44069</v>
      </c>
      <c r="C32" s="21" t="s">
        <v>8</v>
      </c>
      <c r="D32" s="20">
        <v>1991173</v>
      </c>
      <c r="E32" s="20">
        <v>1125361</v>
      </c>
      <c r="F32" s="20">
        <v>513957</v>
      </c>
      <c r="G32" s="20">
        <v>274682</v>
      </c>
      <c r="H32" s="20">
        <v>151488</v>
      </c>
    </row>
    <row r="33" spans="2:8" x14ac:dyDescent="0.25">
      <c r="B33" s="22">
        <v>44070</v>
      </c>
      <c r="C33" s="21" t="s">
        <v>9</v>
      </c>
      <c r="D33" s="20">
        <v>1984901</v>
      </c>
      <c r="E33" s="20">
        <v>1125868</v>
      </c>
      <c r="F33" s="20">
        <v>515935</v>
      </c>
      <c r="G33" s="20">
        <v>273949</v>
      </c>
      <c r="H33" s="20">
        <v>153457</v>
      </c>
    </row>
    <row r="34" spans="2:8" x14ac:dyDescent="0.25">
      <c r="B34" s="22">
        <v>44071</v>
      </c>
      <c r="C34" s="21" t="s">
        <v>10</v>
      </c>
      <c r="D34" s="20">
        <v>1974197</v>
      </c>
      <c r="E34" s="20">
        <v>1145157</v>
      </c>
      <c r="F34" s="20">
        <v>522306</v>
      </c>
      <c r="G34" s="20">
        <v>280849</v>
      </c>
      <c r="H34" s="20">
        <v>155066</v>
      </c>
    </row>
    <row r="35" spans="2:8" x14ac:dyDescent="0.25">
      <c r="B35" s="22">
        <v>44072</v>
      </c>
      <c r="C35" s="21" t="s">
        <v>11</v>
      </c>
      <c r="D35" s="20">
        <v>1612067</v>
      </c>
      <c r="E35" s="20">
        <v>972525</v>
      </c>
      <c r="F35" s="20">
        <v>436155</v>
      </c>
      <c r="G35" s="20">
        <v>255382</v>
      </c>
      <c r="H35" s="20">
        <v>150824</v>
      </c>
    </row>
    <row r="36" spans="2:8" x14ac:dyDescent="0.25">
      <c r="B36" s="22">
        <v>44073</v>
      </c>
      <c r="C36" s="21" t="s">
        <v>5</v>
      </c>
      <c r="D36" s="20">
        <v>1634399</v>
      </c>
      <c r="E36" s="20">
        <v>921730</v>
      </c>
      <c r="F36" s="20">
        <v>385082</v>
      </c>
      <c r="G36" s="20">
        <v>219855</v>
      </c>
      <c r="H36" s="20">
        <v>210918</v>
      </c>
    </row>
    <row r="37" spans="2:8" x14ac:dyDescent="0.25">
      <c r="B37" s="22">
        <v>44074</v>
      </c>
      <c r="C37" s="21" t="s">
        <v>6</v>
      </c>
      <c r="D37" s="20">
        <v>2028893</v>
      </c>
      <c r="E37" s="20">
        <v>1160973</v>
      </c>
      <c r="F37" s="20">
        <v>533737</v>
      </c>
      <c r="G37" s="20">
        <v>272430</v>
      </c>
      <c r="H37" s="20">
        <v>143266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9.140625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8" width="18.85546875" customWidth="1"/>
    <col min="9" max="9" width="16" customWidth="1"/>
    <col min="10" max="10" width="18.85546875" customWidth="1"/>
    <col min="11" max="11" width="16" customWidth="1"/>
    <col min="12" max="23" width="18.85546875" customWidth="1"/>
  </cols>
  <sheetData>
    <row r="1" spans="1:18" s="16" customFormat="1" x14ac:dyDescent="0.25">
      <c r="A1" s="18" t="s">
        <v>52</v>
      </c>
    </row>
    <row r="2" spans="1:18" s="16" customFormat="1" ht="14.25" x14ac:dyDescent="0.2">
      <c r="A2" s="17"/>
    </row>
    <row r="3" spans="1:18" s="16" customFormat="1" ht="14.25" x14ac:dyDescent="0.2"/>
    <row r="4" spans="1:18" s="16" customFormat="1" ht="14.25" x14ac:dyDescent="0.2"/>
    <row r="7" spans="1:18" ht="14.45" customHeight="1" x14ac:dyDescent="0.25">
      <c r="B7" s="273"/>
      <c r="C7" s="269" t="s">
        <v>32</v>
      </c>
      <c r="D7" s="269"/>
      <c r="E7" s="271" t="s">
        <v>0</v>
      </c>
      <c r="F7" s="269"/>
      <c r="G7" s="271" t="s">
        <v>1</v>
      </c>
      <c r="H7" s="269"/>
      <c r="I7" s="271" t="s">
        <v>17</v>
      </c>
      <c r="J7" s="269"/>
      <c r="K7" s="271" t="s">
        <v>19</v>
      </c>
      <c r="L7" s="272"/>
      <c r="M7" s="271" t="s">
        <v>22</v>
      </c>
      <c r="N7" s="272"/>
      <c r="O7" s="271" t="s">
        <v>23</v>
      </c>
      <c r="P7" s="272"/>
      <c r="Q7" s="271" t="s">
        <v>73</v>
      </c>
      <c r="R7" s="272"/>
    </row>
    <row r="8" spans="1:18" x14ac:dyDescent="0.25">
      <c r="B8" s="274"/>
      <c r="C8" s="12" t="s">
        <v>33</v>
      </c>
      <c r="D8" s="12" t="s">
        <v>34</v>
      </c>
      <c r="E8" s="36" t="s">
        <v>33</v>
      </c>
      <c r="F8" s="12" t="s">
        <v>34</v>
      </c>
      <c r="G8" s="36" t="s">
        <v>33</v>
      </c>
      <c r="H8" s="12" t="s">
        <v>34</v>
      </c>
      <c r="I8" s="36" t="s">
        <v>33</v>
      </c>
      <c r="J8" s="12" t="s">
        <v>34</v>
      </c>
      <c r="K8" s="36" t="s">
        <v>33</v>
      </c>
      <c r="L8" s="35" t="s">
        <v>34</v>
      </c>
      <c r="M8" s="36" t="s">
        <v>33</v>
      </c>
      <c r="N8" s="35" t="s">
        <v>34</v>
      </c>
      <c r="O8" s="36" t="s">
        <v>33</v>
      </c>
      <c r="P8" s="35" t="s">
        <v>34</v>
      </c>
      <c r="Q8" s="55" t="s">
        <v>33</v>
      </c>
      <c r="R8" s="56" t="s">
        <v>34</v>
      </c>
    </row>
    <row r="9" spans="1:18" x14ac:dyDescent="0.25">
      <c r="B9" s="21" t="s">
        <v>50</v>
      </c>
      <c r="C9" s="15">
        <v>4312341</v>
      </c>
      <c r="D9" s="15">
        <v>1462639</v>
      </c>
      <c r="E9" s="41">
        <v>4018222</v>
      </c>
      <c r="F9" s="8">
        <v>1751551</v>
      </c>
      <c r="G9" s="41">
        <v>2693571</v>
      </c>
      <c r="H9" s="8">
        <v>1096213</v>
      </c>
      <c r="I9" s="41">
        <v>386623</v>
      </c>
      <c r="J9" s="8">
        <v>18716</v>
      </c>
      <c r="K9" s="44">
        <v>570741</v>
      </c>
      <c r="L9" s="43">
        <v>9148</v>
      </c>
      <c r="M9" s="44">
        <v>2114683</v>
      </c>
      <c r="N9" s="43">
        <v>529238</v>
      </c>
      <c r="O9" s="44">
        <v>3388514</v>
      </c>
      <c r="P9" s="43">
        <v>1185806</v>
      </c>
      <c r="Q9" s="44">
        <v>3246433</v>
      </c>
      <c r="R9" s="43">
        <v>1838290</v>
      </c>
    </row>
    <row r="10" spans="1:18" x14ac:dyDescent="0.25">
      <c r="B10" s="21" t="s">
        <v>49</v>
      </c>
      <c r="C10" s="15">
        <v>9730211</v>
      </c>
      <c r="D10" s="15">
        <v>2881972</v>
      </c>
      <c r="E10" s="41">
        <v>8902592</v>
      </c>
      <c r="F10" s="8">
        <v>3415631</v>
      </c>
      <c r="G10" s="41">
        <v>5701130</v>
      </c>
      <c r="H10" s="8">
        <v>1885084</v>
      </c>
      <c r="I10" s="41">
        <v>1141959</v>
      </c>
      <c r="J10" s="8">
        <v>81414</v>
      </c>
      <c r="K10" s="41">
        <v>1554647</v>
      </c>
      <c r="L10" s="42">
        <v>69457</v>
      </c>
      <c r="M10" s="41">
        <v>4398490</v>
      </c>
      <c r="N10" s="42">
        <v>1025602</v>
      </c>
      <c r="O10" s="41">
        <v>5696685</v>
      </c>
      <c r="P10" s="42">
        <v>1715980</v>
      </c>
      <c r="Q10" s="41">
        <v>5602104</v>
      </c>
      <c r="R10" s="42">
        <v>2466863</v>
      </c>
    </row>
    <row r="11" spans="1:18" x14ac:dyDescent="0.25">
      <c r="B11" s="21" t="s">
        <v>48</v>
      </c>
      <c r="C11" s="15">
        <v>19830840</v>
      </c>
      <c r="D11" s="15">
        <v>5128475</v>
      </c>
      <c r="E11" s="41">
        <v>18548284</v>
      </c>
      <c r="F11" s="8">
        <v>5938794</v>
      </c>
      <c r="G11" s="41">
        <v>12402598</v>
      </c>
      <c r="H11" s="8">
        <v>3390394</v>
      </c>
      <c r="I11" s="41">
        <v>2527017</v>
      </c>
      <c r="J11" s="8">
        <v>183650</v>
      </c>
      <c r="K11" s="41">
        <v>3506182</v>
      </c>
      <c r="L11" s="42">
        <v>177654</v>
      </c>
      <c r="M11" s="41">
        <v>8908054</v>
      </c>
      <c r="N11" s="42">
        <v>1943513</v>
      </c>
      <c r="O11" s="41">
        <v>10725442</v>
      </c>
      <c r="P11" s="42">
        <v>3181303</v>
      </c>
      <c r="Q11" s="41">
        <v>10437241</v>
      </c>
      <c r="R11" s="42">
        <v>3924107</v>
      </c>
    </row>
    <row r="12" spans="1:18" x14ac:dyDescent="0.25">
      <c r="B12" s="21" t="s">
        <v>47</v>
      </c>
      <c r="C12" s="15">
        <v>46729636</v>
      </c>
      <c r="D12" s="15">
        <v>12532657</v>
      </c>
      <c r="E12" s="41">
        <v>43002773</v>
      </c>
      <c r="F12" s="8">
        <v>14557306</v>
      </c>
      <c r="G12" s="41">
        <v>27631364</v>
      </c>
      <c r="H12" s="8">
        <v>7868245</v>
      </c>
      <c r="I12" s="41">
        <v>5035285</v>
      </c>
      <c r="J12" s="8">
        <v>312111</v>
      </c>
      <c r="K12" s="41">
        <v>6897467</v>
      </c>
      <c r="L12" s="42">
        <v>205843</v>
      </c>
      <c r="M12" s="41">
        <v>18794691</v>
      </c>
      <c r="N12" s="42">
        <v>4048567</v>
      </c>
      <c r="O12" s="41">
        <v>23679486</v>
      </c>
      <c r="P12" s="42">
        <v>6382108</v>
      </c>
      <c r="Q12" s="41">
        <v>22986582</v>
      </c>
      <c r="R12" s="42">
        <v>9079107</v>
      </c>
    </row>
    <row r="13" spans="1:18" x14ac:dyDescent="0.25">
      <c r="B13" s="21" t="s">
        <v>46</v>
      </c>
      <c r="C13" s="15">
        <v>74196296</v>
      </c>
      <c r="D13" s="15">
        <v>18919776</v>
      </c>
      <c r="E13" s="41">
        <v>71018349</v>
      </c>
      <c r="F13" s="8">
        <v>21517085</v>
      </c>
      <c r="G13" s="41">
        <v>47900775</v>
      </c>
      <c r="H13" s="8">
        <v>12652516</v>
      </c>
      <c r="I13" s="41">
        <v>11512751</v>
      </c>
      <c r="J13" s="8">
        <v>744999</v>
      </c>
      <c r="K13" s="40">
        <v>13921405</v>
      </c>
      <c r="L13" s="39">
        <v>694297</v>
      </c>
      <c r="M13" s="40">
        <v>33241999</v>
      </c>
      <c r="N13" s="39">
        <v>7155064</v>
      </c>
      <c r="O13" s="40">
        <v>40824811</v>
      </c>
      <c r="P13" s="39">
        <v>11889888</v>
      </c>
      <c r="Q13" s="40">
        <v>40106867</v>
      </c>
      <c r="R13" s="39">
        <v>15197429</v>
      </c>
    </row>
    <row r="14" spans="1:18" x14ac:dyDescent="0.25">
      <c r="B14" s="28" t="s">
        <v>12</v>
      </c>
      <c r="C14" s="6">
        <f t="shared" ref="C14:P14" si="0">SUM(C9:C13)</f>
        <v>154799324</v>
      </c>
      <c r="D14" s="6">
        <f t="shared" si="0"/>
        <v>40925519</v>
      </c>
      <c r="E14" s="38">
        <f t="shared" si="0"/>
        <v>145490220</v>
      </c>
      <c r="F14" s="6">
        <f t="shared" si="0"/>
        <v>47180367</v>
      </c>
      <c r="G14" s="38">
        <f t="shared" si="0"/>
        <v>96329438</v>
      </c>
      <c r="H14" s="6">
        <f t="shared" si="0"/>
        <v>26892452</v>
      </c>
      <c r="I14" s="38">
        <f t="shared" si="0"/>
        <v>20603635</v>
      </c>
      <c r="J14" s="6">
        <f t="shared" si="0"/>
        <v>1340890</v>
      </c>
      <c r="K14" s="38">
        <f t="shared" si="0"/>
        <v>26450442</v>
      </c>
      <c r="L14" s="37">
        <f t="shared" si="0"/>
        <v>1156399</v>
      </c>
      <c r="M14" s="38">
        <f t="shared" si="0"/>
        <v>67457917</v>
      </c>
      <c r="N14" s="37">
        <f t="shared" si="0"/>
        <v>14701984</v>
      </c>
      <c r="O14" s="38">
        <f t="shared" si="0"/>
        <v>84314938</v>
      </c>
      <c r="P14" s="37">
        <f t="shared" si="0"/>
        <v>24355085</v>
      </c>
      <c r="Q14" s="38">
        <f t="shared" ref="Q14" si="1">SUM(Q9:Q13)</f>
        <v>82379227</v>
      </c>
      <c r="R14" s="37">
        <f>SUM(R9:R13)</f>
        <v>32505796</v>
      </c>
    </row>
    <row r="17" spans="2:23" ht="14.45" customHeight="1" x14ac:dyDescent="0.25">
      <c r="B17" s="273"/>
      <c r="C17" s="269" t="s">
        <v>74</v>
      </c>
      <c r="D17" s="269"/>
      <c r="E17" s="269"/>
      <c r="F17" s="271" t="s">
        <v>75</v>
      </c>
      <c r="G17" s="269"/>
      <c r="H17" s="272"/>
      <c r="I17" s="271" t="s">
        <v>81</v>
      </c>
      <c r="J17" s="269"/>
      <c r="K17" s="272"/>
      <c r="L17" s="271" t="s">
        <v>77</v>
      </c>
      <c r="M17" s="269"/>
      <c r="N17" s="272"/>
      <c r="O17" s="271" t="s">
        <v>78</v>
      </c>
      <c r="P17" s="269"/>
      <c r="Q17" s="272"/>
      <c r="R17" s="271" t="s">
        <v>79</v>
      </c>
      <c r="S17" s="269"/>
      <c r="T17" s="272"/>
      <c r="U17" s="271" t="s">
        <v>80</v>
      </c>
      <c r="V17" s="269"/>
      <c r="W17" s="272"/>
    </row>
    <row r="18" spans="2:23" x14ac:dyDescent="0.25">
      <c r="B18" s="274"/>
      <c r="C18" s="12" t="s">
        <v>33</v>
      </c>
      <c r="D18" s="12" t="s">
        <v>34</v>
      </c>
      <c r="E18" s="12" t="s">
        <v>13</v>
      </c>
      <c r="F18" s="36" t="s">
        <v>33</v>
      </c>
      <c r="G18" s="12" t="s">
        <v>34</v>
      </c>
      <c r="H18" s="35" t="s">
        <v>13</v>
      </c>
      <c r="I18" s="36" t="s">
        <v>33</v>
      </c>
      <c r="J18" s="12" t="s">
        <v>34</v>
      </c>
      <c r="K18" s="35" t="s">
        <v>13</v>
      </c>
      <c r="L18" s="55" t="s">
        <v>33</v>
      </c>
      <c r="M18" s="54" t="s">
        <v>34</v>
      </c>
      <c r="N18" s="56" t="s">
        <v>13</v>
      </c>
      <c r="O18" s="36" t="s">
        <v>33</v>
      </c>
      <c r="P18" s="12" t="s">
        <v>34</v>
      </c>
      <c r="Q18" s="35" t="s">
        <v>13</v>
      </c>
      <c r="R18" s="36" t="s">
        <v>33</v>
      </c>
      <c r="S18" s="12" t="s">
        <v>34</v>
      </c>
      <c r="T18" s="35" t="s">
        <v>13</v>
      </c>
      <c r="U18" s="64" t="s">
        <v>33</v>
      </c>
      <c r="V18" s="63" t="s">
        <v>34</v>
      </c>
      <c r="W18" s="65" t="s">
        <v>13</v>
      </c>
    </row>
    <row r="19" spans="2:23" x14ac:dyDescent="0.25">
      <c r="B19" s="21" t="s">
        <v>50</v>
      </c>
      <c r="C19" s="34">
        <f>(Q9/C9)-1</f>
        <v>-0.24717618574226852</v>
      </c>
      <c r="D19" s="2">
        <f>(R9/D9)-1</f>
        <v>0.25683097469710581</v>
      </c>
      <c r="E19" s="33">
        <f>(SUM(Q9:R9)/SUM(C9:D9))-1</f>
        <v>-0.1195254355859241</v>
      </c>
      <c r="F19" s="34">
        <f>(Q9/E9)-1</f>
        <v>-0.192072264797714</v>
      </c>
      <c r="G19" s="2">
        <f>(R9/F9)-1</f>
        <v>4.9521252878163446E-2</v>
      </c>
      <c r="H19" s="33">
        <f>(SUM(Q9:R9)/SUM(E9:F9))-1</f>
        <v>-0.11873084088403474</v>
      </c>
      <c r="I19" s="34">
        <f>(Q9/G9)-1</f>
        <v>0.20525243255143444</v>
      </c>
      <c r="J19" s="2">
        <f>(R9/H9)-1</f>
        <v>0.67694599498455132</v>
      </c>
      <c r="K19" s="33">
        <f>(SUM(Q9:R9)/SUM(G9:H9))-1</f>
        <v>0.3416920331079556</v>
      </c>
      <c r="L19" s="34">
        <f>(Q9/I9)-1</f>
        <v>7.3968956839091309</v>
      </c>
      <c r="M19" s="2">
        <f>(R9/J9)-1</f>
        <v>97.220239367386199</v>
      </c>
      <c r="N19" s="33">
        <f>(SUM(Q9:R9)/SUM(I9:J9))-1</f>
        <v>11.54437150138526</v>
      </c>
      <c r="O19" s="34">
        <f>(Q9/K9)-1</f>
        <v>4.6881019586817843</v>
      </c>
      <c r="P19" s="2">
        <f>(R9/L9)-1</f>
        <v>199.94993441189331</v>
      </c>
      <c r="Q19" s="33">
        <f>(SUM(Q9:R9)/SUM(K9:L9))-1</f>
        <v>7.7684418914654358</v>
      </c>
      <c r="R19" s="34">
        <f>(Q9/M9)-1</f>
        <v>0.53518659770755228</v>
      </c>
      <c r="S19" s="2">
        <f>(R9/N9)-1</f>
        <v>2.4734656241615305</v>
      </c>
      <c r="T19" s="33">
        <f>(SUM(Q9:R9)/SUM(M9:N9))-1</f>
        <v>0.92317508730404585</v>
      </c>
      <c r="U19" s="34">
        <f>(Q9/O9)-1</f>
        <v>-4.1930179423782854E-2</v>
      </c>
      <c r="V19" s="2">
        <f>(R9/O9)-1</f>
        <v>-0.45749375685034799</v>
      </c>
      <c r="W19" s="33">
        <f>(SUM(Q9:R9)/SUM(O9:P9))-1</f>
        <v>0.11158008184823109</v>
      </c>
    </row>
    <row r="20" spans="2:23" x14ac:dyDescent="0.25">
      <c r="B20" s="21" t="s">
        <v>49</v>
      </c>
      <c r="C20" s="32">
        <f t="shared" ref="C20:D20" si="2">(Q10/C10)-1</f>
        <v>-0.42425667850368298</v>
      </c>
      <c r="D20" s="3">
        <f t="shared" si="2"/>
        <v>-0.14403644449009223</v>
      </c>
      <c r="E20" s="31">
        <f t="shared" ref="E20:E24" si="3">(SUM(Q10:R10)/SUM(C10:D10))-1</f>
        <v>-0.36022439572911369</v>
      </c>
      <c r="F20" s="32">
        <f t="shared" ref="F20:G20" si="4">(Q10/E10)-1</f>
        <v>-0.37073337742536105</v>
      </c>
      <c r="G20" s="3">
        <f t="shared" si="4"/>
        <v>-0.27777239403202514</v>
      </c>
      <c r="H20" s="31">
        <f t="shared" ref="H20:H24" si="5">(SUM(Q10:R10)/SUM(E10:F10))-1</f>
        <v>-0.34495689840977872</v>
      </c>
      <c r="I20" s="32">
        <f t="shared" ref="I20:J20" si="6">(Q10/G10)-1</f>
        <v>-1.7369539021211633E-2</v>
      </c>
      <c r="J20" s="3">
        <f t="shared" si="6"/>
        <v>0.3086223213395265</v>
      </c>
      <c r="K20" s="31">
        <f t="shared" ref="K20:K24" si="7">(SUM(Q10:R10)/SUM(G10:H10))-1</f>
        <v>6.3635563141245521E-2</v>
      </c>
      <c r="L20" s="32">
        <f t="shared" ref="L20:M20" si="8">(Q10/I10)-1</f>
        <v>3.9056962640515112</v>
      </c>
      <c r="M20" s="3">
        <f t="shared" si="8"/>
        <v>29.300230918515243</v>
      </c>
      <c r="N20" s="31">
        <f t="shared" ref="N20:N24" si="9">(SUM(Q10:R10)/SUM(I10:J10))-1</f>
        <v>5.5956719659498777</v>
      </c>
      <c r="O20" s="32">
        <f t="shared" ref="O20:P20" si="10">(Q10/K10)-1</f>
        <v>2.6034572478511198</v>
      </c>
      <c r="P20" s="3">
        <f t="shared" si="10"/>
        <v>34.516405833825246</v>
      </c>
      <c r="Q20" s="31">
        <f t="shared" ref="Q20:Q24" si="11">(SUM(Q10:R10)/SUM(K10:L10))-1</f>
        <v>3.968257574638077</v>
      </c>
      <c r="R20" s="32">
        <f t="shared" ref="R20:S20" si="12">(Q10/M10)-1</f>
        <v>0.27364254550993627</v>
      </c>
      <c r="S20" s="3">
        <f t="shared" si="12"/>
        <v>1.4052829460160958</v>
      </c>
      <c r="T20" s="31">
        <f t="shared" ref="T20:T24" si="13">(SUM(Q10:R10)/SUM(M10:N10))-1</f>
        <v>0.48761617612680608</v>
      </c>
      <c r="U20" s="32">
        <f t="shared" ref="U20:U24" si="14">(Q10/O10)-1</f>
        <v>-1.6602813741676048E-2</v>
      </c>
      <c r="V20" s="3">
        <f t="shared" ref="V20:V24" si="15">(R10/O10)-1</f>
        <v>-0.56696517360535115</v>
      </c>
      <c r="W20" s="31">
        <f t="shared" ref="W20:W24" si="16">(SUM(Q10:R10)/SUM(O10:P10))-1</f>
        <v>8.8537927992159426E-2</v>
      </c>
    </row>
    <row r="21" spans="2:23" x14ac:dyDescent="0.25">
      <c r="B21" s="21" t="s">
        <v>48</v>
      </c>
      <c r="C21" s="32">
        <f t="shared" ref="C21:D21" si="17">(Q11/C11)-1</f>
        <v>-0.47368638948224084</v>
      </c>
      <c r="D21" s="3">
        <f t="shared" si="17"/>
        <v>-0.23483940157649208</v>
      </c>
      <c r="E21" s="31">
        <f t="shared" si="3"/>
        <v>-0.42460968980919545</v>
      </c>
      <c r="F21" s="32">
        <f t="shared" ref="F21:G21" si="18">(Q11/E11)-1</f>
        <v>-0.43729344450408458</v>
      </c>
      <c r="G21" s="3">
        <f t="shared" si="18"/>
        <v>-0.33924177198266181</v>
      </c>
      <c r="H21" s="31">
        <f t="shared" si="5"/>
        <v>-0.41351320071753761</v>
      </c>
      <c r="I21" s="32">
        <f t="shared" ref="I21:J21" si="19">(Q11/G11)-1</f>
        <v>-0.15846333163422699</v>
      </c>
      <c r="J21" s="3">
        <f t="shared" si="19"/>
        <v>0.15741916721183435</v>
      </c>
      <c r="K21" s="31">
        <f t="shared" si="7"/>
        <v>-9.0650587298467533E-2</v>
      </c>
      <c r="L21" s="32">
        <f t="shared" ref="L21:M21" si="20">(Q11/I11)-1</f>
        <v>3.13026149012848</v>
      </c>
      <c r="M21" s="3">
        <f t="shared" si="20"/>
        <v>20.367312823305202</v>
      </c>
      <c r="N21" s="31">
        <f t="shared" si="9"/>
        <v>4.2980864119421529</v>
      </c>
      <c r="O21" s="32">
        <f t="shared" ref="O21:P21" si="21">(Q11/K11)-1</f>
        <v>1.9768109584727775</v>
      </c>
      <c r="P21" s="3">
        <f t="shared" si="21"/>
        <v>21.088480979882242</v>
      </c>
      <c r="Q21" s="31">
        <f t="shared" si="11"/>
        <v>2.8984764794089641</v>
      </c>
      <c r="R21" s="32">
        <f t="shared" ref="R21:S21" si="22">(Q11/M11)-1</f>
        <v>0.17166341829539866</v>
      </c>
      <c r="S21" s="3">
        <f t="shared" si="22"/>
        <v>1.0190793681338897</v>
      </c>
      <c r="T21" s="31">
        <f t="shared" si="13"/>
        <v>0.32343540799222814</v>
      </c>
      <c r="U21" s="32">
        <f t="shared" si="14"/>
        <v>-2.6870780710016473E-2</v>
      </c>
      <c r="V21" s="3">
        <f t="shared" si="15"/>
        <v>-0.63413097567447574</v>
      </c>
      <c r="W21" s="31">
        <f t="shared" si="16"/>
        <v>3.2689389213651276E-2</v>
      </c>
    </row>
    <row r="22" spans="2:23" x14ac:dyDescent="0.25">
      <c r="B22" s="21" t="s">
        <v>47</v>
      </c>
      <c r="C22" s="32">
        <f t="shared" ref="C22:D22" si="23">(Q12/C12)-1</f>
        <v>-0.50809413537909864</v>
      </c>
      <c r="D22" s="3">
        <f t="shared" si="23"/>
        <v>-0.27556407232720082</v>
      </c>
      <c r="E22" s="31">
        <f t="shared" si="3"/>
        <v>-0.45891919841846152</v>
      </c>
      <c r="F22" s="32">
        <f t="shared" ref="F22:G22" si="24">(Q12/E12)-1</f>
        <v>-0.46546279701543902</v>
      </c>
      <c r="G22" s="3">
        <f t="shared" si="24"/>
        <v>-0.37631956077587436</v>
      </c>
      <c r="H22" s="31">
        <f t="shared" si="5"/>
        <v>-0.44291791190905072</v>
      </c>
      <c r="I22" s="32">
        <f t="shared" ref="I22:J22" si="25">(Q12/G12)-1</f>
        <v>-0.16809818002469945</v>
      </c>
      <c r="J22" s="3">
        <f t="shared" si="25"/>
        <v>0.15389225932847794</v>
      </c>
      <c r="K22" s="31">
        <f t="shared" si="7"/>
        <v>-9.673120625075049E-2</v>
      </c>
      <c r="L22" s="32">
        <f t="shared" ref="L22:M22" si="26">(Q12/I12)-1</f>
        <v>3.5651004858712065</v>
      </c>
      <c r="M22" s="3">
        <f t="shared" si="26"/>
        <v>28.089352826398301</v>
      </c>
      <c r="N22" s="31">
        <f t="shared" si="9"/>
        <v>4.9965054018815884</v>
      </c>
      <c r="O22" s="32">
        <f t="shared" ref="O22:P22" si="27">(Q12/K12)-1</f>
        <v>2.3326121023848319</v>
      </c>
      <c r="P22" s="3">
        <f t="shared" si="27"/>
        <v>43.106950442813215</v>
      </c>
      <c r="Q22" s="31">
        <f t="shared" si="11"/>
        <v>3.5141897228193617</v>
      </c>
      <c r="R22" s="32">
        <f t="shared" ref="R22:S22" si="28">(Q12/M12)-1</f>
        <v>0.22303590944910989</v>
      </c>
      <c r="S22" s="3">
        <f t="shared" si="28"/>
        <v>1.2425482893082909</v>
      </c>
      <c r="T22" s="31">
        <f t="shared" si="13"/>
        <v>0.40372660502280366</v>
      </c>
      <c r="U22" s="32">
        <f t="shared" si="14"/>
        <v>-2.9261783807300601E-2</v>
      </c>
      <c r="V22" s="3">
        <f t="shared" si="15"/>
        <v>-0.61658344273182286</v>
      </c>
      <c r="W22" s="31">
        <f t="shared" si="16"/>
        <v>6.6666291880596917E-2</v>
      </c>
    </row>
    <row r="23" spans="2:23" x14ac:dyDescent="0.25">
      <c r="B23" s="21" t="s">
        <v>46</v>
      </c>
      <c r="C23" s="30">
        <f t="shared" ref="C23:D23" si="29">(Q13/C13)-1</f>
        <v>-0.45944920215424234</v>
      </c>
      <c r="D23" s="4">
        <f t="shared" si="29"/>
        <v>-0.19674371409048397</v>
      </c>
      <c r="E23" s="29">
        <f t="shared" si="3"/>
        <v>-0.40607142449050038</v>
      </c>
      <c r="F23" s="30">
        <f t="shared" ref="F23:G23" si="30">(Q13/E13)-1</f>
        <v>-0.43526049866352146</v>
      </c>
      <c r="G23" s="4">
        <f t="shared" si="30"/>
        <v>-0.29370409607063408</v>
      </c>
      <c r="H23" s="29">
        <f t="shared" si="5"/>
        <v>-0.40234466291042625</v>
      </c>
      <c r="I23" s="30">
        <f t="shared" ref="I23:J23" si="31">(Q13/G13)-1</f>
        <v>-0.1627094342419303</v>
      </c>
      <c r="J23" s="4">
        <f t="shared" si="31"/>
        <v>0.20113888810731395</v>
      </c>
      <c r="K23" s="29">
        <f t="shared" si="7"/>
        <v>-8.668389303564028E-2</v>
      </c>
      <c r="L23" s="30">
        <f t="shared" ref="L23:M23" si="32">(Q13/I13)-1</f>
        <v>2.4836909961832756</v>
      </c>
      <c r="M23" s="4">
        <f t="shared" si="32"/>
        <v>19.399260938605288</v>
      </c>
      <c r="N23" s="29">
        <f t="shared" si="9"/>
        <v>3.5117820154596071</v>
      </c>
      <c r="O23" s="30">
        <f t="shared" ref="O23:P23" si="33">(Q13/K13)-1</f>
        <v>1.8809496598942421</v>
      </c>
      <c r="P23" s="4">
        <f t="shared" si="33"/>
        <v>20.888945220849291</v>
      </c>
      <c r="Q23" s="29">
        <f t="shared" si="11"/>
        <v>2.7838959770799923</v>
      </c>
      <c r="R23" s="30">
        <f t="shared" ref="R23:S23" si="34">(Q13/M13)-1</f>
        <v>0.20651188877058813</v>
      </c>
      <c r="S23" s="4">
        <f t="shared" si="34"/>
        <v>1.1240102115089399</v>
      </c>
      <c r="T23" s="29">
        <f t="shared" si="13"/>
        <v>0.36901774270075038</v>
      </c>
      <c r="U23" s="30">
        <f t="shared" si="14"/>
        <v>-1.758597241270754E-2</v>
      </c>
      <c r="V23" s="4">
        <f t="shared" si="15"/>
        <v>-0.62774037092296642</v>
      </c>
      <c r="W23" s="29">
        <f t="shared" si="16"/>
        <v>4.9124761198010347E-2</v>
      </c>
    </row>
    <row r="24" spans="2:23" x14ac:dyDescent="0.25">
      <c r="B24" s="28" t="s">
        <v>12</v>
      </c>
      <c r="C24" s="27">
        <f t="shared" ref="C24:D24" si="35">(Q14/C14)-1</f>
        <v>-0.46783212696716947</v>
      </c>
      <c r="D24" s="5">
        <f t="shared" si="35"/>
        <v>-0.20573283383406815</v>
      </c>
      <c r="E24" s="5">
        <f t="shared" si="3"/>
        <v>-0.41302789549306218</v>
      </c>
      <c r="F24" s="27">
        <f t="shared" ref="F24:G24" si="36">(Q14/E14)-1</f>
        <v>-0.43378168649411619</v>
      </c>
      <c r="G24" s="5">
        <f t="shared" si="36"/>
        <v>-0.31103130249071609</v>
      </c>
      <c r="H24" s="5">
        <f t="shared" si="5"/>
        <v>-0.40372308618128616</v>
      </c>
      <c r="I24" s="27">
        <f t="shared" ref="I24:J24" si="37">(Q14/G14)-1</f>
        <v>-0.14481773474065118</v>
      </c>
      <c r="J24" s="5">
        <f t="shared" si="37"/>
        <v>0.20873306755367649</v>
      </c>
      <c r="K24" s="5">
        <f t="shared" si="7"/>
        <v>-6.7657353738041159E-2</v>
      </c>
      <c r="L24" s="27">
        <f t="shared" ref="L24:M24" si="38">(Q14/I14)-1</f>
        <v>2.9982860791311823</v>
      </c>
      <c r="M24" s="5">
        <f t="shared" si="38"/>
        <v>23.241955715979685</v>
      </c>
      <c r="N24" s="5">
        <f t="shared" si="9"/>
        <v>4.2352476528883631</v>
      </c>
      <c r="O24" s="27">
        <f t="shared" ref="O24:P24" si="39">(Q14/K14)-1</f>
        <v>2.1144744953600396</v>
      </c>
      <c r="P24" s="5">
        <f t="shared" si="39"/>
        <v>27.109498538134329</v>
      </c>
      <c r="Q24" s="5">
        <f t="shared" si="11"/>
        <v>3.1614693618875123</v>
      </c>
      <c r="R24" s="27">
        <f t="shared" ref="R24:S24" si="40">(Q14/M14)-1</f>
        <v>0.22119434847061759</v>
      </c>
      <c r="S24" s="5">
        <f t="shared" si="40"/>
        <v>1.2109802323278274</v>
      </c>
      <c r="T24" s="5">
        <f t="shared" si="13"/>
        <v>0.39831014402025633</v>
      </c>
      <c r="U24" s="27">
        <f t="shared" si="14"/>
        <v>-2.2958102631825406E-2</v>
      </c>
      <c r="V24" s="5">
        <f t="shared" si="15"/>
        <v>-0.61447168472092106</v>
      </c>
      <c r="W24" s="5">
        <f t="shared" si="16"/>
        <v>5.7191485088762706E-2</v>
      </c>
    </row>
  </sheetData>
  <mergeCells count="17">
    <mergeCell ref="B7:B8"/>
    <mergeCell ref="B17:B18"/>
    <mergeCell ref="C7:D7"/>
    <mergeCell ref="E7:F7"/>
    <mergeCell ref="I7:J7"/>
    <mergeCell ref="I17:K17"/>
    <mergeCell ref="C17:E17"/>
    <mergeCell ref="F17:H17"/>
    <mergeCell ref="G7:H7"/>
    <mergeCell ref="K7:L7"/>
    <mergeCell ref="L17:N17"/>
    <mergeCell ref="M7:N7"/>
    <mergeCell ref="O7:P7"/>
    <mergeCell ref="Q7:R7"/>
    <mergeCell ref="U17:W17"/>
    <mergeCell ref="R17:T17"/>
    <mergeCell ref="O17:Q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35.85546875" bestFit="1" customWidth="1"/>
    <col min="3" max="3" width="16.85546875" customWidth="1"/>
    <col min="4" max="23" width="17" customWidth="1"/>
  </cols>
  <sheetData>
    <row r="1" spans="1:18" s="16" customFormat="1" x14ac:dyDescent="0.25">
      <c r="A1" s="18" t="s">
        <v>69</v>
      </c>
    </row>
    <row r="2" spans="1:18" s="16" customFormat="1" ht="14.25" x14ac:dyDescent="0.2">
      <c r="A2" s="17"/>
    </row>
    <row r="3" spans="1:18" s="16" customFormat="1" ht="14.25" x14ac:dyDescent="0.2"/>
    <row r="4" spans="1:18" s="16" customFormat="1" ht="14.25" x14ac:dyDescent="0.2"/>
    <row r="7" spans="1:18" x14ac:dyDescent="0.25">
      <c r="B7" s="273" t="s">
        <v>68</v>
      </c>
      <c r="C7" s="269" t="s">
        <v>32</v>
      </c>
      <c r="D7" s="269"/>
      <c r="E7" s="271" t="s">
        <v>0</v>
      </c>
      <c r="F7" s="269"/>
      <c r="G7" s="271" t="s">
        <v>1</v>
      </c>
      <c r="H7" s="269"/>
      <c r="I7" s="271" t="s">
        <v>17</v>
      </c>
      <c r="J7" s="269"/>
      <c r="K7" s="271" t="s">
        <v>19</v>
      </c>
      <c r="L7" s="272"/>
      <c r="M7" s="271" t="s">
        <v>22</v>
      </c>
      <c r="N7" s="272"/>
      <c r="O7" s="271" t="s">
        <v>23</v>
      </c>
      <c r="P7" s="272"/>
      <c r="Q7" s="271" t="s">
        <v>73</v>
      </c>
      <c r="R7" s="272"/>
    </row>
    <row r="8" spans="1:18" x14ac:dyDescent="0.25">
      <c r="B8" s="274"/>
      <c r="C8" s="12" t="s">
        <v>33</v>
      </c>
      <c r="D8" s="12" t="s">
        <v>34</v>
      </c>
      <c r="E8" s="36" t="s">
        <v>33</v>
      </c>
      <c r="F8" s="12" t="s">
        <v>34</v>
      </c>
      <c r="G8" s="36" t="s">
        <v>33</v>
      </c>
      <c r="H8" s="12" t="s">
        <v>34</v>
      </c>
      <c r="I8" s="36" t="s">
        <v>33</v>
      </c>
      <c r="J8" s="12" t="s">
        <v>34</v>
      </c>
      <c r="K8" s="36" t="s">
        <v>33</v>
      </c>
      <c r="L8" s="35" t="s">
        <v>34</v>
      </c>
      <c r="M8" s="36" t="s">
        <v>33</v>
      </c>
      <c r="N8" s="35" t="s">
        <v>34</v>
      </c>
      <c r="O8" s="36" t="s">
        <v>33</v>
      </c>
      <c r="P8" s="35" t="s">
        <v>34</v>
      </c>
      <c r="Q8" s="55" t="s">
        <v>33</v>
      </c>
      <c r="R8" s="56" t="s">
        <v>34</v>
      </c>
    </row>
    <row r="9" spans="1:18" x14ac:dyDescent="0.25">
      <c r="B9" s="21" t="s">
        <v>67</v>
      </c>
      <c r="C9" s="15">
        <v>15434.347826086956</v>
      </c>
      <c r="D9" s="15">
        <v>13008.25</v>
      </c>
      <c r="E9" s="41">
        <v>14099.25</v>
      </c>
      <c r="F9" s="8">
        <v>12469.666666666666</v>
      </c>
      <c r="G9" s="41">
        <v>7002.090909090909</v>
      </c>
      <c r="H9" s="8">
        <v>4640.8888888888887</v>
      </c>
      <c r="I9" s="41">
        <v>54.272727272727273</v>
      </c>
      <c r="J9" s="8">
        <v>38.625</v>
      </c>
      <c r="K9" s="41">
        <v>303.71428571428572</v>
      </c>
      <c r="L9" s="42">
        <v>0</v>
      </c>
      <c r="M9" s="41">
        <v>2432.4545454545455</v>
      </c>
      <c r="N9" s="42">
        <v>1292.25</v>
      </c>
      <c r="O9" s="41">
        <v>4137.217391304348</v>
      </c>
      <c r="P9" s="42">
        <v>2991.375</v>
      </c>
      <c r="Q9" s="41">
        <v>5256.9047619047615</v>
      </c>
      <c r="R9" s="42">
        <v>5032.3</v>
      </c>
    </row>
    <row r="10" spans="1:18" x14ac:dyDescent="0.25">
      <c r="B10" s="21" t="s">
        <v>66</v>
      </c>
      <c r="C10" s="15">
        <v>12879</v>
      </c>
      <c r="D10" s="15">
        <v>12093.5</v>
      </c>
      <c r="E10" s="41">
        <v>12952</v>
      </c>
      <c r="F10" s="8">
        <v>12994.555555555555</v>
      </c>
      <c r="G10" s="41">
        <v>5959.681818181818</v>
      </c>
      <c r="H10" s="8">
        <v>4794.1111111111113</v>
      </c>
      <c r="I10" s="41">
        <v>608.0454545454545</v>
      </c>
      <c r="J10" s="8">
        <v>55.375</v>
      </c>
      <c r="K10" s="41">
        <v>1122.6666666666667</v>
      </c>
      <c r="L10" s="42">
        <v>0</v>
      </c>
      <c r="M10" s="41">
        <v>3657.818181818182</v>
      </c>
      <c r="N10" s="42">
        <v>2065</v>
      </c>
      <c r="O10" s="41">
        <v>5029.086956521739</v>
      </c>
      <c r="P10" s="42">
        <v>4008.875</v>
      </c>
      <c r="Q10" s="41">
        <v>5458.1428571428569</v>
      </c>
      <c r="R10" s="42">
        <v>4969.2</v>
      </c>
    </row>
    <row r="11" spans="1:18" x14ac:dyDescent="0.25">
      <c r="B11" s="21" t="s">
        <v>65</v>
      </c>
      <c r="C11" s="15">
        <v>388249.4347826087</v>
      </c>
      <c r="D11" s="15">
        <v>342268.125</v>
      </c>
      <c r="E11" s="41">
        <v>409848.65</v>
      </c>
      <c r="F11" s="8">
        <v>354828.88888888888</v>
      </c>
      <c r="G11" s="41">
        <v>254808.18181818182</v>
      </c>
      <c r="H11" s="8">
        <v>201368.77777777778</v>
      </c>
      <c r="I11" s="41">
        <v>55823.818181818184</v>
      </c>
      <c r="J11" s="8">
        <v>10743.5</v>
      </c>
      <c r="K11" s="41">
        <v>77201.857142857145</v>
      </c>
      <c r="L11" s="42">
        <v>6208.1</v>
      </c>
      <c r="M11" s="41">
        <v>195875.13636363635</v>
      </c>
      <c r="N11" s="42">
        <v>134722.375</v>
      </c>
      <c r="O11" s="41">
        <v>233434.78260869565</v>
      </c>
      <c r="P11" s="42">
        <v>204152.5</v>
      </c>
      <c r="Q11" s="41">
        <v>238303.57142857142</v>
      </c>
      <c r="R11" s="42">
        <v>219959.3</v>
      </c>
    </row>
    <row r="12" spans="1:18" x14ac:dyDescent="0.25">
      <c r="B12" s="21" t="s">
        <v>64</v>
      </c>
      <c r="C12" s="15">
        <v>505700.52173913043</v>
      </c>
      <c r="D12" s="15">
        <v>334682.5</v>
      </c>
      <c r="E12" s="41">
        <v>538131.25</v>
      </c>
      <c r="F12" s="8">
        <v>344584.22222222225</v>
      </c>
      <c r="G12" s="41">
        <v>291354.27272727271</v>
      </c>
      <c r="H12" s="8">
        <v>171953</v>
      </c>
      <c r="I12" s="41">
        <v>35975.318181818184</v>
      </c>
      <c r="J12" s="8">
        <v>5952.625</v>
      </c>
      <c r="K12" s="41">
        <v>52712.666666666664</v>
      </c>
      <c r="L12" s="42">
        <v>3205.7</v>
      </c>
      <c r="M12" s="41">
        <v>155546.63636363635</v>
      </c>
      <c r="N12" s="42">
        <v>80028.625</v>
      </c>
      <c r="O12" s="41">
        <v>189116.82608695651</v>
      </c>
      <c r="P12" s="42">
        <v>129069.5</v>
      </c>
      <c r="Q12" s="41">
        <v>205862.42857142858</v>
      </c>
      <c r="R12" s="42">
        <v>143322.4</v>
      </c>
    </row>
    <row r="13" spans="1:18" x14ac:dyDescent="0.25">
      <c r="B13" s="21" t="s">
        <v>63</v>
      </c>
      <c r="C13" s="15">
        <v>50712.043478260872</v>
      </c>
      <c r="D13" s="15">
        <v>33122.125</v>
      </c>
      <c r="E13" s="41">
        <v>54843.3</v>
      </c>
      <c r="F13" s="8">
        <v>35370.333333333336</v>
      </c>
      <c r="G13" s="41">
        <v>38786.272727272728</v>
      </c>
      <c r="H13" s="8">
        <v>22008.888888888891</v>
      </c>
      <c r="I13" s="41">
        <v>12813.59090909091</v>
      </c>
      <c r="J13" s="8">
        <v>1937.75</v>
      </c>
      <c r="K13" s="41">
        <v>15292.047619047618</v>
      </c>
      <c r="L13" s="42">
        <v>1051.3</v>
      </c>
      <c r="M13" s="41">
        <v>31787</v>
      </c>
      <c r="N13" s="42">
        <v>16018.25</v>
      </c>
      <c r="O13" s="41">
        <v>34885.565217391304</v>
      </c>
      <c r="P13" s="42">
        <v>23718.75</v>
      </c>
      <c r="Q13" s="41">
        <v>35702.095238095237</v>
      </c>
      <c r="R13" s="42">
        <v>22970.3</v>
      </c>
    </row>
    <row r="14" spans="1:18" x14ac:dyDescent="0.25">
      <c r="B14" s="21" t="s">
        <v>62</v>
      </c>
      <c r="C14" s="15">
        <v>260529.86956521738</v>
      </c>
      <c r="D14" s="15">
        <v>193146.5</v>
      </c>
      <c r="E14" s="41">
        <v>272992.09999999998</v>
      </c>
      <c r="F14" s="8">
        <v>198281.11111111112</v>
      </c>
      <c r="G14" s="41">
        <v>149564.40909090909</v>
      </c>
      <c r="H14" s="8">
        <v>100889.55555555556</v>
      </c>
      <c r="I14" s="41">
        <v>20817.68181818182</v>
      </c>
      <c r="J14" s="8">
        <v>3681.375</v>
      </c>
      <c r="K14" s="41">
        <v>28724.523809523809</v>
      </c>
      <c r="L14" s="42">
        <v>2297.5</v>
      </c>
      <c r="M14" s="41">
        <v>87176.909090909088</v>
      </c>
      <c r="N14" s="42">
        <v>48408.125</v>
      </c>
      <c r="O14" s="41">
        <v>107871.39130434782</v>
      </c>
      <c r="P14" s="42">
        <v>78833.375</v>
      </c>
      <c r="Q14" s="41">
        <v>115280.33333333333</v>
      </c>
      <c r="R14" s="42">
        <v>88948.800000000003</v>
      </c>
    </row>
    <row r="15" spans="1:18" x14ac:dyDescent="0.25">
      <c r="B15" s="21" t="s">
        <v>61</v>
      </c>
      <c r="C15" s="15">
        <v>211610.5652173913</v>
      </c>
      <c r="D15" s="15">
        <v>171863</v>
      </c>
      <c r="E15" s="41">
        <v>224479.5</v>
      </c>
      <c r="F15" s="8">
        <v>178573.77777777778</v>
      </c>
      <c r="G15" s="41">
        <v>131034.72727272728</v>
      </c>
      <c r="H15" s="8">
        <v>97429.222222222219</v>
      </c>
      <c r="I15" s="41">
        <v>20842.045454545456</v>
      </c>
      <c r="J15" s="8">
        <v>3932.25</v>
      </c>
      <c r="K15" s="41">
        <v>29847.285714285714</v>
      </c>
      <c r="L15" s="42">
        <v>2204.5</v>
      </c>
      <c r="M15" s="41">
        <v>86769.681818181823</v>
      </c>
      <c r="N15" s="42">
        <v>55914.25</v>
      </c>
      <c r="O15" s="41">
        <v>108142.69565217392</v>
      </c>
      <c r="P15" s="42">
        <v>88452</v>
      </c>
      <c r="Q15" s="41">
        <v>114842.85714285714</v>
      </c>
      <c r="R15" s="42">
        <v>98429.2</v>
      </c>
    </row>
    <row r="16" spans="1:18" x14ac:dyDescent="0.25">
      <c r="B16" s="21" t="s">
        <v>60</v>
      </c>
      <c r="C16" s="15">
        <v>18036.391304347828</v>
      </c>
      <c r="D16" s="15">
        <v>11354.5</v>
      </c>
      <c r="E16" s="41">
        <v>23446.55</v>
      </c>
      <c r="F16" s="8">
        <v>13322.444444444445</v>
      </c>
      <c r="G16" s="41">
        <v>11300.636363636364</v>
      </c>
      <c r="H16" s="8">
        <v>6641.4444444444443</v>
      </c>
      <c r="I16" s="41">
        <v>909.27272727272725</v>
      </c>
      <c r="J16" s="8">
        <v>189.125</v>
      </c>
      <c r="K16" s="41">
        <v>1139.4285714285713</v>
      </c>
      <c r="L16" s="42">
        <v>17.8</v>
      </c>
      <c r="M16" s="41">
        <v>3822.409090909091</v>
      </c>
      <c r="N16" s="42">
        <v>2267.125</v>
      </c>
      <c r="O16" s="41">
        <v>4716.869565217391</v>
      </c>
      <c r="P16" s="42">
        <v>3302.75</v>
      </c>
      <c r="Q16" s="41">
        <v>5296.0476190476193</v>
      </c>
      <c r="R16" s="42">
        <v>3493.1</v>
      </c>
    </row>
    <row r="17" spans="2:23" x14ac:dyDescent="0.25">
      <c r="B17" s="21" t="s">
        <v>59</v>
      </c>
      <c r="C17" s="15">
        <v>423052.65217391303</v>
      </c>
      <c r="D17" s="15">
        <v>360246.5</v>
      </c>
      <c r="E17" s="41">
        <v>445129.6</v>
      </c>
      <c r="F17" s="8">
        <v>379514.55555555556</v>
      </c>
      <c r="G17" s="41">
        <v>259142.27272727274</v>
      </c>
      <c r="H17" s="8">
        <v>209453.77777777778</v>
      </c>
      <c r="I17" s="41">
        <v>51907.227272727272</v>
      </c>
      <c r="J17" s="8">
        <v>10176.75</v>
      </c>
      <c r="K17" s="41">
        <v>74030.809523809527</v>
      </c>
      <c r="L17" s="42">
        <v>6945.7</v>
      </c>
      <c r="M17" s="41">
        <v>199931.36363636365</v>
      </c>
      <c r="N17" s="42">
        <v>128200.25</v>
      </c>
      <c r="O17" s="41">
        <v>247681.91304347827</v>
      </c>
      <c r="P17" s="42">
        <v>214497.5</v>
      </c>
      <c r="Q17" s="41">
        <v>266766.85714285716</v>
      </c>
      <c r="R17" s="42">
        <v>246686.3</v>
      </c>
    </row>
    <row r="18" spans="2:23" x14ac:dyDescent="0.25">
      <c r="B18" s="21" t="s">
        <v>58</v>
      </c>
      <c r="C18" s="15">
        <v>387447.30434782611</v>
      </c>
      <c r="D18" s="15">
        <v>304368</v>
      </c>
      <c r="E18" s="41">
        <v>405813.6</v>
      </c>
      <c r="F18" s="8">
        <v>314536.77777777775</v>
      </c>
      <c r="G18" s="41">
        <v>243848.13636363635</v>
      </c>
      <c r="H18" s="8">
        <v>174548.66666666666</v>
      </c>
      <c r="I18" s="41">
        <v>48954.272727272728</v>
      </c>
      <c r="J18" s="8">
        <v>6734</v>
      </c>
      <c r="K18" s="41">
        <v>79658.619047619053</v>
      </c>
      <c r="L18" s="42">
        <v>2440.5</v>
      </c>
      <c r="M18" s="41">
        <v>194152</v>
      </c>
      <c r="N18" s="42">
        <v>104521.75</v>
      </c>
      <c r="O18" s="41">
        <v>233599</v>
      </c>
      <c r="P18" s="42">
        <v>174241.125</v>
      </c>
      <c r="Q18" s="41">
        <v>255472.04761904763</v>
      </c>
      <c r="R18" s="42">
        <v>219437</v>
      </c>
    </row>
    <row r="19" spans="2:23" x14ac:dyDescent="0.25">
      <c r="B19" s="21" t="s">
        <v>57</v>
      </c>
      <c r="C19" s="15">
        <v>970.78260869565213</v>
      </c>
      <c r="D19" s="15">
        <v>993.125</v>
      </c>
      <c r="E19" s="41">
        <v>864.9</v>
      </c>
      <c r="F19" s="8">
        <v>825.77777777777783</v>
      </c>
      <c r="G19" s="41">
        <v>267.31818181818181</v>
      </c>
      <c r="H19" s="8">
        <v>268.88888888888891</v>
      </c>
      <c r="I19" s="41">
        <v>3.3181818181818183</v>
      </c>
      <c r="J19" s="8">
        <v>4.25</v>
      </c>
      <c r="K19" s="41">
        <v>0</v>
      </c>
      <c r="L19" s="42">
        <v>0</v>
      </c>
      <c r="M19" s="41">
        <v>186.68181818181819</v>
      </c>
      <c r="N19" s="42">
        <v>153.75</v>
      </c>
      <c r="O19" s="41">
        <v>309.13043478260869</v>
      </c>
      <c r="P19" s="42">
        <v>326.875</v>
      </c>
      <c r="Q19" s="41">
        <v>412.76190476190476</v>
      </c>
      <c r="R19" s="42">
        <v>439.7</v>
      </c>
    </row>
    <row r="20" spans="2:23" x14ac:dyDescent="0.25">
      <c r="B20" s="21" t="s">
        <v>56</v>
      </c>
      <c r="C20" s="15">
        <v>3531.608695652174</v>
      </c>
      <c r="D20" s="15">
        <v>2709.375</v>
      </c>
      <c r="E20" s="41">
        <v>4164</v>
      </c>
      <c r="F20" s="8">
        <v>2551.5555555555557</v>
      </c>
      <c r="G20" s="41">
        <v>2174.909090909091</v>
      </c>
      <c r="H20" s="8">
        <v>1213</v>
      </c>
      <c r="I20" s="41">
        <v>16.863636363636363</v>
      </c>
      <c r="J20" s="8">
        <v>8.125</v>
      </c>
      <c r="K20" s="41">
        <v>0</v>
      </c>
      <c r="L20" s="42">
        <v>0</v>
      </c>
      <c r="M20" s="41">
        <v>0</v>
      </c>
      <c r="N20" s="42">
        <v>0</v>
      </c>
      <c r="O20" s="41">
        <v>962.78260869565213</v>
      </c>
      <c r="P20" s="42">
        <v>695.5</v>
      </c>
      <c r="Q20" s="41">
        <v>1448.2380952380952</v>
      </c>
      <c r="R20" s="42">
        <v>1159.4000000000001</v>
      </c>
    </row>
    <row r="21" spans="2:23" x14ac:dyDescent="0.25">
      <c r="B21" s="21" t="s">
        <v>55</v>
      </c>
      <c r="C21" s="15">
        <v>172797.95652173914</v>
      </c>
      <c r="D21" s="15">
        <v>141970.125</v>
      </c>
      <c r="E21" s="41">
        <v>184369.1</v>
      </c>
      <c r="F21" s="8">
        <v>144319</v>
      </c>
      <c r="G21" s="41">
        <v>117655.59090909091</v>
      </c>
      <c r="H21" s="8">
        <v>85701.555555555562</v>
      </c>
      <c r="I21" s="41">
        <v>32057.5</v>
      </c>
      <c r="J21" s="8">
        <v>5736.5</v>
      </c>
      <c r="K21" s="41">
        <v>42447.857142857145</v>
      </c>
      <c r="L21" s="42">
        <v>3158.5</v>
      </c>
      <c r="M21" s="41">
        <v>92897.318181818177</v>
      </c>
      <c r="N21" s="42">
        <v>60679.375</v>
      </c>
      <c r="O21" s="41">
        <v>107060.60869565218</v>
      </c>
      <c r="P21" s="42">
        <v>87710.375</v>
      </c>
      <c r="Q21" s="41">
        <v>109159</v>
      </c>
      <c r="R21" s="42">
        <v>97129.4</v>
      </c>
    </row>
    <row r="22" spans="2:23" x14ac:dyDescent="0.25">
      <c r="B22" s="21" t="s">
        <v>54</v>
      </c>
      <c r="C22" s="15">
        <v>584.17391304347825</v>
      </c>
      <c r="D22" s="15">
        <v>639.375</v>
      </c>
      <c r="E22" s="41">
        <v>1061.2</v>
      </c>
      <c r="F22" s="8">
        <v>719.33333333333337</v>
      </c>
      <c r="G22" s="41">
        <v>599.4545454545455</v>
      </c>
      <c r="H22" s="8">
        <v>516.55555555555554</v>
      </c>
      <c r="I22" s="41">
        <v>0.18181818181818182</v>
      </c>
      <c r="J22" s="8">
        <v>0.125</v>
      </c>
      <c r="K22" s="41">
        <v>4.7619047619047616E-2</v>
      </c>
      <c r="L22" s="42">
        <v>0.3</v>
      </c>
      <c r="M22" s="41">
        <v>4.5454545454545456E-2</v>
      </c>
      <c r="N22" s="42">
        <v>0</v>
      </c>
      <c r="O22" s="41">
        <v>265.47826086956519</v>
      </c>
      <c r="P22" s="42">
        <v>256.25</v>
      </c>
      <c r="Q22" s="41">
        <v>227.85714285714286</v>
      </c>
      <c r="R22" s="42">
        <v>336.6</v>
      </c>
    </row>
    <row r="23" spans="2:23" x14ac:dyDescent="0.25">
      <c r="B23" s="21" t="s">
        <v>53</v>
      </c>
      <c r="C23" s="15">
        <v>3239.304347826087</v>
      </c>
      <c r="D23" s="15">
        <v>4363.625</v>
      </c>
      <c r="E23" s="41">
        <v>3073.25</v>
      </c>
      <c r="F23" s="8">
        <v>4101</v>
      </c>
      <c r="G23" s="41">
        <v>1615.409090909091</v>
      </c>
      <c r="H23" s="8">
        <v>2274.8888888888887</v>
      </c>
      <c r="I23" s="41">
        <v>0.40909090909090912</v>
      </c>
      <c r="J23" s="8">
        <v>0.25</v>
      </c>
      <c r="K23" s="41">
        <v>9.5238095238095233E-2</v>
      </c>
      <c r="L23" s="42">
        <v>0.1</v>
      </c>
      <c r="M23" s="41">
        <v>4.5454545454545456E-2</v>
      </c>
      <c r="N23" s="42">
        <v>0</v>
      </c>
      <c r="O23" s="41">
        <v>11.478260869565217</v>
      </c>
      <c r="P23" s="42">
        <v>4.25</v>
      </c>
      <c r="Q23" s="41">
        <v>1876.8571428571429</v>
      </c>
      <c r="R23" s="42">
        <v>2284</v>
      </c>
    </row>
    <row r="26" spans="2:23" ht="15" customHeight="1" x14ac:dyDescent="0.25">
      <c r="B26" s="273"/>
      <c r="C26" s="271" t="s">
        <v>82</v>
      </c>
      <c r="D26" s="269"/>
      <c r="E26" s="272"/>
      <c r="F26" s="271" t="s">
        <v>83</v>
      </c>
      <c r="G26" s="269"/>
      <c r="H26" s="272"/>
      <c r="I26" s="271" t="s">
        <v>84</v>
      </c>
      <c r="J26" s="269"/>
      <c r="K26" s="272"/>
      <c r="L26" s="271" t="s">
        <v>85</v>
      </c>
      <c r="M26" s="269"/>
      <c r="N26" s="272"/>
      <c r="O26" s="271" t="s">
        <v>86</v>
      </c>
      <c r="P26" s="269"/>
      <c r="Q26" s="272"/>
      <c r="R26" s="271" t="s">
        <v>87</v>
      </c>
      <c r="S26" s="269"/>
      <c r="T26" s="272"/>
      <c r="U26" s="271" t="s">
        <v>88</v>
      </c>
      <c r="V26" s="269"/>
      <c r="W26" s="272"/>
    </row>
    <row r="27" spans="2:23" x14ac:dyDescent="0.25">
      <c r="B27" s="274"/>
      <c r="C27" s="36" t="s">
        <v>33</v>
      </c>
      <c r="D27" s="12" t="s">
        <v>34</v>
      </c>
      <c r="E27" s="35" t="s">
        <v>13</v>
      </c>
      <c r="F27" s="36" t="s">
        <v>33</v>
      </c>
      <c r="G27" s="46" t="s">
        <v>34</v>
      </c>
      <c r="H27" s="35" t="s">
        <v>13</v>
      </c>
      <c r="I27" s="36" t="s">
        <v>33</v>
      </c>
      <c r="J27" s="12" t="s">
        <v>34</v>
      </c>
      <c r="K27" s="35" t="s">
        <v>13</v>
      </c>
      <c r="L27" s="36" t="s">
        <v>33</v>
      </c>
      <c r="M27" s="12" t="s">
        <v>34</v>
      </c>
      <c r="N27" s="35" t="s">
        <v>13</v>
      </c>
      <c r="O27" s="36" t="s">
        <v>33</v>
      </c>
      <c r="P27" s="12" t="s">
        <v>34</v>
      </c>
      <c r="Q27" s="35" t="s">
        <v>13</v>
      </c>
      <c r="R27" s="36" t="s">
        <v>33</v>
      </c>
      <c r="S27" s="12" t="s">
        <v>34</v>
      </c>
      <c r="T27" s="35" t="s">
        <v>13</v>
      </c>
      <c r="U27" s="55"/>
      <c r="V27" s="54"/>
      <c r="W27" s="56"/>
    </row>
    <row r="28" spans="2:23" x14ac:dyDescent="0.25">
      <c r="B28" s="21" t="s">
        <v>67</v>
      </c>
      <c r="C28" s="57">
        <f t="shared" ref="C28:C42" si="0">(O9/C9)-1</f>
        <v>-0.73194737879940286</v>
      </c>
      <c r="D28" s="58">
        <f t="shared" ref="D28:D42" si="1">(P9/D9)-1</f>
        <v>-0.7700401668172121</v>
      </c>
      <c r="E28" s="59">
        <f t="shared" ref="E28:E42" si="2">(SUM(O9:P9)/SUM(C9:D9))-1</f>
        <v>-0.74936915274433358</v>
      </c>
      <c r="F28" s="57">
        <f t="shared" ref="F28:F42" si="3">(O9/E9)-1</f>
        <v>-0.70656471859819869</v>
      </c>
      <c r="G28" s="58">
        <f t="shared" ref="G28:G42" si="4">(P9/F9)-1</f>
        <v>-0.76010786174449996</v>
      </c>
      <c r="H28" s="59">
        <f t="shared" ref="H28:H42" si="5">(SUM(O9:P9)/SUM(E9:F9))-1</f>
        <v>-0.73169427716080448</v>
      </c>
      <c r="I28" s="57">
        <f t="shared" ref="I28:I42" si="6">(O9/G9)-1</f>
        <v>-0.40914543312584772</v>
      </c>
      <c r="J28" s="58">
        <f t="shared" ref="J28:J42" si="7">(P9/H9)-1</f>
        <v>-0.35543059279831446</v>
      </c>
      <c r="K28" s="59">
        <f t="shared" ref="K28:K42" si="8">(SUM(O9:P9)/SUM(G9:H9))-1</f>
        <v>-0.3877347109593674</v>
      </c>
      <c r="L28" s="57">
        <f t="shared" ref="L28:L42" si="9">(O9/I9)-1</f>
        <v>75.230136188187316</v>
      </c>
      <c r="M28" s="58">
        <f t="shared" ref="M28:M42" si="10">(P9/J9)-1</f>
        <v>76.446601941747574</v>
      </c>
      <c r="N28" s="59">
        <f t="shared" ref="N28:N42" si="11">(SUM(O9:P9)/SUM(I9:J9))-1</f>
        <v>75.735918095997874</v>
      </c>
      <c r="O28" s="57">
        <f t="shared" ref="O28:O42" si="12">(O9/K9)-1</f>
        <v>12.62207043232852</v>
      </c>
      <c r="P28" s="58" t="e">
        <f t="shared" ref="P28:P42" si="13">(P9/L9)-1</f>
        <v>#DIV/0!</v>
      </c>
      <c r="Q28" s="59">
        <f t="shared" ref="Q28:Q42" si="14">(SUM(O9:P9)/SUM(K9:L9))-1</f>
        <v>22.471376641171418</v>
      </c>
      <c r="R28" s="57">
        <f t="shared" ref="R28:R42" si="15">(O9/M9)-1</f>
        <v>0.7008405764602843</v>
      </c>
      <c r="S28" s="58">
        <f t="shared" ref="S28:S42" si="16">(P9/N9)-1</f>
        <v>1.3148578061520602</v>
      </c>
      <c r="T28" s="59">
        <f t="shared" ref="T28:T42" si="17">(SUM(O9:P9)/SUM(M9:N9))-1</f>
        <v>0.91386787980371409</v>
      </c>
      <c r="U28" s="57">
        <f>(Q9/O9)-1</f>
        <v>0.27063778977478581</v>
      </c>
      <c r="V28" s="58">
        <f>(R9/P9)-1</f>
        <v>0.68226985917847149</v>
      </c>
      <c r="W28" s="59">
        <f>(SUM(Q9:R9)/SUM(O9:P9))-1</f>
        <v>0.44337117303211437</v>
      </c>
    </row>
    <row r="29" spans="2:23" x14ac:dyDescent="0.25">
      <c r="B29" s="21" t="s">
        <v>66</v>
      </c>
      <c r="C29" s="60">
        <f t="shared" si="0"/>
        <v>-0.60951262081514568</v>
      </c>
      <c r="D29" s="61">
        <f t="shared" si="1"/>
        <v>-0.66850994335800218</v>
      </c>
      <c r="E29" s="62">
        <f t="shared" si="2"/>
        <v>-0.63808341349397379</v>
      </c>
      <c r="F29" s="60">
        <f t="shared" si="3"/>
        <v>-0.61171348390042168</v>
      </c>
      <c r="G29" s="61">
        <f t="shared" si="4"/>
        <v>-0.6914957973852297</v>
      </c>
      <c r="H29" s="62">
        <f t="shared" si="5"/>
        <v>-0.65167006706650987</v>
      </c>
      <c r="I29" s="60">
        <f t="shared" si="6"/>
        <v>-0.15614841363191856</v>
      </c>
      <c r="J29" s="61">
        <f t="shared" si="7"/>
        <v>-0.16379180476047006</v>
      </c>
      <c r="K29" s="62">
        <f t="shared" si="8"/>
        <v>-0.15955588730905634</v>
      </c>
      <c r="L29" s="60">
        <f t="shared" si="9"/>
        <v>7.2709062602585242</v>
      </c>
      <c r="M29" s="61">
        <f t="shared" si="10"/>
        <v>71.395033860045146</v>
      </c>
      <c r="N29" s="62">
        <f t="shared" si="11"/>
        <v>12.623279014986265</v>
      </c>
      <c r="O29" s="60">
        <f t="shared" si="12"/>
        <v>3.4795905194671066</v>
      </c>
      <c r="P29" s="61" t="e">
        <f t="shared" si="13"/>
        <v>#DIV/0!</v>
      </c>
      <c r="Q29" s="62">
        <f t="shared" si="14"/>
        <v>7.050441172673759</v>
      </c>
      <c r="R29" s="60">
        <f t="shared" si="15"/>
        <v>0.37488707927575127</v>
      </c>
      <c r="S29" s="61">
        <f t="shared" si="16"/>
        <v>0.9413438256658595</v>
      </c>
      <c r="T29" s="62">
        <f t="shared" si="17"/>
        <v>0.57928518247111471</v>
      </c>
      <c r="U29" s="60">
        <f t="shared" ref="U29:V29" si="18">(Q10/O10)-1</f>
        <v>8.5314870140536403E-2</v>
      </c>
      <c r="V29" s="61">
        <f t="shared" si="18"/>
        <v>0.2395497489944185</v>
      </c>
      <c r="W29" s="62">
        <f t="shared" ref="W29:W42" si="19">(SUM(Q10:R10)/SUM(O10:P10))-1</f>
        <v>0.15372723489044415</v>
      </c>
    </row>
    <row r="30" spans="2:23" x14ac:dyDescent="0.25">
      <c r="B30" s="21" t="s">
        <v>65</v>
      </c>
      <c r="C30" s="60">
        <f t="shared" si="0"/>
        <v>-0.3987504895160966</v>
      </c>
      <c r="D30" s="61">
        <f t="shared" si="1"/>
        <v>-0.40353049235887795</v>
      </c>
      <c r="E30" s="62">
        <f t="shared" si="2"/>
        <v>-0.40099005595578663</v>
      </c>
      <c r="F30" s="60">
        <f t="shared" si="3"/>
        <v>-0.43043661944794587</v>
      </c>
      <c r="G30" s="61">
        <f t="shared" si="4"/>
        <v>-0.42464521240284825</v>
      </c>
      <c r="H30" s="62">
        <f t="shared" si="5"/>
        <v>-0.42774926638419397</v>
      </c>
      <c r="I30" s="60">
        <f t="shared" si="6"/>
        <v>-8.3880348962801943E-2</v>
      </c>
      <c r="J30" s="61">
        <f t="shared" si="7"/>
        <v>1.3824001183014634E-2</v>
      </c>
      <c r="K30" s="62">
        <f t="shared" si="8"/>
        <v>-4.0751021278516597E-2</v>
      </c>
      <c r="L30" s="60">
        <f t="shared" si="9"/>
        <v>3.181634116254795</v>
      </c>
      <c r="M30" s="61">
        <f t="shared" si="10"/>
        <v>18.002420067948062</v>
      </c>
      <c r="N30" s="62">
        <f t="shared" si="11"/>
        <v>5.5736054051853907</v>
      </c>
      <c r="O30" s="60">
        <f t="shared" si="12"/>
        <v>2.0236938753524978</v>
      </c>
      <c r="P30" s="61">
        <f t="shared" si="13"/>
        <v>31.884860102124641</v>
      </c>
      <c r="Q30" s="62">
        <f t="shared" si="14"/>
        <v>4.2462235636835919</v>
      </c>
      <c r="R30" s="60">
        <f t="shared" si="15"/>
        <v>0.19175300623827485</v>
      </c>
      <c r="S30" s="61">
        <f t="shared" si="16"/>
        <v>0.51535704444046515</v>
      </c>
      <c r="T30" s="62">
        <f t="shared" si="17"/>
        <v>0.32362545865439785</v>
      </c>
      <c r="U30" s="60">
        <f t="shared" ref="U30:V30" si="20">(Q11/O11)-1</f>
        <v>2.0857169464917558E-2</v>
      </c>
      <c r="V30" s="61">
        <f t="shared" si="20"/>
        <v>7.7426433670907624E-2</v>
      </c>
      <c r="W30" s="62">
        <f t="shared" si="19"/>
        <v>4.7249062396460317E-2</v>
      </c>
    </row>
    <row r="31" spans="2:23" x14ac:dyDescent="0.25">
      <c r="B31" s="21" t="s">
        <v>64</v>
      </c>
      <c r="C31" s="60">
        <f t="shared" si="0"/>
        <v>-0.626029996100115</v>
      </c>
      <c r="D31" s="61">
        <f t="shared" si="1"/>
        <v>-0.61435240862608587</v>
      </c>
      <c r="E31" s="62">
        <f t="shared" si="2"/>
        <v>-0.62137939742227788</v>
      </c>
      <c r="F31" s="60">
        <f t="shared" si="3"/>
        <v>-0.64856747106406387</v>
      </c>
      <c r="G31" s="61">
        <f t="shared" si="4"/>
        <v>-0.62543409803376571</v>
      </c>
      <c r="H31" s="62">
        <f t="shared" si="5"/>
        <v>-0.6395369333609533</v>
      </c>
      <c r="I31" s="60">
        <f t="shared" si="6"/>
        <v>-0.35090422969707868</v>
      </c>
      <c r="J31" s="61">
        <f t="shared" si="7"/>
        <v>-0.24939082191063833</v>
      </c>
      <c r="K31" s="62">
        <f t="shared" si="8"/>
        <v>-0.31322829401329533</v>
      </c>
      <c r="L31" s="60">
        <f t="shared" si="9"/>
        <v>4.2568492968197171</v>
      </c>
      <c r="M31" s="61">
        <f t="shared" si="10"/>
        <v>20.682787005732767</v>
      </c>
      <c r="N31" s="62">
        <f t="shared" si="11"/>
        <v>6.5888846897917057</v>
      </c>
      <c r="O31" s="60">
        <f t="shared" si="12"/>
        <v>2.5876922577803536</v>
      </c>
      <c r="P31" s="61">
        <f t="shared" si="13"/>
        <v>39.262501169791314</v>
      </c>
      <c r="Q31" s="62">
        <f t="shared" si="14"/>
        <v>4.6901934919467108</v>
      </c>
      <c r="R31" s="60">
        <f t="shared" si="15"/>
        <v>0.21582073716361116</v>
      </c>
      <c r="S31" s="61">
        <f t="shared" si="16"/>
        <v>0.61279167297951198</v>
      </c>
      <c r="T31" s="62">
        <f t="shared" si="17"/>
        <v>0.35067801366375617</v>
      </c>
      <c r="U31" s="60">
        <f t="shared" ref="U31:V31" si="21">(Q12/O12)-1</f>
        <v>8.8546338424548177E-2</v>
      </c>
      <c r="V31" s="61">
        <f t="shared" si="21"/>
        <v>0.11042810268886138</v>
      </c>
      <c r="W31" s="62">
        <f t="shared" si="19"/>
        <v>9.7422484698479694E-2</v>
      </c>
    </row>
    <row r="32" spans="2:23" x14ac:dyDescent="0.25">
      <c r="B32" s="21" t="s">
        <v>63</v>
      </c>
      <c r="C32" s="60">
        <f t="shared" si="0"/>
        <v>-0.31208520058265898</v>
      </c>
      <c r="D32" s="61">
        <f t="shared" si="1"/>
        <v>-0.28390011208519983</v>
      </c>
      <c r="E32" s="62">
        <f t="shared" si="2"/>
        <v>-0.30094952593717139</v>
      </c>
      <c r="F32" s="60">
        <f t="shared" si="3"/>
        <v>-0.36390470271863107</v>
      </c>
      <c r="G32" s="61">
        <f t="shared" si="4"/>
        <v>-0.32941683708569336</v>
      </c>
      <c r="H32" s="62">
        <f t="shared" si="5"/>
        <v>-0.35038294044923024</v>
      </c>
      <c r="I32" s="60">
        <f t="shared" si="6"/>
        <v>-0.10056927968586749</v>
      </c>
      <c r="J32" s="61">
        <f t="shared" si="7"/>
        <v>7.7689569870759145E-2</v>
      </c>
      <c r="K32" s="62">
        <f t="shared" si="8"/>
        <v>-3.6036525613707848E-2</v>
      </c>
      <c r="L32" s="60">
        <f t="shared" si="9"/>
        <v>1.7225440132196588</v>
      </c>
      <c r="M32" s="61">
        <f t="shared" si="10"/>
        <v>11.240356083086054</v>
      </c>
      <c r="N32" s="62">
        <f t="shared" si="11"/>
        <v>2.9728127482481828</v>
      </c>
      <c r="O32" s="60">
        <f t="shared" si="12"/>
        <v>1.2812880319531703</v>
      </c>
      <c r="P32" s="61">
        <f t="shared" si="13"/>
        <v>21.561352611052982</v>
      </c>
      <c r="Q32" s="62">
        <f t="shared" si="14"/>
        <v>2.5858207622708802</v>
      </c>
      <c r="R32" s="60">
        <f t="shared" si="15"/>
        <v>9.7479007688404229E-2</v>
      </c>
      <c r="S32" s="61">
        <f t="shared" si="16"/>
        <v>0.48073291401994589</v>
      </c>
      <c r="T32" s="62">
        <f t="shared" si="17"/>
        <v>0.22589705560354356</v>
      </c>
      <c r="U32" s="60">
        <f t="shared" ref="U32:V32" si="22">(Q13/O13)-1</f>
        <v>2.3405956464104261E-2</v>
      </c>
      <c r="V32" s="61">
        <f t="shared" si="22"/>
        <v>-3.1555204216073829E-2</v>
      </c>
      <c r="W32" s="62">
        <f t="shared" si="19"/>
        <v>1.1616895522350568E-3</v>
      </c>
    </row>
    <row r="33" spans="2:23" x14ac:dyDescent="0.25">
      <c r="B33" s="21" t="s">
        <v>62</v>
      </c>
      <c r="C33" s="60">
        <f t="shared" si="0"/>
        <v>-0.58595384289575736</v>
      </c>
      <c r="D33" s="61">
        <f t="shared" si="1"/>
        <v>-0.59184673292034806</v>
      </c>
      <c r="E33" s="62">
        <f t="shared" si="2"/>
        <v>-0.58846266010443271</v>
      </c>
      <c r="F33" s="60">
        <f t="shared" si="3"/>
        <v>-0.6048552639276088</v>
      </c>
      <c r="G33" s="61">
        <f t="shared" si="4"/>
        <v>-0.60241611236572101</v>
      </c>
      <c r="H33" s="62">
        <f t="shared" si="5"/>
        <v>-0.60382902761615098</v>
      </c>
      <c r="I33" s="60">
        <f t="shared" si="6"/>
        <v>-0.27876296265924583</v>
      </c>
      <c r="J33" s="61">
        <f t="shared" si="7"/>
        <v>-0.21861708512939348</v>
      </c>
      <c r="K33" s="62">
        <f t="shared" si="8"/>
        <v>-0.2545345945395745</v>
      </c>
      <c r="L33" s="60">
        <f t="shared" si="9"/>
        <v>4.1817196672750914</v>
      </c>
      <c r="M33" s="61">
        <f t="shared" si="10"/>
        <v>20.414111575158739</v>
      </c>
      <c r="N33" s="62">
        <f t="shared" si="11"/>
        <v>6.6208960895909295</v>
      </c>
      <c r="O33" s="60">
        <f t="shared" si="12"/>
        <v>2.7553761385099911</v>
      </c>
      <c r="P33" s="61">
        <f t="shared" si="13"/>
        <v>33.3126768226333</v>
      </c>
      <c r="Q33" s="62">
        <f t="shared" si="14"/>
        <v>5.0184586102673672</v>
      </c>
      <c r="R33" s="60">
        <f t="shared" si="15"/>
        <v>0.23738490420506064</v>
      </c>
      <c r="S33" s="61">
        <f t="shared" si="16"/>
        <v>0.62851535770079914</v>
      </c>
      <c r="T33" s="62">
        <f t="shared" si="17"/>
        <v>0.37703078777236754</v>
      </c>
      <c r="U33" s="60">
        <f t="shared" ref="U33:V33" si="23">(Q14/O14)-1</f>
        <v>6.8683104383830074E-2</v>
      </c>
      <c r="V33" s="61">
        <f t="shared" si="23"/>
        <v>0.12831399137738297</v>
      </c>
      <c r="W33" s="62">
        <f t="shared" si="19"/>
        <v>9.3861380059355293E-2</v>
      </c>
    </row>
    <row r="34" spans="2:23" x14ac:dyDescent="0.25">
      <c r="B34" s="21" t="s">
        <v>61</v>
      </c>
      <c r="C34" s="60">
        <f t="shared" si="0"/>
        <v>-0.48895417607775393</v>
      </c>
      <c r="D34" s="61">
        <f t="shared" si="1"/>
        <v>-0.48533424879118836</v>
      </c>
      <c r="E34" s="62">
        <f t="shared" si="2"/>
        <v>-0.48733181766851563</v>
      </c>
      <c r="F34" s="60">
        <f t="shared" si="3"/>
        <v>-0.51825135189550087</v>
      </c>
      <c r="G34" s="61">
        <f t="shared" si="4"/>
        <v>-0.50467531627139484</v>
      </c>
      <c r="H34" s="62">
        <f t="shared" si="5"/>
        <v>-0.51223645485258695</v>
      </c>
      <c r="I34" s="60">
        <f t="shared" si="6"/>
        <v>-0.17470202057892148</v>
      </c>
      <c r="J34" s="61">
        <f t="shared" si="7"/>
        <v>-9.2140961586929748E-2</v>
      </c>
      <c r="K34" s="62">
        <f t="shared" si="8"/>
        <v>-0.13949357836642007</v>
      </c>
      <c r="L34" s="60">
        <f t="shared" si="9"/>
        <v>4.1886795798436856</v>
      </c>
      <c r="M34" s="61">
        <f t="shared" si="10"/>
        <v>21.493991989319092</v>
      </c>
      <c r="N34" s="62">
        <f t="shared" si="11"/>
        <v>6.9354303339473482</v>
      </c>
      <c r="O34" s="60">
        <f t="shared" si="12"/>
        <v>2.6232003367868697</v>
      </c>
      <c r="P34" s="61">
        <f t="shared" si="13"/>
        <v>39.123383987298709</v>
      </c>
      <c r="Q34" s="62">
        <f t="shared" si="14"/>
        <v>5.1336581182916818</v>
      </c>
      <c r="R34" s="60">
        <f t="shared" si="15"/>
        <v>0.24631891446573873</v>
      </c>
      <c r="S34" s="61">
        <f t="shared" si="16"/>
        <v>0.5819223185502802</v>
      </c>
      <c r="T34" s="62">
        <f t="shared" si="17"/>
        <v>0.37783346132267437</v>
      </c>
      <c r="U34" s="60">
        <f t="shared" ref="U34:V34" si="24">(Q15/O15)-1</f>
        <v>6.1956671694530119E-2</v>
      </c>
      <c r="V34" s="61">
        <f t="shared" si="24"/>
        <v>0.1127979016867906</v>
      </c>
      <c r="W34" s="62">
        <f t="shared" si="19"/>
        <v>8.4831187511741124E-2</v>
      </c>
    </row>
    <row r="35" spans="2:23" x14ac:dyDescent="0.25">
      <c r="B35" s="21" t="s">
        <v>60</v>
      </c>
      <c r="C35" s="60">
        <f t="shared" si="0"/>
        <v>-0.73848041519922281</v>
      </c>
      <c r="D35" s="61">
        <f t="shared" si="1"/>
        <v>-0.70912413580518741</v>
      </c>
      <c r="E35" s="62">
        <f t="shared" si="2"/>
        <v>-0.72713928672074535</v>
      </c>
      <c r="F35" s="60">
        <f t="shared" si="3"/>
        <v>-0.79882457908658666</v>
      </c>
      <c r="G35" s="61">
        <f t="shared" si="4"/>
        <v>-0.75209129122116392</v>
      </c>
      <c r="H35" s="62">
        <f t="shared" si="5"/>
        <v>-0.78189178990645192</v>
      </c>
      <c r="I35" s="60">
        <f t="shared" si="6"/>
        <v>-0.58260142053632302</v>
      </c>
      <c r="J35" s="61">
        <f t="shared" si="7"/>
        <v>-0.50270607130309664</v>
      </c>
      <c r="K35" s="62">
        <f t="shared" si="8"/>
        <v>-0.55302734108713358</v>
      </c>
      <c r="L35" s="60">
        <f t="shared" si="9"/>
        <v>4.1875190179355428</v>
      </c>
      <c r="M35" s="61">
        <f t="shared" si="10"/>
        <v>16.463317911434238</v>
      </c>
      <c r="N35" s="62">
        <f t="shared" si="11"/>
        <v>6.3011982509557356</v>
      </c>
      <c r="O35" s="60">
        <f t="shared" si="12"/>
        <v>3.1396799092930969</v>
      </c>
      <c r="P35" s="61">
        <f t="shared" si="13"/>
        <v>184.54775280898875</v>
      </c>
      <c r="Q35" s="62">
        <f t="shared" si="14"/>
        <v>5.9300220917613196</v>
      </c>
      <c r="R35" s="60">
        <f t="shared" si="15"/>
        <v>0.23400438127766399</v>
      </c>
      <c r="S35" s="61">
        <f t="shared" si="16"/>
        <v>0.4568010145007444</v>
      </c>
      <c r="T35" s="62">
        <f t="shared" si="17"/>
        <v>0.31695125530041368</v>
      </c>
      <c r="U35" s="60">
        <f t="shared" ref="U35:V35" si="25">(Q16/O16)-1</f>
        <v>0.12278865163055142</v>
      </c>
      <c r="V35" s="61">
        <f t="shared" si="25"/>
        <v>5.7633790023465359E-2</v>
      </c>
      <c r="W35" s="62">
        <f t="shared" si="19"/>
        <v>9.5955680636998775E-2</v>
      </c>
    </row>
    <row r="36" spans="2:23" x14ac:dyDescent="0.25">
      <c r="B36" s="21" t="s">
        <v>59</v>
      </c>
      <c r="C36" s="60">
        <f t="shared" si="0"/>
        <v>-0.4145364370824024</v>
      </c>
      <c r="D36" s="61">
        <f t="shared" si="1"/>
        <v>-0.40458130752137778</v>
      </c>
      <c r="E36" s="62">
        <f t="shared" si="2"/>
        <v>-0.40995798123771976</v>
      </c>
      <c r="F36" s="60">
        <f t="shared" si="3"/>
        <v>-0.44357348277113384</v>
      </c>
      <c r="G36" s="61">
        <f t="shared" si="4"/>
        <v>-0.43481087389123707</v>
      </c>
      <c r="H36" s="62">
        <f t="shared" si="5"/>
        <v>-0.43954078867858826</v>
      </c>
      <c r="I36" s="60">
        <f t="shared" si="6"/>
        <v>-4.4224199946936493E-2</v>
      </c>
      <c r="J36" s="61">
        <f t="shared" si="7"/>
        <v>2.4080359283724206E-2</v>
      </c>
      <c r="K36" s="62">
        <f t="shared" si="8"/>
        <v>-1.3693323822632331E-2</v>
      </c>
      <c r="L36" s="60">
        <f t="shared" si="9"/>
        <v>3.7716267282420137</v>
      </c>
      <c r="M36" s="61">
        <f t="shared" si="10"/>
        <v>20.077210307809466</v>
      </c>
      <c r="N36" s="62">
        <f t="shared" si="11"/>
        <v>6.444423397895096</v>
      </c>
      <c r="O36" s="60">
        <f t="shared" si="12"/>
        <v>2.3456599304620558</v>
      </c>
      <c r="P36" s="61">
        <f t="shared" si="13"/>
        <v>29.882056524180427</v>
      </c>
      <c r="Q36" s="62">
        <f t="shared" si="14"/>
        <v>4.707573909537107</v>
      </c>
      <c r="R36" s="60">
        <f t="shared" si="15"/>
        <v>0.2388347107658586</v>
      </c>
      <c r="S36" s="61">
        <f t="shared" si="16"/>
        <v>0.67314416313540737</v>
      </c>
      <c r="T36" s="62">
        <f t="shared" si="17"/>
        <v>0.40851839273148105</v>
      </c>
      <c r="U36" s="60">
        <f t="shared" ref="U36:V36" si="26">(Q17/O17)-1</f>
        <v>7.7054250206912478E-2</v>
      </c>
      <c r="V36" s="61">
        <f t="shared" si="26"/>
        <v>0.15006608468630156</v>
      </c>
      <c r="W36" s="62">
        <f t="shared" si="19"/>
        <v>0.11093904802409593</v>
      </c>
    </row>
    <row r="37" spans="2:23" x14ac:dyDescent="0.25">
      <c r="B37" s="21" t="s">
        <v>58</v>
      </c>
      <c r="C37" s="60">
        <f t="shared" si="0"/>
        <v>-0.39708188086839979</v>
      </c>
      <c r="D37" s="61">
        <f t="shared" si="1"/>
        <v>-0.42753139291909792</v>
      </c>
      <c r="E37" s="62">
        <f t="shared" si="2"/>
        <v>-0.41047831345033536</v>
      </c>
      <c r="F37" s="60">
        <f t="shared" si="3"/>
        <v>-0.42436872495155409</v>
      </c>
      <c r="G37" s="61">
        <f t="shared" si="4"/>
        <v>-0.44603894580778569</v>
      </c>
      <c r="H37" s="62">
        <f t="shared" si="5"/>
        <v>-0.43383090009870806</v>
      </c>
      <c r="I37" s="60">
        <f t="shared" si="6"/>
        <v>-4.2030816870186838E-2</v>
      </c>
      <c r="J37" s="61">
        <f t="shared" si="7"/>
        <v>-1.7619250409627307E-3</v>
      </c>
      <c r="K37" s="62">
        <f t="shared" si="8"/>
        <v>-2.5231258828568026E-2</v>
      </c>
      <c r="L37" s="60">
        <f t="shared" si="9"/>
        <v>3.7717796013719669</v>
      </c>
      <c r="M37" s="61">
        <f t="shared" si="10"/>
        <v>24.874832937332936</v>
      </c>
      <c r="N37" s="62">
        <f t="shared" si="11"/>
        <v>6.3236267714273122</v>
      </c>
      <c r="O37" s="60">
        <f t="shared" si="12"/>
        <v>1.9325012508735191</v>
      </c>
      <c r="P37" s="61">
        <f t="shared" si="13"/>
        <v>70.395666871542716</v>
      </c>
      <c r="Q37" s="62">
        <f t="shared" si="14"/>
        <v>3.9676553138584225</v>
      </c>
      <c r="R37" s="60">
        <f t="shared" si="15"/>
        <v>0.20317586221105111</v>
      </c>
      <c r="S37" s="61">
        <f t="shared" si="16"/>
        <v>0.66703222056653289</v>
      </c>
      <c r="T37" s="62">
        <f t="shared" si="17"/>
        <v>0.36550374781848083</v>
      </c>
      <c r="U37" s="60">
        <f t="shared" ref="U37:V37" si="27">(Q18/O18)-1</f>
        <v>9.3635022491738606E-2</v>
      </c>
      <c r="V37" s="61">
        <f t="shared" si="27"/>
        <v>0.25938695586360572</v>
      </c>
      <c r="W37" s="62">
        <f t="shared" si="19"/>
        <v>0.16444905370467811</v>
      </c>
    </row>
    <row r="38" spans="2:23" x14ac:dyDescent="0.25">
      <c r="B38" s="21" t="s">
        <v>57</v>
      </c>
      <c r="C38" s="60">
        <f t="shared" si="0"/>
        <v>-0.68156574704407014</v>
      </c>
      <c r="D38" s="61">
        <f t="shared" si="1"/>
        <v>-0.67086217747010701</v>
      </c>
      <c r="E38" s="62">
        <f t="shared" si="2"/>
        <v>-0.67615307768728594</v>
      </c>
      <c r="F38" s="60">
        <f t="shared" si="3"/>
        <v>-0.64258245487037957</v>
      </c>
      <c r="G38" s="61">
        <f t="shared" si="4"/>
        <v>-0.60416106027987082</v>
      </c>
      <c r="H38" s="62">
        <f t="shared" si="5"/>
        <v>-0.62381629241109882</v>
      </c>
      <c r="I38" s="60">
        <f t="shared" si="6"/>
        <v>0.1564138012612466</v>
      </c>
      <c r="J38" s="61">
        <f t="shared" si="7"/>
        <v>0.21565082644628086</v>
      </c>
      <c r="K38" s="62">
        <f t="shared" si="8"/>
        <v>0.18611907512509807</v>
      </c>
      <c r="L38" s="60">
        <f t="shared" si="9"/>
        <v>92.16259678379987</v>
      </c>
      <c r="M38" s="61">
        <f t="shared" si="10"/>
        <v>75.911764705882348</v>
      </c>
      <c r="N38" s="62">
        <f t="shared" si="11"/>
        <v>83.036754145449805</v>
      </c>
      <c r="O38" s="60" t="e">
        <f t="shared" si="12"/>
        <v>#DIV/0!</v>
      </c>
      <c r="P38" s="61" t="e">
        <f t="shared" si="13"/>
        <v>#DIV/0!</v>
      </c>
      <c r="Q38" s="62" t="e">
        <f t="shared" si="14"/>
        <v>#DIV/0!</v>
      </c>
      <c r="R38" s="60">
        <f t="shared" si="15"/>
        <v>0.6559214914091529</v>
      </c>
      <c r="S38" s="61">
        <f t="shared" si="16"/>
        <v>1.1260162601626016</v>
      </c>
      <c r="T38" s="62">
        <f t="shared" si="17"/>
        <v>0.86823146608149981</v>
      </c>
      <c r="U38" s="60">
        <f t="shared" ref="U38:V38" si="28">(Q19/O19)-1</f>
        <v>0.3352354162480744</v>
      </c>
      <c r="V38" s="61">
        <f t="shared" si="28"/>
        <v>0.34516252390057356</v>
      </c>
      <c r="W38" s="62">
        <f t="shared" si="19"/>
        <v>0.34033745333211241</v>
      </c>
    </row>
    <row r="39" spans="2:23" x14ac:dyDescent="0.25">
      <c r="B39" s="21" t="s">
        <v>56</v>
      </c>
      <c r="C39" s="60">
        <f t="shared" si="0"/>
        <v>-0.7273812894727123</v>
      </c>
      <c r="D39" s="61">
        <f t="shared" si="1"/>
        <v>-0.7432987312572088</v>
      </c>
      <c r="E39" s="62">
        <f t="shared" si="2"/>
        <v>-0.7342914691716137</v>
      </c>
      <c r="F39" s="60">
        <f t="shared" si="3"/>
        <v>-0.76878419579835444</v>
      </c>
      <c r="G39" s="61">
        <f t="shared" si="4"/>
        <v>-0.7274211809789235</v>
      </c>
      <c r="H39" s="62">
        <f t="shared" si="5"/>
        <v>-0.75306844013466467</v>
      </c>
      <c r="I39" s="60">
        <f t="shared" si="6"/>
        <v>-0.55732282663216126</v>
      </c>
      <c r="J39" s="61">
        <f t="shared" si="7"/>
        <v>-0.42662819455894474</v>
      </c>
      <c r="K39" s="62">
        <f t="shared" si="8"/>
        <v>-0.51052918947991066</v>
      </c>
      <c r="L39" s="60">
        <f t="shared" si="9"/>
        <v>56.092230165240828</v>
      </c>
      <c r="M39" s="61">
        <f t="shared" si="10"/>
        <v>84.6</v>
      </c>
      <c r="N39" s="62">
        <f t="shared" si="11"/>
        <v>65.361468651758699</v>
      </c>
      <c r="O39" s="60" t="e">
        <f t="shared" si="12"/>
        <v>#DIV/0!</v>
      </c>
      <c r="P39" s="61" t="e">
        <f t="shared" si="13"/>
        <v>#DIV/0!</v>
      </c>
      <c r="Q39" s="62" t="e">
        <f t="shared" si="14"/>
        <v>#DIV/0!</v>
      </c>
      <c r="R39" s="60" t="e">
        <f t="shared" si="15"/>
        <v>#DIV/0!</v>
      </c>
      <c r="S39" s="61" t="e">
        <f t="shared" si="16"/>
        <v>#DIV/0!</v>
      </c>
      <c r="T39" s="62" t="e">
        <f t="shared" si="17"/>
        <v>#DIV/0!</v>
      </c>
      <c r="U39" s="60">
        <f t="shared" ref="U39:V39" si="29">(Q20/O20)-1</f>
        <v>0.50422128750344064</v>
      </c>
      <c r="V39" s="61">
        <f t="shared" si="29"/>
        <v>0.66700215672178298</v>
      </c>
      <c r="W39" s="62">
        <f t="shared" si="19"/>
        <v>0.57249318153868445</v>
      </c>
    </row>
    <row r="40" spans="2:23" x14ac:dyDescent="0.25">
      <c r="B40" s="21" t="s">
        <v>55</v>
      </c>
      <c r="C40" s="60">
        <f t="shared" si="0"/>
        <v>-0.38042896541902549</v>
      </c>
      <c r="D40" s="61">
        <f t="shared" si="1"/>
        <v>-0.38219132370278608</v>
      </c>
      <c r="E40" s="62">
        <f t="shared" si="2"/>
        <v>-0.38122384342771898</v>
      </c>
      <c r="F40" s="60">
        <f t="shared" si="3"/>
        <v>-0.41931370985890715</v>
      </c>
      <c r="G40" s="61">
        <f t="shared" si="4"/>
        <v>-0.39224651639770236</v>
      </c>
      <c r="H40" s="62">
        <f t="shared" si="5"/>
        <v>-0.40742915945039637</v>
      </c>
      <c r="I40" s="60">
        <f t="shared" si="6"/>
        <v>-9.0050818083308726E-2</v>
      </c>
      <c r="J40" s="61">
        <f t="shared" si="7"/>
        <v>2.3439708082570787E-2</v>
      </c>
      <c r="K40" s="62">
        <f t="shared" si="8"/>
        <v>-4.2222085224268291E-2</v>
      </c>
      <c r="L40" s="60">
        <f t="shared" si="9"/>
        <v>2.3396431005428426</v>
      </c>
      <c r="M40" s="61">
        <f t="shared" si="10"/>
        <v>14.2898762311514</v>
      </c>
      <c r="N40" s="62">
        <f t="shared" si="11"/>
        <v>4.1534895405527905</v>
      </c>
      <c r="O40" s="60">
        <f t="shared" si="12"/>
        <v>1.5221675698573551</v>
      </c>
      <c r="P40" s="61">
        <f t="shared" si="13"/>
        <v>26.769629570998891</v>
      </c>
      <c r="Q40" s="62">
        <f t="shared" si="14"/>
        <v>3.270698119684333</v>
      </c>
      <c r="R40" s="60">
        <f t="shared" si="15"/>
        <v>0.15246178028641988</v>
      </c>
      <c r="S40" s="61">
        <f t="shared" si="16"/>
        <v>0.44547261734320753</v>
      </c>
      <c r="T40" s="62">
        <f t="shared" si="17"/>
        <v>0.26823269638358727</v>
      </c>
      <c r="U40" s="60">
        <f t="shared" ref="U40:V40" si="30">(Q21/O21)-1</f>
        <v>1.9600031514046989E-2</v>
      </c>
      <c r="V40" s="61">
        <f t="shared" si="30"/>
        <v>0.10738780902487299</v>
      </c>
      <c r="W40" s="62">
        <f t="shared" si="19"/>
        <v>5.9133121812152911E-2</v>
      </c>
    </row>
    <row r="41" spans="2:23" x14ac:dyDescent="0.25">
      <c r="B41" s="21" t="s">
        <v>54</v>
      </c>
      <c r="C41" s="60">
        <f t="shared" si="0"/>
        <v>-0.5455492706162548</v>
      </c>
      <c r="D41" s="61">
        <f t="shared" si="1"/>
        <v>-0.59921798631476053</v>
      </c>
      <c r="E41" s="62">
        <f t="shared" si="2"/>
        <v>-0.57359427538388419</v>
      </c>
      <c r="F41" s="60">
        <f t="shared" si="3"/>
        <v>-0.74983201953489897</v>
      </c>
      <c r="G41" s="61">
        <f t="shared" si="4"/>
        <v>-0.6437673772011121</v>
      </c>
      <c r="H41" s="62">
        <f t="shared" si="5"/>
        <v>-0.7069820311126449</v>
      </c>
      <c r="I41" s="60">
        <f t="shared" si="6"/>
        <v>-0.55713362608959405</v>
      </c>
      <c r="J41" s="61">
        <f t="shared" si="7"/>
        <v>-0.50392557539255756</v>
      </c>
      <c r="K41" s="62">
        <f t="shared" si="8"/>
        <v>-0.5325057896901213</v>
      </c>
      <c r="L41" s="60">
        <f t="shared" si="9"/>
        <v>1459.1304347826085</v>
      </c>
      <c r="M41" s="61">
        <f t="shared" si="10"/>
        <v>2049</v>
      </c>
      <c r="N41" s="62">
        <f t="shared" si="11"/>
        <v>1699.4476650563608</v>
      </c>
      <c r="O41" s="60">
        <f t="shared" si="12"/>
        <v>5574.0434782608691</v>
      </c>
      <c r="P41" s="61">
        <f t="shared" si="13"/>
        <v>853.16666666666674</v>
      </c>
      <c r="Q41" s="62">
        <f t="shared" si="14"/>
        <v>1499.8621203097084</v>
      </c>
      <c r="R41" s="60">
        <f t="shared" si="15"/>
        <v>5839.5217391304341</v>
      </c>
      <c r="S41" s="61" t="e">
        <f t="shared" si="16"/>
        <v>#DIV/0!</v>
      </c>
      <c r="T41" s="62">
        <f t="shared" si="17"/>
        <v>11477.021739130436</v>
      </c>
      <c r="U41" s="60">
        <f t="shared" ref="U41:V41" si="31">(Q22/O22)-1</f>
        <v>-0.14171072949323837</v>
      </c>
      <c r="V41" s="61">
        <f t="shared" si="31"/>
        <v>0.31356097560975615</v>
      </c>
      <c r="W41" s="62">
        <f t="shared" si="19"/>
        <v>8.1898730033066247E-2</v>
      </c>
    </row>
    <row r="42" spans="2:23" x14ac:dyDescent="0.25">
      <c r="B42" s="21" t="s">
        <v>53</v>
      </c>
      <c r="C42" s="60">
        <f t="shared" si="0"/>
        <v>-0.99645656609041122</v>
      </c>
      <c r="D42" s="61">
        <f t="shared" si="1"/>
        <v>-0.99902603913031018</v>
      </c>
      <c r="E42" s="62">
        <f t="shared" si="2"/>
        <v>-0.99793128935571884</v>
      </c>
      <c r="F42" s="60">
        <f t="shared" si="3"/>
        <v>-0.99626510668850066</v>
      </c>
      <c r="G42" s="61">
        <f t="shared" si="4"/>
        <v>-0.99896366739819553</v>
      </c>
      <c r="H42" s="62">
        <f t="shared" si="5"/>
        <v>-0.99780767873024145</v>
      </c>
      <c r="I42" s="60">
        <f t="shared" si="6"/>
        <v>-0.99289451759671254</v>
      </c>
      <c r="J42" s="61">
        <f t="shared" si="7"/>
        <v>-0.99813177688776011</v>
      </c>
      <c r="K42" s="62">
        <f t="shared" si="8"/>
        <v>-0.99595705497336173</v>
      </c>
      <c r="L42" s="60">
        <f t="shared" si="9"/>
        <v>27.05797101449275</v>
      </c>
      <c r="M42" s="61">
        <f t="shared" si="10"/>
        <v>16</v>
      </c>
      <c r="N42" s="62">
        <f t="shared" si="11"/>
        <v>22.863568215892052</v>
      </c>
      <c r="O42" s="60">
        <f t="shared" si="12"/>
        <v>119.52173913043478</v>
      </c>
      <c r="P42" s="61">
        <f t="shared" si="13"/>
        <v>41.5</v>
      </c>
      <c r="Q42" s="62">
        <f t="shared" si="14"/>
        <v>79.559384941675503</v>
      </c>
      <c r="R42" s="60">
        <f t="shared" si="15"/>
        <v>251.52173913043475</v>
      </c>
      <c r="S42" s="61" t="e">
        <f t="shared" si="16"/>
        <v>#DIV/0!</v>
      </c>
      <c r="T42" s="62">
        <f t="shared" si="17"/>
        <v>345.02173913043475</v>
      </c>
      <c r="U42" s="60">
        <f t="shared" ref="U42:V42" si="32">(Q23/O23)-1</f>
        <v>162.51406926406926</v>
      </c>
      <c r="V42" s="61">
        <f t="shared" si="32"/>
        <v>536.41176470588232</v>
      </c>
      <c r="W42" s="62">
        <f t="shared" si="19"/>
        <v>263.54654951130419</v>
      </c>
    </row>
    <row r="43" spans="2:23" x14ac:dyDescent="0.25">
      <c r="K43" s="45"/>
    </row>
  </sheetData>
  <mergeCells count="17">
    <mergeCell ref="B26:B27"/>
    <mergeCell ref="C26:E26"/>
    <mergeCell ref="F26:H26"/>
    <mergeCell ref="B7:B8"/>
    <mergeCell ref="C7:D7"/>
    <mergeCell ref="E7:F7"/>
    <mergeCell ref="U26:W26"/>
    <mergeCell ref="R26:T26"/>
    <mergeCell ref="O26:Q26"/>
    <mergeCell ref="I7:J7"/>
    <mergeCell ref="G7:H7"/>
    <mergeCell ref="I26:K26"/>
    <mergeCell ref="K7:L7"/>
    <mergeCell ref="L26:N26"/>
    <mergeCell ref="M7:N7"/>
    <mergeCell ref="O7:P7"/>
    <mergeCell ref="Q7:R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1.28515625" bestFit="1" customWidth="1"/>
    <col min="3" max="3" width="13.140625" customWidth="1"/>
    <col min="4" max="11" width="14.5703125" customWidth="1"/>
    <col min="12" max="14" width="18.85546875" customWidth="1"/>
    <col min="15" max="18" width="19.42578125" customWidth="1"/>
  </cols>
  <sheetData>
    <row r="1" spans="1:18" s="16" customFormat="1" x14ac:dyDescent="0.25">
      <c r="A1" s="18" t="s">
        <v>72</v>
      </c>
    </row>
    <row r="2" spans="1:18" s="16" customFormat="1" ht="14.25" x14ac:dyDescent="0.2">
      <c r="A2" s="17"/>
    </row>
    <row r="3" spans="1:18" s="16" customFormat="1" ht="14.25" x14ac:dyDescent="0.2"/>
    <row r="4" spans="1:18" s="16" customFormat="1" ht="14.25" x14ac:dyDescent="0.2"/>
    <row r="7" spans="1:18" ht="45" x14ac:dyDescent="0.25">
      <c r="B7" s="28"/>
      <c r="C7" s="12" t="s">
        <v>4</v>
      </c>
      <c r="D7" s="12" t="s">
        <v>71</v>
      </c>
      <c r="E7" s="12" t="s">
        <v>70</v>
      </c>
      <c r="F7" s="12" t="s">
        <v>14</v>
      </c>
      <c r="G7" s="12" t="s">
        <v>18</v>
      </c>
      <c r="H7" s="12" t="s">
        <v>20</v>
      </c>
      <c r="I7" s="12" t="s">
        <v>21</v>
      </c>
      <c r="J7" s="12" t="s">
        <v>24</v>
      </c>
      <c r="K7" s="54" t="s">
        <v>89</v>
      </c>
      <c r="L7" s="12" t="s">
        <v>82</v>
      </c>
      <c r="M7" s="12" t="s">
        <v>83</v>
      </c>
      <c r="N7" s="12" t="s">
        <v>84</v>
      </c>
      <c r="O7" s="12" t="s">
        <v>85</v>
      </c>
      <c r="P7" s="12" t="s">
        <v>86</v>
      </c>
      <c r="Q7" s="12" t="s">
        <v>87</v>
      </c>
      <c r="R7" s="54" t="s">
        <v>88</v>
      </c>
    </row>
    <row r="8" spans="1:18" x14ac:dyDescent="0.25">
      <c r="B8" s="275" t="s">
        <v>15</v>
      </c>
      <c r="C8" s="11" t="s">
        <v>6</v>
      </c>
      <c r="D8" s="51">
        <v>26682342</v>
      </c>
      <c r="E8" s="51">
        <v>29211085</v>
      </c>
      <c r="F8" s="51">
        <v>21922206</v>
      </c>
      <c r="G8" s="51">
        <v>4342646</v>
      </c>
      <c r="H8" s="51">
        <v>3178822</v>
      </c>
      <c r="I8" s="51">
        <v>15671360</v>
      </c>
      <c r="J8" s="51">
        <v>15029730</v>
      </c>
      <c r="K8" s="68">
        <v>20065231</v>
      </c>
      <c r="L8" s="50">
        <f>(K8/D8)-1</f>
        <v>-0.24799588431929998</v>
      </c>
      <c r="M8" s="50">
        <f>(K8/E8)-1</f>
        <v>-0.31309531980753202</v>
      </c>
      <c r="N8" s="50">
        <f>(K8/F8)-1</f>
        <v>-8.4707487923432523E-2</v>
      </c>
      <c r="O8" s="50">
        <f>(K8/G8)-1</f>
        <v>3.6205080957554445</v>
      </c>
      <c r="P8" s="50">
        <f>(K8/H8)-1</f>
        <v>5.3121593470788868</v>
      </c>
      <c r="Q8" s="50">
        <f>(K8/I8)-1</f>
        <v>0.28037585761542072</v>
      </c>
      <c r="R8" s="50">
        <f>(K8/J8)-1</f>
        <v>0.33503602526459231</v>
      </c>
    </row>
    <row r="9" spans="1:18" x14ac:dyDescent="0.25">
      <c r="B9" s="276"/>
      <c r="C9" s="9" t="s">
        <v>7</v>
      </c>
      <c r="D9" s="53">
        <v>26442012</v>
      </c>
      <c r="E9" s="53">
        <v>29572186</v>
      </c>
      <c r="F9" s="53">
        <v>20533403</v>
      </c>
      <c r="G9" s="53">
        <v>4087775</v>
      </c>
      <c r="H9" s="53">
        <v>3047505</v>
      </c>
      <c r="I9" s="53">
        <v>15120618</v>
      </c>
      <c r="J9" s="53">
        <v>15017907</v>
      </c>
      <c r="K9" s="69">
        <v>15613456</v>
      </c>
      <c r="L9" s="52">
        <f t="shared" ref="L9:L16" si="0">(K9/D9)-1</f>
        <v>-0.40952087912220902</v>
      </c>
      <c r="M9" s="52">
        <f t="shared" ref="M9:M16" si="1">(K9/E9)-1</f>
        <v>-0.47202225767144845</v>
      </c>
      <c r="N9" s="52">
        <f t="shared" ref="N9:N16" si="2">(K9/F9)-1</f>
        <v>-0.23960699548925235</v>
      </c>
      <c r="O9" s="52">
        <f t="shared" ref="O9:O16" si="3">(K9/G9)-1</f>
        <v>2.8195487765349121</v>
      </c>
      <c r="P9" s="52">
        <f t="shared" ref="P9:P16" si="4">(K9/H9)-1</f>
        <v>4.123356975624322</v>
      </c>
      <c r="Q9" s="52">
        <f t="shared" ref="Q9:Q16" si="5">(K9/I9)-1</f>
        <v>3.259377361427962E-2</v>
      </c>
      <c r="R9" s="52">
        <f t="shared" ref="R9:R16" si="6">(K9/J9)-1</f>
        <v>3.9655925422896754E-2</v>
      </c>
    </row>
    <row r="10" spans="1:18" x14ac:dyDescent="0.25">
      <c r="B10" s="276"/>
      <c r="C10" s="9" t="s">
        <v>8</v>
      </c>
      <c r="D10" s="53">
        <v>32013999</v>
      </c>
      <c r="E10" s="53">
        <v>29206709</v>
      </c>
      <c r="F10" s="53">
        <v>18791688</v>
      </c>
      <c r="G10" s="53">
        <v>5112303</v>
      </c>
      <c r="H10" s="53">
        <v>6638901</v>
      </c>
      <c r="I10" s="53">
        <v>12178744</v>
      </c>
      <c r="J10" s="53">
        <v>18370723</v>
      </c>
      <c r="K10" s="69">
        <v>15642895</v>
      </c>
      <c r="L10" s="52">
        <f t="shared" si="0"/>
        <v>-0.51137329016596778</v>
      </c>
      <c r="M10" s="52">
        <f t="shared" si="1"/>
        <v>-0.46440747569334151</v>
      </c>
      <c r="N10" s="52">
        <f t="shared" si="2"/>
        <v>-0.16756307363127787</v>
      </c>
      <c r="O10" s="52">
        <f t="shared" si="3"/>
        <v>2.0598528686582154</v>
      </c>
      <c r="P10" s="52">
        <f t="shared" si="4"/>
        <v>1.3562476681004885</v>
      </c>
      <c r="Q10" s="52">
        <f t="shared" si="5"/>
        <v>0.28444238584865555</v>
      </c>
      <c r="R10" s="52">
        <f t="shared" si="6"/>
        <v>-0.14848778678988306</v>
      </c>
    </row>
    <row r="11" spans="1:18" x14ac:dyDescent="0.25">
      <c r="B11" s="276"/>
      <c r="C11" s="9" t="s">
        <v>9</v>
      </c>
      <c r="D11" s="53">
        <v>33882934</v>
      </c>
      <c r="E11" s="53">
        <v>28521304</v>
      </c>
      <c r="F11" s="53">
        <v>17852213</v>
      </c>
      <c r="G11" s="53">
        <v>4020357</v>
      </c>
      <c r="H11" s="53">
        <v>6450948</v>
      </c>
      <c r="I11" s="53">
        <v>12013932</v>
      </c>
      <c r="J11" s="53">
        <v>17919078</v>
      </c>
      <c r="K11" s="69">
        <v>15418394</v>
      </c>
      <c r="L11" s="52">
        <f t="shared" si="0"/>
        <v>-0.54495103641260823</v>
      </c>
      <c r="M11" s="52">
        <f t="shared" si="1"/>
        <v>-0.45940781669730113</v>
      </c>
      <c r="N11" s="52">
        <f t="shared" si="2"/>
        <v>-0.13633150131022975</v>
      </c>
      <c r="O11" s="52">
        <f t="shared" si="3"/>
        <v>2.8350808149624522</v>
      </c>
      <c r="P11" s="52">
        <f t="shared" si="4"/>
        <v>1.3900973934373675</v>
      </c>
      <c r="Q11" s="52">
        <f t="shared" si="5"/>
        <v>0.28337616693685308</v>
      </c>
      <c r="R11" s="52">
        <f t="shared" si="6"/>
        <v>-0.1395542784065118</v>
      </c>
    </row>
    <row r="12" spans="1:18" x14ac:dyDescent="0.25">
      <c r="B12" s="276"/>
      <c r="C12" s="14" t="s">
        <v>10</v>
      </c>
      <c r="D12" s="48">
        <v>35778040</v>
      </c>
      <c r="E12" s="48">
        <v>28978936</v>
      </c>
      <c r="F12" s="48">
        <v>17229936</v>
      </c>
      <c r="G12" s="48">
        <v>3040554</v>
      </c>
      <c r="H12" s="48">
        <v>7134266</v>
      </c>
      <c r="I12" s="48">
        <v>12473263</v>
      </c>
      <c r="J12" s="48">
        <v>17977500</v>
      </c>
      <c r="K12" s="69">
        <v>15639251</v>
      </c>
      <c r="L12" s="49">
        <f t="shared" si="0"/>
        <v>-0.5628812813670061</v>
      </c>
      <c r="M12" s="49">
        <f t="shared" si="1"/>
        <v>-0.46032349151811514</v>
      </c>
      <c r="N12" s="49">
        <f t="shared" si="2"/>
        <v>-9.2321004558577613E-2</v>
      </c>
      <c r="O12" s="49">
        <f t="shared" si="3"/>
        <v>4.1435531156493193</v>
      </c>
      <c r="P12" s="49">
        <f t="shared" si="4"/>
        <v>1.1921317483816836</v>
      </c>
      <c r="Q12" s="49">
        <f t="shared" si="5"/>
        <v>0.25382195500888582</v>
      </c>
      <c r="R12" s="49">
        <f t="shared" si="6"/>
        <v>-0.1300653038520373</v>
      </c>
    </row>
    <row r="13" spans="1:18" x14ac:dyDescent="0.25">
      <c r="B13" s="277"/>
      <c r="C13" s="14" t="s">
        <v>13</v>
      </c>
      <c r="D13" s="48">
        <f t="shared" ref="D13:K13" si="7">SUM(D8:D12)</f>
        <v>154799327</v>
      </c>
      <c r="E13" s="48">
        <f t="shared" si="7"/>
        <v>145490220</v>
      </c>
      <c r="F13" s="48">
        <f t="shared" si="7"/>
        <v>96329446</v>
      </c>
      <c r="G13" s="48">
        <f t="shared" si="7"/>
        <v>20603635</v>
      </c>
      <c r="H13" s="48">
        <f t="shared" si="7"/>
        <v>26450442</v>
      </c>
      <c r="I13" s="48">
        <f t="shared" si="7"/>
        <v>67457917</v>
      </c>
      <c r="J13" s="48">
        <f t="shared" si="7"/>
        <v>84314938</v>
      </c>
      <c r="K13" s="67">
        <f t="shared" si="7"/>
        <v>82379227</v>
      </c>
      <c r="L13" s="50">
        <f t="shared" si="0"/>
        <v>-0.46783213728054518</v>
      </c>
      <c r="M13" s="50">
        <f t="shared" si="1"/>
        <v>-0.43378168649411619</v>
      </c>
      <c r="N13" s="50">
        <f t="shared" si="2"/>
        <v>-0.14481780576211345</v>
      </c>
      <c r="O13" s="50">
        <f t="shared" si="3"/>
        <v>2.9982860791311823</v>
      </c>
      <c r="P13" s="50">
        <f t="shared" si="4"/>
        <v>2.1144744953600396</v>
      </c>
      <c r="Q13" s="50">
        <f t="shared" si="5"/>
        <v>0.22119434847061759</v>
      </c>
      <c r="R13" s="72">
        <f t="shared" si="6"/>
        <v>-2.2958102631825406E-2</v>
      </c>
    </row>
    <row r="14" spans="1:18" x14ac:dyDescent="0.25">
      <c r="B14" s="275" t="s">
        <v>16</v>
      </c>
      <c r="C14" s="11" t="s">
        <v>11</v>
      </c>
      <c r="D14" s="51">
        <v>23861854</v>
      </c>
      <c r="E14" s="51">
        <v>28660619</v>
      </c>
      <c r="F14" s="51">
        <v>13401300</v>
      </c>
      <c r="G14" s="51">
        <v>819673</v>
      </c>
      <c r="H14" s="51">
        <v>691585</v>
      </c>
      <c r="I14" s="51">
        <v>8205338</v>
      </c>
      <c r="J14" s="51">
        <v>12978754</v>
      </c>
      <c r="K14" s="69">
        <v>17290570</v>
      </c>
      <c r="L14" s="50">
        <f t="shared" si="0"/>
        <v>-0.27538866007645513</v>
      </c>
      <c r="M14" s="50">
        <f t="shared" si="1"/>
        <v>-0.39671330894842149</v>
      </c>
      <c r="N14" s="50">
        <f t="shared" si="2"/>
        <v>0.29021587457933196</v>
      </c>
      <c r="O14" s="50">
        <f t="shared" si="3"/>
        <v>20.094473039858578</v>
      </c>
      <c r="P14" s="50">
        <f t="shared" si="4"/>
        <v>24.001366426397333</v>
      </c>
      <c r="Q14" s="50">
        <f t="shared" si="5"/>
        <v>1.1072343394019843</v>
      </c>
      <c r="R14" s="50">
        <f t="shared" si="6"/>
        <v>0.33222110535418126</v>
      </c>
    </row>
    <row r="15" spans="1:18" x14ac:dyDescent="0.25">
      <c r="B15" s="276"/>
      <c r="C15" s="14" t="s">
        <v>5</v>
      </c>
      <c r="D15" s="48">
        <v>17063665</v>
      </c>
      <c r="E15" s="48">
        <v>18519748</v>
      </c>
      <c r="F15" s="48">
        <v>13491152</v>
      </c>
      <c r="G15" s="48">
        <v>521217</v>
      </c>
      <c r="H15" s="48">
        <v>464814</v>
      </c>
      <c r="I15" s="48">
        <v>6496646</v>
      </c>
      <c r="J15" s="48">
        <v>11376331</v>
      </c>
      <c r="K15" s="69">
        <v>15215226</v>
      </c>
      <c r="L15" s="49">
        <f t="shared" si="0"/>
        <v>-0.10832602491903121</v>
      </c>
      <c r="M15" s="49">
        <f t="shared" si="1"/>
        <v>-0.17843234151998177</v>
      </c>
      <c r="N15" s="49">
        <f t="shared" si="2"/>
        <v>0.12779294162574106</v>
      </c>
      <c r="O15" s="49">
        <f t="shared" si="3"/>
        <v>28.191730123921513</v>
      </c>
      <c r="P15" s="49">
        <f t="shared" si="4"/>
        <v>31.734009732925429</v>
      </c>
      <c r="Q15" s="49">
        <f t="shared" si="5"/>
        <v>1.3420124784388743</v>
      </c>
      <c r="R15" s="49">
        <f t="shared" si="6"/>
        <v>0.33744578985966567</v>
      </c>
    </row>
    <row r="16" spans="1:18" x14ac:dyDescent="0.25">
      <c r="B16" s="277"/>
      <c r="C16" s="14" t="s">
        <v>13</v>
      </c>
      <c r="D16" s="48">
        <f t="shared" ref="D16:K16" si="8">SUM(D14:D15)</f>
        <v>40925519</v>
      </c>
      <c r="E16" s="48">
        <f t="shared" si="8"/>
        <v>47180367</v>
      </c>
      <c r="F16" s="48">
        <f t="shared" si="8"/>
        <v>26892452</v>
      </c>
      <c r="G16" s="48">
        <f t="shared" si="8"/>
        <v>1340890</v>
      </c>
      <c r="H16" s="47">
        <f t="shared" si="8"/>
        <v>1156399</v>
      </c>
      <c r="I16" s="47">
        <f t="shared" si="8"/>
        <v>14701984</v>
      </c>
      <c r="J16" s="47">
        <f t="shared" si="8"/>
        <v>24355085</v>
      </c>
      <c r="K16" s="67">
        <f t="shared" si="8"/>
        <v>32505796</v>
      </c>
      <c r="L16" s="70">
        <f t="shared" si="0"/>
        <v>-0.20573283383406815</v>
      </c>
      <c r="M16" s="71">
        <f t="shared" si="1"/>
        <v>-0.31103130249071609</v>
      </c>
      <c r="N16" s="71">
        <f t="shared" si="2"/>
        <v>0.20873306755367649</v>
      </c>
      <c r="O16" s="71">
        <f t="shared" si="3"/>
        <v>23.241955715979685</v>
      </c>
      <c r="P16" s="71">
        <f t="shared" si="4"/>
        <v>27.109498538134329</v>
      </c>
      <c r="Q16" s="71">
        <f t="shared" si="5"/>
        <v>1.2109802323278274</v>
      </c>
      <c r="R16" s="71">
        <f t="shared" si="6"/>
        <v>0.33466157067405011</v>
      </c>
    </row>
  </sheetData>
  <mergeCells count="2">
    <mergeCell ref="B8:B13"/>
    <mergeCell ref="B14:B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defaultRowHeight="15" x14ac:dyDescent="0.25"/>
  <cols>
    <col min="1" max="1" width="9.140625" style="73"/>
    <col min="2" max="2" width="15.140625" style="73" customWidth="1"/>
    <col min="3" max="3" width="13.7109375" style="73" customWidth="1"/>
    <col min="4" max="4" width="24.42578125" style="73" customWidth="1"/>
    <col min="5" max="16384" width="9.140625" style="73"/>
  </cols>
  <sheetData>
    <row r="1" spans="1:4" x14ac:dyDescent="0.25">
      <c r="A1" s="79" t="s">
        <v>91</v>
      </c>
    </row>
    <row r="5" spans="1:4" x14ac:dyDescent="0.25">
      <c r="B5" s="278" t="s">
        <v>89</v>
      </c>
      <c r="C5" s="278"/>
      <c r="D5" s="278"/>
    </row>
    <row r="6" spans="1:4" ht="30" x14ac:dyDescent="0.25">
      <c r="B6" s="78" t="s">
        <v>3</v>
      </c>
      <c r="C6" s="78" t="s">
        <v>4</v>
      </c>
      <c r="D6" s="78" t="s">
        <v>90</v>
      </c>
    </row>
    <row r="7" spans="1:4" x14ac:dyDescent="0.25">
      <c r="B7" s="77">
        <v>44044</v>
      </c>
      <c r="C7" s="76" t="s">
        <v>11</v>
      </c>
      <c r="D7" s="75">
        <v>1388.8363095238096</v>
      </c>
    </row>
    <row r="8" spans="1:4" x14ac:dyDescent="0.25">
      <c r="B8" s="77">
        <v>44045</v>
      </c>
      <c r="C8" s="76" t="s">
        <v>5</v>
      </c>
      <c r="D8" s="75">
        <v>1352.9706959706959</v>
      </c>
    </row>
    <row r="9" spans="1:4" x14ac:dyDescent="0.25">
      <c r="B9" s="77">
        <v>44046</v>
      </c>
      <c r="C9" s="76" t="s">
        <v>6</v>
      </c>
      <c r="D9" s="75">
        <v>1411.3289835164835</v>
      </c>
    </row>
    <row r="10" spans="1:4" x14ac:dyDescent="0.25">
      <c r="B10" s="77">
        <v>44047</v>
      </c>
      <c r="C10" s="76" t="s">
        <v>7</v>
      </c>
      <c r="D10" s="75">
        <v>1621.4906135531135</v>
      </c>
    </row>
    <row r="11" spans="1:4" x14ac:dyDescent="0.25">
      <c r="B11" s="77">
        <v>44048</v>
      </c>
      <c r="C11" s="76" t="s">
        <v>8</v>
      </c>
      <c r="D11" s="75">
        <v>1641.9988553113553</v>
      </c>
    </row>
    <row r="12" spans="1:4" x14ac:dyDescent="0.25">
      <c r="B12" s="77">
        <v>44049</v>
      </c>
      <c r="C12" s="76" t="s">
        <v>9</v>
      </c>
      <c r="D12" s="75">
        <v>1646.9336080586081</v>
      </c>
    </row>
    <row r="13" spans="1:4" x14ac:dyDescent="0.25">
      <c r="B13" s="77">
        <v>44050</v>
      </c>
      <c r="C13" s="76" t="s">
        <v>10</v>
      </c>
      <c r="D13" s="75">
        <v>1706.8505036630036</v>
      </c>
    </row>
    <row r="14" spans="1:4" x14ac:dyDescent="0.25">
      <c r="B14" s="77">
        <v>44051</v>
      </c>
      <c r="C14" s="76" t="s">
        <v>11</v>
      </c>
      <c r="D14" s="75">
        <v>1642.5293040293041</v>
      </c>
    </row>
    <row r="15" spans="1:4" x14ac:dyDescent="0.25">
      <c r="B15" s="77">
        <v>44052</v>
      </c>
      <c r="C15" s="76" t="s">
        <v>5</v>
      </c>
      <c r="D15" s="75">
        <v>1450.5361721611721</v>
      </c>
    </row>
    <row r="16" spans="1:4" x14ac:dyDescent="0.25">
      <c r="B16" s="77">
        <v>44053</v>
      </c>
      <c r="C16" s="76" t="s">
        <v>6</v>
      </c>
      <c r="D16" s="75">
        <v>1716.5792124542124</v>
      </c>
    </row>
    <row r="17" spans="2:4" x14ac:dyDescent="0.25">
      <c r="B17" s="77">
        <v>44054</v>
      </c>
      <c r="C17" s="76" t="s">
        <v>7</v>
      </c>
      <c r="D17" s="75">
        <v>1682.4393315018315</v>
      </c>
    </row>
    <row r="18" spans="2:4" x14ac:dyDescent="0.25">
      <c r="B18" s="77">
        <v>44055</v>
      </c>
      <c r="C18" s="76" t="s">
        <v>8</v>
      </c>
      <c r="D18" s="75">
        <v>1680.9077380952381</v>
      </c>
    </row>
    <row r="19" spans="2:4" x14ac:dyDescent="0.25">
      <c r="B19" s="77">
        <v>44056</v>
      </c>
      <c r="C19" s="76" t="s">
        <v>9</v>
      </c>
      <c r="D19" s="75">
        <v>1682.6298076923076</v>
      </c>
    </row>
    <row r="20" spans="2:4" x14ac:dyDescent="0.25">
      <c r="B20" s="77">
        <v>44057</v>
      </c>
      <c r="C20" s="76" t="s">
        <v>10</v>
      </c>
      <c r="D20" s="75">
        <v>1714.8546245421246</v>
      </c>
    </row>
    <row r="21" spans="2:4" x14ac:dyDescent="0.25">
      <c r="B21" s="77">
        <v>44058</v>
      </c>
      <c r="C21" s="76" t="s">
        <v>11</v>
      </c>
      <c r="D21" s="75">
        <v>1681.6386535378979</v>
      </c>
    </row>
    <row r="22" spans="2:4" x14ac:dyDescent="0.25">
      <c r="B22" s="77">
        <v>44059</v>
      </c>
      <c r="C22" s="76" t="s">
        <v>5</v>
      </c>
      <c r="D22" s="75">
        <v>1460.5858516483515</v>
      </c>
    </row>
    <row r="23" spans="2:4" x14ac:dyDescent="0.25">
      <c r="B23" s="77">
        <v>44060</v>
      </c>
      <c r="C23" s="76" t="s">
        <v>6</v>
      </c>
      <c r="D23" s="75">
        <v>1712.3095238095239</v>
      </c>
    </row>
    <row r="24" spans="2:4" x14ac:dyDescent="0.25">
      <c r="B24" s="77">
        <v>44061</v>
      </c>
      <c r="C24" s="76" t="s">
        <v>7</v>
      </c>
      <c r="D24" s="75">
        <v>1682.4173534798535</v>
      </c>
    </row>
    <row r="25" spans="2:4" x14ac:dyDescent="0.25">
      <c r="B25" s="77">
        <v>44062</v>
      </c>
      <c r="C25" s="76" t="s">
        <v>8</v>
      </c>
      <c r="D25" s="75">
        <v>1687.2937271062272</v>
      </c>
    </row>
    <row r="26" spans="2:4" x14ac:dyDescent="0.25">
      <c r="B26" s="77">
        <v>44063</v>
      </c>
      <c r="C26" s="76" t="s">
        <v>9</v>
      </c>
      <c r="D26" s="75">
        <v>1668.8406593406594</v>
      </c>
    </row>
    <row r="27" spans="2:4" x14ac:dyDescent="0.25">
      <c r="B27" s="77">
        <v>44064</v>
      </c>
      <c r="C27" s="76" t="s">
        <v>10</v>
      </c>
      <c r="D27" s="75">
        <v>1705.4949633699634</v>
      </c>
    </row>
    <row r="28" spans="2:4" x14ac:dyDescent="0.25">
      <c r="B28" s="77">
        <v>44065</v>
      </c>
      <c r="C28" s="76" t="s">
        <v>11</v>
      </c>
      <c r="D28" s="75">
        <v>1659.9688644688645</v>
      </c>
    </row>
    <row r="29" spans="2:4" x14ac:dyDescent="0.25">
      <c r="B29" s="77">
        <v>44066</v>
      </c>
      <c r="C29" s="76" t="s">
        <v>5</v>
      </c>
      <c r="D29" s="75">
        <v>1463.5153388278388</v>
      </c>
    </row>
    <row r="30" spans="2:4" x14ac:dyDescent="0.25">
      <c r="B30" s="77">
        <v>44067</v>
      </c>
      <c r="C30" s="76" t="s">
        <v>6</v>
      </c>
      <c r="D30" s="75">
        <v>1675.4718406593406</v>
      </c>
    </row>
    <row r="31" spans="2:4" x14ac:dyDescent="0.25">
      <c r="B31" s="77">
        <v>44068</v>
      </c>
      <c r="C31" s="76" t="s">
        <v>7</v>
      </c>
      <c r="D31" s="75">
        <v>1651.6936813186812</v>
      </c>
    </row>
    <row r="32" spans="2:4" x14ac:dyDescent="0.25">
      <c r="B32" s="77">
        <v>44069</v>
      </c>
      <c r="C32" s="76" t="s">
        <v>8</v>
      </c>
      <c r="D32" s="75">
        <v>1671.7101648351647</v>
      </c>
    </row>
    <row r="33" spans="2:4" x14ac:dyDescent="0.25">
      <c r="B33" s="77">
        <v>44070</v>
      </c>
      <c r="C33" s="76" t="s">
        <v>9</v>
      </c>
      <c r="D33" s="75">
        <v>1691.3697344322345</v>
      </c>
    </row>
    <row r="34" spans="2:4" x14ac:dyDescent="0.25">
      <c r="B34" s="77">
        <v>44071</v>
      </c>
      <c r="C34" s="76" t="s">
        <v>10</v>
      </c>
      <c r="D34" s="75">
        <v>1716.2314560439561</v>
      </c>
    </row>
    <row r="35" spans="2:4" x14ac:dyDescent="0.25">
      <c r="B35" s="77">
        <v>44072</v>
      </c>
      <c r="C35" s="76" t="s">
        <v>11</v>
      </c>
      <c r="D35" s="75">
        <v>1699.0879120879122</v>
      </c>
    </row>
    <row r="36" spans="2:4" x14ac:dyDescent="0.25">
      <c r="B36" s="77">
        <v>44073</v>
      </c>
      <c r="C36" s="76" t="s">
        <v>5</v>
      </c>
      <c r="D36" s="75">
        <v>1510.9514652014652</v>
      </c>
    </row>
    <row r="37" spans="2:4" x14ac:dyDescent="0.25">
      <c r="B37" s="77">
        <v>44074</v>
      </c>
      <c r="C37" s="76" t="s">
        <v>6</v>
      </c>
      <c r="D37" s="75">
        <v>1743.5469322344322</v>
      </c>
    </row>
    <row r="38" spans="2:4" x14ac:dyDescent="0.25">
      <c r="B38" s="279" t="s">
        <v>12</v>
      </c>
      <c r="C38" s="279"/>
      <c r="D38" s="74">
        <v>1626.548428072404</v>
      </c>
    </row>
  </sheetData>
  <mergeCells count="2">
    <mergeCell ref="B5:D5"/>
    <mergeCell ref="B38:C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29</vt:i4>
      </vt:variant>
    </vt:vector>
  </HeadingPairs>
  <TitlesOfParts>
    <vt:vector size="29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TABLO11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TABLO21</vt:lpstr>
      <vt:lpstr>TABLO22</vt:lpstr>
      <vt:lpstr>TABLO23</vt:lpstr>
      <vt:lpstr>TABLO24</vt:lpstr>
      <vt:lpstr>TABLO25</vt:lpstr>
      <vt:lpstr>TABLO26</vt:lpstr>
      <vt:lpstr>TABLO27</vt:lpstr>
      <vt:lpstr>TABLO28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BİLGE KAĞAN ÖZBAY</cp:lastModifiedBy>
  <dcterms:created xsi:type="dcterms:W3CDTF">2015-06-05T18:19:34Z</dcterms:created>
  <dcterms:modified xsi:type="dcterms:W3CDTF">2020-09-10T14:13:36Z</dcterms:modified>
</cp:coreProperties>
</file>