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3"/>
  <workbookPr filterPrivacy="1"/>
  <xr:revisionPtr revIDLastSave="0" documentId="13_ncr:1_{500755F3-2D95-0A4C-8467-094EE2001EA6}" xr6:coauthVersionLast="45" xr6:coauthVersionMax="45" xr10:uidLastSave="{00000000-0000-0000-0000-000000000000}"/>
  <bookViews>
    <workbookView xWindow="6680" yWindow="460" windowWidth="22120" windowHeight="16100" tabRatio="920" xr2:uid="{00000000-000D-0000-FFFF-FFFF00000000}"/>
  </bookViews>
  <sheets>
    <sheet name="İÇİNDEKİLER" sheetId="2" r:id="rId1"/>
    <sheet name="TABLO1" sheetId="22" r:id="rId2"/>
    <sheet name="TABLO2" sheetId="23" r:id="rId3"/>
    <sheet name="TABLO3" sheetId="14" r:id="rId4"/>
    <sheet name="TABLO4" sheetId="15" r:id="rId5"/>
    <sheet name="TABLO5" sheetId="16" r:id="rId6"/>
    <sheet name="TABLO6" sheetId="17" r:id="rId7"/>
    <sheet name="TABLO7" sheetId="18" r:id="rId8"/>
    <sheet name="TABLO8" sheetId="19" r:id="rId9"/>
    <sheet name="TABLO9" sheetId="20" r:id="rId10"/>
    <sheet name="TABLO10" sheetId="21" r:id="rId11"/>
    <sheet name="TABLO11" sheetId="13" r:id="rId12"/>
    <sheet name="TABLO12" sheetId="1" r:id="rId13"/>
    <sheet name="TABLO13" sheetId="9" r:id="rId14"/>
    <sheet name="TABLO14" sheetId="3" r:id="rId15"/>
    <sheet name="TABLO15" sheetId="8" r:id="rId16"/>
    <sheet name="TABLO16" sheetId="4" r:id="rId17"/>
    <sheet name="TABLO17" sheetId="5" r:id="rId18"/>
    <sheet name="TABLO18" sheetId="6" r:id="rId19"/>
    <sheet name="TABLO19" sheetId="10" r:id="rId20"/>
    <sheet name="TABLO20" sheetId="12" r:id="rId21"/>
  </sheets>
  <definedNames>
    <definedName name="_xlnm._FilterDatabase" localSheetId="12" hidden="1">TABLO12!$A$1:$A$181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Y6" i="13" l="1"/>
  <c r="U13" i="13"/>
  <c r="U6" i="13"/>
  <c r="Q6" i="13"/>
  <c r="M6" i="13"/>
  <c r="I6" i="13"/>
  <c r="E6" i="13"/>
  <c r="W50" i="23" l="1"/>
  <c r="V50" i="23"/>
  <c r="U50" i="23"/>
  <c r="T50" i="23"/>
  <c r="S50" i="23"/>
  <c r="R50" i="23"/>
  <c r="Q50" i="23"/>
  <c r="P50" i="23"/>
  <c r="O50" i="23"/>
  <c r="N50" i="23"/>
  <c r="M50" i="23"/>
  <c r="L50" i="23"/>
  <c r="K50" i="23"/>
  <c r="J50" i="23"/>
  <c r="I50" i="23"/>
  <c r="H50" i="23"/>
  <c r="G50" i="23"/>
  <c r="F50" i="23"/>
  <c r="E50" i="23"/>
  <c r="D50" i="23"/>
  <c r="C50" i="23"/>
  <c r="B50" i="23"/>
  <c r="W49" i="23"/>
  <c r="V49" i="23"/>
  <c r="U49" i="23"/>
  <c r="T49" i="23"/>
  <c r="S49" i="23"/>
  <c r="R49" i="23"/>
  <c r="Q49" i="23"/>
  <c r="P49" i="23"/>
  <c r="O49" i="23"/>
  <c r="N49" i="23"/>
  <c r="M49" i="23"/>
  <c r="L49" i="23"/>
  <c r="K49" i="23"/>
  <c r="J49" i="23"/>
  <c r="I49" i="23"/>
  <c r="H49" i="23"/>
  <c r="G49" i="23"/>
  <c r="F49" i="23"/>
  <c r="E49" i="23"/>
  <c r="D49" i="23"/>
  <c r="C49" i="23"/>
  <c r="B49" i="23"/>
  <c r="W48" i="23"/>
  <c r="V48" i="23"/>
  <c r="U48" i="23"/>
  <c r="T48" i="23"/>
  <c r="S48" i="23"/>
  <c r="R48" i="23"/>
  <c r="Q48" i="23"/>
  <c r="P48" i="23"/>
  <c r="O48" i="23"/>
  <c r="N48" i="23"/>
  <c r="M48" i="23"/>
  <c r="L48" i="23"/>
  <c r="K48" i="23"/>
  <c r="J48" i="23"/>
  <c r="H48" i="23"/>
  <c r="G48" i="23"/>
  <c r="F48" i="23"/>
  <c r="E48" i="23"/>
  <c r="D48" i="23"/>
  <c r="C48" i="23"/>
  <c r="B48" i="23"/>
  <c r="W47" i="23"/>
  <c r="V47" i="23"/>
  <c r="U47" i="23"/>
  <c r="T47" i="23"/>
  <c r="S47" i="23"/>
  <c r="R47" i="23"/>
  <c r="Q47" i="23"/>
  <c r="P47" i="23"/>
  <c r="O47" i="23"/>
  <c r="N47" i="23"/>
  <c r="M47" i="23"/>
  <c r="L47" i="23"/>
  <c r="K47" i="23"/>
  <c r="J47" i="23"/>
  <c r="H47" i="23"/>
  <c r="G47" i="23"/>
  <c r="F47" i="23"/>
  <c r="E47" i="23"/>
  <c r="D47" i="23"/>
  <c r="C47" i="23"/>
  <c r="B47" i="23"/>
  <c r="W46" i="23"/>
  <c r="V46" i="23"/>
  <c r="U46" i="23"/>
  <c r="T46" i="23"/>
  <c r="S46" i="23"/>
  <c r="R46" i="23"/>
  <c r="Q46" i="23"/>
  <c r="P46" i="23"/>
  <c r="O46" i="23"/>
  <c r="N46" i="23"/>
  <c r="M46" i="23"/>
  <c r="L46" i="23"/>
  <c r="K46" i="23"/>
  <c r="J46" i="23"/>
  <c r="I46" i="23"/>
  <c r="H46" i="23"/>
  <c r="G46" i="23"/>
  <c r="F46" i="23"/>
  <c r="E46" i="23"/>
  <c r="D46" i="23"/>
  <c r="C46" i="23"/>
  <c r="B46" i="23"/>
  <c r="W45" i="23"/>
  <c r="V45" i="23"/>
  <c r="U45" i="23"/>
  <c r="T45" i="23"/>
  <c r="S45" i="23"/>
  <c r="R45" i="23"/>
  <c r="Q45" i="23"/>
  <c r="P45" i="23"/>
  <c r="O45" i="23"/>
  <c r="N45" i="23"/>
  <c r="M45" i="23"/>
  <c r="L45" i="23"/>
  <c r="K45" i="23"/>
  <c r="J45" i="23"/>
  <c r="I45" i="23"/>
  <c r="H45" i="23"/>
  <c r="G45" i="23"/>
  <c r="F45" i="23"/>
  <c r="E45" i="23"/>
  <c r="D45" i="23"/>
  <c r="C45" i="23"/>
  <c r="B45" i="23"/>
  <c r="W43" i="23"/>
  <c r="V43" i="23"/>
  <c r="U43" i="23"/>
  <c r="T43" i="23"/>
  <c r="S43" i="23"/>
  <c r="R43" i="23"/>
  <c r="Q43" i="23"/>
  <c r="P43" i="23"/>
  <c r="O43" i="23"/>
  <c r="N43" i="23"/>
  <c r="M43" i="23"/>
  <c r="L43" i="23"/>
  <c r="K43" i="23"/>
  <c r="J43" i="23"/>
  <c r="I43" i="23"/>
  <c r="H43" i="23"/>
  <c r="G43" i="23"/>
  <c r="F43" i="23"/>
  <c r="E43" i="23"/>
  <c r="D43" i="23"/>
  <c r="C43" i="23"/>
  <c r="B43" i="23"/>
  <c r="W42" i="23"/>
  <c r="V42" i="23"/>
  <c r="U42" i="23"/>
  <c r="T42" i="23"/>
  <c r="S42" i="23"/>
  <c r="R42" i="23"/>
  <c r="Q42" i="23"/>
  <c r="P42" i="23"/>
  <c r="O42" i="23"/>
  <c r="N42" i="23"/>
  <c r="M42" i="23"/>
  <c r="L42" i="23"/>
  <c r="K42" i="23"/>
  <c r="J42" i="23"/>
  <c r="I42" i="23"/>
  <c r="H42" i="23"/>
  <c r="G42" i="23"/>
  <c r="F42" i="23"/>
  <c r="E42" i="23"/>
  <c r="D42" i="23"/>
  <c r="C42" i="23"/>
  <c r="B42" i="23"/>
  <c r="W41" i="23"/>
  <c r="V41" i="23"/>
  <c r="U41" i="23"/>
  <c r="T41" i="23"/>
  <c r="S41" i="23"/>
  <c r="R41" i="23"/>
  <c r="Q41" i="23"/>
  <c r="P41" i="23"/>
  <c r="O41" i="23"/>
  <c r="N41" i="23"/>
  <c r="M41" i="23"/>
  <c r="L41" i="23"/>
  <c r="K41" i="23"/>
  <c r="J41" i="23"/>
  <c r="H41" i="23"/>
  <c r="G41" i="23"/>
  <c r="F41" i="23"/>
  <c r="E41" i="23"/>
  <c r="D41" i="23"/>
  <c r="C41" i="23"/>
  <c r="B41" i="23"/>
  <c r="W40" i="23"/>
  <c r="V40" i="23"/>
  <c r="U40" i="23"/>
  <c r="T40" i="23"/>
  <c r="S40" i="23"/>
  <c r="R40" i="23"/>
  <c r="Q40" i="23"/>
  <c r="P40" i="23"/>
  <c r="O40" i="23"/>
  <c r="N40" i="23"/>
  <c r="M40" i="23"/>
  <c r="L40" i="23"/>
  <c r="K40" i="23"/>
  <c r="J40" i="23"/>
  <c r="H40" i="23"/>
  <c r="G40" i="23"/>
  <c r="F40" i="23"/>
  <c r="E40" i="23"/>
  <c r="D40" i="23"/>
  <c r="C40" i="23"/>
  <c r="B40" i="23"/>
  <c r="W39" i="23"/>
  <c r="V39" i="23"/>
  <c r="U39" i="23"/>
  <c r="T39" i="23"/>
  <c r="S39" i="23"/>
  <c r="R39" i="23"/>
  <c r="Q39" i="23"/>
  <c r="P39" i="23"/>
  <c r="O39" i="23"/>
  <c r="N39" i="23"/>
  <c r="M39" i="23"/>
  <c r="L39" i="23"/>
  <c r="K39" i="23"/>
  <c r="J39" i="23"/>
  <c r="I39" i="23"/>
  <c r="H39" i="23"/>
  <c r="G39" i="23"/>
  <c r="F39" i="23"/>
  <c r="E39" i="23"/>
  <c r="D39" i="23"/>
  <c r="C39" i="23"/>
  <c r="B39" i="23"/>
  <c r="W38" i="23"/>
  <c r="V38" i="23"/>
  <c r="U38" i="23"/>
  <c r="T38" i="23"/>
  <c r="S38" i="23"/>
  <c r="R38" i="23"/>
  <c r="Q38" i="23"/>
  <c r="P38" i="23"/>
  <c r="O38" i="23"/>
  <c r="N38" i="23"/>
  <c r="M38" i="23"/>
  <c r="L38" i="23"/>
  <c r="K38" i="23"/>
  <c r="J38" i="23"/>
  <c r="I38" i="23"/>
  <c r="H38" i="23"/>
  <c r="G38" i="23"/>
  <c r="F38" i="23"/>
  <c r="E38" i="23"/>
  <c r="D38" i="23"/>
  <c r="C38" i="23"/>
  <c r="B38" i="23"/>
  <c r="Q16" i="13" l="1"/>
  <c r="Y8" i="13" l="1"/>
  <c r="Y9" i="13"/>
  <c r="Y10" i="13"/>
  <c r="Y11" i="13"/>
  <c r="Y12" i="13"/>
  <c r="Y13" i="13"/>
  <c r="Y14" i="13"/>
  <c r="Y15" i="13"/>
  <c r="Y16" i="13"/>
  <c r="Y17" i="13"/>
  <c r="Y18" i="13"/>
  <c r="Y19" i="13"/>
  <c r="Y20" i="13"/>
  <c r="Y21" i="13"/>
  <c r="Y22" i="13"/>
  <c r="Y23" i="13"/>
  <c r="Y24" i="13"/>
  <c r="Y25" i="13"/>
  <c r="Y26" i="13"/>
  <c r="Y27" i="13"/>
  <c r="Y28" i="13"/>
  <c r="Y29" i="13"/>
  <c r="Y30" i="13"/>
  <c r="Y31" i="13"/>
  <c r="Y32" i="13"/>
  <c r="Y33" i="13"/>
  <c r="Y34" i="13"/>
  <c r="Y35" i="13"/>
  <c r="Y36" i="13"/>
  <c r="Y37" i="13"/>
  <c r="Y38" i="13"/>
  <c r="Y39" i="13"/>
  <c r="Y40" i="13"/>
  <c r="Y41" i="13"/>
  <c r="Y42" i="13"/>
  <c r="Y43" i="13"/>
  <c r="Y44" i="13"/>
  <c r="Y45" i="13"/>
  <c r="Y46" i="13"/>
  <c r="Y47" i="13"/>
  <c r="Y48" i="13"/>
  <c r="Y49" i="13"/>
  <c r="Y50" i="13"/>
  <c r="Y51" i="13"/>
  <c r="Y52" i="13"/>
  <c r="Y53" i="13"/>
  <c r="Y54" i="13"/>
  <c r="Y55" i="13"/>
  <c r="Y56" i="13"/>
  <c r="Y57" i="13"/>
  <c r="Y58" i="13"/>
  <c r="Y59" i="13"/>
  <c r="Y60" i="13"/>
  <c r="Y61" i="13"/>
  <c r="Y62" i="13"/>
  <c r="Y63" i="13"/>
  <c r="Y64" i="13"/>
  <c r="Y65" i="13"/>
  <c r="Y66" i="13"/>
  <c r="Y67" i="13"/>
  <c r="Y68" i="13"/>
  <c r="Y69" i="13"/>
  <c r="Y70" i="13"/>
  <c r="Y71" i="13"/>
  <c r="Y72" i="13"/>
  <c r="Y73" i="13"/>
  <c r="Y74" i="13"/>
  <c r="Y75" i="13"/>
  <c r="Y76" i="13"/>
  <c r="Y77" i="13"/>
  <c r="Y78" i="13"/>
  <c r="Y79" i="13"/>
  <c r="Y80" i="13"/>
  <c r="Y81" i="13"/>
  <c r="Y82" i="13"/>
  <c r="Y83" i="13"/>
  <c r="Y84" i="13"/>
  <c r="Y85" i="13"/>
  <c r="Y86" i="13"/>
  <c r="Y87" i="13"/>
  <c r="Y88" i="13"/>
  <c r="Y89" i="13"/>
  <c r="Y90" i="13"/>
  <c r="Y91" i="13"/>
  <c r="Y92" i="13"/>
  <c r="Y93" i="13"/>
  <c r="Y94" i="13"/>
  <c r="Y95" i="13"/>
  <c r="Y96" i="13"/>
  <c r="Y97" i="13"/>
  <c r="Y98" i="13"/>
  <c r="Y99" i="13"/>
  <c r="Y100" i="13"/>
  <c r="Y101" i="13"/>
  <c r="Y102" i="13"/>
  <c r="Y103" i="13"/>
  <c r="Y104" i="13"/>
  <c r="Y105" i="13"/>
  <c r="Y106" i="13"/>
  <c r="Y107" i="13"/>
  <c r="Y108" i="13"/>
  <c r="Y109" i="13"/>
  <c r="Y110" i="13"/>
  <c r="Y111" i="13"/>
  <c r="Y112" i="13"/>
  <c r="Y113" i="13"/>
  <c r="Y114" i="13"/>
  <c r="Y115" i="13"/>
  <c r="Y116" i="13"/>
  <c r="Y117" i="13"/>
  <c r="Y118" i="13"/>
  <c r="Y119" i="13"/>
  <c r="Y120" i="13"/>
  <c r="Y121" i="13"/>
  <c r="Y122" i="13"/>
  <c r="Y123" i="13"/>
  <c r="Y124" i="13"/>
  <c r="Y125" i="13"/>
  <c r="Y126" i="13"/>
  <c r="Y127" i="13"/>
  <c r="Y128" i="13"/>
  <c r="Y129" i="13"/>
  <c r="Y130" i="13"/>
  <c r="Y131" i="13"/>
  <c r="Y132" i="13"/>
  <c r="Y133" i="13"/>
  <c r="Y134" i="13"/>
  <c r="Y135" i="13"/>
  <c r="Y136" i="13"/>
  <c r="Y137" i="13"/>
  <c r="Y138" i="13"/>
  <c r="Y7" i="13"/>
  <c r="U8" i="13"/>
  <c r="U9" i="13"/>
  <c r="U10" i="13"/>
  <c r="U11" i="13"/>
  <c r="U12" i="13"/>
  <c r="U14" i="13"/>
  <c r="U15" i="13"/>
  <c r="U16" i="13"/>
  <c r="U17" i="13"/>
  <c r="U18" i="13"/>
  <c r="U19" i="13"/>
  <c r="U20" i="13"/>
  <c r="U21" i="13"/>
  <c r="U22" i="13"/>
  <c r="U23" i="13"/>
  <c r="U24" i="13"/>
  <c r="U25" i="13"/>
  <c r="U26" i="13"/>
  <c r="U27" i="13"/>
  <c r="U28" i="13"/>
  <c r="U29" i="13"/>
  <c r="U30" i="13"/>
  <c r="U31" i="13"/>
  <c r="U32" i="13"/>
  <c r="U33" i="13"/>
  <c r="U34" i="13"/>
  <c r="U35" i="13"/>
  <c r="U36" i="13"/>
  <c r="U37" i="13"/>
  <c r="U38" i="13"/>
  <c r="U39" i="13"/>
  <c r="U40" i="13"/>
  <c r="U41" i="13"/>
  <c r="U42" i="13"/>
  <c r="U43" i="13"/>
  <c r="U44" i="13"/>
  <c r="U45" i="13"/>
  <c r="U46" i="13"/>
  <c r="U47" i="13"/>
  <c r="U48" i="13"/>
  <c r="U49" i="13"/>
  <c r="U50" i="13"/>
  <c r="U51" i="13"/>
  <c r="U52" i="13"/>
  <c r="U53" i="13"/>
  <c r="U54" i="13"/>
  <c r="U55" i="13"/>
  <c r="U56" i="13"/>
  <c r="U57" i="13"/>
  <c r="U58" i="13"/>
  <c r="U59" i="13"/>
  <c r="U60" i="13"/>
  <c r="U61" i="13"/>
  <c r="U62" i="13"/>
  <c r="U63" i="13"/>
  <c r="U64" i="13"/>
  <c r="U65" i="13"/>
  <c r="U66" i="13"/>
  <c r="U67" i="13"/>
  <c r="U68" i="13"/>
  <c r="U69" i="13"/>
  <c r="U70" i="13"/>
  <c r="U71" i="13"/>
  <c r="U72" i="13"/>
  <c r="U73" i="13"/>
  <c r="U74" i="13"/>
  <c r="U75" i="13"/>
  <c r="U76" i="13"/>
  <c r="U77" i="13"/>
  <c r="U78" i="13"/>
  <c r="U79" i="13"/>
  <c r="U80" i="13"/>
  <c r="U81" i="13"/>
  <c r="U82" i="13"/>
  <c r="U83" i="13"/>
  <c r="U84" i="13"/>
  <c r="U85" i="13"/>
  <c r="U86" i="13"/>
  <c r="U87" i="13"/>
  <c r="U88" i="13"/>
  <c r="U89" i="13"/>
  <c r="U90" i="13"/>
  <c r="U91" i="13"/>
  <c r="U92" i="13"/>
  <c r="U93" i="13"/>
  <c r="U94" i="13"/>
  <c r="U95" i="13"/>
  <c r="U96" i="13"/>
  <c r="U97" i="13"/>
  <c r="U98" i="13"/>
  <c r="U99" i="13"/>
  <c r="U100" i="13"/>
  <c r="U101" i="13"/>
  <c r="U102" i="13"/>
  <c r="U103" i="13"/>
  <c r="U104" i="13"/>
  <c r="U105" i="13"/>
  <c r="U106" i="13"/>
  <c r="U107" i="13"/>
  <c r="U108" i="13"/>
  <c r="U109" i="13"/>
  <c r="U110" i="13"/>
  <c r="U111" i="13"/>
  <c r="U112" i="13"/>
  <c r="U113" i="13"/>
  <c r="U114" i="13"/>
  <c r="U115" i="13"/>
  <c r="U116" i="13"/>
  <c r="U117" i="13"/>
  <c r="U118" i="13"/>
  <c r="U119" i="13"/>
  <c r="U120" i="13"/>
  <c r="U121" i="13"/>
  <c r="U122" i="13"/>
  <c r="U123" i="13"/>
  <c r="U124" i="13"/>
  <c r="U125" i="13"/>
  <c r="U126" i="13"/>
  <c r="U127" i="13"/>
  <c r="U128" i="13"/>
  <c r="U129" i="13"/>
  <c r="U130" i="13"/>
  <c r="U131" i="13"/>
  <c r="U132" i="13"/>
  <c r="U133" i="13"/>
  <c r="U134" i="13"/>
  <c r="U135" i="13"/>
  <c r="U136" i="13"/>
  <c r="U137" i="13"/>
  <c r="U138" i="13"/>
  <c r="U7" i="13"/>
  <c r="Q8" i="13"/>
  <c r="Q9" i="13"/>
  <c r="Q10" i="13"/>
  <c r="Q11" i="13"/>
  <c r="Q12" i="13"/>
  <c r="Q13" i="13"/>
  <c r="Q14" i="13"/>
  <c r="Q15" i="13"/>
  <c r="Q17" i="13"/>
  <c r="Q18" i="13"/>
  <c r="Q19" i="13"/>
  <c r="Q20" i="13"/>
  <c r="Q21" i="13"/>
  <c r="Q22" i="13"/>
  <c r="Q23" i="13"/>
  <c r="Q24" i="13"/>
  <c r="Q25" i="13"/>
  <c r="Q26" i="13"/>
  <c r="Q27" i="13"/>
  <c r="Q28" i="13"/>
  <c r="Q29" i="13"/>
  <c r="Q30" i="13"/>
  <c r="Q31" i="13"/>
  <c r="Q32" i="13"/>
  <c r="Q33" i="13"/>
  <c r="Q34" i="13"/>
  <c r="Q35" i="13"/>
  <c r="Q36" i="13"/>
  <c r="Q37" i="13"/>
  <c r="Q38" i="13"/>
  <c r="Q39" i="13"/>
  <c r="Q40" i="13"/>
  <c r="Q41" i="13"/>
  <c r="Q42" i="13"/>
  <c r="Q43" i="13"/>
  <c r="Q44" i="13"/>
  <c r="Q45" i="13"/>
  <c r="Q46" i="13"/>
  <c r="Q47" i="13"/>
  <c r="Q48" i="13"/>
  <c r="Q49" i="13"/>
  <c r="Q50" i="13"/>
  <c r="Q51" i="13"/>
  <c r="Q52" i="13"/>
  <c r="Q53" i="13"/>
  <c r="Q54" i="13"/>
  <c r="Q55" i="13"/>
  <c r="Q56" i="13"/>
  <c r="Q57" i="13"/>
  <c r="Q58" i="13"/>
  <c r="Q59" i="13"/>
  <c r="Q60" i="13"/>
  <c r="Q61" i="13"/>
  <c r="Q62" i="13"/>
  <c r="Q63" i="13"/>
  <c r="Q64" i="13"/>
  <c r="Q65" i="13"/>
  <c r="Q66" i="13"/>
  <c r="Q67" i="13"/>
  <c r="Q68" i="13"/>
  <c r="Q69" i="13"/>
  <c r="Q70" i="13"/>
  <c r="Q71" i="13"/>
  <c r="Q72" i="13"/>
  <c r="Q73" i="13"/>
  <c r="Q74" i="13"/>
  <c r="Q75" i="13"/>
  <c r="Q76" i="13"/>
  <c r="Q77" i="13"/>
  <c r="Q78" i="13"/>
  <c r="Q79" i="13"/>
  <c r="Q80" i="13"/>
  <c r="Q81" i="13"/>
  <c r="Q82" i="13"/>
  <c r="Q83" i="13"/>
  <c r="Q84" i="13"/>
  <c r="Q85" i="13"/>
  <c r="Q86" i="13"/>
  <c r="Q87" i="13"/>
  <c r="Q88" i="13"/>
  <c r="Q89" i="13"/>
  <c r="Q90" i="13"/>
  <c r="Q91" i="13"/>
  <c r="Q92" i="13"/>
  <c r="Q93" i="13"/>
  <c r="Q94" i="13"/>
  <c r="Q95" i="13"/>
  <c r="Q96" i="13"/>
  <c r="Q97" i="13"/>
  <c r="Q98" i="13"/>
  <c r="Q99" i="13"/>
  <c r="Q100" i="13"/>
  <c r="Q101" i="13"/>
  <c r="Q102" i="13"/>
  <c r="Q103" i="13"/>
  <c r="Q104" i="13"/>
  <c r="Q105" i="13"/>
  <c r="Q106" i="13"/>
  <c r="Q107" i="13"/>
  <c r="Q108" i="13"/>
  <c r="Q109" i="13"/>
  <c r="Q110" i="13"/>
  <c r="Q111" i="13"/>
  <c r="Q112" i="13"/>
  <c r="Q113" i="13"/>
  <c r="Q114" i="13"/>
  <c r="Q115" i="13"/>
  <c r="Q116" i="13"/>
  <c r="Q117" i="13"/>
  <c r="Q118" i="13"/>
  <c r="Q119" i="13"/>
  <c r="Q120" i="13"/>
  <c r="Q121" i="13"/>
  <c r="Q122" i="13"/>
  <c r="Q123" i="13"/>
  <c r="Q124" i="13"/>
  <c r="Q125" i="13"/>
  <c r="Q126" i="13"/>
  <c r="Q127" i="13"/>
  <c r="Q128" i="13"/>
  <c r="Q129" i="13"/>
  <c r="Q130" i="13"/>
  <c r="Q131" i="13"/>
  <c r="Q132" i="13"/>
  <c r="Q133" i="13"/>
  <c r="Q134" i="13"/>
  <c r="Q135" i="13"/>
  <c r="Q136" i="13"/>
  <c r="Q137" i="13"/>
  <c r="Q138" i="13"/>
  <c r="Q7" i="13"/>
  <c r="M8" i="13"/>
  <c r="M9" i="13"/>
  <c r="M10" i="13"/>
  <c r="M11" i="13"/>
  <c r="M12" i="13"/>
  <c r="M13" i="13"/>
  <c r="M14" i="13"/>
  <c r="M15" i="13"/>
  <c r="M16" i="13"/>
  <c r="M17" i="13"/>
  <c r="M18" i="13"/>
  <c r="M19" i="13"/>
  <c r="M20" i="13"/>
  <c r="M21" i="13"/>
  <c r="M22" i="13"/>
  <c r="M23" i="13"/>
  <c r="M24" i="13"/>
  <c r="M25" i="13"/>
  <c r="M26" i="13"/>
  <c r="M27" i="13"/>
  <c r="M28" i="13"/>
  <c r="M29" i="13"/>
  <c r="M30" i="13"/>
  <c r="M31" i="13"/>
  <c r="M32" i="13"/>
  <c r="M33" i="13"/>
  <c r="M34" i="13"/>
  <c r="M35" i="13"/>
  <c r="M36" i="13"/>
  <c r="M37" i="13"/>
  <c r="M38" i="13"/>
  <c r="M39" i="13"/>
  <c r="M40" i="13"/>
  <c r="M41" i="13"/>
  <c r="M42" i="13"/>
  <c r="M43" i="13"/>
  <c r="M44" i="13"/>
  <c r="M45" i="13"/>
  <c r="M46" i="13"/>
  <c r="M47" i="13"/>
  <c r="M48" i="13"/>
  <c r="M49" i="13"/>
  <c r="M50" i="13"/>
  <c r="M51" i="13"/>
  <c r="M52" i="13"/>
  <c r="M53" i="13"/>
  <c r="M54" i="13"/>
  <c r="M55" i="13"/>
  <c r="M56" i="13"/>
  <c r="M57" i="13"/>
  <c r="M58" i="13"/>
  <c r="M59" i="13"/>
  <c r="M60" i="13"/>
  <c r="M61" i="13"/>
  <c r="M62" i="13"/>
  <c r="M63" i="13"/>
  <c r="M64" i="13"/>
  <c r="M65" i="13"/>
  <c r="M66" i="13"/>
  <c r="M67" i="13"/>
  <c r="M68" i="13"/>
  <c r="M69" i="13"/>
  <c r="M70" i="13"/>
  <c r="M71" i="13"/>
  <c r="M72" i="13"/>
  <c r="M73" i="13"/>
  <c r="M74" i="13"/>
  <c r="M75" i="13"/>
  <c r="M76" i="13"/>
  <c r="M77" i="13"/>
  <c r="M78" i="13"/>
  <c r="M79" i="13"/>
  <c r="M80" i="13"/>
  <c r="M81" i="13"/>
  <c r="M82" i="13"/>
  <c r="M83" i="13"/>
  <c r="M84" i="13"/>
  <c r="M85" i="13"/>
  <c r="M86" i="13"/>
  <c r="M87" i="13"/>
  <c r="M88" i="13"/>
  <c r="M89" i="13"/>
  <c r="M90" i="13"/>
  <c r="M91" i="13"/>
  <c r="M92" i="13"/>
  <c r="M93" i="13"/>
  <c r="M94" i="13"/>
  <c r="M95" i="13"/>
  <c r="M96" i="13"/>
  <c r="M97" i="13"/>
  <c r="M98" i="13"/>
  <c r="M99" i="13"/>
  <c r="M100" i="13"/>
  <c r="M101" i="13"/>
  <c r="M102" i="13"/>
  <c r="M103" i="13"/>
  <c r="M104" i="13"/>
  <c r="M105" i="13"/>
  <c r="M106" i="13"/>
  <c r="M107" i="13"/>
  <c r="M108" i="13"/>
  <c r="M109" i="13"/>
  <c r="M110" i="13"/>
  <c r="M111" i="13"/>
  <c r="M112" i="13"/>
  <c r="M113" i="13"/>
  <c r="M114" i="13"/>
  <c r="M115" i="13"/>
  <c r="M116" i="13"/>
  <c r="M117" i="13"/>
  <c r="M118" i="13"/>
  <c r="M119" i="13"/>
  <c r="M120" i="13"/>
  <c r="M121" i="13"/>
  <c r="M122" i="13"/>
  <c r="M123" i="13"/>
  <c r="M124" i="13"/>
  <c r="M125" i="13"/>
  <c r="M126" i="13"/>
  <c r="M127" i="13"/>
  <c r="M128" i="13"/>
  <c r="M129" i="13"/>
  <c r="M130" i="13"/>
  <c r="M131" i="13"/>
  <c r="M132" i="13"/>
  <c r="M133" i="13"/>
  <c r="M134" i="13"/>
  <c r="M135" i="13"/>
  <c r="M136" i="13"/>
  <c r="M137" i="13"/>
  <c r="M138" i="13"/>
  <c r="M7" i="13"/>
  <c r="I8" i="13"/>
  <c r="I9" i="13"/>
  <c r="I10" i="13"/>
  <c r="I11" i="13"/>
  <c r="I12" i="13"/>
  <c r="I13" i="13"/>
  <c r="I14" i="13"/>
  <c r="I15" i="13"/>
  <c r="I16" i="13"/>
  <c r="I17" i="13"/>
  <c r="I18" i="13"/>
  <c r="I19" i="13"/>
  <c r="I20" i="13"/>
  <c r="I21" i="13"/>
  <c r="I22" i="13"/>
  <c r="I23" i="13"/>
  <c r="I24" i="13"/>
  <c r="I25" i="13"/>
  <c r="I26" i="13"/>
  <c r="I27" i="13"/>
  <c r="I28" i="13"/>
  <c r="I29" i="13"/>
  <c r="I30" i="13"/>
  <c r="I31" i="13"/>
  <c r="I32" i="13"/>
  <c r="I33" i="13"/>
  <c r="I34" i="13"/>
  <c r="I35" i="13"/>
  <c r="I36" i="13"/>
  <c r="I37" i="13"/>
  <c r="I38" i="13"/>
  <c r="I39" i="13"/>
  <c r="I40" i="13"/>
  <c r="I41" i="13"/>
  <c r="I42" i="13"/>
  <c r="I43" i="13"/>
  <c r="I44" i="13"/>
  <c r="I45" i="13"/>
  <c r="I46" i="13"/>
  <c r="I47" i="13"/>
  <c r="I48" i="13"/>
  <c r="I49" i="13"/>
  <c r="I50" i="13"/>
  <c r="I51" i="13"/>
  <c r="I52" i="13"/>
  <c r="I53" i="13"/>
  <c r="I54" i="13"/>
  <c r="I55" i="13"/>
  <c r="I56" i="13"/>
  <c r="I57" i="13"/>
  <c r="I58" i="13"/>
  <c r="I59" i="13"/>
  <c r="I60" i="13"/>
  <c r="I61" i="13"/>
  <c r="I62" i="13"/>
  <c r="I63" i="13"/>
  <c r="I64" i="13"/>
  <c r="I65" i="13"/>
  <c r="I66" i="13"/>
  <c r="I67" i="13"/>
  <c r="I68" i="13"/>
  <c r="I69" i="13"/>
  <c r="I70" i="13"/>
  <c r="I71" i="13"/>
  <c r="I72" i="13"/>
  <c r="I73" i="13"/>
  <c r="I74" i="13"/>
  <c r="I75" i="13"/>
  <c r="I76" i="13"/>
  <c r="I77" i="13"/>
  <c r="I78" i="13"/>
  <c r="I79" i="13"/>
  <c r="I80" i="13"/>
  <c r="I81" i="13"/>
  <c r="I82" i="13"/>
  <c r="I83" i="13"/>
  <c r="I84" i="13"/>
  <c r="I85" i="13"/>
  <c r="I86" i="13"/>
  <c r="I87" i="13"/>
  <c r="I88" i="13"/>
  <c r="I89" i="13"/>
  <c r="I90" i="13"/>
  <c r="I91" i="13"/>
  <c r="I92" i="13"/>
  <c r="I93" i="13"/>
  <c r="I94" i="13"/>
  <c r="I95" i="13"/>
  <c r="I96" i="13"/>
  <c r="I97" i="13"/>
  <c r="I98" i="13"/>
  <c r="I99" i="13"/>
  <c r="I100" i="13"/>
  <c r="I101" i="13"/>
  <c r="I102" i="13"/>
  <c r="I103" i="13"/>
  <c r="I104" i="13"/>
  <c r="I105" i="13"/>
  <c r="I106" i="13"/>
  <c r="I107" i="13"/>
  <c r="I108" i="13"/>
  <c r="I109" i="13"/>
  <c r="I110" i="13"/>
  <c r="I111" i="13"/>
  <c r="I112" i="13"/>
  <c r="I113" i="13"/>
  <c r="I114" i="13"/>
  <c r="I115" i="13"/>
  <c r="I116" i="13"/>
  <c r="I117" i="13"/>
  <c r="I118" i="13"/>
  <c r="I119" i="13"/>
  <c r="I120" i="13"/>
  <c r="I121" i="13"/>
  <c r="I122" i="13"/>
  <c r="I123" i="13"/>
  <c r="I124" i="13"/>
  <c r="I125" i="13"/>
  <c r="I126" i="13"/>
  <c r="I127" i="13"/>
  <c r="I128" i="13"/>
  <c r="I129" i="13"/>
  <c r="I130" i="13"/>
  <c r="I131" i="13"/>
  <c r="I132" i="13"/>
  <c r="I133" i="13"/>
  <c r="I134" i="13"/>
  <c r="I135" i="13"/>
  <c r="I136" i="13"/>
  <c r="I137" i="13"/>
  <c r="I138" i="13"/>
  <c r="I7" i="13"/>
  <c r="E8" i="13"/>
  <c r="E9" i="13"/>
  <c r="E10" i="13"/>
  <c r="E11" i="13"/>
  <c r="E12" i="13"/>
  <c r="E13" i="13"/>
  <c r="E14" i="13"/>
  <c r="E15" i="13"/>
  <c r="E16" i="13"/>
  <c r="E17" i="13"/>
  <c r="E18" i="13"/>
  <c r="E19" i="13"/>
  <c r="E20" i="13"/>
  <c r="E21" i="13"/>
  <c r="E22" i="13"/>
  <c r="E23" i="13"/>
  <c r="E24" i="13"/>
  <c r="E25" i="13"/>
  <c r="E26" i="13"/>
  <c r="E27" i="13"/>
  <c r="E28" i="13"/>
  <c r="E29" i="13"/>
  <c r="E30" i="13"/>
  <c r="E31" i="13"/>
  <c r="E32" i="13"/>
  <c r="E33" i="13"/>
  <c r="E34" i="13"/>
  <c r="E35" i="13"/>
  <c r="E36" i="13"/>
  <c r="E37" i="13"/>
  <c r="E38" i="13"/>
  <c r="E39" i="13"/>
  <c r="E40" i="13"/>
  <c r="E41" i="13"/>
  <c r="E42" i="13"/>
  <c r="E43" i="13"/>
  <c r="E44" i="13"/>
  <c r="E45" i="13"/>
  <c r="E46" i="13"/>
  <c r="E47" i="13"/>
  <c r="E48" i="13"/>
  <c r="E49" i="13"/>
  <c r="E50" i="13"/>
  <c r="E51" i="13"/>
  <c r="E52" i="13"/>
  <c r="E53" i="13"/>
  <c r="E54" i="13"/>
  <c r="E55" i="13"/>
  <c r="E56" i="13"/>
  <c r="E57" i="13"/>
  <c r="E58" i="13"/>
  <c r="E59" i="13"/>
  <c r="E60" i="13"/>
  <c r="E61" i="13"/>
  <c r="E62" i="13"/>
  <c r="E63" i="13"/>
  <c r="E64" i="13"/>
  <c r="E65" i="13"/>
  <c r="E66" i="13"/>
  <c r="E67" i="13"/>
  <c r="E68" i="13"/>
  <c r="E69" i="13"/>
  <c r="E70" i="13"/>
  <c r="E71" i="13"/>
  <c r="E72" i="13"/>
  <c r="E73" i="13"/>
  <c r="E74" i="13"/>
  <c r="E75" i="13"/>
  <c r="E76" i="13"/>
  <c r="E77" i="13"/>
  <c r="E78" i="13"/>
  <c r="E79" i="13"/>
  <c r="E80" i="13"/>
  <c r="E81" i="13"/>
  <c r="E82" i="13"/>
  <c r="E83" i="13"/>
  <c r="E84" i="13"/>
  <c r="E85" i="13"/>
  <c r="E86" i="13"/>
  <c r="E87" i="13"/>
  <c r="E88" i="13"/>
  <c r="E89" i="13"/>
  <c r="E90" i="13"/>
  <c r="E91" i="13"/>
  <c r="E92" i="13"/>
  <c r="E93" i="13"/>
  <c r="E94" i="13"/>
  <c r="E95" i="13"/>
  <c r="E96" i="13"/>
  <c r="E97" i="13"/>
  <c r="E98" i="13"/>
  <c r="E99" i="13"/>
  <c r="E100" i="13"/>
  <c r="E101" i="13"/>
  <c r="E102" i="13"/>
  <c r="E103" i="13"/>
  <c r="E104" i="13"/>
  <c r="E105" i="13"/>
  <c r="E106" i="13"/>
  <c r="E107" i="13"/>
  <c r="E108" i="13"/>
  <c r="E109" i="13"/>
  <c r="E110" i="13"/>
  <c r="E111" i="13"/>
  <c r="E112" i="13"/>
  <c r="E113" i="13"/>
  <c r="E114" i="13"/>
  <c r="E115" i="13"/>
  <c r="E116" i="13"/>
  <c r="E117" i="13"/>
  <c r="E118" i="13"/>
  <c r="E119" i="13"/>
  <c r="E120" i="13"/>
  <c r="E121" i="13"/>
  <c r="E122" i="13"/>
  <c r="E123" i="13"/>
  <c r="E124" i="13"/>
  <c r="E125" i="13"/>
  <c r="E126" i="13"/>
  <c r="E127" i="13"/>
  <c r="E128" i="13"/>
  <c r="E129" i="13"/>
  <c r="E130" i="13"/>
  <c r="E131" i="13"/>
  <c r="E132" i="13"/>
  <c r="E133" i="13"/>
  <c r="E134" i="13"/>
  <c r="E135" i="13"/>
  <c r="E136" i="13"/>
  <c r="E137" i="13"/>
  <c r="E138" i="13"/>
  <c r="E7" i="13"/>
  <c r="AW21" i="9" l="1"/>
  <c r="AW22" i="9"/>
  <c r="AW23" i="9"/>
  <c r="AW24" i="9"/>
  <c r="AW25" i="9"/>
  <c r="AW26" i="9"/>
  <c r="AW27" i="9"/>
  <c r="AW28" i="9"/>
  <c r="AW29" i="9"/>
  <c r="AW30" i="9"/>
  <c r="AW31" i="9"/>
  <c r="AW32" i="9"/>
  <c r="AW33" i="9"/>
  <c r="AW34" i="9"/>
  <c r="AW35" i="9"/>
  <c r="AW36" i="9"/>
  <c r="AW37" i="9"/>
  <c r="AW38" i="9"/>
  <c r="AW39" i="9"/>
  <c r="AW40" i="9"/>
  <c r="AW41" i="9"/>
  <c r="AW42" i="9"/>
  <c r="AW43" i="9"/>
  <c r="AW44" i="9"/>
  <c r="AW45" i="9"/>
  <c r="AW46" i="9"/>
  <c r="AW47" i="9"/>
  <c r="AW48" i="9"/>
  <c r="AW49" i="9"/>
  <c r="AW50" i="9"/>
  <c r="AW51" i="9"/>
  <c r="AW52" i="9"/>
  <c r="AW53" i="9"/>
  <c r="AW54" i="9"/>
  <c r="AW55" i="9"/>
  <c r="AW56" i="9"/>
  <c r="AW57" i="9"/>
  <c r="AW58" i="9"/>
  <c r="AW59" i="9"/>
  <c r="AW60" i="9"/>
  <c r="AW61" i="9"/>
  <c r="AW62" i="9"/>
  <c r="AW63" i="9"/>
  <c r="AW64" i="9"/>
  <c r="AW65" i="9"/>
  <c r="AW66" i="9"/>
  <c r="AW67" i="9"/>
  <c r="AW68" i="9"/>
  <c r="AW69" i="9"/>
  <c r="AW70" i="9"/>
  <c r="AW71" i="9"/>
  <c r="AW72" i="9"/>
  <c r="AW73" i="9"/>
  <c r="AW74" i="9"/>
  <c r="AW75" i="9"/>
  <c r="AW76" i="9"/>
  <c r="AW77" i="9"/>
  <c r="AW78" i="9"/>
  <c r="AW79" i="9"/>
  <c r="AW80" i="9"/>
  <c r="AW81" i="9"/>
  <c r="AW82" i="9"/>
  <c r="AW83" i="9"/>
  <c r="AW84" i="9"/>
  <c r="AW85" i="9"/>
  <c r="AW86" i="9"/>
  <c r="AW87" i="9"/>
  <c r="AW88" i="9"/>
  <c r="AW89" i="9"/>
  <c r="AW90" i="9"/>
  <c r="AW91" i="9"/>
  <c r="AW92" i="9"/>
  <c r="AW93" i="9"/>
  <c r="AW94" i="9"/>
  <c r="AW95" i="9"/>
  <c r="AW96" i="9"/>
  <c r="AW97" i="9"/>
  <c r="AW98" i="9"/>
  <c r="AW99" i="9"/>
  <c r="AW100" i="9"/>
  <c r="AW101" i="9"/>
  <c r="AW102" i="9"/>
  <c r="AW103" i="9"/>
  <c r="AW104" i="9"/>
  <c r="AW105" i="9"/>
  <c r="AW106" i="9"/>
  <c r="AW107" i="9"/>
  <c r="AW108" i="9"/>
  <c r="AW109" i="9"/>
  <c r="AW110" i="9"/>
  <c r="AW111" i="9"/>
  <c r="AW112" i="9"/>
  <c r="AW113" i="9"/>
  <c r="AW114" i="9"/>
  <c r="AW115" i="9"/>
  <c r="AW116" i="9"/>
  <c r="AW117" i="9"/>
  <c r="AW118" i="9"/>
  <c r="AW119" i="9"/>
  <c r="AW120" i="9"/>
  <c r="AW121" i="9"/>
  <c r="AW122" i="9"/>
  <c r="AW123" i="9"/>
  <c r="AW124" i="9"/>
  <c r="AW125" i="9"/>
  <c r="AW126" i="9"/>
  <c r="AW127" i="9"/>
  <c r="AW128" i="9"/>
  <c r="AW129" i="9"/>
  <c r="AW130" i="9"/>
  <c r="AW131" i="9"/>
  <c r="AW132" i="9"/>
  <c r="AW133" i="9"/>
  <c r="AW134" i="9"/>
  <c r="AW135" i="9"/>
  <c r="AW136" i="9"/>
  <c r="AW137" i="9"/>
  <c r="AW138" i="9"/>
  <c r="AW139" i="9"/>
  <c r="AW20" i="9"/>
  <c r="AV21" i="9"/>
  <c r="AV22" i="9"/>
  <c r="AV23" i="9"/>
  <c r="AV24" i="9"/>
  <c r="AV25" i="9"/>
  <c r="AV26" i="9"/>
  <c r="AV27" i="9"/>
  <c r="AV28" i="9"/>
  <c r="AV29" i="9"/>
  <c r="AV30" i="9"/>
  <c r="AV31" i="9"/>
  <c r="AV32" i="9"/>
  <c r="AV33" i="9"/>
  <c r="AV34" i="9"/>
  <c r="AV35" i="9"/>
  <c r="AV36" i="9"/>
  <c r="AV37" i="9"/>
  <c r="AV38" i="9"/>
  <c r="AV39" i="9"/>
  <c r="AV40" i="9"/>
  <c r="AV41" i="9"/>
  <c r="AV42" i="9"/>
  <c r="AV43" i="9"/>
  <c r="AV44" i="9"/>
  <c r="AV45" i="9"/>
  <c r="AV46" i="9"/>
  <c r="AV47" i="9"/>
  <c r="AV48" i="9"/>
  <c r="AV49" i="9"/>
  <c r="AV50" i="9"/>
  <c r="AV51" i="9"/>
  <c r="AV52" i="9"/>
  <c r="AV53" i="9"/>
  <c r="AV54" i="9"/>
  <c r="AV55" i="9"/>
  <c r="AV56" i="9"/>
  <c r="AV57" i="9"/>
  <c r="AV58" i="9"/>
  <c r="AV59" i="9"/>
  <c r="AV60" i="9"/>
  <c r="AV61" i="9"/>
  <c r="AV62" i="9"/>
  <c r="AV63" i="9"/>
  <c r="AV64" i="9"/>
  <c r="AV65" i="9"/>
  <c r="AV66" i="9"/>
  <c r="AV67" i="9"/>
  <c r="AV68" i="9"/>
  <c r="AV69" i="9"/>
  <c r="AV70" i="9"/>
  <c r="AV71" i="9"/>
  <c r="AV72" i="9"/>
  <c r="AV73" i="9"/>
  <c r="AV74" i="9"/>
  <c r="AV75" i="9"/>
  <c r="AV76" i="9"/>
  <c r="AV77" i="9"/>
  <c r="AV78" i="9"/>
  <c r="AV79" i="9"/>
  <c r="AV80" i="9"/>
  <c r="AV81" i="9"/>
  <c r="AV82" i="9"/>
  <c r="AV83" i="9"/>
  <c r="AV84" i="9"/>
  <c r="AV85" i="9"/>
  <c r="AV86" i="9"/>
  <c r="AV87" i="9"/>
  <c r="AV88" i="9"/>
  <c r="AV89" i="9"/>
  <c r="AV90" i="9"/>
  <c r="AV91" i="9"/>
  <c r="AV92" i="9"/>
  <c r="AV93" i="9"/>
  <c r="AV94" i="9"/>
  <c r="AV95" i="9"/>
  <c r="AV96" i="9"/>
  <c r="AV97" i="9"/>
  <c r="AV98" i="9"/>
  <c r="AV99" i="9"/>
  <c r="AV100" i="9"/>
  <c r="AV101" i="9"/>
  <c r="AV102" i="9"/>
  <c r="AV103" i="9"/>
  <c r="AV104" i="9"/>
  <c r="AV105" i="9"/>
  <c r="AV106" i="9"/>
  <c r="AV107" i="9"/>
  <c r="AV108" i="9"/>
  <c r="AV109" i="9"/>
  <c r="AV110" i="9"/>
  <c r="AV111" i="9"/>
  <c r="AV112" i="9"/>
  <c r="AV113" i="9"/>
  <c r="AV114" i="9"/>
  <c r="AV115" i="9"/>
  <c r="AV116" i="9"/>
  <c r="AV117" i="9"/>
  <c r="AV118" i="9"/>
  <c r="AV119" i="9"/>
  <c r="AV120" i="9"/>
  <c r="AV121" i="9"/>
  <c r="AV122" i="9"/>
  <c r="AV123" i="9"/>
  <c r="AV124" i="9"/>
  <c r="AV125" i="9"/>
  <c r="AV126" i="9"/>
  <c r="AV127" i="9"/>
  <c r="AV128" i="9"/>
  <c r="AV129" i="9"/>
  <c r="AV130" i="9"/>
  <c r="AV131" i="9"/>
  <c r="AV132" i="9"/>
  <c r="AV133" i="9"/>
  <c r="AV134" i="9"/>
  <c r="AV135" i="9"/>
  <c r="AV136" i="9"/>
  <c r="AV137" i="9"/>
  <c r="AV138" i="9"/>
  <c r="AV139" i="9"/>
  <c r="AV20" i="9"/>
  <c r="AB21" i="9"/>
  <c r="AA21" i="9" s="1"/>
  <c r="AB22" i="9"/>
  <c r="AA22" i="9" s="1"/>
  <c r="AB23" i="9"/>
  <c r="AA23" i="9" s="1"/>
  <c r="AB24" i="9"/>
  <c r="AA24" i="9" s="1"/>
  <c r="AB25" i="9"/>
  <c r="AA25" i="9" s="1"/>
  <c r="AB26" i="9"/>
  <c r="AA26" i="9" s="1"/>
  <c r="AB27" i="9"/>
  <c r="AA27" i="9" s="1"/>
  <c r="AB28" i="9"/>
  <c r="AA28" i="9" s="1"/>
  <c r="AB29" i="9"/>
  <c r="AA29" i="9" s="1"/>
  <c r="AB30" i="9"/>
  <c r="AA30" i="9" s="1"/>
  <c r="AB31" i="9"/>
  <c r="AA31" i="9" s="1"/>
  <c r="AB32" i="9"/>
  <c r="AA32" i="9" s="1"/>
  <c r="AB33" i="9"/>
  <c r="AA33" i="9" s="1"/>
  <c r="AB34" i="9"/>
  <c r="AA34" i="9" s="1"/>
  <c r="AB35" i="9"/>
  <c r="AA35" i="9" s="1"/>
  <c r="AB36" i="9"/>
  <c r="AA36" i="9" s="1"/>
  <c r="AB37" i="9"/>
  <c r="AA37" i="9" s="1"/>
  <c r="AB38" i="9"/>
  <c r="AA38" i="9" s="1"/>
  <c r="AB39" i="9"/>
  <c r="AA39" i="9" s="1"/>
  <c r="AB40" i="9"/>
  <c r="AA40" i="9" s="1"/>
  <c r="AB41" i="9"/>
  <c r="AA41" i="9" s="1"/>
  <c r="AB42" i="9"/>
  <c r="AA42" i="9" s="1"/>
  <c r="AB43" i="9"/>
  <c r="AA43" i="9" s="1"/>
  <c r="AB44" i="9"/>
  <c r="AA44" i="9" s="1"/>
  <c r="AB45" i="9"/>
  <c r="AA45" i="9" s="1"/>
  <c r="AB46" i="9"/>
  <c r="AA46" i="9" s="1"/>
  <c r="AB47" i="9"/>
  <c r="AA47" i="9" s="1"/>
  <c r="AB48" i="9"/>
  <c r="AA48" i="9" s="1"/>
  <c r="AB49" i="9"/>
  <c r="AA49" i="9" s="1"/>
  <c r="AB50" i="9"/>
  <c r="AA50" i="9" s="1"/>
  <c r="AB51" i="9"/>
  <c r="AA51" i="9" s="1"/>
  <c r="AB52" i="9"/>
  <c r="AA52" i="9" s="1"/>
  <c r="AB53" i="9"/>
  <c r="AA53" i="9" s="1"/>
  <c r="AB54" i="9"/>
  <c r="AA54" i="9" s="1"/>
  <c r="AB55" i="9"/>
  <c r="AA55" i="9" s="1"/>
  <c r="AB56" i="9"/>
  <c r="AA56" i="9" s="1"/>
  <c r="AB57" i="9"/>
  <c r="AA57" i="9" s="1"/>
  <c r="AB58" i="9"/>
  <c r="AA58" i="9" s="1"/>
  <c r="AB59" i="9"/>
  <c r="AA59" i="9" s="1"/>
  <c r="AB60" i="9"/>
  <c r="AA60" i="9" s="1"/>
  <c r="AB61" i="9"/>
  <c r="AA61" i="9" s="1"/>
  <c r="AB62" i="9"/>
  <c r="AA62" i="9" s="1"/>
  <c r="AB63" i="9"/>
  <c r="AA63" i="9" s="1"/>
  <c r="AB64" i="9"/>
  <c r="AA64" i="9" s="1"/>
  <c r="AB65" i="9"/>
  <c r="AA65" i="9" s="1"/>
  <c r="AB66" i="9"/>
  <c r="AA66" i="9" s="1"/>
  <c r="AB67" i="9"/>
  <c r="AA67" i="9" s="1"/>
  <c r="AB68" i="9"/>
  <c r="AA68" i="9" s="1"/>
  <c r="AB69" i="9"/>
  <c r="AA69" i="9" s="1"/>
  <c r="AB70" i="9"/>
  <c r="AA70" i="9" s="1"/>
  <c r="AB71" i="9"/>
  <c r="AA71" i="9" s="1"/>
  <c r="AB72" i="9"/>
  <c r="AA72" i="9" s="1"/>
  <c r="AB73" i="9"/>
  <c r="AA73" i="9" s="1"/>
  <c r="AB74" i="9"/>
  <c r="AA74" i="9" s="1"/>
  <c r="AB75" i="9"/>
  <c r="AA75" i="9" s="1"/>
  <c r="AB76" i="9"/>
  <c r="AA76" i="9" s="1"/>
  <c r="AB77" i="9"/>
  <c r="AA77" i="9" s="1"/>
  <c r="AB78" i="9"/>
  <c r="AA78" i="9" s="1"/>
  <c r="AB79" i="9"/>
  <c r="AA79" i="9" s="1"/>
  <c r="AB80" i="9"/>
  <c r="AA80" i="9" s="1"/>
  <c r="AB81" i="9"/>
  <c r="AA81" i="9" s="1"/>
  <c r="AB82" i="9"/>
  <c r="AA82" i="9" s="1"/>
  <c r="AB83" i="9"/>
  <c r="AA83" i="9" s="1"/>
  <c r="AB84" i="9"/>
  <c r="AA84" i="9" s="1"/>
  <c r="AB85" i="9"/>
  <c r="AA85" i="9" s="1"/>
  <c r="AB86" i="9"/>
  <c r="AA86" i="9" s="1"/>
  <c r="AB87" i="9"/>
  <c r="AA87" i="9" s="1"/>
  <c r="AB88" i="9"/>
  <c r="AA88" i="9" s="1"/>
  <c r="AB89" i="9"/>
  <c r="AA89" i="9" s="1"/>
  <c r="AB90" i="9"/>
  <c r="AA90" i="9" s="1"/>
  <c r="AB91" i="9"/>
  <c r="AA91" i="9" s="1"/>
  <c r="AB92" i="9"/>
  <c r="AA92" i="9" s="1"/>
  <c r="AB93" i="9"/>
  <c r="AA93" i="9" s="1"/>
  <c r="AB94" i="9"/>
  <c r="AA94" i="9" s="1"/>
  <c r="AB95" i="9"/>
  <c r="AA95" i="9" s="1"/>
  <c r="AB96" i="9"/>
  <c r="AA96" i="9" s="1"/>
  <c r="AB97" i="9"/>
  <c r="AA97" i="9" s="1"/>
  <c r="AB98" i="9"/>
  <c r="AA98" i="9" s="1"/>
  <c r="AB99" i="9"/>
  <c r="AA99" i="9" s="1"/>
  <c r="AB100" i="9"/>
  <c r="AA100" i="9" s="1"/>
  <c r="AB101" i="9"/>
  <c r="AA101" i="9" s="1"/>
  <c r="AB102" i="9"/>
  <c r="AA102" i="9" s="1"/>
  <c r="AB103" i="9"/>
  <c r="AA103" i="9" s="1"/>
  <c r="AB104" i="9"/>
  <c r="AA104" i="9" s="1"/>
  <c r="AB105" i="9"/>
  <c r="AA105" i="9" s="1"/>
  <c r="AB106" i="9"/>
  <c r="AA106" i="9" s="1"/>
  <c r="AB107" i="9"/>
  <c r="AA107" i="9" s="1"/>
  <c r="AB108" i="9"/>
  <c r="AA108" i="9" s="1"/>
  <c r="AB109" i="9"/>
  <c r="AA109" i="9" s="1"/>
  <c r="AB110" i="9"/>
  <c r="AA110" i="9" s="1"/>
  <c r="AB111" i="9"/>
  <c r="AA111" i="9" s="1"/>
  <c r="AB112" i="9"/>
  <c r="AA112" i="9" s="1"/>
  <c r="AB113" i="9"/>
  <c r="AA113" i="9" s="1"/>
  <c r="AB114" i="9"/>
  <c r="AA114" i="9" s="1"/>
  <c r="AB115" i="9"/>
  <c r="AA115" i="9" s="1"/>
  <c r="AB116" i="9"/>
  <c r="AA116" i="9" s="1"/>
  <c r="AB117" i="9"/>
  <c r="AA117" i="9" s="1"/>
  <c r="AB118" i="9"/>
  <c r="AA118" i="9" s="1"/>
  <c r="AB119" i="9"/>
  <c r="AA119" i="9" s="1"/>
  <c r="AB120" i="9"/>
  <c r="AA120" i="9" s="1"/>
  <c r="AB121" i="9"/>
  <c r="AA121" i="9" s="1"/>
  <c r="AB122" i="9"/>
  <c r="AA122" i="9" s="1"/>
  <c r="AB123" i="9"/>
  <c r="AA123" i="9" s="1"/>
  <c r="AB124" i="9"/>
  <c r="AA124" i="9" s="1"/>
  <c r="AB125" i="9"/>
  <c r="AA125" i="9" s="1"/>
  <c r="AB126" i="9"/>
  <c r="AA126" i="9" s="1"/>
  <c r="AB127" i="9"/>
  <c r="AA127" i="9" s="1"/>
  <c r="AB128" i="9"/>
  <c r="AA128" i="9" s="1"/>
  <c r="AB129" i="9"/>
  <c r="AA129" i="9" s="1"/>
  <c r="AB130" i="9"/>
  <c r="AA130" i="9" s="1"/>
  <c r="AB131" i="9"/>
  <c r="AA131" i="9" s="1"/>
  <c r="AB132" i="9"/>
  <c r="AA132" i="9" s="1"/>
  <c r="AB133" i="9"/>
  <c r="AA133" i="9" s="1"/>
  <c r="AB134" i="9"/>
  <c r="AA134" i="9" s="1"/>
  <c r="AB135" i="9"/>
  <c r="AA135" i="9" s="1"/>
  <c r="AB136" i="9"/>
  <c r="AA136" i="9" s="1"/>
  <c r="AB137" i="9"/>
  <c r="AA137" i="9" s="1"/>
  <c r="AB138" i="9"/>
  <c r="AA138" i="9" s="1"/>
  <c r="AB139" i="9"/>
  <c r="AA139" i="9" s="1"/>
  <c r="AB20" i="9"/>
  <c r="AA20" i="9" s="1"/>
  <c r="C21" i="9"/>
  <c r="B21" i="9" s="1"/>
  <c r="C22" i="9"/>
  <c r="B22" i="9" s="1"/>
  <c r="C23" i="9"/>
  <c r="B23" i="9" s="1"/>
  <c r="C24" i="9"/>
  <c r="B24" i="9" s="1"/>
  <c r="C25" i="9"/>
  <c r="B25" i="9" s="1"/>
  <c r="C26" i="9"/>
  <c r="B26" i="9" s="1"/>
  <c r="C27" i="9"/>
  <c r="B27" i="9" s="1"/>
  <c r="C28" i="9"/>
  <c r="B28" i="9" s="1"/>
  <c r="C29" i="9"/>
  <c r="B29" i="9" s="1"/>
  <c r="C30" i="9"/>
  <c r="B30" i="9" s="1"/>
  <c r="C31" i="9"/>
  <c r="B31" i="9" s="1"/>
  <c r="C32" i="9"/>
  <c r="B32" i="9" s="1"/>
  <c r="C33" i="9"/>
  <c r="B33" i="9" s="1"/>
  <c r="C34" i="9"/>
  <c r="B34" i="9" s="1"/>
  <c r="C35" i="9"/>
  <c r="B35" i="9" s="1"/>
  <c r="C36" i="9"/>
  <c r="B36" i="9" s="1"/>
  <c r="C37" i="9"/>
  <c r="B37" i="9" s="1"/>
  <c r="C38" i="9"/>
  <c r="B38" i="9" s="1"/>
  <c r="C39" i="9"/>
  <c r="B39" i="9" s="1"/>
  <c r="C40" i="9"/>
  <c r="B40" i="9" s="1"/>
  <c r="C41" i="9"/>
  <c r="B41" i="9" s="1"/>
  <c r="C42" i="9"/>
  <c r="B42" i="9" s="1"/>
  <c r="C43" i="9"/>
  <c r="B43" i="9" s="1"/>
  <c r="C44" i="9"/>
  <c r="B44" i="9" s="1"/>
  <c r="C45" i="9"/>
  <c r="B45" i="9" s="1"/>
  <c r="C46" i="9"/>
  <c r="B46" i="9" s="1"/>
  <c r="C47" i="9"/>
  <c r="B47" i="9" s="1"/>
  <c r="C48" i="9"/>
  <c r="B48" i="9" s="1"/>
  <c r="C49" i="9"/>
  <c r="B49" i="9" s="1"/>
  <c r="C50" i="9"/>
  <c r="B50" i="9" s="1"/>
  <c r="C51" i="9"/>
  <c r="B51" i="9" s="1"/>
  <c r="C52" i="9"/>
  <c r="B52" i="9" s="1"/>
  <c r="C53" i="9"/>
  <c r="B53" i="9" s="1"/>
  <c r="C54" i="9"/>
  <c r="B54" i="9" s="1"/>
  <c r="C55" i="9"/>
  <c r="B55" i="9" s="1"/>
  <c r="C56" i="9"/>
  <c r="B56" i="9" s="1"/>
  <c r="C57" i="9"/>
  <c r="B57" i="9" s="1"/>
  <c r="C58" i="9"/>
  <c r="B58" i="9" s="1"/>
  <c r="C59" i="9"/>
  <c r="B59" i="9" s="1"/>
  <c r="C60" i="9"/>
  <c r="B60" i="9" s="1"/>
  <c r="C61" i="9"/>
  <c r="B61" i="9" s="1"/>
  <c r="C62" i="9"/>
  <c r="B62" i="9" s="1"/>
  <c r="C63" i="9"/>
  <c r="B63" i="9" s="1"/>
  <c r="C64" i="9"/>
  <c r="B64" i="9" s="1"/>
  <c r="C65" i="9"/>
  <c r="B65" i="9" s="1"/>
  <c r="C66" i="9"/>
  <c r="B66" i="9" s="1"/>
  <c r="C67" i="9"/>
  <c r="B67" i="9" s="1"/>
  <c r="C68" i="9"/>
  <c r="B68" i="9" s="1"/>
  <c r="C69" i="9"/>
  <c r="B69" i="9" s="1"/>
  <c r="C70" i="9"/>
  <c r="B70" i="9" s="1"/>
  <c r="C71" i="9"/>
  <c r="B71" i="9" s="1"/>
  <c r="C72" i="9"/>
  <c r="B72" i="9" s="1"/>
  <c r="C73" i="9"/>
  <c r="B73" i="9" s="1"/>
  <c r="C74" i="9"/>
  <c r="B74" i="9" s="1"/>
  <c r="C75" i="9"/>
  <c r="B75" i="9" s="1"/>
  <c r="C76" i="9"/>
  <c r="B76" i="9" s="1"/>
  <c r="C77" i="9"/>
  <c r="B77" i="9" s="1"/>
  <c r="C78" i="9"/>
  <c r="B78" i="9" s="1"/>
  <c r="C79" i="9"/>
  <c r="B79" i="9" s="1"/>
  <c r="C80" i="9"/>
  <c r="B80" i="9" s="1"/>
  <c r="C81" i="9"/>
  <c r="B81" i="9" s="1"/>
  <c r="C82" i="9"/>
  <c r="B82" i="9" s="1"/>
  <c r="C83" i="9"/>
  <c r="B83" i="9" s="1"/>
  <c r="C84" i="9"/>
  <c r="B84" i="9" s="1"/>
  <c r="C85" i="9"/>
  <c r="B85" i="9" s="1"/>
  <c r="C86" i="9"/>
  <c r="B86" i="9" s="1"/>
  <c r="C87" i="9"/>
  <c r="B87" i="9" s="1"/>
  <c r="C88" i="9"/>
  <c r="B88" i="9" s="1"/>
  <c r="C89" i="9"/>
  <c r="B89" i="9" s="1"/>
  <c r="C90" i="9"/>
  <c r="B90" i="9" s="1"/>
  <c r="C91" i="9"/>
  <c r="B91" i="9" s="1"/>
  <c r="C92" i="9"/>
  <c r="B92" i="9" s="1"/>
  <c r="C93" i="9"/>
  <c r="B93" i="9" s="1"/>
  <c r="C94" i="9"/>
  <c r="B94" i="9" s="1"/>
  <c r="C95" i="9"/>
  <c r="B95" i="9" s="1"/>
  <c r="C96" i="9"/>
  <c r="B96" i="9" s="1"/>
  <c r="C97" i="9"/>
  <c r="B97" i="9" s="1"/>
  <c r="C98" i="9"/>
  <c r="B98" i="9" s="1"/>
  <c r="C99" i="9"/>
  <c r="B99" i="9" s="1"/>
  <c r="C100" i="9"/>
  <c r="B100" i="9" s="1"/>
  <c r="C101" i="9"/>
  <c r="B101" i="9" s="1"/>
  <c r="C102" i="9"/>
  <c r="B102" i="9" s="1"/>
  <c r="C103" i="9"/>
  <c r="B103" i="9" s="1"/>
  <c r="C104" i="9"/>
  <c r="B104" i="9" s="1"/>
  <c r="C105" i="9"/>
  <c r="B105" i="9" s="1"/>
  <c r="C106" i="9"/>
  <c r="B106" i="9" s="1"/>
  <c r="C107" i="9"/>
  <c r="B107" i="9" s="1"/>
  <c r="C108" i="9"/>
  <c r="B108" i="9" s="1"/>
  <c r="C109" i="9"/>
  <c r="B109" i="9" s="1"/>
  <c r="C110" i="9"/>
  <c r="B110" i="9" s="1"/>
  <c r="C111" i="9"/>
  <c r="B111" i="9" s="1"/>
  <c r="C112" i="9"/>
  <c r="B112" i="9" s="1"/>
  <c r="C113" i="9"/>
  <c r="B113" i="9" s="1"/>
  <c r="C114" i="9"/>
  <c r="B114" i="9" s="1"/>
  <c r="C115" i="9"/>
  <c r="B115" i="9" s="1"/>
  <c r="C116" i="9"/>
  <c r="B116" i="9" s="1"/>
  <c r="C117" i="9"/>
  <c r="B117" i="9" s="1"/>
  <c r="C118" i="9"/>
  <c r="B118" i="9" s="1"/>
  <c r="C119" i="9"/>
  <c r="B119" i="9" s="1"/>
  <c r="C120" i="9"/>
  <c r="B120" i="9" s="1"/>
  <c r="C121" i="9"/>
  <c r="B121" i="9" s="1"/>
  <c r="C122" i="9"/>
  <c r="B122" i="9" s="1"/>
  <c r="C123" i="9"/>
  <c r="B123" i="9" s="1"/>
  <c r="C124" i="9"/>
  <c r="B124" i="9" s="1"/>
  <c r="C125" i="9"/>
  <c r="B125" i="9" s="1"/>
  <c r="C126" i="9"/>
  <c r="B126" i="9" s="1"/>
  <c r="C127" i="9"/>
  <c r="B127" i="9" s="1"/>
  <c r="C128" i="9"/>
  <c r="B128" i="9" s="1"/>
  <c r="C129" i="9"/>
  <c r="B129" i="9" s="1"/>
  <c r="C130" i="9"/>
  <c r="B130" i="9" s="1"/>
  <c r="C131" i="9"/>
  <c r="B131" i="9" s="1"/>
  <c r="C132" i="9"/>
  <c r="B132" i="9" s="1"/>
  <c r="C133" i="9"/>
  <c r="B133" i="9" s="1"/>
  <c r="C134" i="9"/>
  <c r="B134" i="9" s="1"/>
  <c r="C135" i="9"/>
  <c r="B135" i="9" s="1"/>
  <c r="C136" i="9"/>
  <c r="B136" i="9" s="1"/>
  <c r="C137" i="9"/>
  <c r="B137" i="9" s="1"/>
  <c r="C138" i="9"/>
  <c r="B138" i="9" s="1"/>
  <c r="C139" i="9"/>
  <c r="B139" i="9" s="1"/>
  <c r="W21" i="9"/>
  <c r="W22" i="9"/>
  <c r="W23" i="9"/>
  <c r="W24" i="9"/>
  <c r="W25" i="9"/>
  <c r="W26" i="9"/>
  <c r="W27" i="9"/>
  <c r="W28" i="9"/>
  <c r="W29" i="9"/>
  <c r="W30" i="9"/>
  <c r="W31" i="9"/>
  <c r="W32" i="9"/>
  <c r="W33" i="9"/>
  <c r="W34" i="9"/>
  <c r="W35" i="9"/>
  <c r="W36" i="9"/>
  <c r="W37" i="9"/>
  <c r="W38" i="9"/>
  <c r="W39" i="9"/>
  <c r="W40" i="9"/>
  <c r="W41" i="9"/>
  <c r="W42" i="9"/>
  <c r="W43" i="9"/>
  <c r="W44" i="9"/>
  <c r="W45" i="9"/>
  <c r="W46" i="9"/>
  <c r="W47" i="9"/>
  <c r="W48" i="9"/>
  <c r="W49" i="9"/>
  <c r="W50" i="9"/>
  <c r="W51" i="9"/>
  <c r="W52" i="9"/>
  <c r="W53" i="9"/>
  <c r="W54" i="9"/>
  <c r="W55" i="9"/>
  <c r="W56" i="9"/>
  <c r="W57" i="9"/>
  <c r="W58" i="9"/>
  <c r="W59" i="9"/>
  <c r="W60" i="9"/>
  <c r="W61" i="9"/>
  <c r="W62" i="9"/>
  <c r="W63" i="9"/>
  <c r="W64" i="9"/>
  <c r="W65" i="9"/>
  <c r="W66" i="9"/>
  <c r="W67" i="9"/>
  <c r="W68" i="9"/>
  <c r="W69" i="9"/>
  <c r="W70" i="9"/>
  <c r="W71" i="9"/>
  <c r="W72" i="9"/>
  <c r="W73" i="9"/>
  <c r="W74" i="9"/>
  <c r="W75" i="9"/>
  <c r="W76" i="9"/>
  <c r="W77" i="9"/>
  <c r="W78" i="9"/>
  <c r="W79" i="9"/>
  <c r="W80" i="9"/>
  <c r="W81" i="9"/>
  <c r="W82" i="9"/>
  <c r="W83" i="9"/>
  <c r="W84" i="9"/>
  <c r="W85" i="9"/>
  <c r="W86" i="9"/>
  <c r="W87" i="9"/>
  <c r="W88" i="9"/>
  <c r="W89" i="9"/>
  <c r="W90" i="9"/>
  <c r="W91" i="9"/>
  <c r="W92" i="9"/>
  <c r="W93" i="9"/>
  <c r="W94" i="9"/>
  <c r="W95" i="9"/>
  <c r="W96" i="9"/>
  <c r="W97" i="9"/>
  <c r="W98" i="9"/>
  <c r="W99" i="9"/>
  <c r="W100" i="9"/>
  <c r="W101" i="9"/>
  <c r="W102" i="9"/>
  <c r="W103" i="9"/>
  <c r="W104" i="9"/>
  <c r="W105" i="9"/>
  <c r="W106" i="9"/>
  <c r="W107" i="9"/>
  <c r="W108" i="9"/>
  <c r="W109" i="9"/>
  <c r="W110" i="9"/>
  <c r="W111" i="9"/>
  <c r="W112" i="9"/>
  <c r="W113" i="9"/>
  <c r="W114" i="9"/>
  <c r="W115" i="9"/>
  <c r="W116" i="9"/>
  <c r="W117" i="9"/>
  <c r="W118" i="9"/>
  <c r="W119" i="9"/>
  <c r="W120" i="9"/>
  <c r="W121" i="9"/>
  <c r="W122" i="9"/>
  <c r="W123" i="9"/>
  <c r="W124" i="9"/>
  <c r="W125" i="9"/>
  <c r="W126" i="9"/>
  <c r="W127" i="9"/>
  <c r="W128" i="9"/>
  <c r="W129" i="9"/>
  <c r="W130" i="9"/>
  <c r="W131" i="9"/>
  <c r="W132" i="9"/>
  <c r="W133" i="9"/>
  <c r="W134" i="9"/>
  <c r="W135" i="9"/>
  <c r="W136" i="9"/>
  <c r="W137" i="9"/>
  <c r="W138" i="9"/>
  <c r="W139" i="9"/>
  <c r="X21" i="9"/>
  <c r="X22" i="9"/>
  <c r="X23" i="9"/>
  <c r="X24" i="9"/>
  <c r="X25" i="9"/>
  <c r="X26" i="9"/>
  <c r="X27" i="9"/>
  <c r="X28" i="9"/>
  <c r="X29" i="9"/>
  <c r="X30" i="9"/>
  <c r="X31" i="9"/>
  <c r="X32" i="9"/>
  <c r="X33" i="9"/>
  <c r="X34" i="9"/>
  <c r="X35" i="9"/>
  <c r="X36" i="9"/>
  <c r="X37" i="9"/>
  <c r="X38" i="9"/>
  <c r="X39" i="9"/>
  <c r="X40" i="9"/>
  <c r="X41" i="9"/>
  <c r="X42" i="9"/>
  <c r="X43" i="9"/>
  <c r="X44" i="9"/>
  <c r="X45" i="9"/>
  <c r="X46" i="9"/>
  <c r="X47" i="9"/>
  <c r="X48" i="9"/>
  <c r="X49" i="9"/>
  <c r="X50" i="9"/>
  <c r="X51" i="9"/>
  <c r="X52" i="9"/>
  <c r="X53" i="9"/>
  <c r="X54" i="9"/>
  <c r="X55" i="9"/>
  <c r="X56" i="9"/>
  <c r="X57" i="9"/>
  <c r="X58" i="9"/>
  <c r="X59" i="9"/>
  <c r="X60" i="9"/>
  <c r="X61" i="9"/>
  <c r="X62" i="9"/>
  <c r="X63" i="9"/>
  <c r="X64" i="9"/>
  <c r="X65" i="9"/>
  <c r="X66" i="9"/>
  <c r="X67" i="9"/>
  <c r="X68" i="9"/>
  <c r="X69" i="9"/>
  <c r="X70" i="9"/>
  <c r="X71" i="9"/>
  <c r="X72" i="9"/>
  <c r="X73" i="9"/>
  <c r="X74" i="9"/>
  <c r="X75" i="9"/>
  <c r="X76" i="9"/>
  <c r="X77" i="9"/>
  <c r="X78" i="9"/>
  <c r="X79" i="9"/>
  <c r="X80" i="9"/>
  <c r="X81" i="9"/>
  <c r="X82" i="9"/>
  <c r="X83" i="9"/>
  <c r="X84" i="9"/>
  <c r="X85" i="9"/>
  <c r="X86" i="9"/>
  <c r="X87" i="9"/>
  <c r="X88" i="9"/>
  <c r="X89" i="9"/>
  <c r="X90" i="9"/>
  <c r="X91" i="9"/>
  <c r="X92" i="9"/>
  <c r="X93" i="9"/>
  <c r="X94" i="9"/>
  <c r="X95" i="9"/>
  <c r="X96" i="9"/>
  <c r="X97" i="9"/>
  <c r="X98" i="9"/>
  <c r="X99" i="9"/>
  <c r="X100" i="9"/>
  <c r="X101" i="9"/>
  <c r="X102" i="9"/>
  <c r="X103" i="9"/>
  <c r="X104" i="9"/>
  <c r="X105" i="9"/>
  <c r="X106" i="9"/>
  <c r="X107" i="9"/>
  <c r="X108" i="9"/>
  <c r="X109" i="9"/>
  <c r="X110" i="9"/>
  <c r="X111" i="9"/>
  <c r="X112" i="9"/>
  <c r="X113" i="9"/>
  <c r="X114" i="9"/>
  <c r="X115" i="9"/>
  <c r="X116" i="9"/>
  <c r="X117" i="9"/>
  <c r="X118" i="9"/>
  <c r="X119" i="9"/>
  <c r="X120" i="9"/>
  <c r="X121" i="9"/>
  <c r="X122" i="9"/>
  <c r="X123" i="9"/>
  <c r="X124" i="9"/>
  <c r="X125" i="9"/>
  <c r="X126" i="9"/>
  <c r="X127" i="9"/>
  <c r="X128" i="9"/>
  <c r="X129" i="9"/>
  <c r="X130" i="9"/>
  <c r="X131" i="9"/>
  <c r="X132" i="9"/>
  <c r="X133" i="9"/>
  <c r="X134" i="9"/>
  <c r="X135" i="9"/>
  <c r="X136" i="9"/>
  <c r="X137" i="9"/>
  <c r="X138" i="9"/>
  <c r="X139" i="9"/>
  <c r="X20" i="9"/>
  <c r="W20" i="9"/>
  <c r="C20" i="9"/>
  <c r="B20" i="9" s="1"/>
  <c r="K36" i="3" l="1"/>
  <c r="N36" i="3"/>
  <c r="E36" i="3"/>
  <c r="D36" i="3"/>
  <c r="C36" i="3"/>
  <c r="H35" i="3"/>
  <c r="K35" i="3"/>
  <c r="N35" i="3"/>
  <c r="E35" i="3"/>
  <c r="D35" i="3"/>
  <c r="C35" i="3"/>
  <c r="H34" i="3"/>
  <c r="K34" i="3"/>
  <c r="N34" i="3"/>
  <c r="E34" i="3"/>
  <c r="D34" i="3"/>
  <c r="C34" i="3"/>
  <c r="H33" i="3"/>
  <c r="K33" i="3"/>
  <c r="N33" i="3"/>
  <c r="E33" i="3"/>
  <c r="D33" i="3"/>
  <c r="C33" i="3"/>
  <c r="H32" i="3"/>
  <c r="K32" i="3"/>
  <c r="N32" i="3"/>
  <c r="E32" i="3"/>
  <c r="D32" i="3"/>
  <c r="C32" i="3"/>
  <c r="I28" i="3"/>
  <c r="H28" i="3" s="1"/>
  <c r="K28" i="3"/>
  <c r="N28" i="3"/>
  <c r="G28" i="3"/>
  <c r="D28" i="3" s="1"/>
  <c r="F28" i="3"/>
  <c r="B33" i="3" l="1"/>
  <c r="B34" i="3"/>
  <c r="B32" i="3"/>
  <c r="E28" i="3"/>
  <c r="B28" i="3" s="1"/>
  <c r="B36" i="3"/>
  <c r="B35" i="3"/>
  <c r="C28" i="3"/>
  <c r="X37" i="1"/>
  <c r="W37" i="1"/>
  <c r="X36" i="1"/>
  <c r="W36" i="1"/>
</calcChain>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14">
    <s v="10.0.32.32 IskurBIAS_202001 Iskur"/>
    <s v="[Measures].[Ise Yerlestirme Sayisi]"/>
    <s v="{[Tarih].[Yil-Ay].[Ay].&amp;[2020]&amp;[1]}"/>
    <s v="{[Isgucu Istem Tip].[Isgucu Istem Tip].&amp;[0],[Isgucu Istem Tip].[Isgucu Istem Tip].&amp;[1],[Isgucu Istem Tip].[Isgucu Istem Tip].&amp;[2],[Isgucu Istem Tip].[Isgucu Istem Tip].&amp;[4],[Isgucu Istem Tip].[Isgucu Istem Tip].&amp;[5]}"/>
    <s v="[Isveren].[Isyeri Tur].&amp;[1]"/>
    <s v="[Cinsiyet].[Cinsiyet].&amp;[2]"/>
    <s v="[Birim].[Cografya].[Il].&amp;[34]"/>
    <s v="[Isveren].[Isyeri Tur].&amp;[2]"/>
    <s v="{[Yas Grup].[Yas Grup].&amp;[1],[Yas Grup].[Yas Grup].&amp;[2]}"/>
    <s v="[Sosyal Durum].[Sosyal Durum].&amp;[2]"/>
    <s v="{[Ogrenim Durum].[Ogrenim Durum].&amp;[5],[Ogrenim Durum].[Ogrenim Durum].&amp;[6],[Ogrenim Durum].[Ogrenim Durum].&amp;[7],[Ogrenim Durum].[Ogrenim Durum].&amp;[8]}"/>
    <s v="10.0.32.32 IskurBIAS_202002 Iskur"/>
    <s v="[Measures].[IO Basvuru]"/>
    <s v="[Measures].[IO Hakeden Sayisi]"/>
  </metadataStrings>
  <mdxMetadata count="30">
    <mdx n="0" f="v">
      <t c="6">
        <n x="1"/>
        <n x="2" s="1"/>
        <n x="3" s="1"/>
        <n x="4"/>
        <n x="5"/>
        <n x="6"/>
      </t>
    </mdx>
    <mdx n="0" f="v">
      <t c="6">
        <n x="1"/>
        <n x="2" s="1"/>
        <n x="3" s="1"/>
        <n x="7"/>
        <n x="5"/>
        <n x="6"/>
      </t>
    </mdx>
    <mdx n="0" f="v">
      <t c="5">
        <n x="1"/>
        <n x="2" s="1"/>
        <n x="3" s="1"/>
        <n x="5"/>
        <n x="6"/>
      </t>
    </mdx>
    <mdx n="0" f="v">
      <t c="6">
        <n x="1"/>
        <n x="2" s="1"/>
        <n x="3" s="1"/>
        <n x="4"/>
        <n x="8" s="1"/>
        <n x="6"/>
      </t>
    </mdx>
    <mdx n="0" f="v">
      <t c="6">
        <n x="1"/>
        <n x="2" s="1"/>
        <n x="3" s="1"/>
        <n x="7"/>
        <n x="8" s="1"/>
        <n x="6"/>
      </t>
    </mdx>
    <mdx n="0" f="v">
      <t c="5">
        <n x="1"/>
        <n x="2" s="1"/>
        <n x="3" s="1"/>
        <n x="8" s="1"/>
        <n x="6"/>
      </t>
    </mdx>
    <mdx n="0" f="v">
      <t c="6">
        <n x="1"/>
        <n x="2" s="1"/>
        <n x="3" s="1"/>
        <n x="4"/>
        <n x="9"/>
        <n x="6"/>
      </t>
    </mdx>
    <mdx n="0" f="v">
      <t c="5">
        <n x="1"/>
        <n x="2" s="1"/>
        <n x="3" s="1"/>
        <n x="9"/>
        <n x="6"/>
      </t>
    </mdx>
    <mdx n="0" f="v">
      <t c="6">
        <n x="1"/>
        <n x="2" s="1"/>
        <n x="3" s="1"/>
        <n x="4"/>
        <n x="10" s="1"/>
        <n x="6"/>
      </t>
    </mdx>
    <mdx n="0" f="v">
      <t c="6">
        <n x="1"/>
        <n x="2" s="1"/>
        <n x="3" s="1"/>
        <n x="7"/>
        <n x="10" s="1"/>
        <n x="6"/>
      </t>
    </mdx>
    <mdx n="0" f="v">
      <t c="5">
        <n x="1"/>
        <n x="2" s="1"/>
        <n x="3" s="1"/>
        <n x="10" s="1"/>
        <n x="6"/>
      </t>
    </mdx>
    <mdx n="0" f="v">
      <t c="4">
        <n x="1"/>
        <n x="2" s="1"/>
        <n x="3" s="1"/>
        <n x="4"/>
      </t>
    </mdx>
    <mdx n="0" f="v">
      <t c="4">
        <n x="1"/>
        <n x="2" s="1"/>
        <n x="3" s="1"/>
        <n x="7"/>
      </t>
    </mdx>
    <mdx n="0" f="v">
      <t c="3">
        <n x="1"/>
        <n x="2" s="1"/>
        <n x="3" s="1"/>
      </t>
    </mdx>
    <mdx n="0" f="v">
      <t c="5">
        <n x="1"/>
        <n x="2" s="1"/>
        <n x="3" s="1"/>
        <n x="4"/>
        <n x="5"/>
      </t>
    </mdx>
    <mdx n="0" f="v">
      <t c="5">
        <n x="1"/>
        <n x="2" s="1"/>
        <n x="3" s="1"/>
        <n x="7"/>
        <n x="5"/>
      </t>
    </mdx>
    <mdx n="0" f="v">
      <t c="4">
        <n x="1"/>
        <n x="2" s="1"/>
        <n x="3" s="1"/>
        <n x="5"/>
      </t>
    </mdx>
    <mdx n="0" f="v">
      <t c="5">
        <n x="1"/>
        <n x="2" s="1"/>
        <n x="3" s="1"/>
        <n x="4"/>
        <n x="8" s="1"/>
      </t>
    </mdx>
    <mdx n="0" f="v">
      <t c="5">
        <n x="1"/>
        <n x="2" s="1"/>
        <n x="3" s="1"/>
        <n x="7"/>
        <n x="8" s="1"/>
      </t>
    </mdx>
    <mdx n="0" f="v">
      <t c="4">
        <n x="1"/>
        <n x="2" s="1"/>
        <n x="3" s="1"/>
        <n x="8" s="1"/>
      </t>
    </mdx>
    <mdx n="0" f="v">
      <t c="5">
        <n x="1"/>
        <n x="2" s="1"/>
        <n x="3" s="1"/>
        <n x="4"/>
        <n x="9"/>
      </t>
    </mdx>
    <mdx n="0" f="v">
      <t c="5">
        <n x="1"/>
        <n x="2" s="1"/>
        <n x="3" s="1"/>
        <n x="7"/>
        <n x="9"/>
      </t>
    </mdx>
    <mdx n="0" f="v">
      <t c="4">
        <n x="1"/>
        <n x="2" s="1"/>
        <n x="3" s="1"/>
        <n x="9"/>
      </t>
    </mdx>
    <mdx n="0" f="v">
      <t c="5">
        <n x="1"/>
        <n x="2" s="1"/>
        <n x="3" s="1"/>
        <n x="4"/>
        <n x="10" s="1"/>
      </t>
    </mdx>
    <mdx n="0" f="v">
      <t c="5">
        <n x="1"/>
        <n x="2" s="1"/>
        <n x="3" s="1"/>
        <n x="7"/>
        <n x="10" s="1"/>
      </t>
    </mdx>
    <mdx n="0" f="v">
      <t c="4">
        <n x="1"/>
        <n x="2" s="1"/>
        <n x="3" s="1"/>
        <n x="10" s="1"/>
      </t>
    </mdx>
    <mdx n="11" f="v">
      <t c="3">
        <n x="12"/>
        <n x="2" s="1"/>
        <n x="6"/>
      </t>
    </mdx>
    <mdx n="11" f="v">
      <t c="3">
        <n x="13"/>
        <n x="2" s="1"/>
        <n x="6"/>
      </t>
    </mdx>
    <mdx n="11" f="v">
      <t c="2">
        <n x="12"/>
        <n x="2" s="1"/>
      </t>
    </mdx>
    <mdx n="11" f="v">
      <t c="2">
        <n x="13"/>
        <n x="2" s="1"/>
      </t>
    </mdx>
  </mdxMetadata>
  <valueMetadata count="30">
    <bk>
      <rc t="1" v="0"/>
    </bk>
    <bk>
      <rc t="1" v="1"/>
    </bk>
    <bk>
      <rc t="1" v="2"/>
    </bk>
    <bk>
      <rc t="1" v="3"/>
    </bk>
    <bk>
      <rc t="1" v="4"/>
    </bk>
    <bk>
      <rc t="1" v="5"/>
    </bk>
    <bk>
      <rc t="1" v="6"/>
    </bk>
    <bk>
      <rc t="1" v="7"/>
    </bk>
    <bk>
      <rc t="1" v="8"/>
    </bk>
    <bk>
      <rc t="1" v="9"/>
    </bk>
    <bk>
      <rc t="1" v="10"/>
    </bk>
    <bk>
      <rc t="1" v="11"/>
    </bk>
    <bk>
      <rc t="1" v="12"/>
    </bk>
    <bk>
      <rc t="1" v="13"/>
    </bk>
    <bk>
      <rc t="1" v="14"/>
    </bk>
    <bk>
      <rc t="1" v="15"/>
    </bk>
    <bk>
      <rc t="1" v="16"/>
    </bk>
    <bk>
      <rc t="1" v="17"/>
    </bk>
    <bk>
      <rc t="1" v="18"/>
    </bk>
    <bk>
      <rc t="1" v="19"/>
    </bk>
    <bk>
      <rc t="1" v="20"/>
    </bk>
    <bk>
      <rc t="1" v="21"/>
    </bk>
    <bk>
      <rc t="1" v="22"/>
    </bk>
    <bk>
      <rc t="1" v="23"/>
    </bk>
    <bk>
      <rc t="1" v="24"/>
    </bk>
    <bk>
      <rc t="1" v="25"/>
    </bk>
    <bk>
      <rc t="1" v="26"/>
    </bk>
    <bk>
      <rc t="1" v="27"/>
    </bk>
    <bk>
      <rc t="1" v="28"/>
    </bk>
    <bk>
      <rc t="1" v="29"/>
    </bk>
  </valueMetadata>
</metadata>
</file>

<file path=xl/sharedStrings.xml><?xml version="1.0" encoding="utf-8"?>
<sst xmlns="http://schemas.openxmlformats.org/spreadsheetml/2006/main" count="912" uniqueCount="278">
  <si>
    <t>İSTANBUL</t>
  </si>
  <si>
    <t>TÜRKİYE</t>
  </si>
  <si>
    <t xml:space="preserve">
AKTİF SİGORTALILAR 
</t>
  </si>
  <si>
    <t>4/a</t>
  </si>
  <si>
    <t>4/a (TARIM  2925 )</t>
  </si>
  <si>
    <t xml:space="preserve">SOSYAL GÜVENLİK KAPSAMI
</t>
  </si>
  <si>
    <t xml:space="preserve">AKTİF SİGORTALILAR </t>
  </si>
  <si>
    <t xml:space="preserve">MALULLÜK-YAŞLILIK-ÖLÜM SİGORTASI                                                                                  </t>
  </si>
  <si>
    <t xml:space="preserve">İŞ.KAZ.İLE MESLEK HASTALIĞI SİGORTASI                                                                                  </t>
  </si>
  <si>
    <t>TARİH</t>
  </si>
  <si>
    <t>TOPLAM AKTİF (I+II+III+IV+V+VI)</t>
  </si>
  <si>
    <t xml:space="preserve">ZORUNLU  (I)
</t>
  </si>
  <si>
    <t xml:space="preserve">STAJYER VE KURSİYERLER (II)
</t>
  </si>
  <si>
    <t xml:space="preserve">ÇIRAKLAR (III) </t>
  </si>
  <si>
    <t xml:space="preserve">DİĞER SİGORTALILAR (V) (*)
</t>
  </si>
  <si>
    <t xml:space="preserve">Malüllük Aylığı Alanlar (VII) 
</t>
  </si>
  <si>
    <t xml:space="preserve">Yaşlılık Aylığı Alanlar (VIII) </t>
  </si>
  <si>
    <t xml:space="preserve">Ölüm Aylığı Alanlar (IX)
(Kişi) </t>
  </si>
  <si>
    <t xml:space="preserve">Sürekli  İş Göremezlik Ölüm Geliri Alanlar(XII) (Kişi) </t>
  </si>
  <si>
    <t xml:space="preserve">Sürekli  İş Göremezlik Ölüm Geliri Alanlar (XIII) (Dosya) 
</t>
  </si>
  <si>
    <t xml:space="preserve">Yaşlılık Aylığı Alanlar (XV) </t>
  </si>
  <si>
    <t xml:space="preserve">Sürekli  İş Göremezlik Ölüm Geliri Alanlar(XIX) (Kişi) </t>
  </si>
  <si>
    <t xml:space="preserve">Sürekli  İş Göremezlik Ölüm Geliri Alanlar (XX) (Dosya) 
</t>
  </si>
  <si>
    <t xml:space="preserve">TOPLAM AKTİF (I+II+III+IV+V+VI)
</t>
  </si>
  <si>
    <t>Ölüm Aylığı Alanlar (XVII)</t>
  </si>
  <si>
    <t>Aktif Sigortalı</t>
  </si>
  <si>
    <t>4/b Kapsamında (Tarım Hariç) Aylık veya Gelir  Alanlar</t>
  </si>
  <si>
    <t>4/b Kapsamında Tarımdan Aylık veya Gelir  Alanlar</t>
  </si>
  <si>
    <r>
      <t>TOPLAM AYLIK ALANLAR (Kişi)  (III+IV+VI+VII+IX+X+XI+XIII+XIV+XVI)</t>
    </r>
    <r>
      <rPr>
        <i/>
        <sz val="12"/>
        <rFont val="Arial"/>
        <family val="2"/>
        <charset val="162"/>
      </rPr>
      <t/>
    </r>
  </si>
  <si>
    <t>Tarım hariç 4/b Kapsam</t>
  </si>
  <si>
    <t xml:space="preserve"> 4/b Tarım Kapsamı</t>
  </si>
  <si>
    <t xml:space="preserve">Zorunlu Sigortalı (I) </t>
  </si>
  <si>
    <t>İŞ KAZASI İLE MESLEK HASTALIĞI SİGORTASI</t>
  </si>
  <si>
    <t>Zorunlu Sigortalı (I) Compulsory Insured</t>
  </si>
  <si>
    <t>Toplam Aktif (I+II)</t>
  </si>
  <si>
    <t>Zorunlu (I)</t>
  </si>
  <si>
    <t>Tarım Hariç Zorunlu</t>
  </si>
  <si>
    <t xml:space="preserve"> Tarım İsteğe Bağlı</t>
  </si>
  <si>
    <t>İsteğe Bağlı(II)</t>
  </si>
  <si>
    <t>Malüllük Aylığı Alanlar (III)</t>
  </si>
  <si>
    <r>
      <t>Yaşlılık Aylığı Alanlar (IV)</t>
    </r>
    <r>
      <rPr>
        <b/>
        <i/>
        <sz val="12"/>
        <rFont val="Arial"/>
        <family val="2"/>
        <charset val="162"/>
      </rPr>
      <t/>
    </r>
  </si>
  <si>
    <t>Ölüm Aylığı Alanlar (V)
(Dosya)</t>
  </si>
  <si>
    <t>Ölüm Aylığı Alanlar (VI)
(Kişi)</t>
  </si>
  <si>
    <r>
      <t>Sürekli İş Göremezlik Geliri Alanlar (VII)</t>
    </r>
    <r>
      <rPr>
        <b/>
        <sz val="12"/>
        <color indexed="8"/>
        <rFont val="Arial"/>
        <family val="2"/>
        <charset val="162"/>
      </rPr>
      <t/>
    </r>
  </si>
  <si>
    <t>Sürekli İşgöremezlik Ölüm Geliri Alanlar (Kişi) (IX)</t>
  </si>
  <si>
    <r>
      <t>Malüllük Aylığı Alanlar (X)</t>
    </r>
    <r>
      <rPr>
        <b/>
        <i/>
        <sz val="12"/>
        <rFont val="Arial"/>
        <family val="2"/>
        <charset val="162"/>
      </rPr>
      <t/>
    </r>
  </si>
  <si>
    <t>Yaşlılık Aylığı Alanlar (XI)</t>
  </si>
  <si>
    <t>Ölüm Aylığı Alanlar (XII)
(Dosya)</t>
  </si>
  <si>
    <t>Ölüm Aylığı Alanlar (XIIII)
(Kişi)</t>
  </si>
  <si>
    <t>Sürekli İş Göremezlik Geliri Alanlar (XIV)</t>
  </si>
  <si>
    <t>Sürekli İşgöremezlik Ölüm Geliri Alanlar (Dosya)(XV)</t>
  </si>
  <si>
    <t>Sürekli İşgöremezlik Ölüm Geliri Alanlar (Kişi) (XVI)</t>
  </si>
  <si>
    <t>Tarım İsteğe Bağlı</t>
  </si>
  <si>
    <t xml:space="preserve"> Toplam Aktif Sigortalı (I+II+III+IV)
</t>
  </si>
  <si>
    <t xml:space="preserve">Tarım Hariç Zorunlu (I) </t>
  </si>
  <si>
    <t xml:space="preserve"> Tarım zorunlu (4/b) (II)</t>
  </si>
  <si>
    <t xml:space="preserve">Muhtar (III) </t>
  </si>
  <si>
    <t>İsteğe Bağlı (IV)</t>
  </si>
  <si>
    <t xml:space="preserve"> Toplam Aktif Sigortalı (I+II+III+IV)</t>
  </si>
  <si>
    <t>Muhtar (III)</t>
  </si>
  <si>
    <t>Toplam</t>
  </si>
  <si>
    <t>Erkek</t>
  </si>
  <si>
    <t>Kadın</t>
  </si>
  <si>
    <t xml:space="preserve">AKTİF SİGORTALILAR (İştirakçi) </t>
  </si>
  <si>
    <t xml:space="preserve">Toplam Aylık Alanlar
(Dosya) (I+II+III+IV)
</t>
  </si>
  <si>
    <t xml:space="preserve">Toplam Aylık Alanlar (Kişi) (I+II+III+V)
</t>
  </si>
  <si>
    <t xml:space="preserve">4/c Kapsamı 
</t>
  </si>
  <si>
    <t>Aktif Sigortalılar</t>
  </si>
  <si>
    <t>Zorunlu</t>
  </si>
  <si>
    <t>zorunlu</t>
  </si>
  <si>
    <t>Diğer Sigortalılar</t>
  </si>
  <si>
    <t>Malüllük Aylığı Alanlar (I)</t>
  </si>
  <si>
    <t xml:space="preserve"> Vazife  Malulü  Aylığı Alanlar (II)
</t>
  </si>
  <si>
    <t xml:space="preserve">Yaşlılık Aylığı Alanlar (III) </t>
  </si>
  <si>
    <t xml:space="preserve">Ölüm </t>
  </si>
  <si>
    <t xml:space="preserve"> </t>
  </si>
  <si>
    <t xml:space="preserve">Toplam </t>
  </si>
  <si>
    <t xml:space="preserve">Kadın </t>
  </si>
  <si>
    <t xml:space="preserve">Ölüm Aylığı Alanlar (IV)
(Dosya) 
</t>
  </si>
  <si>
    <t xml:space="preserve">Ölüm Aylığı Alanlar (V)
(Kişi) 
</t>
  </si>
  <si>
    <r>
      <t xml:space="preserve">Vataniler 
</t>
    </r>
    <r>
      <rPr>
        <b/>
        <i/>
        <sz val="10"/>
        <rFont val="Calibri"/>
        <family val="2"/>
        <charset val="162"/>
        <scheme val="minor"/>
      </rPr>
      <t/>
    </r>
  </si>
  <si>
    <r>
      <t>Erkek</t>
    </r>
    <r>
      <rPr>
        <sz val="10"/>
        <rFont val="Calibri"/>
        <family val="2"/>
        <charset val="162"/>
        <scheme val="minor"/>
      </rPr>
      <t/>
    </r>
  </si>
  <si>
    <r>
      <t>Kadın</t>
    </r>
    <r>
      <rPr>
        <b/>
        <i/>
        <sz val="10"/>
        <rFont val="Calibri"/>
        <family val="2"/>
        <charset val="162"/>
        <scheme val="minor"/>
      </rPr>
      <t/>
    </r>
  </si>
  <si>
    <t xml:space="preserve">İŞYERİ SAYISI  </t>
  </si>
  <si>
    <t xml:space="preserve">ZORUNLU SİGORTALI SAYISI </t>
  </si>
  <si>
    <t>ORTALAMA GÜNLÜK KAZANÇ (TL)</t>
  </si>
  <si>
    <t>Daimi (I)</t>
  </si>
  <si>
    <t>Geçici (II)</t>
  </si>
  <si>
    <t>Kamu (I)</t>
  </si>
  <si>
    <t>Özel (II)</t>
  </si>
  <si>
    <t>Toplam
(I+II)</t>
  </si>
  <si>
    <t>Erkek (I)</t>
  </si>
  <si>
    <t>Kadın(II)</t>
  </si>
  <si>
    <t>Daimi</t>
  </si>
  <si>
    <t>Geçici</t>
  </si>
  <si>
    <t>Kamu</t>
  </si>
  <si>
    <t>Özel</t>
  </si>
  <si>
    <t>Genel Toplam</t>
  </si>
  <si>
    <t xml:space="preserve">İŞYERİ SAYISI </t>
  </si>
  <si>
    <t>1 Kişi</t>
  </si>
  <si>
    <t>2-3
 Kişi</t>
  </si>
  <si>
    <t>4-6
 Kişi</t>
  </si>
  <si>
    <t>7-9 
Kişi</t>
  </si>
  <si>
    <t>10-19
 Kişi</t>
  </si>
  <si>
    <t>20-29
 Kişi</t>
  </si>
  <si>
    <t>30-49 Kişi</t>
  </si>
  <si>
    <t>50-99 Kişi</t>
  </si>
  <si>
    <t>100-249 Kişi</t>
  </si>
  <si>
    <t>250-499 Kişi</t>
  </si>
  <si>
    <t>500-749 Kişi</t>
  </si>
  <si>
    <t>750-999 Kişi</t>
  </si>
  <si>
    <t>1000+ Kişi</t>
  </si>
  <si>
    <t xml:space="preserve">ZORUNLU SİGORTALI SAYISI  </t>
  </si>
  <si>
    <t>İŞYERİ BÜYÜKLÜĞÜ (İşyerinde Çalıştırılan Sigortalı sayısı)</t>
  </si>
  <si>
    <t>2-3 Kişi</t>
  </si>
  <si>
    <t>4-6 Kişi</t>
  </si>
  <si>
    <t>7-9 Kişi</t>
  </si>
  <si>
    <t>10-19 Kişi</t>
  </si>
  <si>
    <t>20-29 Kişi</t>
  </si>
  <si>
    <t>İŞE YERLEŞTİRMELER</t>
  </si>
  <si>
    <t>İstanbul</t>
  </si>
  <si>
    <t>Türkiye</t>
  </si>
  <si>
    <t>Genç (15-24)</t>
  </si>
  <si>
    <t>Engelli</t>
  </si>
  <si>
    <t>Yüksek Öğrenim Mezunu</t>
  </si>
  <si>
    <t>-</t>
  </si>
  <si>
    <t>İŞSİZLİK ÖDENEĞİ</t>
  </si>
  <si>
    <t>İşsizlik Ödeneği Başvuru</t>
  </si>
  <si>
    <t>İşsizlik Ödeneği Hakeden</t>
  </si>
  <si>
    <t>Zorunlu Sigortalılar</t>
  </si>
  <si>
    <t>Aylık veya Gelir Alanlar</t>
  </si>
  <si>
    <t>Yıl</t>
  </si>
  <si>
    <t>Cinsiyet</t>
  </si>
  <si>
    <t>Yaş Grubu</t>
  </si>
  <si>
    <t>Eğitim</t>
  </si>
  <si>
    <t>Son Faaliyet Grubu</t>
  </si>
  <si>
    <t>İş Arama Süresi</t>
  </si>
  <si>
    <t>Son İşteki Durum</t>
  </si>
  <si>
    <t>(15-19)</t>
  </si>
  <si>
    <t>(20-24)</t>
  </si>
  <si>
    <t>(25-34)</t>
  </si>
  <si>
    <t>(35-54)</t>
  </si>
  <si>
    <t>(55+)</t>
  </si>
  <si>
    <t>Okuma Yazma
 Bilmeyen</t>
  </si>
  <si>
    <t>Lise Altı
 Eğitimliler</t>
  </si>
  <si>
    <t>Lise Ve
 Dengi Meslek 
Okulu</t>
  </si>
  <si>
    <t>Yüksek
 Öğretim</t>
  </si>
  <si>
    <t>Tarım</t>
  </si>
  <si>
    <t>Sanayi</t>
  </si>
  <si>
    <t>Hizmet</t>
  </si>
  <si>
    <t>8 Yıldan
 Önce İşten
 Ayrılanlar</t>
  </si>
  <si>
    <t>Daha Önce 
Çalışmamış  Olanlar</t>
  </si>
  <si>
    <t>1 Yıldan
 Az</t>
  </si>
  <si>
    <t>1 Yıl ve 
Daha Çok</t>
  </si>
  <si>
    <t>8 Yıldan 
Önce İşten 
Ayrılanlan</t>
  </si>
  <si>
    <t>Daha Önce 
Çalışmamış
Olanlar</t>
  </si>
  <si>
    <t>Ücretsiz
Aile İşçisi</t>
  </si>
  <si>
    <t xml:space="preserve">Erkek </t>
  </si>
  <si>
    <t xml:space="preserve">Eğitim </t>
  </si>
  <si>
    <t>Faaliyet Kolu</t>
  </si>
  <si>
    <t>İş Yeri Büyüklüğü</t>
  </si>
  <si>
    <t>İşteki durum</t>
  </si>
  <si>
    <t>SGK Kayıt</t>
  </si>
  <si>
    <t>10 ve Daha
 Az Kişi</t>
  </si>
  <si>
    <t>11-19 Kişi</t>
  </si>
  <si>
    <t>20-49 Kişi</t>
  </si>
  <si>
    <t>Bilmiyor, Fakat 
11'den Az Kişi</t>
  </si>
  <si>
    <t>Bilmiyor, Fakat 
10'dan Fazla Kişi</t>
  </si>
  <si>
    <t>Ücretsiz Aile
İşçisi</t>
  </si>
  <si>
    <t>Kayıtlı</t>
  </si>
  <si>
    <t>Kayıtlı 
Değil</t>
  </si>
  <si>
    <t>Tarım Dışı</t>
  </si>
  <si>
    <t>İşgücüne Dahil Olmama Nedeni</t>
  </si>
  <si>
    <t>İş Bulma
 Ümidi Yok</t>
  </si>
  <si>
    <t>İş Aramayıp 
Çalışmaya Hazır Olan/Diğer</t>
  </si>
  <si>
    <t>Mevsimlik 
Çalışıyor</t>
  </si>
  <si>
    <t>Ev İşleri
İle Meşgul</t>
  </si>
  <si>
    <t>Eğitim Ve Öğretime
 Devam Ediyor</t>
  </si>
  <si>
    <t>Emekli</t>
  </si>
  <si>
    <t>Diğer</t>
  </si>
  <si>
    <r>
      <t>TARIM (2925 skg) (IV)</t>
    </r>
    <r>
      <rPr>
        <sz val="10"/>
        <rFont val="Arial"/>
        <family val="2"/>
      </rPr>
      <t xml:space="preserve"> </t>
    </r>
  </si>
  <si>
    <r>
      <t>YURT DIŞI TOPLULUK (VI)</t>
    </r>
    <r>
      <rPr>
        <sz val="10"/>
        <rFont val="Arial"/>
        <family val="2"/>
      </rPr>
      <t xml:space="preserve"> </t>
    </r>
  </si>
  <si>
    <r>
      <t>Ölüm Aylığı Alanlar (X)
(Dosya)</t>
    </r>
    <r>
      <rPr>
        <sz val="10"/>
        <color indexed="8"/>
        <rFont val="Arial"/>
        <family val="2"/>
      </rPr>
      <t xml:space="preserve"> 
</t>
    </r>
  </si>
  <si>
    <r>
      <t>Sürekli  İş Göremezlik Geliri Alanlar</t>
    </r>
    <r>
      <rPr>
        <b/>
        <sz val="10"/>
        <color indexed="8"/>
        <rFont val="Arial"/>
        <family val="2"/>
      </rPr>
      <t xml:space="preserve"> (XI) 
</t>
    </r>
  </si>
  <si>
    <r>
      <t>Malüllük Aylığı Alanlar (XIV)</t>
    </r>
    <r>
      <rPr>
        <sz val="10"/>
        <rFont val="Arial"/>
        <family val="2"/>
      </rPr>
      <t xml:space="preserve"> </t>
    </r>
  </si>
  <si>
    <r>
      <t>Ölüm Aylığı Alanlar (XVI)
(Kişi)</t>
    </r>
    <r>
      <rPr>
        <b/>
        <i/>
        <sz val="10"/>
        <rFont val="Arial"/>
        <family val="2"/>
      </rPr>
      <t xml:space="preserve"> </t>
    </r>
  </si>
  <si>
    <r>
      <t>Ölüm Aylığı Alanlar (XVII)
(Dosya)</t>
    </r>
    <r>
      <rPr>
        <sz val="10"/>
        <color indexed="8"/>
        <rFont val="Arial"/>
        <family val="2"/>
      </rPr>
      <t xml:space="preserve"> 
</t>
    </r>
  </si>
  <si>
    <r>
      <t>Sürekli  İş Göremezlik Geliri Alanlar</t>
    </r>
    <r>
      <rPr>
        <b/>
        <sz val="10"/>
        <color indexed="8"/>
        <rFont val="Arial"/>
        <family val="2"/>
      </rPr>
      <t xml:space="preserve"> (XVIII) 
</t>
    </r>
  </si>
  <si>
    <t xml:space="preserve">4A KAPSAMINDA AKTİF SİGORTALILAR İLE AYLIK VE GELİR ALANLARIN DAĞILIMI </t>
  </si>
  <si>
    <t xml:space="preserve">4B KAPSAMINDA AKTİF SİGORTALILAR İLE AYLIK VE GELİR ALANLARIN DAĞILIMI </t>
  </si>
  <si>
    <r>
      <t xml:space="preserve">MALULLÜK-YAŞLILIK-ÖLÜM SİGORTASI 
</t>
    </r>
    <r>
      <rPr>
        <i/>
        <sz val="11"/>
        <color indexed="8"/>
        <rFont val="Arial"/>
        <family val="2"/>
      </rPr>
      <t xml:space="preserve">  </t>
    </r>
    <r>
      <rPr>
        <sz val="11"/>
        <color indexed="8"/>
        <rFont val="Arial"/>
        <family val="2"/>
      </rPr>
      <t xml:space="preserve">                                                                       </t>
    </r>
  </si>
  <si>
    <r>
      <t xml:space="preserve">MALULLÜK-YAŞLILIK-ÖLÜM SİGORTASI </t>
    </r>
    <r>
      <rPr>
        <sz val="11"/>
        <color indexed="8"/>
        <rFont val="Arial"/>
        <family val="2"/>
      </rPr>
      <t xml:space="preserve">   </t>
    </r>
    <r>
      <rPr>
        <b/>
        <sz val="11"/>
        <color indexed="8"/>
        <rFont val="Arial"/>
        <family val="2"/>
      </rPr>
      <t xml:space="preserve">                                                                  </t>
    </r>
  </si>
  <si>
    <r>
      <t>İŞ KAZASI İLE MESLEK HASTALIĞI SİGORTASI</t>
    </r>
    <r>
      <rPr>
        <i/>
        <sz val="11"/>
        <color indexed="8"/>
        <rFont val="Arial"/>
        <family val="2"/>
      </rPr>
      <t xml:space="preserve">                                                                 </t>
    </r>
  </si>
  <si>
    <r>
      <t xml:space="preserve">MALULLÜK-YAŞLILIK-ÖLÜM SİGORTASI </t>
    </r>
    <r>
      <rPr>
        <sz val="11"/>
        <color indexed="8"/>
        <rFont val="Arial"/>
        <family val="2"/>
      </rPr>
      <t xml:space="preserve">                                                                     </t>
    </r>
  </si>
  <si>
    <r>
      <t>İŞ KAZASI İLE MESLEK HASTALIĞI SİGORTASI</t>
    </r>
    <r>
      <rPr>
        <i/>
        <sz val="11"/>
        <color indexed="8"/>
        <rFont val="Arial"/>
        <family val="2"/>
      </rPr>
      <t xml:space="preserve">  </t>
    </r>
    <r>
      <rPr>
        <sz val="11"/>
        <color indexed="8"/>
        <rFont val="Arial"/>
        <family val="2"/>
      </rPr>
      <t xml:space="preserve">        </t>
    </r>
    <r>
      <rPr>
        <b/>
        <sz val="11"/>
        <color indexed="8"/>
        <rFont val="Arial"/>
        <family val="2"/>
      </rPr>
      <t xml:space="preserve">                                                            </t>
    </r>
  </si>
  <si>
    <r>
      <t xml:space="preserve">MALULLÜK-YAŞLILIK-ÖLÜM SİGORTASI </t>
    </r>
    <r>
      <rPr>
        <sz val="11"/>
        <color indexed="8"/>
        <rFont val="Arial"/>
        <family val="2"/>
      </rPr>
      <t xml:space="preserve">         </t>
    </r>
    <r>
      <rPr>
        <b/>
        <sz val="11"/>
        <color indexed="8"/>
        <rFont val="Arial"/>
        <family val="2"/>
      </rPr>
      <t xml:space="preserve">                                                                  </t>
    </r>
  </si>
  <si>
    <r>
      <t>İŞ KAZASI İLE MESLEK HASTALIĞI SİGORTASI</t>
    </r>
    <r>
      <rPr>
        <i/>
        <sz val="11"/>
        <color indexed="8"/>
        <rFont val="Arial"/>
        <family val="2"/>
      </rPr>
      <t xml:space="preserve">                                                                        </t>
    </r>
  </si>
  <si>
    <r>
      <rPr>
        <b/>
        <sz val="11"/>
        <rFont val="Arial"/>
        <family val="2"/>
      </rPr>
      <t>Tarım zorunlu (4/b)</t>
    </r>
    <r>
      <rPr>
        <sz val="12"/>
        <rFont val="Arial"/>
        <family val="2"/>
        <charset val="162"/>
      </rPr>
      <t/>
    </r>
  </si>
  <si>
    <r>
      <rPr>
        <b/>
        <sz val="11"/>
        <rFont val="Arial"/>
        <family val="2"/>
      </rPr>
      <t>Muhtar</t>
    </r>
    <r>
      <rPr>
        <sz val="11"/>
        <rFont val="Arial"/>
        <family val="2"/>
      </rPr>
      <t xml:space="preserve"> </t>
    </r>
  </si>
  <si>
    <r>
      <t xml:space="preserve"> Sürekli İşgöremezlik Ölüm Geliri Alanlar (Dosya)(VIII)</t>
    </r>
    <r>
      <rPr>
        <b/>
        <i/>
        <sz val="11"/>
        <rFont val="Arial"/>
        <family val="2"/>
      </rPr>
      <t xml:space="preserve"> </t>
    </r>
  </si>
  <si>
    <t xml:space="preserve"> 4B KAPSAMINDA AKTİF SİGORTALILARIN CİNSİYET DAĞILIMI</t>
  </si>
  <si>
    <r>
      <t>AYLIK ALANLAR</t>
    </r>
    <r>
      <rPr>
        <b/>
        <i/>
        <sz val="11"/>
        <rFont val="Arial"/>
        <family val="2"/>
      </rPr>
      <t xml:space="preserve"> </t>
    </r>
  </si>
  <si>
    <r>
      <t>Erkek</t>
    </r>
    <r>
      <rPr>
        <i/>
        <sz val="11"/>
        <rFont val="Arial"/>
        <family val="2"/>
      </rPr>
      <t xml:space="preserve"> </t>
    </r>
  </si>
  <si>
    <r>
      <t>Erkek</t>
    </r>
    <r>
      <rPr>
        <sz val="11"/>
        <rFont val="Arial"/>
        <family val="2"/>
      </rPr>
      <t xml:space="preserve"> </t>
    </r>
  </si>
  <si>
    <r>
      <t>Kadın</t>
    </r>
    <r>
      <rPr>
        <b/>
        <i/>
        <sz val="11"/>
        <rFont val="Arial"/>
        <family val="2"/>
      </rPr>
      <t xml:space="preserve"> </t>
    </r>
  </si>
  <si>
    <t xml:space="preserve"> 4A KAPSAMINDA  İŞYERİ  VE ZORUNLU SİGORTALILARIN DAĞILIMI </t>
  </si>
  <si>
    <t xml:space="preserve"> 4A KAPSAMINDA  İŞYERİ   BÜYÜKLÜKLERİNİN  DAĞILIMI</t>
  </si>
  <si>
    <r>
      <t xml:space="preserve">   İŞYERİ BÜYÜKLÜĞÜ (İşyerinde Çalıştırılan Zorunlu Sigortalı Sayısı)</t>
    </r>
    <r>
      <rPr>
        <b/>
        <i/>
        <sz val="11"/>
        <rFont val="Arial"/>
        <family val="2"/>
      </rPr>
      <t xml:space="preserve">
</t>
    </r>
  </si>
  <si>
    <t>4A</t>
  </si>
  <si>
    <t>4A (TARIM  2925 )</t>
  </si>
  <si>
    <t xml:space="preserve"> 4A KAPSAMINDA ZORUNLU SİGORTALILARIN   İŞYERİ  BÜYÜKLÜKLÜĞÜNE  GÖRE DAĞILIMI</t>
  </si>
  <si>
    <t xml:space="preserve">4B </t>
  </si>
  <si>
    <t>4C</t>
  </si>
  <si>
    <r>
      <t>*</t>
    </r>
    <r>
      <rPr>
        <i/>
        <sz val="10"/>
        <color theme="1"/>
        <rFont val="Arial"/>
        <family val="2"/>
      </rPr>
      <t>Veriler Sosyal Güvenlik Kurumu'ndan alınmıştır</t>
    </r>
    <r>
      <rPr>
        <sz val="10"/>
        <color theme="1"/>
        <rFont val="Arial"/>
        <family val="2"/>
      </rPr>
      <t>.</t>
    </r>
  </si>
  <si>
    <r>
      <t>*</t>
    </r>
    <r>
      <rPr>
        <i/>
        <sz val="11"/>
        <color theme="1"/>
        <rFont val="Calibri"/>
        <family val="2"/>
        <scheme val="minor"/>
      </rPr>
      <t>Veriler İŞKUR'dan alınmıştır.</t>
    </r>
  </si>
  <si>
    <t>İstihdam Oranı  (%)</t>
  </si>
  <si>
    <t>Türkiye İstihdam Verileri 15+</t>
  </si>
  <si>
    <t>İstanbul İşsizlik Verileri 15+</t>
  </si>
  <si>
    <t>İşsizlik Oranı (%)</t>
  </si>
  <si>
    <t>İstanbul İstihdam Verileri 15+</t>
  </si>
  <si>
    <t>İstihdam Oranı (%)</t>
  </si>
  <si>
    <t>İstanbul İşgücü Verileri 15+</t>
  </si>
  <si>
    <t>İşgücüne Katılma Oranı (%)</t>
  </si>
  <si>
    <t>Türkiye İşsizlik Verileri 15+</t>
  </si>
  <si>
    <t>Türkiye İşgücü Verileri 15+</t>
  </si>
  <si>
    <r>
      <t>*</t>
    </r>
    <r>
      <rPr>
        <i/>
        <sz val="11"/>
        <color theme="1"/>
        <rFont val="Arial"/>
        <family val="2"/>
      </rPr>
      <t>Veriler Türkiye İstatistik Kurumu'ndan Alınmıştır.</t>
    </r>
  </si>
  <si>
    <t>lstanbul</t>
  </si>
  <si>
    <t>İşsizlik Oranı
 (%)</t>
  </si>
  <si>
    <t>İstanbul Ekonomi Bülteni - İşgücü Piyasası, Mart 2020</t>
  </si>
  <si>
    <t>SOSYAL GÜVENLİK KAPSAMINDAKİ KİŞİ VERİLERİ</t>
  </si>
  <si>
    <t xml:space="preserve"> 4C KAPSAMINDA AKTİF SİGORTALI VE AYLIK ALANLARIN DAĞILIMI</t>
  </si>
  <si>
    <t xml:space="preserve"> (25-34)</t>
  </si>
  <si>
    <t xml:space="preserve"> (55+)</t>
  </si>
  <si>
    <t xml:space="preserve"> Lise Altı
 Eğitimliler</t>
  </si>
  <si>
    <t>Yüksek 
Öğretim</t>
  </si>
  <si>
    <t>**</t>
  </si>
  <si>
    <t>*Türkiye İstatistik Kurumu verilerinden derlenmiştir.</t>
  </si>
  <si>
    <t>**Bilgi yoktur.</t>
  </si>
  <si>
    <t>İstanbul ve Türkiye 15+ Geniş Tanımlı İşsizlik Verileri</t>
  </si>
  <si>
    <t>Geniş Tanımlı İşsizlik Oranı (%)</t>
  </si>
  <si>
    <t>İstihdam (Bin Kişi)</t>
  </si>
  <si>
    <t>İstihdam 
(Bin Kişi)</t>
  </si>
  <si>
    <t>İşgücü 
(Bin Kişi)</t>
  </si>
  <si>
    <t>İşsiz (Bin Kişi)</t>
  </si>
  <si>
    <t>İşsiz
 (Bin Kişi)</t>
  </si>
  <si>
    <t>Geniş Tanımlı İşgücü 
(Bin Kişi)</t>
  </si>
  <si>
    <t>İşgücü (Bin Kişi)</t>
  </si>
  <si>
    <t>İşgücüne Dahil
 Olmayan (Bin Kişi)</t>
  </si>
  <si>
    <t>İşgücüne Katılma 
Oranı (%)</t>
  </si>
  <si>
    <t>İstanbul ve Türkiye 15+ İşgücü Verileri</t>
  </si>
  <si>
    <t>Geniş Tanımlı İşsiz (Bin Kişi)</t>
  </si>
  <si>
    <t>Geniş Tanımlı İşgücü (Bin Kişi)</t>
  </si>
  <si>
    <t>İşsizlik Oranı 
(%)</t>
  </si>
  <si>
    <t>İşsiz
(Bin Kişi)</t>
  </si>
  <si>
    <t>İstihdam
 (Bin Kişi)</t>
  </si>
  <si>
    <t>İşgücü
 (Bin Kişi)</t>
  </si>
  <si>
    <t>İstanbul İşgücüne Dahil Olmayanlar 15+ (Bin Kişi)</t>
  </si>
  <si>
    <t>TÜRKİYE İşsiz (Bin Kişi)</t>
  </si>
  <si>
    <t xml:space="preserve">İstihdam (Bin Kişi) </t>
  </si>
  <si>
    <t>Türkiye İşgücüne Dahil Olmayanlar 15+ (Bin Kişi)</t>
  </si>
  <si>
    <t>İş Bulma Ümidi Olmayan ve İş Aramayıp Çalışmaya  Hazır Olan (Bin Kişi)</t>
  </si>
  <si>
    <t>İş Bulma Ümidi Olmayan ve İş Aramayıp Çalışmaya Hazır Olan (Bin Kişi)</t>
  </si>
  <si>
    <t>Geniş Tanımlı 
İşsiz Sayısı 
(Bin Kişi)</t>
  </si>
  <si>
    <t>İstihdam Oranı 
(%)</t>
  </si>
  <si>
    <t>Kendi Hesabına 
veya İşveren</t>
  </si>
  <si>
    <t>Ücretli, Maaşlı 
veya Yevmiyeli</t>
  </si>
  <si>
    <t>50 veya Daha
Fazla Kişi</t>
  </si>
  <si>
    <t>Engelli, Yaşlı 
veya Hasta</t>
  </si>
  <si>
    <t xml:space="preserve">TOPLAM AYLIK veya GELİR ALANLAR (DOSYA) (VII+VIII+X+XI+XIII+XIV+XV+XVII+XVIII+XX)
</t>
  </si>
  <si>
    <t xml:space="preserve">TOPLAM AYLIK veya GELİR ALANLAR (KİŞİ)  (VII+VIII+IX+XI+XII+XIV+XV+XVI+XVIII+XIX)
</t>
  </si>
  <si>
    <t xml:space="preserve">TOPLAM AYLIK veya GELİR ALANLAR (DOSYA) (VII+VIII+X+XI+XIII+XIV+XV+XVII+XVIII+XX)
</t>
  </si>
  <si>
    <t>TOPLAM AYLIK veya GELİR ALANLAR 
(Dosya) (III+IV+V+VII+VIII+X+XI+XII+XIV+XV)</t>
  </si>
  <si>
    <t>Lise ve Dengi
 Meslek Okulu</t>
  </si>
  <si>
    <t>Lise ve
 Dengi Meslek 
Okulu</t>
  </si>
  <si>
    <t>Eğitim ve Öğretime
 Devam Ediyor</t>
  </si>
  <si>
    <t>Ailevi ve 
Kişisel Nedenler</t>
  </si>
  <si>
    <t xml:space="preserve">Geniş Tanımlı İşsizlik 
Oranı (%) </t>
  </si>
  <si>
    <r>
      <rPr>
        <b/>
        <vertAlign val="superscript"/>
        <sz val="10"/>
        <color theme="1"/>
        <rFont val="Arial"/>
        <family val="2"/>
      </rPr>
      <t xml:space="preserve">i </t>
    </r>
    <r>
      <rPr>
        <b/>
        <sz val="9"/>
        <color theme="1"/>
        <rFont val="Arial"/>
        <family val="2"/>
      </rPr>
      <t>Geniş Tanımlı İşsizlik:</t>
    </r>
    <r>
      <rPr>
        <sz val="9"/>
        <color theme="1"/>
        <rFont val="Arial"/>
        <family val="2"/>
      </rPr>
      <t xml:space="preserve"> Resmi olarak işsiz, ücretli veya serbest meslekte olmayan, referans dönemde (son 4 hafta içerisinde) bir işe başvurmuş
 ve çalışmaya hazır kişilere denmektedir. Geniş tanımlı işsiz ise (unemployed according to the relaxed definition) iş bulma ümidi olmayan ve 
çalışmaya hazır ama iş aramayan kişileri de kapsamaktadır. Daha fazla bilgi için: “Unemployement Rate.” International Labour Organization. 
Erişim Adresi: </t>
    </r>
    <r>
      <rPr>
        <u/>
        <sz val="9"/>
        <color theme="1"/>
        <rFont val="Arial"/>
        <family val="2"/>
      </rPr>
      <t>https://www.ilo.org/ilostat-files/Documents/description_UR_EN.pdf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</si>
</sst>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00\ _T_L_-;\-* #,##0.00\ _T_L_-;_-* &quot;-&quot;??\ _T_L_-;_-@_-"/>
    <numFmt numFmtId="165" formatCode="[$-41F]mmmm\ yy;@"/>
    <numFmt numFmtId="166" formatCode="_-* #,##0_-;\-* #,##0_-;_-* &quot;-&quot;??_-;_-@_-"/>
    <numFmt numFmtId="167" formatCode="0.0"/>
    <numFmt numFmtId="168" formatCode="_-* #,##0.0_-;\-* #,##0.0_-;_-* &quot;-&quot;??_-;_-@_-"/>
    <numFmt numFmtId="169" formatCode="#,##0.0"/>
  </numFmts>
  <fonts count="52">
    <font>
      <sz val="11"/>
      <color theme="1"/>
      <name val="Calibri"/>
      <family val="2"/>
      <scheme val="minor"/>
    </font>
    <font>
      <sz val="10"/>
      <name val="Arial"/>
      <family val="2"/>
      <charset val="162"/>
    </font>
    <font>
      <sz val="10"/>
      <name val="Arial"/>
      <family val="2"/>
      <charset val="162"/>
    </font>
    <font>
      <sz val="10"/>
      <name val="Arial Tur"/>
      <charset val="162"/>
    </font>
    <font>
      <sz val="10"/>
      <color theme="1"/>
      <name val="Calibri"/>
      <family val="2"/>
      <scheme val="minor"/>
    </font>
    <font>
      <sz val="10"/>
      <name val="Arial"/>
      <family val="2"/>
    </font>
    <font>
      <b/>
      <i/>
      <sz val="10"/>
      <name val="Calibri"/>
      <family val="2"/>
      <charset val="162"/>
      <scheme val="minor"/>
    </font>
    <font>
      <sz val="10"/>
      <name val="Calibri"/>
      <family val="2"/>
      <charset val="162"/>
      <scheme val="minor"/>
    </font>
    <font>
      <b/>
      <sz val="10"/>
      <color theme="1"/>
      <name val="Calibri"/>
      <family val="2"/>
      <charset val="162"/>
      <scheme val="minor"/>
    </font>
    <font>
      <sz val="8"/>
      <name val="Calibri"/>
      <family val="2"/>
      <scheme val="minor"/>
    </font>
    <font>
      <b/>
      <sz val="11"/>
      <color theme="1"/>
      <name val="Calibri"/>
      <family val="2"/>
      <scheme val="minor"/>
    </font>
    <font>
      <i/>
      <sz val="12"/>
      <name val="Arial"/>
      <family val="2"/>
      <charset val="162"/>
    </font>
    <font>
      <sz val="12"/>
      <name val="Arial"/>
      <family val="2"/>
      <charset val="162"/>
    </font>
    <font>
      <b/>
      <i/>
      <sz val="12"/>
      <name val="Arial"/>
      <family val="2"/>
      <charset val="162"/>
    </font>
    <font>
      <b/>
      <sz val="12"/>
      <color indexed="8"/>
      <name val="Arial"/>
      <family val="2"/>
      <charset val="162"/>
    </font>
    <font>
      <b/>
      <sz val="10"/>
      <color theme="1"/>
      <name val="Arial"/>
      <family val="2"/>
      <charset val="162"/>
    </font>
    <font>
      <sz val="11"/>
      <color theme="1"/>
      <name val="Calibri"/>
      <family val="2"/>
      <scheme val="minor"/>
    </font>
    <font>
      <i/>
      <sz val="11"/>
      <color theme="1"/>
      <name val="Calibri"/>
      <family val="2"/>
      <scheme val="minor"/>
    </font>
    <font>
      <sz val="11"/>
      <color theme="1"/>
      <name val="Arial"/>
      <family val="2"/>
    </font>
    <font>
      <sz val="10"/>
      <color theme="1"/>
      <name val="Arial"/>
      <family val="2"/>
    </font>
    <font>
      <sz val="10"/>
      <color rgb="FF333333"/>
      <name val="Helvetica Neue"/>
      <family val="2"/>
    </font>
    <font>
      <b/>
      <sz val="10"/>
      <color theme="1"/>
      <name val="Arial"/>
      <family val="2"/>
    </font>
    <font>
      <b/>
      <sz val="11"/>
      <color theme="1"/>
      <name val="Arial"/>
      <family val="2"/>
    </font>
    <font>
      <sz val="10"/>
      <color rgb="FF333333"/>
      <name val="Arial"/>
      <family val="2"/>
    </font>
    <font>
      <b/>
      <sz val="12"/>
      <color theme="1"/>
      <name val="Arial"/>
      <family val="2"/>
    </font>
    <font>
      <b/>
      <sz val="11"/>
      <color theme="1"/>
      <name val="Arial"/>
      <family val="2"/>
      <charset val="162"/>
    </font>
    <font>
      <sz val="11"/>
      <color rgb="FF333333"/>
      <name val="Arial"/>
      <family val="2"/>
    </font>
    <font>
      <b/>
      <sz val="10"/>
      <name val="Arial"/>
      <family val="2"/>
    </font>
    <font>
      <i/>
      <sz val="11"/>
      <color theme="1"/>
      <name val="Arial"/>
      <family val="2"/>
    </font>
    <font>
      <i/>
      <sz val="10"/>
      <color theme="1"/>
      <name val="Arial"/>
      <family val="2"/>
    </font>
    <font>
      <b/>
      <sz val="11"/>
      <name val="Arial"/>
      <family val="2"/>
    </font>
    <font>
      <sz val="10"/>
      <color indexed="8"/>
      <name val="Arial"/>
      <family val="2"/>
    </font>
    <font>
      <b/>
      <sz val="11"/>
      <color rgb="FF000000"/>
      <name val="Arial"/>
      <family val="2"/>
    </font>
    <font>
      <b/>
      <sz val="10"/>
      <color indexed="8"/>
      <name val="Arial"/>
      <family val="2"/>
    </font>
    <font>
      <b/>
      <i/>
      <sz val="10"/>
      <name val="Arial"/>
      <family val="2"/>
    </font>
    <font>
      <sz val="10"/>
      <color rgb="FF000000"/>
      <name val="Arial"/>
      <family val="2"/>
    </font>
    <font>
      <b/>
      <sz val="10"/>
      <color indexed="9"/>
      <name val="Arial"/>
      <family val="2"/>
    </font>
    <font>
      <i/>
      <sz val="11"/>
      <color indexed="8"/>
      <name val="Arial"/>
      <family val="2"/>
    </font>
    <font>
      <b/>
      <sz val="11"/>
      <color indexed="8"/>
      <name val="Arial"/>
      <family val="2"/>
    </font>
    <font>
      <sz val="11"/>
      <color indexed="8"/>
      <name val="Arial"/>
      <family val="2"/>
    </font>
    <font>
      <sz val="11"/>
      <name val="Arial"/>
      <family val="2"/>
    </font>
    <font>
      <b/>
      <i/>
      <sz val="11"/>
      <name val="Arial"/>
      <family val="2"/>
    </font>
    <font>
      <b/>
      <sz val="12"/>
      <name val="Arial"/>
      <family val="2"/>
    </font>
    <font>
      <i/>
      <sz val="11"/>
      <name val="Arial"/>
      <family val="2"/>
    </font>
    <font>
      <b/>
      <sz val="14"/>
      <color theme="1"/>
      <name val="Arial"/>
      <family val="2"/>
    </font>
    <font>
      <b/>
      <sz val="16"/>
      <color theme="1"/>
      <name val="Arial"/>
      <family val="2"/>
    </font>
    <font>
      <b/>
      <sz val="11"/>
      <name val="Arial"/>
      <family val="2"/>
      <charset val="162"/>
    </font>
    <font>
      <vertAlign val="superscript"/>
      <sz val="9"/>
      <color theme="1"/>
      <name val="Arial"/>
      <family val="2"/>
    </font>
    <font>
      <sz val="9"/>
      <color theme="1"/>
      <name val="Arial"/>
      <family val="2"/>
    </font>
    <font>
      <b/>
      <vertAlign val="superscript"/>
      <sz val="10"/>
      <color theme="1"/>
      <name val="Arial"/>
      <family val="2"/>
    </font>
    <font>
      <b/>
      <sz val="9"/>
      <color theme="1"/>
      <name val="Arial"/>
      <family val="2"/>
    </font>
    <font>
      <u/>
      <sz val="9"/>
      <color theme="1"/>
      <name val="Arial"/>
      <family val="2"/>
    </font>
  </fonts>
  <fills count="7">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9" tint="0.59999389629810485"/>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thin">
        <color theme="2" tint="-9.9978637043366805E-2"/>
      </bottom>
      <diagonal/>
    </border>
    <border>
      <left/>
      <right/>
      <top style="thin">
        <color theme="2" tint="-9.9978637043366805E-2"/>
      </top>
      <bottom style="thin">
        <color theme="2" tint="-9.9978637043366805E-2"/>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right style="thin">
        <color theme="2" tint="-9.9978637043366805E-2"/>
      </right>
      <top/>
      <bottom style="thin">
        <color theme="2" tint="-9.9978637043366805E-2"/>
      </bottom>
      <diagonal/>
    </border>
    <border>
      <left style="thin">
        <color theme="2" tint="-9.9978637043366805E-2"/>
      </left>
      <right/>
      <top style="thin">
        <color theme="2" tint="-9.9978637043366805E-2"/>
      </top>
      <bottom style="thin">
        <color theme="2" tint="-9.9978637043366805E-2"/>
      </bottom>
      <diagonal/>
    </border>
    <border>
      <left/>
      <right style="thin">
        <color theme="2" tint="-9.9978637043366805E-2"/>
      </right>
      <top style="thin">
        <color theme="2" tint="-9.9978637043366805E-2"/>
      </top>
      <bottom style="thin">
        <color theme="2" tint="-9.9978637043366805E-2"/>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right style="hair">
        <color indexed="64"/>
      </right>
      <top style="medium">
        <color indexed="64"/>
      </top>
      <bottom/>
      <diagonal/>
    </border>
    <border>
      <left style="thin">
        <color indexed="64"/>
      </left>
      <right style="thin">
        <color indexed="64"/>
      </right>
      <top style="medium">
        <color indexed="64"/>
      </top>
      <bottom/>
      <diagonal/>
    </border>
    <border>
      <left style="thin">
        <color indexed="64"/>
      </left>
      <right style="hair">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style="medium">
        <color indexed="64"/>
      </top>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style="medium">
        <color theme="1"/>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theme="1"/>
      </right>
      <top/>
      <bottom style="thin">
        <color indexed="64"/>
      </bottom>
      <diagonal/>
    </border>
    <border>
      <left style="medium">
        <color theme="1"/>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theme="1"/>
      </right>
      <top style="thin">
        <color indexed="64"/>
      </top>
      <bottom/>
      <diagonal/>
    </border>
    <border>
      <left style="thin">
        <color theme="0" tint="-0.14999847407452621"/>
      </left>
      <right style="thin">
        <color theme="0" tint="-0.14999847407452621"/>
      </right>
      <top style="medium">
        <color indexed="64"/>
      </top>
      <bottom style="thin">
        <color indexed="64"/>
      </bottom>
      <diagonal/>
    </border>
    <border>
      <left style="thin">
        <color theme="0" tint="-0.14999847407452621"/>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right style="thin">
        <color theme="0" tint="-0.14999847407452621"/>
      </right>
      <top style="medium">
        <color indexed="64"/>
      </top>
      <bottom style="thin">
        <color indexed="64"/>
      </bottom>
      <diagonal/>
    </border>
    <border>
      <left style="medium">
        <color indexed="64"/>
      </left>
      <right/>
      <top/>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thin">
        <color theme="2" tint="-0.249977111117893"/>
      </right>
      <top style="thin">
        <color theme="2" tint="-9.9978637043366805E-2"/>
      </top>
      <bottom style="thin">
        <color theme="2" tint="-9.9978637043366805E-2"/>
      </bottom>
      <diagonal/>
    </border>
    <border>
      <left/>
      <right style="thin">
        <color theme="2" tint="-9.9978637043366805E-2"/>
      </right>
      <top/>
      <bottom/>
      <diagonal/>
    </border>
    <border>
      <left style="thin">
        <color theme="2" tint="-9.9978637043366805E-2"/>
      </left>
      <right style="thin">
        <color theme="2" tint="-9.9978637043366805E-2"/>
      </right>
      <top/>
      <bottom/>
      <diagonal/>
    </border>
    <border>
      <left/>
      <right style="medium">
        <color indexed="64"/>
      </right>
      <top style="medium">
        <color indexed="64"/>
      </top>
      <bottom style="thin">
        <color indexed="64"/>
      </bottom>
      <diagonal/>
    </border>
    <border>
      <left style="medium">
        <color theme="1"/>
      </left>
      <right style="thin">
        <color theme="1"/>
      </right>
      <top style="medium">
        <color indexed="64"/>
      </top>
      <bottom/>
      <diagonal/>
    </border>
    <border>
      <left style="thin">
        <color theme="1"/>
      </left>
      <right style="thin">
        <color theme="1"/>
      </right>
      <top style="medium">
        <color indexed="64"/>
      </top>
      <bottom/>
      <diagonal/>
    </border>
    <border>
      <left style="thin">
        <color theme="1"/>
      </left>
      <right/>
      <top style="medium">
        <color indexed="64"/>
      </top>
      <bottom/>
      <diagonal/>
    </border>
    <border>
      <left style="thin">
        <color theme="1"/>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theme="1"/>
      </left>
      <right style="medium">
        <color theme="1"/>
      </right>
      <top/>
      <bottom style="thin">
        <color theme="1"/>
      </bottom>
      <diagonal/>
    </border>
    <border>
      <left style="medium">
        <color theme="1"/>
      </left>
      <right style="thin">
        <color theme="1"/>
      </right>
      <top/>
      <bottom/>
      <diagonal/>
    </border>
    <border>
      <left style="thin">
        <color theme="1"/>
      </left>
      <right style="medium">
        <color theme="1"/>
      </right>
      <top/>
      <bottom/>
      <diagonal/>
    </border>
    <border>
      <left style="thin">
        <color theme="1"/>
      </left>
      <right style="thin">
        <color theme="1"/>
      </right>
      <top/>
      <bottom/>
      <diagonal/>
    </border>
    <border>
      <left style="medium">
        <color theme="1"/>
      </left>
      <right/>
      <top/>
      <bottom/>
      <diagonal/>
    </border>
    <border>
      <left/>
      <right style="medium">
        <color theme="1"/>
      </right>
      <top/>
      <bottom/>
      <diagonal/>
    </border>
    <border>
      <left style="medium">
        <color theme="1"/>
      </left>
      <right style="medium">
        <color theme="1"/>
      </right>
      <top style="thin">
        <color theme="1"/>
      </top>
      <bottom style="thin">
        <color theme="1"/>
      </bottom>
      <diagonal/>
    </border>
    <border>
      <left style="medium">
        <color theme="1"/>
      </left>
      <right style="thin">
        <color theme="1"/>
      </right>
      <top style="medium">
        <color theme="1"/>
      </top>
      <bottom style="medium">
        <color theme="1"/>
      </bottom>
      <diagonal/>
    </border>
    <border>
      <left style="thin">
        <color theme="1"/>
      </left>
      <right style="medium">
        <color theme="1"/>
      </right>
      <top style="medium">
        <color theme="1"/>
      </top>
      <bottom style="medium">
        <color theme="1"/>
      </bottom>
      <diagonal/>
    </border>
    <border>
      <left style="thin">
        <color theme="1"/>
      </left>
      <right style="thin">
        <color theme="1"/>
      </right>
      <top style="medium">
        <color theme="1"/>
      </top>
      <bottom style="medium">
        <color theme="1"/>
      </bottom>
      <diagonal/>
    </border>
    <border>
      <left style="thin">
        <color theme="1"/>
      </left>
      <right/>
      <top style="medium">
        <color theme="1"/>
      </top>
      <bottom style="medium">
        <color theme="1"/>
      </bottom>
      <diagonal/>
    </border>
    <border>
      <left style="medium">
        <color theme="1"/>
      </left>
      <right style="thin">
        <color theme="1"/>
      </right>
      <top style="medium">
        <color theme="1"/>
      </top>
      <bottom/>
      <diagonal/>
    </border>
    <border>
      <left style="thin">
        <color theme="1"/>
      </left>
      <right style="thin">
        <color theme="1"/>
      </right>
      <top style="medium">
        <color theme="1"/>
      </top>
      <bottom/>
      <diagonal/>
    </border>
    <border>
      <left style="thin">
        <color theme="1"/>
      </left>
      <right/>
      <top style="medium">
        <color theme="1"/>
      </top>
      <bottom/>
      <diagonal/>
    </border>
    <border>
      <left style="thin">
        <color theme="1"/>
      </left>
      <right style="medium">
        <color theme="1"/>
      </right>
      <top style="medium">
        <color theme="1"/>
      </top>
      <bottom/>
      <diagonal/>
    </border>
    <border>
      <left style="medium">
        <color theme="1"/>
      </left>
      <right style="thin">
        <color theme="1"/>
      </right>
      <top/>
      <bottom style="thin">
        <color theme="1"/>
      </bottom>
      <diagonal/>
    </border>
    <border>
      <left style="thin">
        <color theme="1"/>
      </left>
      <right style="medium">
        <color theme="1"/>
      </right>
      <top/>
      <bottom style="thin">
        <color theme="1"/>
      </bottom>
      <diagonal/>
    </border>
    <border>
      <left style="thin">
        <color theme="1"/>
      </left>
      <right style="thin">
        <color theme="1"/>
      </right>
      <top/>
      <bottom style="thin">
        <color theme="1"/>
      </bottom>
      <diagonal/>
    </border>
    <border>
      <left style="thin">
        <color theme="1"/>
      </left>
      <right/>
      <top/>
      <bottom style="thin">
        <color theme="1"/>
      </bottom>
      <diagonal/>
    </border>
    <border>
      <left style="medium">
        <color theme="1"/>
      </left>
      <right style="thin">
        <color theme="1"/>
      </right>
      <top style="medium">
        <color theme="1"/>
      </top>
      <bottom style="thin">
        <color theme="1"/>
      </bottom>
      <diagonal/>
    </border>
    <border>
      <left style="thin">
        <color theme="1"/>
      </left>
      <right style="thin">
        <color theme="1"/>
      </right>
      <top style="medium">
        <color theme="1"/>
      </top>
      <bottom style="thin">
        <color theme="1"/>
      </bottom>
      <diagonal/>
    </border>
    <border>
      <left style="thin">
        <color theme="1"/>
      </left>
      <right/>
      <top style="medium">
        <color theme="1"/>
      </top>
      <bottom style="thin">
        <color theme="1"/>
      </bottom>
      <diagonal/>
    </border>
    <border>
      <left style="medium">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indexed="64"/>
      </left>
      <right style="medium">
        <color theme="1"/>
      </right>
      <top style="medium">
        <color indexed="64"/>
      </top>
      <bottom style="thin">
        <color theme="1"/>
      </bottom>
      <diagonal/>
    </border>
    <border>
      <left style="thin">
        <color theme="1"/>
      </left>
      <right style="medium">
        <color theme="1"/>
      </right>
      <top style="medium">
        <color indexed="64"/>
      </top>
      <bottom/>
      <diagonal/>
    </border>
    <border>
      <left style="medium">
        <color indexed="64"/>
      </left>
      <right style="medium">
        <color theme="1"/>
      </right>
      <top style="thin">
        <color theme="1"/>
      </top>
      <bottom style="medium">
        <color indexed="64"/>
      </bottom>
      <diagonal/>
    </border>
    <border>
      <left style="thin">
        <color theme="1"/>
      </left>
      <right style="medium">
        <color indexed="64"/>
      </right>
      <top style="medium">
        <color theme="1"/>
      </top>
      <bottom/>
      <diagonal/>
    </border>
    <border>
      <left style="medium">
        <color theme="1"/>
      </left>
      <right/>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theme="1"/>
      </right>
      <top/>
      <bottom style="thin">
        <color theme="1"/>
      </bottom>
      <diagonal/>
    </border>
    <border>
      <left style="medium">
        <color indexed="64"/>
      </left>
      <right style="medium">
        <color theme="1"/>
      </right>
      <top style="thin">
        <color theme="1"/>
      </top>
      <bottom style="thin">
        <color theme="1"/>
      </bottom>
      <diagonal/>
    </border>
    <border>
      <left style="medium">
        <color theme="1"/>
      </left>
      <right style="thin">
        <color theme="1"/>
      </right>
      <top style="thin">
        <color theme="1"/>
      </top>
      <bottom style="medium">
        <color indexed="64"/>
      </bottom>
      <diagonal/>
    </border>
    <border>
      <left style="thin">
        <color theme="1"/>
      </left>
      <right style="medium">
        <color theme="1"/>
      </right>
      <top style="thin">
        <color theme="1"/>
      </top>
      <bottom style="medium">
        <color indexed="64"/>
      </bottom>
      <diagonal/>
    </border>
    <border>
      <left style="thin">
        <color theme="1"/>
      </left>
      <right style="thin">
        <color theme="1"/>
      </right>
      <top style="thin">
        <color theme="1"/>
      </top>
      <bottom style="medium">
        <color indexed="64"/>
      </bottom>
      <diagonal/>
    </border>
    <border>
      <left style="thin">
        <color theme="1"/>
      </left>
      <right/>
      <top style="thin">
        <color theme="1"/>
      </top>
      <bottom style="medium">
        <color indexed="64"/>
      </bottom>
      <diagonal/>
    </border>
    <border>
      <left style="medium">
        <color indexed="64"/>
      </left>
      <right/>
      <top/>
      <bottom style="thin">
        <color theme="1"/>
      </bottom>
      <diagonal/>
    </border>
    <border>
      <left style="medium">
        <color indexed="64"/>
      </left>
      <right/>
      <top style="thin">
        <color theme="1"/>
      </top>
      <bottom style="thin">
        <color theme="1"/>
      </bottom>
      <diagonal/>
    </border>
    <border>
      <left style="medium">
        <color indexed="64"/>
      </left>
      <right/>
      <top style="thin">
        <color theme="1"/>
      </top>
      <bottom style="medium">
        <color indexed="64"/>
      </bottom>
      <diagonal/>
    </border>
    <border>
      <left style="medium">
        <color indexed="64"/>
      </left>
      <right style="medium">
        <color theme="1"/>
      </right>
      <top style="medium">
        <color indexed="64"/>
      </top>
      <bottom/>
      <diagonal/>
    </border>
    <border>
      <left style="medium">
        <color indexed="64"/>
      </left>
      <right style="medium">
        <color theme="1"/>
      </right>
      <top/>
      <bottom style="medium">
        <color indexed="64"/>
      </bottom>
      <diagonal/>
    </border>
    <border>
      <left style="medium">
        <color indexed="64"/>
      </left>
      <right style="thin">
        <color theme="1"/>
      </right>
      <top style="medium">
        <color theme="1"/>
      </top>
      <bottom style="medium">
        <color theme="1"/>
      </bottom>
      <diagonal/>
    </border>
    <border>
      <left style="thin">
        <color theme="1"/>
      </left>
      <right style="medium">
        <color indexed="64"/>
      </right>
      <top style="medium">
        <color theme="1"/>
      </top>
      <bottom style="medium">
        <color theme="1"/>
      </bottom>
      <diagonal/>
    </border>
    <border>
      <left style="medium">
        <color indexed="64"/>
      </left>
      <right/>
      <top/>
      <bottom style="thin">
        <color indexed="64"/>
      </bottom>
      <diagonal/>
    </border>
    <border>
      <left style="medium">
        <color indexed="64"/>
      </left>
      <right style="thin">
        <color theme="1"/>
      </right>
      <top style="medium">
        <color indexed="64"/>
      </top>
      <bottom style="medium">
        <color indexed="64"/>
      </bottom>
      <diagonal/>
    </border>
    <border>
      <left style="thin">
        <color theme="1"/>
      </left>
      <right style="thin">
        <color theme="1"/>
      </right>
      <top style="medium">
        <color indexed="64"/>
      </top>
      <bottom style="medium">
        <color indexed="64"/>
      </bottom>
      <diagonal/>
    </border>
    <border>
      <left style="thin">
        <color theme="1"/>
      </left>
      <right style="medium">
        <color indexed="64"/>
      </right>
      <top style="medium">
        <color indexed="64"/>
      </top>
      <bottom style="medium">
        <color indexed="64"/>
      </bottom>
      <diagonal/>
    </border>
    <border>
      <left/>
      <right style="thin">
        <color theme="1"/>
      </right>
      <top style="medium">
        <color theme="1"/>
      </top>
      <bottom/>
      <diagonal/>
    </border>
    <border>
      <left style="thin">
        <color indexed="64"/>
      </left>
      <right/>
      <top/>
      <bottom/>
      <diagonal/>
    </border>
    <border>
      <left/>
      <right style="thin">
        <color indexed="64"/>
      </right>
      <top/>
      <bottom/>
      <diagonal/>
    </border>
    <border>
      <left/>
      <right style="medium">
        <color indexed="64"/>
      </right>
      <top/>
      <bottom style="thin">
        <color indexed="64"/>
      </bottom>
      <diagonal/>
    </border>
    <border>
      <left style="thin">
        <color theme="1"/>
      </left>
      <right style="medium">
        <color indexed="64"/>
      </right>
      <top/>
      <bottom style="thin">
        <color theme="1"/>
      </bottom>
      <diagonal/>
    </border>
    <border>
      <left style="thin">
        <color theme="1"/>
      </left>
      <right style="medium">
        <color indexed="64"/>
      </right>
      <top style="thin">
        <color theme="1"/>
      </top>
      <bottom style="thin">
        <color theme="1"/>
      </bottom>
      <diagonal/>
    </border>
    <border>
      <left style="thin">
        <color theme="1"/>
      </left>
      <right style="medium">
        <color indexed="64"/>
      </right>
      <top style="thin">
        <color theme="1"/>
      </top>
      <bottom style="medium">
        <color indexed="64"/>
      </bottom>
      <diagonal/>
    </border>
  </borders>
  <cellStyleXfs count="9">
    <xf numFmtId="0" fontId="0" fillId="0" borderId="0"/>
    <xf numFmtId="3" fontId="1" fillId="0" borderId="0">
      <alignment vertical="center" wrapText="1"/>
    </xf>
    <xf numFmtId="0" fontId="2" fillId="0" borderId="0"/>
    <xf numFmtId="0" fontId="3" fillId="0" borderId="0"/>
    <xf numFmtId="164" fontId="1" fillId="0" borderId="0" applyFont="0" applyFill="0" applyBorder="0" applyAlignment="0" applyProtection="0"/>
    <xf numFmtId="0" fontId="5" fillId="0" borderId="0"/>
    <xf numFmtId="0" fontId="1" fillId="0" borderId="0"/>
    <xf numFmtId="0" fontId="1" fillId="0" borderId="0"/>
    <xf numFmtId="43" fontId="16" fillId="0" borderId="0" applyFont="0" applyFill="0" applyBorder="0" applyAlignment="0" applyProtection="0"/>
  </cellStyleXfs>
  <cellXfs count="1083">
    <xf numFmtId="0" fontId="0" fillId="0" borderId="0" xfId="0"/>
    <xf numFmtId="0" fontId="0" fillId="3" borderId="0" xfId="0" applyFill="1" applyBorder="1"/>
    <xf numFmtId="0" fontId="0" fillId="3" borderId="0" xfId="0" applyFont="1" applyFill="1" applyBorder="1"/>
    <xf numFmtId="0" fontId="18" fillId="3" borderId="0" xfId="0" applyFont="1" applyFill="1"/>
    <xf numFmtId="0" fontId="19" fillId="3" borderId="0" xfId="0" applyFont="1" applyFill="1"/>
    <xf numFmtId="0" fontId="20" fillId="0" borderId="3" xfId="0" applyFont="1" applyBorder="1"/>
    <xf numFmtId="0" fontId="20" fillId="0" borderId="91" xfId="0" applyFont="1" applyBorder="1"/>
    <xf numFmtId="0" fontId="5" fillId="0" borderId="19" xfId="0" applyFont="1" applyBorder="1"/>
    <xf numFmtId="0" fontId="5" fillId="0" borderId="1" xfId="0" applyFont="1" applyBorder="1"/>
    <xf numFmtId="0" fontId="5" fillId="0" borderId="16" xfId="0" applyFont="1" applyBorder="1"/>
    <xf numFmtId="0" fontId="19" fillId="3" borderId="19" xfId="0" applyFont="1" applyFill="1" applyBorder="1"/>
    <xf numFmtId="0" fontId="19" fillId="3" borderId="1" xfId="0" applyFont="1" applyFill="1" applyBorder="1"/>
    <xf numFmtId="0" fontId="19" fillId="3" borderId="2" xfId="0" applyFont="1" applyFill="1" applyBorder="1"/>
    <xf numFmtId="0" fontId="19" fillId="3" borderId="15" xfId="0" applyFont="1" applyFill="1" applyBorder="1"/>
    <xf numFmtId="0" fontId="19" fillId="3" borderId="60" xfId="0" applyFont="1" applyFill="1" applyBorder="1"/>
    <xf numFmtId="0" fontId="19" fillId="3" borderId="40" xfId="0" applyFont="1" applyFill="1" applyBorder="1"/>
    <xf numFmtId="0" fontId="19" fillId="3" borderId="41" xfId="0" applyFont="1" applyFill="1" applyBorder="1"/>
    <xf numFmtId="0" fontId="4" fillId="0" borderId="19" xfId="0" applyFont="1" applyBorder="1"/>
    <xf numFmtId="0" fontId="4" fillId="0" borderId="1" xfId="0" applyFont="1" applyBorder="1"/>
    <xf numFmtId="0" fontId="4" fillId="0" borderId="2" xfId="0" applyFont="1" applyBorder="1"/>
    <xf numFmtId="0" fontId="19" fillId="3" borderId="16" xfId="0" applyFont="1" applyFill="1" applyBorder="1"/>
    <xf numFmtId="0" fontId="20" fillId="0" borderId="55" xfId="0" applyFont="1" applyBorder="1"/>
    <xf numFmtId="0" fontId="20" fillId="0" borderId="92" xfId="0" applyFont="1" applyBorder="1"/>
    <xf numFmtId="0" fontId="5" fillId="0" borderId="42" xfId="0" applyFont="1" applyBorder="1"/>
    <xf numFmtId="0" fontId="5" fillId="0" borderId="12" xfId="0" applyFont="1" applyBorder="1"/>
    <xf numFmtId="0" fontId="5" fillId="0" borderId="17" xfId="0" applyFont="1" applyBorder="1"/>
    <xf numFmtId="0" fontId="19" fillId="3" borderId="42" xfId="0" applyFont="1" applyFill="1" applyBorder="1"/>
    <xf numFmtId="0" fontId="19" fillId="3" borderId="12" xfId="0" applyFont="1" applyFill="1" applyBorder="1"/>
    <xf numFmtId="0" fontId="19" fillId="3" borderId="13" xfId="0" applyFont="1" applyFill="1" applyBorder="1"/>
    <xf numFmtId="0" fontId="19" fillId="3" borderId="17" xfId="0" applyFont="1" applyFill="1" applyBorder="1"/>
    <xf numFmtId="166" fontId="19" fillId="3" borderId="108" xfId="8" applyNumberFormat="1" applyFont="1" applyFill="1" applyBorder="1"/>
    <xf numFmtId="166" fontId="19" fillId="3" borderId="109" xfId="8" applyNumberFormat="1" applyFont="1" applyFill="1" applyBorder="1"/>
    <xf numFmtId="166" fontId="19" fillId="3" borderId="110" xfId="8" applyNumberFormat="1" applyFont="1" applyFill="1" applyBorder="1"/>
    <xf numFmtId="166" fontId="19" fillId="3" borderId="111" xfId="8" applyNumberFormat="1" applyFont="1" applyFill="1" applyBorder="1"/>
    <xf numFmtId="3" fontId="19" fillId="3" borderId="112" xfId="0" applyNumberFormat="1" applyFont="1" applyFill="1" applyBorder="1"/>
    <xf numFmtId="3" fontId="19" fillId="3" borderId="113" xfId="0" applyNumberFormat="1" applyFont="1" applyFill="1" applyBorder="1"/>
    <xf numFmtId="3" fontId="19" fillId="3" borderId="114" xfId="0" applyNumberFormat="1" applyFont="1" applyFill="1" applyBorder="1"/>
    <xf numFmtId="3" fontId="19" fillId="3" borderId="114" xfId="0" applyNumberFormat="1" applyFont="1" applyFill="1" applyBorder="1" applyAlignment="1">
      <alignment horizontal="right"/>
    </xf>
    <xf numFmtId="3" fontId="19" fillId="3" borderId="15" xfId="0" applyNumberFormat="1" applyFont="1" applyFill="1" applyBorder="1"/>
    <xf numFmtId="3" fontId="19" fillId="3" borderId="40" xfId="0" applyNumberFormat="1" applyFont="1" applyFill="1" applyBorder="1"/>
    <xf numFmtId="3" fontId="19" fillId="3" borderId="41" xfId="0" applyNumberFormat="1" applyFont="1" applyFill="1" applyBorder="1"/>
    <xf numFmtId="166" fontId="19" fillId="3" borderId="115" xfId="8" applyNumberFormat="1" applyFont="1" applyFill="1" applyBorder="1"/>
    <xf numFmtId="166" fontId="19" fillId="3" borderId="116" xfId="8" applyNumberFormat="1" applyFont="1" applyFill="1" applyBorder="1"/>
    <xf numFmtId="166" fontId="19" fillId="3" borderId="117" xfId="8" applyNumberFormat="1" applyFont="1" applyFill="1" applyBorder="1"/>
    <xf numFmtId="166" fontId="19" fillId="3" borderId="118" xfId="8" applyNumberFormat="1" applyFont="1" applyFill="1" applyBorder="1"/>
    <xf numFmtId="3" fontId="19" fillId="3" borderId="115" xfId="0" applyNumberFormat="1" applyFont="1" applyFill="1" applyBorder="1"/>
    <xf numFmtId="3" fontId="19" fillId="3" borderId="117" xfId="0" applyNumberFormat="1" applyFont="1" applyFill="1" applyBorder="1"/>
    <xf numFmtId="3" fontId="19" fillId="3" borderId="118" xfId="0" applyNumberFormat="1" applyFont="1" applyFill="1" applyBorder="1"/>
    <xf numFmtId="3" fontId="19" fillId="3" borderId="19" xfId="0" applyNumberFormat="1" applyFont="1" applyFill="1" applyBorder="1"/>
    <xf numFmtId="3" fontId="19" fillId="3" borderId="1" xfId="0" applyNumberFormat="1" applyFont="1" applyFill="1" applyBorder="1"/>
    <xf numFmtId="3" fontId="19" fillId="3" borderId="16" xfId="0" applyNumberFormat="1" applyFont="1" applyFill="1" applyBorder="1"/>
    <xf numFmtId="3" fontId="19" fillId="3" borderId="42" xfId="0" applyNumberFormat="1" applyFont="1" applyFill="1" applyBorder="1"/>
    <xf numFmtId="3" fontId="19" fillId="3" borderId="12" xfId="0" applyNumberFormat="1" applyFont="1" applyFill="1" applyBorder="1"/>
    <xf numFmtId="3" fontId="19" fillId="3" borderId="17" xfId="0" applyNumberFormat="1" applyFont="1" applyFill="1" applyBorder="1"/>
    <xf numFmtId="166" fontId="19" fillId="3" borderId="15" xfId="8" applyNumberFormat="1" applyFont="1" applyFill="1" applyBorder="1"/>
    <xf numFmtId="166" fontId="19" fillId="3" borderId="60" xfId="8" applyNumberFormat="1" applyFont="1" applyFill="1" applyBorder="1"/>
    <xf numFmtId="166" fontId="19" fillId="3" borderId="40" xfId="8" applyNumberFormat="1" applyFont="1" applyFill="1" applyBorder="1"/>
    <xf numFmtId="166" fontId="19" fillId="3" borderId="41" xfId="8" applyNumberFormat="1" applyFont="1" applyFill="1" applyBorder="1"/>
    <xf numFmtId="166" fontId="19" fillId="3" borderId="54" xfId="8" applyNumberFormat="1" applyFont="1" applyFill="1" applyBorder="1"/>
    <xf numFmtId="166" fontId="5" fillId="0" borderId="15" xfId="8" applyNumberFormat="1" applyFont="1" applyBorder="1"/>
    <xf numFmtId="166" fontId="5" fillId="0" borderId="40" xfId="8" applyNumberFormat="1" applyFont="1" applyBorder="1"/>
    <xf numFmtId="3" fontId="5" fillId="0" borderId="40" xfId="8" applyNumberFormat="1" applyFont="1" applyBorder="1"/>
    <xf numFmtId="3" fontId="5" fillId="0" borderId="41" xfId="8" applyNumberFormat="1" applyFont="1" applyBorder="1"/>
    <xf numFmtId="3" fontId="19" fillId="3" borderId="15" xfId="8" applyNumberFormat="1" applyFont="1" applyFill="1" applyBorder="1"/>
    <xf numFmtId="3" fontId="19" fillId="3" borderId="40" xfId="8" applyNumberFormat="1" applyFont="1" applyFill="1" applyBorder="1"/>
    <xf numFmtId="3" fontId="19" fillId="3" borderId="41" xfId="8" applyNumberFormat="1" applyFont="1" applyFill="1" applyBorder="1"/>
    <xf numFmtId="166" fontId="19" fillId="3" borderId="19" xfId="8" applyNumberFormat="1" applyFont="1" applyFill="1" applyBorder="1"/>
    <xf numFmtId="166" fontId="19" fillId="3" borderId="2" xfId="8" applyNumberFormat="1" applyFont="1" applyFill="1" applyBorder="1"/>
    <xf numFmtId="166" fontId="19" fillId="3" borderId="1" xfId="8" applyNumberFormat="1" applyFont="1" applyFill="1" applyBorder="1"/>
    <xf numFmtId="166" fontId="19" fillId="3" borderId="16" xfId="8" applyNumberFormat="1" applyFont="1" applyFill="1" applyBorder="1"/>
    <xf numFmtId="166" fontId="19" fillId="3" borderId="3" xfId="8" applyNumberFormat="1" applyFont="1" applyFill="1" applyBorder="1"/>
    <xf numFmtId="166" fontId="5" fillId="0" borderId="19" xfId="8" applyNumberFormat="1" applyFont="1" applyBorder="1"/>
    <xf numFmtId="166" fontId="5" fillId="0" borderId="1" xfId="8" applyNumberFormat="1" applyFont="1" applyBorder="1"/>
    <xf numFmtId="3" fontId="5" fillId="0" borderId="1" xfId="8" applyNumberFormat="1" applyFont="1" applyBorder="1"/>
    <xf numFmtId="3" fontId="5" fillId="0" borderId="16" xfId="8" applyNumberFormat="1" applyFont="1" applyBorder="1"/>
    <xf numFmtId="3" fontId="0" fillId="0" borderId="19" xfId="0" applyNumberFormat="1" applyBorder="1"/>
    <xf numFmtId="3" fontId="0" fillId="0" borderId="1" xfId="0" applyNumberFormat="1" applyBorder="1"/>
    <xf numFmtId="3" fontId="0" fillId="0" borderId="16" xfId="0" applyNumberFormat="1" applyBorder="1"/>
    <xf numFmtId="3" fontId="19" fillId="3" borderId="19" xfId="8" applyNumberFormat="1" applyFont="1" applyFill="1" applyBorder="1"/>
    <xf numFmtId="3" fontId="19" fillId="3" borderId="1" xfId="8" applyNumberFormat="1" applyFont="1" applyFill="1" applyBorder="1"/>
    <xf numFmtId="3" fontId="19" fillId="3" borderId="16" xfId="8" applyNumberFormat="1" applyFont="1" applyFill="1" applyBorder="1"/>
    <xf numFmtId="3" fontId="19" fillId="3" borderId="64" xfId="8" applyNumberFormat="1" applyFont="1" applyFill="1" applyBorder="1"/>
    <xf numFmtId="3" fontId="19" fillId="3" borderId="61" xfId="8" applyNumberFormat="1" applyFont="1" applyFill="1" applyBorder="1"/>
    <xf numFmtId="3" fontId="19" fillId="3" borderId="61" xfId="0" applyNumberFormat="1" applyFont="1" applyFill="1" applyBorder="1"/>
    <xf numFmtId="3" fontId="19" fillId="3" borderId="65" xfId="0" applyNumberFormat="1" applyFont="1" applyFill="1" applyBorder="1"/>
    <xf numFmtId="166" fontId="19" fillId="3" borderId="42" xfId="8" applyNumberFormat="1" applyFont="1" applyFill="1" applyBorder="1"/>
    <xf numFmtId="166" fontId="19" fillId="3" borderId="13" xfId="8" applyNumberFormat="1" applyFont="1" applyFill="1" applyBorder="1"/>
    <xf numFmtId="166" fontId="19" fillId="3" borderId="12" xfId="8" applyNumberFormat="1" applyFont="1" applyFill="1" applyBorder="1"/>
    <xf numFmtId="166" fontId="19" fillId="3" borderId="17" xfId="8" applyNumberFormat="1" applyFont="1" applyFill="1" applyBorder="1"/>
    <xf numFmtId="166" fontId="19" fillId="3" borderId="55" xfId="8" applyNumberFormat="1" applyFont="1" applyFill="1" applyBorder="1"/>
    <xf numFmtId="166" fontId="5" fillId="0" borderId="42" xfId="8" applyNumberFormat="1" applyFont="1" applyBorder="1"/>
    <xf numFmtId="166" fontId="5" fillId="0" borderId="12" xfId="8" applyNumberFormat="1" applyFont="1" applyBorder="1"/>
    <xf numFmtId="3" fontId="5" fillId="0" borderId="12" xfId="8" applyNumberFormat="1" applyFont="1" applyBorder="1"/>
    <xf numFmtId="3" fontId="5" fillId="0" borderId="17" xfId="8" applyNumberFormat="1" applyFont="1" applyBorder="1"/>
    <xf numFmtId="3" fontId="19" fillId="3" borderId="42" xfId="8" applyNumberFormat="1" applyFont="1" applyFill="1" applyBorder="1"/>
    <xf numFmtId="3" fontId="19" fillId="3" borderId="12" xfId="8" applyNumberFormat="1" applyFont="1" applyFill="1" applyBorder="1"/>
    <xf numFmtId="3" fontId="19" fillId="3" borderId="17" xfId="8" applyNumberFormat="1" applyFont="1" applyFill="1" applyBorder="1"/>
    <xf numFmtId="3" fontId="19" fillId="3" borderId="38" xfId="8" applyNumberFormat="1" applyFont="1" applyFill="1" applyBorder="1"/>
    <xf numFmtId="3" fontId="19" fillId="3" borderId="39" xfId="8" applyNumberFormat="1" applyFont="1" applyFill="1" applyBorder="1"/>
    <xf numFmtId="3" fontId="19" fillId="3" borderId="39" xfId="0" applyNumberFormat="1" applyFont="1" applyFill="1" applyBorder="1"/>
    <xf numFmtId="3" fontId="19" fillId="3" borderId="73" xfId="0" applyNumberFormat="1" applyFont="1" applyFill="1" applyBorder="1"/>
    <xf numFmtId="0" fontId="22" fillId="3" borderId="0" xfId="0" applyFont="1" applyFill="1"/>
    <xf numFmtId="0" fontId="20" fillId="0" borderId="57" xfId="0" applyFont="1" applyBorder="1"/>
    <xf numFmtId="0" fontId="20" fillId="0" borderId="41" xfId="0" applyFont="1" applyBorder="1"/>
    <xf numFmtId="0" fontId="20" fillId="0" borderId="127" xfId="0" applyFont="1" applyBorder="1"/>
    <xf numFmtId="0" fontId="20" fillId="0" borderId="16" xfId="0" applyFont="1" applyBorder="1"/>
    <xf numFmtId="0" fontId="20" fillId="0" borderId="128" xfId="0" applyFont="1" applyBorder="1"/>
    <xf numFmtId="0" fontId="20" fillId="0" borderId="17" xfId="0" applyFont="1" applyBorder="1"/>
    <xf numFmtId="0" fontId="21" fillId="3" borderId="0" xfId="0" applyFont="1" applyFill="1"/>
    <xf numFmtId="0" fontId="19" fillId="3" borderId="0" xfId="0" applyFont="1" applyFill="1" applyBorder="1"/>
    <xf numFmtId="3" fontId="26" fillId="3" borderId="1" xfId="0" applyNumberFormat="1" applyFont="1" applyFill="1" applyBorder="1"/>
    <xf numFmtId="3" fontId="26" fillId="3" borderId="16" xfId="0" applyNumberFormat="1" applyFont="1" applyFill="1" applyBorder="1"/>
    <xf numFmtId="166" fontId="26" fillId="3" borderId="1" xfId="8" applyNumberFormat="1" applyFont="1" applyFill="1" applyBorder="1"/>
    <xf numFmtId="166" fontId="26" fillId="3" borderId="16" xfId="8" applyNumberFormat="1" applyFont="1" applyFill="1" applyBorder="1"/>
    <xf numFmtId="3" fontId="26" fillId="3" borderId="12" xfId="0" applyNumberFormat="1" applyFont="1" applyFill="1" applyBorder="1"/>
    <xf numFmtId="3" fontId="26" fillId="3" borderId="17" xfId="0" applyNumberFormat="1" applyFont="1" applyFill="1" applyBorder="1"/>
    <xf numFmtId="166" fontId="26" fillId="3" borderId="12" xfId="8" applyNumberFormat="1" applyFont="1" applyFill="1" applyBorder="1"/>
    <xf numFmtId="166" fontId="26" fillId="3" borderId="17" xfId="8" applyNumberFormat="1" applyFont="1" applyFill="1" applyBorder="1"/>
    <xf numFmtId="166" fontId="19" fillId="3" borderId="131" xfId="8" applyNumberFormat="1" applyFont="1" applyFill="1" applyBorder="1"/>
    <xf numFmtId="166" fontId="19" fillId="3" borderId="132" xfId="8" applyNumberFormat="1" applyFont="1" applyFill="1" applyBorder="1"/>
    <xf numFmtId="166" fontId="19" fillId="3" borderId="133" xfId="8" applyNumberFormat="1" applyFont="1" applyFill="1" applyBorder="1"/>
    <xf numFmtId="166" fontId="19" fillId="3" borderId="134" xfId="8" applyNumberFormat="1" applyFont="1" applyFill="1" applyBorder="1"/>
    <xf numFmtId="3" fontId="19" fillId="3" borderId="131" xfId="0" applyNumberFormat="1" applyFont="1" applyFill="1" applyBorder="1"/>
    <xf numFmtId="3" fontId="19" fillId="3" borderId="133" xfId="0" applyNumberFormat="1" applyFont="1" applyFill="1" applyBorder="1"/>
    <xf numFmtId="3" fontId="19" fillId="3" borderId="134" xfId="0" applyNumberFormat="1" applyFont="1" applyFill="1" applyBorder="1"/>
    <xf numFmtId="0" fontId="19" fillId="3" borderId="0" xfId="0" applyFont="1" applyFill="1" applyAlignment="1">
      <alignment vertical="center"/>
    </xf>
    <xf numFmtId="0" fontId="15" fillId="3" borderId="0" xfId="0" applyFont="1" applyFill="1"/>
    <xf numFmtId="3" fontId="18" fillId="0" borderId="19" xfId="0" applyNumberFormat="1" applyFont="1" applyBorder="1"/>
    <xf numFmtId="3" fontId="18" fillId="0" borderId="1" xfId="0" applyNumberFormat="1" applyFont="1" applyBorder="1"/>
    <xf numFmtId="3" fontId="18" fillId="0" borderId="16" xfId="0" applyNumberFormat="1" applyFont="1" applyBorder="1"/>
    <xf numFmtId="165" fontId="22" fillId="3" borderId="0" xfId="0" applyNumberFormat="1" applyFont="1" applyFill="1"/>
    <xf numFmtId="0" fontId="4" fillId="3" borderId="0" xfId="0" applyFont="1" applyFill="1" applyBorder="1"/>
    <xf numFmtId="0" fontId="8" fillId="3" borderId="0" xfId="0" applyFont="1" applyFill="1" applyBorder="1"/>
    <xf numFmtId="165" fontId="22" fillId="3" borderId="46" xfId="0" applyNumberFormat="1" applyFont="1" applyFill="1" applyBorder="1"/>
    <xf numFmtId="165" fontId="10" fillId="3" borderId="75" xfId="0" applyNumberFormat="1" applyFont="1" applyFill="1" applyBorder="1"/>
    <xf numFmtId="166" fontId="19" fillId="3" borderId="0" xfId="8" applyNumberFormat="1" applyFont="1" applyFill="1"/>
    <xf numFmtId="166" fontId="21" fillId="3" borderId="0" xfId="8" applyNumberFormat="1" applyFont="1" applyFill="1"/>
    <xf numFmtId="166" fontId="19" fillId="5" borderId="40" xfId="8" applyNumberFormat="1" applyFont="1" applyFill="1" applyBorder="1"/>
    <xf numFmtId="3" fontId="31" fillId="5" borderId="40" xfId="4" applyNumberFormat="1" applyFont="1" applyFill="1" applyBorder="1" applyAlignment="1" applyProtection="1">
      <alignment wrapText="1"/>
      <protection locked="0"/>
    </xf>
    <xf numFmtId="166" fontId="21" fillId="5" borderId="40" xfId="0" applyNumberFormat="1" applyFont="1" applyFill="1" applyBorder="1"/>
    <xf numFmtId="3" fontId="5" fillId="5" borderId="40" xfId="2" applyNumberFormat="1" applyFont="1" applyFill="1" applyBorder="1"/>
    <xf numFmtId="166" fontId="19" fillId="5" borderId="1" xfId="8" applyNumberFormat="1" applyFont="1" applyFill="1" applyBorder="1"/>
    <xf numFmtId="3" fontId="19" fillId="5" borderId="1" xfId="0" applyNumberFormat="1" applyFont="1" applyFill="1" applyBorder="1"/>
    <xf numFmtId="166" fontId="21" fillId="5" borderId="1" xfId="0" applyNumberFormat="1" applyFont="1" applyFill="1" applyBorder="1"/>
    <xf numFmtId="3" fontId="5" fillId="5" borderId="1" xfId="2" applyNumberFormat="1" applyFont="1" applyFill="1" applyBorder="1"/>
    <xf numFmtId="166" fontId="21" fillId="5" borderId="2" xfId="0" applyNumberFormat="1" applyFont="1" applyFill="1" applyBorder="1"/>
    <xf numFmtId="0" fontId="19" fillId="5" borderId="1" xfId="0" applyFont="1" applyFill="1" applyBorder="1"/>
    <xf numFmtId="166" fontId="19" fillId="5" borderId="12" xfId="8" applyNumberFormat="1" applyFont="1" applyFill="1" applyBorder="1"/>
    <xf numFmtId="3" fontId="19" fillId="5" borderId="12" xfId="0" applyNumberFormat="1" applyFont="1" applyFill="1" applyBorder="1"/>
    <xf numFmtId="166" fontId="21" fillId="5" borderId="12" xfId="0" applyNumberFormat="1" applyFont="1" applyFill="1" applyBorder="1"/>
    <xf numFmtId="0" fontId="19" fillId="5" borderId="12" xfId="0" applyFont="1" applyFill="1" applyBorder="1"/>
    <xf numFmtId="166" fontId="21" fillId="5" borderId="13" xfId="0" applyNumberFormat="1" applyFont="1" applyFill="1" applyBorder="1"/>
    <xf numFmtId="166" fontId="19" fillId="4" borderId="15" xfId="8" applyNumberFormat="1" applyFont="1" applyFill="1" applyBorder="1"/>
    <xf numFmtId="166" fontId="19" fillId="4" borderId="40" xfId="8" applyNumberFormat="1" applyFont="1" applyFill="1" applyBorder="1"/>
    <xf numFmtId="166" fontId="19" fillId="4" borderId="19" xfId="8" applyNumberFormat="1" applyFont="1" applyFill="1" applyBorder="1"/>
    <xf numFmtId="166" fontId="19" fillId="4" borderId="1" xfId="8" applyNumberFormat="1" applyFont="1" applyFill="1" applyBorder="1"/>
    <xf numFmtId="166" fontId="21" fillId="4" borderId="1" xfId="8" applyNumberFormat="1" applyFont="1" applyFill="1" applyBorder="1"/>
    <xf numFmtId="166" fontId="21" fillId="4" borderId="16" xfId="0" applyNumberFormat="1" applyFont="1" applyFill="1" applyBorder="1"/>
    <xf numFmtId="166" fontId="19" fillId="4" borderId="42" xfId="8" applyNumberFormat="1" applyFont="1" applyFill="1" applyBorder="1"/>
    <xf numFmtId="166" fontId="19" fillId="4" borderId="12" xfId="8" applyNumberFormat="1" applyFont="1" applyFill="1" applyBorder="1"/>
    <xf numFmtId="166" fontId="21" fillId="4" borderId="12" xfId="8" applyNumberFormat="1" applyFont="1" applyFill="1" applyBorder="1"/>
    <xf numFmtId="166" fontId="21" fillId="4" borderId="17" xfId="0" applyNumberFormat="1" applyFont="1" applyFill="1" applyBorder="1"/>
    <xf numFmtId="0" fontId="18" fillId="3" borderId="0" xfId="0" applyFont="1" applyFill="1" applyBorder="1"/>
    <xf numFmtId="3" fontId="19" fillId="3" borderId="0" xfId="0" applyNumberFormat="1" applyFont="1" applyFill="1"/>
    <xf numFmtId="3" fontId="19" fillId="3" borderId="6" xfId="0" applyNumberFormat="1" applyFont="1" applyFill="1" applyBorder="1"/>
    <xf numFmtId="3" fontId="19" fillId="3" borderId="7" xfId="0" applyNumberFormat="1" applyFont="1" applyFill="1" applyBorder="1"/>
    <xf numFmtId="3" fontId="21" fillId="3" borderId="0" xfId="0" applyNumberFormat="1" applyFont="1" applyFill="1"/>
    <xf numFmtId="3" fontId="21" fillId="3" borderId="6" xfId="0" applyNumberFormat="1" applyFont="1" applyFill="1" applyBorder="1"/>
    <xf numFmtId="3" fontId="19" fillId="3" borderId="10" xfId="0" applyNumberFormat="1" applyFont="1" applyFill="1" applyBorder="1"/>
    <xf numFmtId="3" fontId="21" fillId="3" borderId="9" xfId="0" applyNumberFormat="1" applyFont="1" applyFill="1" applyBorder="1"/>
    <xf numFmtId="3" fontId="27" fillId="3" borderId="0" xfId="0" applyNumberFormat="1" applyFont="1" applyFill="1"/>
    <xf numFmtId="3" fontId="36" fillId="3" borderId="0" xfId="0" applyNumberFormat="1" applyFont="1" applyFill="1"/>
    <xf numFmtId="0" fontId="19" fillId="3" borderId="11" xfId="0" applyFont="1" applyFill="1" applyBorder="1"/>
    <xf numFmtId="0" fontId="19" fillId="3" borderId="8" xfId="0" applyFont="1" applyFill="1" applyBorder="1"/>
    <xf numFmtId="3" fontId="21" fillId="3" borderId="0" xfId="0" applyNumberFormat="1" applyFont="1" applyFill="1" applyAlignment="1">
      <alignment horizontal="center"/>
    </xf>
    <xf numFmtId="3" fontId="19" fillId="3" borderId="0" xfId="0" applyNumberFormat="1" applyFont="1" applyFill="1" applyAlignment="1">
      <alignment horizontal="center"/>
    </xf>
    <xf numFmtId="0" fontId="18" fillId="3" borderId="0" xfId="0" applyFont="1" applyFill="1" applyAlignment="1">
      <alignment horizontal="center" vertical="top"/>
    </xf>
    <xf numFmtId="165" fontId="18" fillId="3" borderId="0" xfId="0" applyNumberFormat="1" applyFont="1" applyFill="1"/>
    <xf numFmtId="0" fontId="19" fillId="3" borderId="84" xfId="0" applyFont="1" applyFill="1" applyBorder="1"/>
    <xf numFmtId="0" fontId="19" fillId="3" borderId="85" xfId="0" applyFont="1" applyFill="1" applyBorder="1"/>
    <xf numFmtId="0" fontId="19" fillId="3" borderId="11" xfId="0" applyFont="1" applyFill="1" applyBorder="1" applyAlignment="1"/>
    <xf numFmtId="0" fontId="19" fillId="3" borderId="8" xfId="0" applyFont="1" applyFill="1" applyBorder="1" applyAlignment="1"/>
    <xf numFmtId="0" fontId="19" fillId="3" borderId="83" xfId="0" applyFont="1" applyFill="1" applyBorder="1"/>
    <xf numFmtId="4" fontId="19" fillId="3" borderId="0" xfId="0" applyNumberFormat="1" applyFont="1" applyFill="1" applyAlignment="1">
      <alignment horizontal="center"/>
    </xf>
    <xf numFmtId="4" fontId="21" fillId="3" borderId="0" xfId="0" applyNumberFormat="1" applyFont="1" applyFill="1" applyAlignment="1">
      <alignment horizontal="center"/>
    </xf>
    <xf numFmtId="165" fontId="30" fillId="3" borderId="0" xfId="0" applyNumberFormat="1" applyFont="1" applyFill="1" applyBorder="1" applyAlignment="1">
      <alignment vertical="center" wrapText="1"/>
    </xf>
    <xf numFmtId="165" fontId="18" fillId="3" borderId="0" xfId="0" applyNumberFormat="1" applyFont="1" applyFill="1" applyBorder="1"/>
    <xf numFmtId="165" fontId="30" fillId="3" borderId="0" xfId="0" applyNumberFormat="1" applyFont="1" applyFill="1" applyAlignment="1">
      <alignment horizontal="right"/>
    </xf>
    <xf numFmtId="165" fontId="22" fillId="3" borderId="56" xfId="0" applyNumberFormat="1" applyFont="1" applyFill="1" applyBorder="1" applyAlignment="1">
      <alignment horizontal="right"/>
    </xf>
    <xf numFmtId="165" fontId="22" fillId="3" borderId="49" xfId="0" applyNumberFormat="1" applyFont="1" applyFill="1" applyBorder="1" applyAlignment="1">
      <alignment horizontal="right"/>
    </xf>
    <xf numFmtId="165" fontId="22" fillId="3" borderId="47" xfId="0" applyNumberFormat="1" applyFont="1" applyFill="1" applyBorder="1" applyAlignment="1">
      <alignment horizontal="right"/>
    </xf>
    <xf numFmtId="165" fontId="22" fillId="3" borderId="48" xfId="0" applyNumberFormat="1" applyFont="1" applyFill="1" applyBorder="1" applyAlignment="1">
      <alignment horizontal="right"/>
    </xf>
    <xf numFmtId="165" fontId="22" fillId="3" borderId="0" xfId="0" applyNumberFormat="1" applyFont="1" applyFill="1" applyAlignment="1">
      <alignment horizontal="right"/>
    </xf>
    <xf numFmtId="165" fontId="22" fillId="3" borderId="77" xfId="0" applyNumberFormat="1" applyFont="1" applyFill="1" applyBorder="1"/>
    <xf numFmtId="3" fontId="27" fillId="5" borderId="40" xfId="2" applyNumberFormat="1" applyFont="1" applyFill="1" applyBorder="1"/>
    <xf numFmtId="3" fontId="5" fillId="5" borderId="41" xfId="2" applyNumberFormat="1" applyFont="1" applyFill="1" applyBorder="1"/>
    <xf numFmtId="3" fontId="27" fillId="5" borderId="1" xfId="2" applyNumberFormat="1" applyFont="1" applyFill="1" applyBorder="1"/>
    <xf numFmtId="3" fontId="31" fillId="5" borderId="1" xfId="0" applyNumberFormat="1" applyFont="1" applyFill="1" applyBorder="1" applyAlignment="1">
      <alignment horizontal="right" wrapText="1"/>
    </xf>
    <xf numFmtId="3" fontId="5" fillId="5" borderId="1" xfId="3" applyNumberFormat="1" applyFont="1" applyFill="1" applyBorder="1" applyAlignment="1">
      <alignment horizontal="right"/>
    </xf>
    <xf numFmtId="3" fontId="27" fillId="5" borderId="1" xfId="3" applyNumberFormat="1" applyFont="1" applyFill="1" applyBorder="1" applyAlignment="1">
      <alignment horizontal="right"/>
    </xf>
    <xf numFmtId="3" fontId="5" fillId="5" borderId="16" xfId="2" applyNumberFormat="1" applyFont="1" applyFill="1" applyBorder="1"/>
    <xf numFmtId="0" fontId="5" fillId="5" borderId="1" xfId="2" applyNumberFormat="1" applyFont="1" applyFill="1" applyBorder="1"/>
    <xf numFmtId="0" fontId="31" fillId="5" borderId="1" xfId="0" applyNumberFormat="1" applyFont="1" applyFill="1" applyBorder="1" applyAlignment="1">
      <alignment horizontal="right" wrapText="1"/>
    </xf>
    <xf numFmtId="0" fontId="31" fillId="5" borderId="1" xfId="0" applyFont="1" applyFill="1" applyBorder="1" applyAlignment="1">
      <alignment horizontal="right" wrapText="1"/>
    </xf>
    <xf numFmtId="3" fontId="21" fillId="5" borderId="1" xfId="0" applyNumberFormat="1" applyFont="1" applyFill="1" applyBorder="1"/>
    <xf numFmtId="3" fontId="19" fillId="5" borderId="16" xfId="0" applyNumberFormat="1" applyFont="1" applyFill="1" applyBorder="1"/>
    <xf numFmtId="3" fontId="21" fillId="5" borderId="19" xfId="0" applyNumberFormat="1" applyFont="1" applyFill="1" applyBorder="1"/>
    <xf numFmtId="3" fontId="35" fillId="5" borderId="16" xfId="0" applyNumberFormat="1" applyFont="1" applyFill="1" applyBorder="1" applyAlignment="1">
      <alignment vertical="center"/>
    </xf>
    <xf numFmtId="3" fontId="21" fillId="5" borderId="12" xfId="0" applyNumberFormat="1" applyFont="1" applyFill="1" applyBorder="1"/>
    <xf numFmtId="3" fontId="19" fillId="5" borderId="17" xfId="0" applyNumberFormat="1" applyFont="1" applyFill="1" applyBorder="1"/>
    <xf numFmtId="3" fontId="27" fillId="4" borderId="54" xfId="0" applyNumberFormat="1" applyFont="1" applyFill="1" applyBorder="1"/>
    <xf numFmtId="3" fontId="27" fillId="4" borderId="40" xfId="0" applyNumberFormat="1" applyFont="1" applyFill="1" applyBorder="1"/>
    <xf numFmtId="3" fontId="5" fillId="4" borderId="40" xfId="0" applyNumberFormat="1" applyFont="1" applyFill="1" applyBorder="1"/>
    <xf numFmtId="3" fontId="5" fillId="4" borderId="41" xfId="0" applyNumberFormat="1" applyFont="1" applyFill="1" applyBorder="1"/>
    <xf numFmtId="3" fontId="27" fillId="4" borderId="3" xfId="0" applyNumberFormat="1" applyFont="1" applyFill="1" applyBorder="1"/>
    <xf numFmtId="3" fontId="27" fillId="4" borderId="1" xfId="0" applyNumberFormat="1" applyFont="1" applyFill="1" applyBorder="1"/>
    <xf numFmtId="3" fontId="5" fillId="4" borderId="1" xfId="0" applyNumberFormat="1" applyFont="1" applyFill="1" applyBorder="1"/>
    <xf numFmtId="3" fontId="5" fillId="4" borderId="16" xfId="0" applyNumberFormat="1" applyFont="1" applyFill="1" applyBorder="1"/>
    <xf numFmtId="3" fontId="19" fillId="4" borderId="1" xfId="0" applyNumberFormat="1" applyFont="1" applyFill="1" applyBorder="1"/>
    <xf numFmtId="3" fontId="19" fillId="4" borderId="16" xfId="0" applyNumberFormat="1" applyFont="1" applyFill="1" applyBorder="1"/>
    <xf numFmtId="3" fontId="21" fillId="4" borderId="1" xfId="0" applyNumberFormat="1" applyFont="1" applyFill="1" applyBorder="1"/>
    <xf numFmtId="3" fontId="21" fillId="4" borderId="3" xfId="0" applyNumberFormat="1" applyFont="1" applyFill="1" applyBorder="1"/>
    <xf numFmtId="3" fontId="21" fillId="4" borderId="1" xfId="0" applyNumberFormat="1" applyFont="1" applyFill="1" applyBorder="1" applyAlignment="1">
      <alignment vertical="center"/>
    </xf>
    <xf numFmtId="3" fontId="21" fillId="4" borderId="55" xfId="0" applyNumberFormat="1" applyFont="1" applyFill="1" applyBorder="1"/>
    <xf numFmtId="3" fontId="21" fillId="4" borderId="12" xfId="0" applyNumberFormat="1" applyFont="1" applyFill="1" applyBorder="1"/>
    <xf numFmtId="3" fontId="19" fillId="4" borderId="12" xfId="0" applyNumberFormat="1" applyFont="1" applyFill="1" applyBorder="1"/>
    <xf numFmtId="3" fontId="19" fillId="4" borderId="17" xfId="0" applyNumberFormat="1" applyFont="1" applyFill="1" applyBorder="1"/>
    <xf numFmtId="3" fontId="21" fillId="4" borderId="15" xfId="0" applyNumberFormat="1" applyFont="1" applyFill="1" applyBorder="1"/>
    <xf numFmtId="3" fontId="21" fillId="4" borderId="40" xfId="0" applyNumberFormat="1" applyFont="1" applyFill="1" applyBorder="1"/>
    <xf numFmtId="3" fontId="19" fillId="4" borderId="40" xfId="0" applyNumberFormat="1" applyFont="1" applyFill="1" applyBorder="1"/>
    <xf numFmtId="3" fontId="19" fillId="4" borderId="41" xfId="0" applyNumberFormat="1" applyFont="1" applyFill="1" applyBorder="1"/>
    <xf numFmtId="3" fontId="21" fillId="4" borderId="58" xfId="0" applyNumberFormat="1" applyFont="1" applyFill="1" applyBorder="1"/>
    <xf numFmtId="3" fontId="21" fillId="4" borderId="61" xfId="0" applyNumberFormat="1" applyFont="1" applyFill="1" applyBorder="1"/>
    <xf numFmtId="3" fontId="19" fillId="4" borderId="61" xfId="0" applyNumberFormat="1" applyFont="1" applyFill="1" applyBorder="1"/>
    <xf numFmtId="3" fontId="19" fillId="4" borderId="65" xfId="0" applyNumberFormat="1" applyFont="1" applyFill="1" applyBorder="1"/>
    <xf numFmtId="3" fontId="21" fillId="5" borderId="15" xfId="0" applyNumberFormat="1" applyFont="1" applyFill="1" applyBorder="1"/>
    <xf numFmtId="3" fontId="21" fillId="5" borderId="40" xfId="0" applyNumberFormat="1" applyFont="1" applyFill="1" applyBorder="1"/>
    <xf numFmtId="3" fontId="19" fillId="5" borderId="40" xfId="0" applyNumberFormat="1" applyFont="1" applyFill="1" applyBorder="1"/>
    <xf numFmtId="3" fontId="19" fillId="5" borderId="60" xfId="0" applyNumberFormat="1" applyFont="1" applyFill="1" applyBorder="1"/>
    <xf numFmtId="3" fontId="19" fillId="5" borderId="41" xfId="0" applyNumberFormat="1" applyFont="1" applyFill="1" applyBorder="1"/>
    <xf numFmtId="3" fontId="21" fillId="5" borderId="58" xfId="0" applyNumberFormat="1" applyFont="1" applyFill="1" applyBorder="1"/>
    <xf numFmtId="3" fontId="21" fillId="5" borderId="61" xfId="0" applyNumberFormat="1" applyFont="1" applyFill="1" applyBorder="1"/>
    <xf numFmtId="3" fontId="19" fillId="5" borderId="61" xfId="0" applyNumberFormat="1" applyFont="1" applyFill="1" applyBorder="1"/>
    <xf numFmtId="3" fontId="19" fillId="5" borderId="14" xfId="0" applyNumberFormat="1" applyFont="1" applyFill="1" applyBorder="1"/>
    <xf numFmtId="3" fontId="19" fillId="5" borderId="65" xfId="0" applyNumberFormat="1" applyFont="1" applyFill="1" applyBorder="1"/>
    <xf numFmtId="3" fontId="21" fillId="5" borderId="3" xfId="0" applyNumberFormat="1" applyFont="1" applyFill="1" applyBorder="1"/>
    <xf numFmtId="3" fontId="19" fillId="5" borderId="2" xfId="0" applyNumberFormat="1" applyFont="1" applyFill="1" applyBorder="1"/>
    <xf numFmtId="3" fontId="21" fillId="5" borderId="64" xfId="0" applyNumberFormat="1" applyFont="1" applyFill="1" applyBorder="1"/>
    <xf numFmtId="3" fontId="19" fillId="5" borderId="58" xfId="0" applyNumberFormat="1" applyFont="1" applyFill="1" applyBorder="1"/>
    <xf numFmtId="3" fontId="19" fillId="5" borderId="57" xfId="0" applyNumberFormat="1" applyFont="1" applyFill="1" applyBorder="1"/>
    <xf numFmtId="3" fontId="5" fillId="5" borderId="40" xfId="0" applyNumberFormat="1" applyFont="1" applyFill="1" applyBorder="1" applyAlignment="1">
      <alignment horizontal="center" vertical="center"/>
    </xf>
    <xf numFmtId="3" fontId="27" fillId="5" borderId="40" xfId="5" applyNumberFormat="1" applyFont="1" applyFill="1" applyBorder="1" applyAlignment="1">
      <alignment horizontal="center" vertical="center" wrapText="1"/>
    </xf>
    <xf numFmtId="3" fontId="5" fillId="5" borderId="60" xfId="0" applyNumberFormat="1" applyFont="1" applyFill="1" applyBorder="1" applyAlignment="1">
      <alignment horizontal="center" vertical="center"/>
    </xf>
    <xf numFmtId="3" fontId="5" fillId="5" borderId="1" xfId="0" applyNumberFormat="1" applyFont="1" applyFill="1" applyBorder="1" applyAlignment="1">
      <alignment horizontal="center" wrapText="1"/>
    </xf>
    <xf numFmtId="3" fontId="33" fillId="5" borderId="1" xfId="6" applyNumberFormat="1" applyFont="1" applyFill="1" applyBorder="1" applyAlignment="1">
      <alignment horizontal="center" wrapText="1"/>
    </xf>
    <xf numFmtId="3" fontId="31" fillId="5" borderId="1" xfId="6" applyNumberFormat="1" applyFont="1" applyFill="1" applyBorder="1" applyAlignment="1">
      <alignment horizontal="center" wrapText="1"/>
    </xf>
    <xf numFmtId="3" fontId="27" fillId="5" borderId="1" xfId="3" applyNumberFormat="1" applyFont="1" applyFill="1" applyBorder="1" applyAlignment="1">
      <alignment horizontal="center"/>
    </xf>
    <xf numFmtId="3" fontId="5" fillId="5" borderId="1" xfId="0" applyNumberFormat="1" applyFont="1" applyFill="1" applyBorder="1" applyAlignment="1">
      <alignment horizontal="center"/>
    </xf>
    <xf numFmtId="3" fontId="5" fillId="5" borderId="1" xfId="3" applyNumberFormat="1" applyFont="1" applyFill="1" applyBorder="1" applyAlignment="1">
      <alignment horizontal="center"/>
    </xf>
    <xf numFmtId="3" fontId="31" fillId="5" borderId="2" xfId="6" applyNumberFormat="1" applyFont="1" applyFill="1" applyBorder="1" applyAlignment="1">
      <alignment horizontal="center" wrapText="1"/>
    </xf>
    <xf numFmtId="3" fontId="27" fillId="5" borderId="1" xfId="0" applyNumberFormat="1" applyFont="1" applyFill="1" applyBorder="1" applyAlignment="1">
      <alignment horizontal="center" wrapText="1"/>
    </xf>
    <xf numFmtId="3" fontId="21" fillId="5" borderId="1" xfId="0" applyNumberFormat="1" applyFont="1" applyFill="1" applyBorder="1" applyAlignment="1">
      <alignment horizontal="center"/>
    </xf>
    <xf numFmtId="3" fontId="19" fillId="5" borderId="1" xfId="0" applyNumberFormat="1" applyFont="1" applyFill="1" applyBorder="1" applyAlignment="1">
      <alignment horizontal="center"/>
    </xf>
    <xf numFmtId="3" fontId="19" fillId="5" borderId="2" xfId="0" applyNumberFormat="1" applyFont="1" applyFill="1" applyBorder="1" applyAlignment="1">
      <alignment horizontal="center"/>
    </xf>
    <xf numFmtId="3" fontId="19" fillId="5" borderId="12" xfId="0" applyNumberFormat="1" applyFont="1" applyFill="1" applyBorder="1" applyAlignment="1">
      <alignment horizontal="center"/>
    </xf>
    <xf numFmtId="3" fontId="21" fillId="5" borderId="12" xfId="0" applyNumberFormat="1" applyFont="1" applyFill="1" applyBorder="1" applyAlignment="1">
      <alignment horizontal="center"/>
    </xf>
    <xf numFmtId="3" fontId="19" fillId="5" borderId="13" xfId="0" applyNumberFormat="1" applyFont="1" applyFill="1" applyBorder="1" applyAlignment="1">
      <alignment horizontal="center"/>
    </xf>
    <xf numFmtId="3" fontId="27" fillId="4" borderId="15" xfId="5" applyNumberFormat="1" applyFont="1" applyFill="1" applyBorder="1" applyAlignment="1">
      <alignment horizontal="center" vertical="center" wrapText="1"/>
    </xf>
    <xf numFmtId="3" fontId="5" fillId="4" borderId="40" xfId="0" applyNumberFormat="1" applyFont="1" applyFill="1" applyBorder="1" applyAlignment="1">
      <alignment horizontal="center" vertical="center"/>
    </xf>
    <xf numFmtId="3" fontId="27" fillId="4" borderId="40" xfId="5" applyNumberFormat="1" applyFont="1" applyFill="1" applyBorder="1" applyAlignment="1">
      <alignment horizontal="center" vertical="center" wrapText="1"/>
    </xf>
    <xf numFmtId="3" fontId="5" fillId="4" borderId="41" xfId="0" applyNumberFormat="1" applyFont="1" applyFill="1" applyBorder="1" applyAlignment="1">
      <alignment horizontal="center" vertical="center"/>
    </xf>
    <xf numFmtId="3" fontId="27" fillId="4" borderId="19" xfId="3" applyNumberFormat="1" applyFont="1" applyFill="1" applyBorder="1" applyAlignment="1">
      <alignment horizontal="center"/>
    </xf>
    <xf numFmtId="3" fontId="5" fillId="4" borderId="1" xfId="3" applyNumberFormat="1" applyFont="1" applyFill="1" applyBorder="1" applyAlignment="1">
      <alignment horizontal="center"/>
    </xf>
    <xf numFmtId="3" fontId="27" fillId="4" borderId="1" xfId="3" applyNumberFormat="1" applyFont="1" applyFill="1" applyBorder="1" applyAlignment="1">
      <alignment horizontal="center"/>
    </xf>
    <xf numFmtId="3" fontId="5" fillId="4" borderId="16" xfId="3" applyNumberFormat="1" applyFont="1" applyFill="1" applyBorder="1" applyAlignment="1">
      <alignment horizontal="center"/>
    </xf>
    <xf numFmtId="3" fontId="27" fillId="4" borderId="3" xfId="3" applyNumberFormat="1" applyFont="1" applyFill="1" applyBorder="1" applyAlignment="1">
      <alignment horizontal="center"/>
    </xf>
    <xf numFmtId="3" fontId="5" fillId="4" borderId="1" xfId="0" applyNumberFormat="1" applyFont="1" applyFill="1" applyBorder="1" applyAlignment="1">
      <alignment horizontal="center"/>
    </xf>
    <xf numFmtId="3" fontId="27" fillId="4" borderId="3" xfId="0" applyNumberFormat="1" applyFont="1" applyFill="1" applyBorder="1" applyAlignment="1">
      <alignment horizontal="center"/>
    </xf>
    <xf numFmtId="3" fontId="21" fillId="4" borderId="19" xfId="0" applyNumberFormat="1" applyFont="1" applyFill="1" applyBorder="1" applyAlignment="1">
      <alignment horizontal="center"/>
    </xf>
    <xf numFmtId="3" fontId="19" fillId="4" borderId="1" xfId="0" applyNumberFormat="1" applyFont="1" applyFill="1" applyBorder="1" applyAlignment="1">
      <alignment horizontal="center"/>
    </xf>
    <xf numFmtId="3" fontId="21" fillId="4" borderId="1" xfId="0" applyNumberFormat="1" applyFont="1" applyFill="1" applyBorder="1" applyAlignment="1">
      <alignment horizontal="center"/>
    </xf>
    <xf numFmtId="3" fontId="21" fillId="4" borderId="3" xfId="0" applyNumberFormat="1" applyFont="1" applyFill="1" applyBorder="1" applyAlignment="1">
      <alignment horizontal="center"/>
    </xf>
    <xf numFmtId="3" fontId="21" fillId="4" borderId="42" xfId="0" applyNumberFormat="1" applyFont="1" applyFill="1" applyBorder="1" applyAlignment="1">
      <alignment horizontal="center"/>
    </xf>
    <xf numFmtId="3" fontId="19" fillId="4" borderId="12" xfId="0" applyNumberFormat="1" applyFont="1" applyFill="1" applyBorder="1" applyAlignment="1">
      <alignment horizontal="center"/>
    </xf>
    <xf numFmtId="3" fontId="21" fillId="4" borderId="12" xfId="0" applyNumberFormat="1" applyFont="1" applyFill="1" applyBorder="1" applyAlignment="1">
      <alignment horizontal="center"/>
    </xf>
    <xf numFmtId="3" fontId="21" fillId="4" borderId="55" xfId="0" applyNumberFormat="1" applyFont="1" applyFill="1" applyBorder="1" applyAlignment="1">
      <alignment horizontal="center"/>
    </xf>
    <xf numFmtId="3" fontId="19" fillId="3" borderId="0" xfId="0" applyNumberFormat="1" applyFont="1" applyFill="1" applyBorder="1"/>
    <xf numFmtId="165" fontId="18" fillId="3" borderId="75" xfId="0" applyNumberFormat="1" applyFont="1" applyFill="1" applyBorder="1"/>
    <xf numFmtId="3" fontId="5" fillId="4" borderId="16" xfId="0" applyNumberFormat="1" applyFont="1" applyFill="1" applyBorder="1" applyAlignment="1">
      <alignment horizontal="center"/>
    </xf>
    <xf numFmtId="3" fontId="19" fillId="4" borderId="16" xfId="0" applyNumberFormat="1" applyFont="1" applyFill="1" applyBorder="1" applyAlignment="1">
      <alignment horizontal="center"/>
    </xf>
    <xf numFmtId="3" fontId="19" fillId="4" borderId="17" xfId="0" applyNumberFormat="1" applyFont="1" applyFill="1" applyBorder="1" applyAlignment="1">
      <alignment horizontal="center"/>
    </xf>
    <xf numFmtId="3" fontId="5" fillId="5" borderId="40" xfId="0" applyNumberFormat="1" applyFont="1" applyFill="1" applyBorder="1" applyAlignment="1" applyProtection="1">
      <alignment wrapText="1"/>
      <protection locked="0"/>
    </xf>
    <xf numFmtId="3" fontId="33" fillId="5" borderId="40" xfId="4" applyNumberFormat="1" applyFont="1" applyFill="1" applyBorder="1" applyAlignment="1" applyProtection="1">
      <alignment wrapText="1"/>
      <protection locked="0"/>
    </xf>
    <xf numFmtId="3" fontId="5" fillId="5" borderId="61" xfId="0" applyNumberFormat="1" applyFont="1" applyFill="1" applyBorder="1" applyAlignment="1" applyProtection="1">
      <alignment wrapText="1"/>
      <protection locked="0"/>
    </xf>
    <xf numFmtId="3" fontId="27" fillId="5" borderId="40" xfId="0" applyNumberFormat="1" applyFont="1" applyFill="1" applyBorder="1" applyAlignment="1" applyProtection="1">
      <alignment wrapText="1"/>
      <protection locked="0"/>
    </xf>
    <xf numFmtId="3" fontId="5" fillId="5" borderId="41" xfId="0" applyNumberFormat="1" applyFont="1" applyFill="1" applyBorder="1" applyAlignment="1" applyProtection="1">
      <alignment wrapText="1"/>
      <protection locked="0"/>
    </xf>
    <xf numFmtId="3" fontId="33" fillId="4" borderId="54" xfId="4" applyNumberFormat="1" applyFont="1" applyFill="1" applyBorder="1" applyAlignment="1" applyProtection="1">
      <alignment wrapText="1"/>
      <protection locked="0"/>
    </xf>
    <xf numFmtId="3" fontId="5" fillId="4" borderId="61" xfId="0" applyNumberFormat="1" applyFont="1" applyFill="1" applyBorder="1" applyAlignment="1" applyProtection="1">
      <alignment wrapText="1"/>
      <protection locked="0"/>
    </xf>
    <xf numFmtId="3" fontId="5" fillId="4" borderId="40" xfId="0" applyNumberFormat="1" applyFont="1" applyFill="1" applyBorder="1" applyAlignment="1" applyProtection="1">
      <alignment wrapText="1"/>
      <protection locked="0"/>
    </xf>
    <xf numFmtId="3" fontId="33" fillId="4" borderId="40" xfId="4" applyNumberFormat="1" applyFont="1" applyFill="1" applyBorder="1" applyAlignment="1" applyProtection="1">
      <alignment wrapText="1"/>
      <protection locked="0"/>
    </xf>
    <xf numFmtId="3" fontId="27" fillId="4" borderId="40" xfId="0" applyNumberFormat="1" applyFont="1" applyFill="1" applyBorder="1" applyAlignment="1" applyProtection="1">
      <alignment wrapText="1"/>
      <protection locked="0"/>
    </xf>
    <xf numFmtId="3" fontId="5" fillId="4" borderId="41" xfId="0" applyNumberFormat="1" applyFont="1" applyFill="1" applyBorder="1" applyAlignment="1" applyProtection="1">
      <alignment wrapText="1"/>
      <protection locked="0"/>
    </xf>
    <xf numFmtId="3" fontId="19" fillId="4" borderId="15" xfId="0" applyNumberFormat="1" applyFont="1" applyFill="1" applyBorder="1" applyAlignment="1">
      <alignment horizontal="center"/>
    </xf>
    <xf numFmtId="3" fontId="19" fillId="4" borderId="40" xfId="0" applyNumberFormat="1" applyFont="1" applyFill="1" applyBorder="1" applyAlignment="1">
      <alignment horizontal="center"/>
    </xf>
    <xf numFmtId="3" fontId="21" fillId="4" borderId="40" xfId="0" applyNumberFormat="1" applyFont="1" applyFill="1" applyBorder="1" applyAlignment="1">
      <alignment horizontal="center"/>
    </xf>
    <xf numFmtId="4" fontId="19" fillId="4" borderId="40" xfId="0" applyNumberFormat="1" applyFont="1" applyFill="1" applyBorder="1" applyAlignment="1">
      <alignment horizontal="center"/>
    </xf>
    <xf numFmtId="4" fontId="21" fillId="4" borderId="41" xfId="0" applyNumberFormat="1" applyFont="1" applyFill="1" applyBorder="1" applyAlignment="1">
      <alignment horizontal="center"/>
    </xf>
    <xf numFmtId="3" fontId="19" fillId="4" borderId="19" xfId="0" applyNumberFormat="1" applyFont="1" applyFill="1" applyBorder="1" applyAlignment="1">
      <alignment horizontal="center"/>
    </xf>
    <xf numFmtId="4" fontId="19" fillId="4" borderId="1" xfId="0" applyNumberFormat="1" applyFont="1" applyFill="1" applyBorder="1" applyAlignment="1">
      <alignment horizontal="center"/>
    </xf>
    <xf numFmtId="4" fontId="21" fillId="4" borderId="16" xfId="0" applyNumberFormat="1" applyFont="1" applyFill="1" applyBorder="1" applyAlignment="1">
      <alignment horizontal="center"/>
    </xf>
    <xf numFmtId="3" fontId="19" fillId="4" borderId="42" xfId="0" applyNumberFormat="1" applyFont="1" applyFill="1" applyBorder="1" applyAlignment="1">
      <alignment horizontal="center"/>
    </xf>
    <xf numFmtId="4" fontId="19" fillId="4" borderId="12" xfId="0" applyNumberFormat="1" applyFont="1" applyFill="1" applyBorder="1" applyAlignment="1">
      <alignment horizontal="center"/>
    </xf>
    <xf numFmtId="4" fontId="21" fillId="4" borderId="17" xfId="0" applyNumberFormat="1" applyFont="1" applyFill="1" applyBorder="1" applyAlignment="1">
      <alignment horizontal="center"/>
    </xf>
    <xf numFmtId="3" fontId="19" fillId="5" borderId="40" xfId="0" applyNumberFormat="1" applyFont="1" applyFill="1" applyBorder="1" applyAlignment="1">
      <alignment horizontal="center"/>
    </xf>
    <xf numFmtId="3" fontId="21" fillId="5" borderId="40" xfId="0" applyNumberFormat="1" applyFont="1" applyFill="1" applyBorder="1" applyAlignment="1">
      <alignment horizontal="center"/>
    </xf>
    <xf numFmtId="4" fontId="19" fillId="5" borderId="40" xfId="0" applyNumberFormat="1" applyFont="1" applyFill="1" applyBorder="1" applyAlignment="1">
      <alignment horizontal="center"/>
    </xf>
    <xf numFmtId="4" fontId="21" fillId="5" borderId="60" xfId="0" applyNumberFormat="1" applyFont="1" applyFill="1" applyBorder="1" applyAlignment="1">
      <alignment horizontal="center"/>
    </xf>
    <xf numFmtId="4" fontId="19" fillId="5" borderId="1" xfId="0" applyNumberFormat="1" applyFont="1" applyFill="1" applyBorder="1" applyAlignment="1">
      <alignment horizontal="center"/>
    </xf>
    <xf numFmtId="4" fontId="21" fillId="5" borderId="2" xfId="0" applyNumberFormat="1" applyFont="1" applyFill="1" applyBorder="1" applyAlignment="1">
      <alignment horizontal="center"/>
    </xf>
    <xf numFmtId="4" fontId="19" fillId="5" borderId="12" xfId="0" applyNumberFormat="1" applyFont="1" applyFill="1" applyBorder="1" applyAlignment="1">
      <alignment horizontal="center"/>
    </xf>
    <xf numFmtId="4" fontId="21" fillId="5" borderId="13" xfId="0" applyNumberFormat="1" applyFont="1" applyFill="1" applyBorder="1" applyAlignment="1">
      <alignment horizontal="center"/>
    </xf>
    <xf numFmtId="3" fontId="21" fillId="5" borderId="60" xfId="0" applyNumberFormat="1" applyFont="1" applyFill="1" applyBorder="1"/>
    <xf numFmtId="3" fontId="21" fillId="5" borderId="2" xfId="0" applyNumberFormat="1" applyFont="1" applyFill="1" applyBorder="1"/>
    <xf numFmtId="3" fontId="21" fillId="5" borderId="13" xfId="0" applyNumberFormat="1" applyFont="1" applyFill="1" applyBorder="1"/>
    <xf numFmtId="3" fontId="19" fillId="4" borderId="64" xfId="0" applyNumberFormat="1" applyFont="1" applyFill="1" applyBorder="1"/>
    <xf numFmtId="3" fontId="21" fillId="4" borderId="41" xfId="0" applyNumberFormat="1" applyFont="1" applyFill="1" applyBorder="1"/>
    <xf numFmtId="3" fontId="19" fillId="4" borderId="19" xfId="0" applyNumberFormat="1" applyFont="1" applyFill="1" applyBorder="1"/>
    <xf numFmtId="3" fontId="21" fillId="4" borderId="16" xfId="0" applyNumberFormat="1" applyFont="1" applyFill="1" applyBorder="1"/>
    <xf numFmtId="3" fontId="19" fillId="4" borderId="42" xfId="0" applyNumberFormat="1" applyFont="1" applyFill="1" applyBorder="1"/>
    <xf numFmtId="3" fontId="21" fillId="4" borderId="17" xfId="0" applyNumberFormat="1" applyFont="1" applyFill="1" applyBorder="1"/>
    <xf numFmtId="3" fontId="19" fillId="4" borderId="58" xfId="0" applyNumberFormat="1" applyFont="1" applyFill="1" applyBorder="1"/>
    <xf numFmtId="3" fontId="19" fillId="4" borderId="3" xfId="0" applyNumberFormat="1" applyFont="1" applyFill="1" applyBorder="1"/>
    <xf numFmtId="3" fontId="19" fillId="4" borderId="55" xfId="0" applyNumberFormat="1" applyFont="1" applyFill="1" applyBorder="1"/>
    <xf numFmtId="3" fontId="21" fillId="5" borderId="16" xfId="0" applyNumberFormat="1" applyFont="1" applyFill="1" applyBorder="1"/>
    <xf numFmtId="3" fontId="21" fillId="5" borderId="17" xfId="0" applyNumberFormat="1" applyFont="1" applyFill="1" applyBorder="1"/>
    <xf numFmtId="3" fontId="27" fillId="3" borderId="0" xfId="0" applyNumberFormat="1" applyFont="1" applyFill="1" applyBorder="1"/>
    <xf numFmtId="165" fontId="22" fillId="3" borderId="25" xfId="0" applyNumberFormat="1" applyFont="1" applyFill="1" applyBorder="1"/>
    <xf numFmtId="0" fontId="18" fillId="3" borderId="0" xfId="0" applyFont="1" applyFill="1" applyAlignment="1">
      <alignment vertical="center"/>
    </xf>
    <xf numFmtId="3" fontId="30" fillId="2" borderId="5" xfId="0" applyNumberFormat="1" applyFont="1" applyFill="1" applyBorder="1" applyAlignment="1">
      <alignment horizontal="center" vertical="center" wrapText="1"/>
    </xf>
    <xf numFmtId="3" fontId="30" fillId="2" borderId="27" xfId="0" applyNumberFormat="1" applyFont="1" applyFill="1" applyBorder="1" applyAlignment="1">
      <alignment horizontal="center" vertical="center" wrapText="1"/>
    </xf>
    <xf numFmtId="3" fontId="30" fillId="6" borderId="5" xfId="0" applyNumberFormat="1" applyFont="1" applyFill="1" applyBorder="1" applyAlignment="1">
      <alignment horizontal="center" vertical="center" wrapText="1"/>
    </xf>
    <xf numFmtId="3" fontId="30" fillId="6" borderId="27" xfId="0" applyNumberFormat="1" applyFont="1" applyFill="1" applyBorder="1" applyAlignment="1">
      <alignment horizontal="center" vertical="center" wrapText="1"/>
    </xf>
    <xf numFmtId="3" fontId="30" fillId="2" borderId="34" xfId="7" applyNumberFormat="1" applyFont="1" applyFill="1" applyBorder="1" applyAlignment="1">
      <alignment horizontal="center" vertical="center" wrapText="1"/>
    </xf>
    <xf numFmtId="3" fontId="30" fillId="2" borderId="25" xfId="7" applyNumberFormat="1" applyFont="1" applyFill="1" applyBorder="1" applyAlignment="1">
      <alignment horizontal="center" vertical="center" wrapText="1"/>
    </xf>
    <xf numFmtId="3" fontId="30" fillId="2" borderId="28" xfId="7" applyNumberFormat="1" applyFont="1" applyFill="1" applyBorder="1" applyAlignment="1">
      <alignment horizontal="center" vertical="center" wrapText="1"/>
    </xf>
    <xf numFmtId="3" fontId="40" fillId="2" borderId="28" xfId="7" applyNumberFormat="1" applyFont="1" applyFill="1" applyBorder="1" applyAlignment="1">
      <alignment horizontal="center" vertical="center" wrapText="1"/>
    </xf>
    <xf numFmtId="3" fontId="30" fillId="2" borderId="78" xfId="7" applyNumberFormat="1" applyFont="1" applyFill="1" applyBorder="1" applyAlignment="1">
      <alignment horizontal="center" vertical="center" wrapText="1"/>
    </xf>
    <xf numFmtId="3" fontId="40" fillId="2" borderId="26" xfId="7" applyNumberFormat="1" applyFont="1" applyFill="1" applyBorder="1" applyAlignment="1">
      <alignment horizontal="center" vertical="center" wrapText="1"/>
    </xf>
    <xf numFmtId="3" fontId="30" fillId="2" borderId="28" xfId="6" applyNumberFormat="1" applyFont="1" applyFill="1" applyBorder="1" applyAlignment="1">
      <alignment horizontal="center" vertical="center" wrapText="1"/>
    </xf>
    <xf numFmtId="3" fontId="30" fillId="2" borderId="23" xfId="6" applyNumberFormat="1" applyFont="1" applyFill="1" applyBorder="1" applyAlignment="1">
      <alignment horizontal="center" vertical="center" wrapText="1"/>
    </xf>
    <xf numFmtId="3" fontId="30" fillId="6" borderId="34" xfId="7" applyNumberFormat="1" applyFont="1" applyFill="1" applyBorder="1" applyAlignment="1">
      <alignment horizontal="center" vertical="center" wrapText="1"/>
    </xf>
    <xf numFmtId="3" fontId="30" fillId="6" borderId="25" xfId="7" applyNumberFormat="1" applyFont="1" applyFill="1" applyBorder="1" applyAlignment="1">
      <alignment horizontal="center" vertical="center" wrapText="1"/>
    </xf>
    <xf numFmtId="3" fontId="30" fillId="6" borderId="28" xfId="7" applyNumberFormat="1" applyFont="1" applyFill="1" applyBorder="1" applyAlignment="1">
      <alignment horizontal="center" vertical="center" wrapText="1"/>
    </xf>
    <xf numFmtId="3" fontId="40" fillId="6" borderId="28" xfId="7" applyNumberFormat="1" applyFont="1" applyFill="1" applyBorder="1" applyAlignment="1">
      <alignment horizontal="center" vertical="center" wrapText="1"/>
    </xf>
    <xf numFmtId="3" fontId="30" fillId="6" borderId="78" xfId="7" applyNumberFormat="1" applyFont="1" applyFill="1" applyBorder="1" applyAlignment="1">
      <alignment horizontal="center" vertical="center" wrapText="1"/>
    </xf>
    <xf numFmtId="3" fontId="40" fillId="6" borderId="26" xfId="7" applyNumberFormat="1" applyFont="1" applyFill="1" applyBorder="1" applyAlignment="1">
      <alignment horizontal="center" vertical="center" wrapText="1"/>
    </xf>
    <xf numFmtId="3" fontId="30" fillId="6" borderId="28" xfId="6" applyNumberFormat="1" applyFont="1" applyFill="1" applyBorder="1" applyAlignment="1">
      <alignment horizontal="center" vertical="center" wrapText="1"/>
    </xf>
    <xf numFmtId="3" fontId="30" fillId="6" borderId="23" xfId="6" applyNumberFormat="1" applyFont="1" applyFill="1" applyBorder="1" applyAlignment="1">
      <alignment horizontal="center" vertical="center" wrapText="1"/>
    </xf>
    <xf numFmtId="3" fontId="42" fillId="3" borderId="23" xfId="0" applyNumberFormat="1" applyFont="1" applyFill="1" applyBorder="1" applyAlignment="1"/>
    <xf numFmtId="3" fontId="42" fillId="3" borderId="24" xfId="0" applyNumberFormat="1" applyFont="1" applyFill="1" applyBorder="1" applyAlignment="1"/>
    <xf numFmtId="3" fontId="30" fillId="2" borderId="20" xfId="5" applyNumberFormat="1" applyFont="1" applyFill="1" applyBorder="1" applyAlignment="1">
      <alignment horizontal="center" vertical="center" wrapText="1"/>
    </xf>
    <xf numFmtId="3" fontId="30" fillId="2" borderId="21" xfId="0" applyNumberFormat="1" applyFont="1" applyFill="1" applyBorder="1" applyAlignment="1">
      <alignment horizontal="center" vertical="center"/>
    </xf>
    <xf numFmtId="3" fontId="30" fillId="2" borderId="22" xfId="0" applyNumberFormat="1" applyFont="1" applyFill="1" applyBorder="1" applyAlignment="1">
      <alignment horizontal="center" vertical="center"/>
    </xf>
    <xf numFmtId="3" fontId="30" fillId="2" borderId="18" xfId="5" applyNumberFormat="1" applyFont="1" applyFill="1" applyBorder="1" applyAlignment="1">
      <alignment horizontal="center" vertical="center" wrapText="1"/>
    </xf>
    <xf numFmtId="3" fontId="30" fillId="2" borderId="70" xfId="0" applyNumberFormat="1" applyFont="1" applyFill="1" applyBorder="1" applyAlignment="1">
      <alignment horizontal="center" vertical="center"/>
    </xf>
    <xf numFmtId="3" fontId="30" fillId="6" borderId="62" xfId="5" applyNumberFormat="1" applyFont="1" applyFill="1" applyBorder="1" applyAlignment="1">
      <alignment horizontal="center" vertical="center" wrapText="1"/>
    </xf>
    <xf numFmtId="3" fontId="30" fillId="6" borderId="21" xfId="0" applyNumberFormat="1" applyFont="1" applyFill="1" applyBorder="1" applyAlignment="1">
      <alignment horizontal="center" vertical="center"/>
    </xf>
    <xf numFmtId="3" fontId="30" fillId="6" borderId="70" xfId="0" applyNumberFormat="1" applyFont="1" applyFill="1" applyBorder="1" applyAlignment="1">
      <alignment horizontal="center" vertical="center"/>
    </xf>
    <xf numFmtId="3" fontId="30" fillId="6" borderId="22" xfId="0" applyNumberFormat="1" applyFont="1" applyFill="1" applyBorder="1" applyAlignment="1">
      <alignment horizontal="center" vertical="center"/>
    </xf>
    <xf numFmtId="0" fontId="18" fillId="3" borderId="0" xfId="0" applyFont="1" applyFill="1" applyBorder="1" applyAlignment="1">
      <alignment vertical="center"/>
    </xf>
    <xf numFmtId="0" fontId="18" fillId="3" borderId="0" xfId="0" applyFont="1" applyFill="1" applyAlignment="1">
      <alignment horizontal="center" vertical="center"/>
    </xf>
    <xf numFmtId="3" fontId="30" fillId="2" borderId="34" xfId="0" applyNumberFormat="1" applyFont="1" applyFill="1" applyBorder="1" applyAlignment="1">
      <alignment horizontal="center"/>
    </xf>
    <xf numFmtId="3" fontId="30" fillId="2" borderId="35" xfId="0" applyNumberFormat="1" applyFont="1" applyFill="1" applyBorder="1" applyAlignment="1">
      <alignment horizontal="center"/>
    </xf>
    <xf numFmtId="3" fontId="30" fillId="2" borderId="36" xfId="0" applyNumberFormat="1" applyFont="1" applyFill="1" applyBorder="1" applyAlignment="1">
      <alignment horizontal="center"/>
    </xf>
    <xf numFmtId="3" fontId="30" fillId="2" borderId="23" xfId="0" applyNumberFormat="1" applyFont="1" applyFill="1" applyBorder="1" applyAlignment="1">
      <alignment horizontal="center"/>
    </xf>
    <xf numFmtId="3" fontId="30" fillId="2" borderId="43" xfId="0" applyNumberFormat="1" applyFont="1" applyFill="1" applyBorder="1" applyAlignment="1">
      <alignment horizontal="center" wrapText="1"/>
    </xf>
    <xf numFmtId="3" fontId="30" fillId="2" borderId="37" xfId="0" applyNumberFormat="1" applyFont="1" applyFill="1" applyBorder="1" applyAlignment="1">
      <alignment horizontal="center"/>
    </xf>
    <xf numFmtId="3" fontId="30" fillId="2" borderId="45" xfId="0" applyNumberFormat="1" applyFont="1" applyFill="1" applyBorder="1" applyAlignment="1">
      <alignment horizontal="center"/>
    </xf>
    <xf numFmtId="4" fontId="30" fillId="2" borderId="26" xfId="0" applyNumberFormat="1" applyFont="1" applyFill="1" applyBorder="1" applyAlignment="1">
      <alignment horizontal="center"/>
    </xf>
    <xf numFmtId="4" fontId="30" fillId="2" borderId="35" xfId="0" applyNumberFormat="1" applyFont="1" applyFill="1" applyBorder="1" applyAlignment="1">
      <alignment horizontal="center"/>
    </xf>
    <xf numFmtId="4" fontId="30" fillId="2" borderId="37" xfId="0" applyNumberFormat="1" applyFont="1" applyFill="1" applyBorder="1" applyAlignment="1">
      <alignment horizontal="center"/>
    </xf>
    <xf numFmtId="4" fontId="30" fillId="2" borderId="36" xfId="0" applyNumberFormat="1" applyFont="1" applyFill="1" applyBorder="1" applyAlignment="1">
      <alignment horizontal="center"/>
    </xf>
    <xf numFmtId="4" fontId="30" fillId="2" borderId="52" xfId="0" applyNumberFormat="1" applyFont="1" applyFill="1" applyBorder="1" applyAlignment="1">
      <alignment horizontal="center"/>
    </xf>
    <xf numFmtId="4" fontId="30" fillId="2" borderId="43" xfId="0" applyNumberFormat="1" applyFont="1" applyFill="1" applyBorder="1" applyAlignment="1">
      <alignment horizontal="center" wrapText="1"/>
    </xf>
    <xf numFmtId="3" fontId="30" fillId="6" borderId="34" xfId="0" applyNumberFormat="1" applyFont="1" applyFill="1" applyBorder="1" applyAlignment="1">
      <alignment horizontal="center"/>
    </xf>
    <xf numFmtId="3" fontId="30" fillId="6" borderId="35" xfId="0" applyNumberFormat="1" applyFont="1" applyFill="1" applyBorder="1" applyAlignment="1">
      <alignment horizontal="center"/>
    </xf>
    <xf numFmtId="3" fontId="30" fillId="6" borderId="36" xfId="0" applyNumberFormat="1" applyFont="1" applyFill="1" applyBorder="1" applyAlignment="1">
      <alignment horizontal="center"/>
    </xf>
    <xf numFmtId="3" fontId="30" fillId="6" borderId="23" xfId="0" applyNumberFormat="1" applyFont="1" applyFill="1" applyBorder="1" applyAlignment="1">
      <alignment horizontal="center"/>
    </xf>
    <xf numFmtId="3" fontId="30" fillId="6" borderId="43" xfId="0" applyNumberFormat="1" applyFont="1" applyFill="1" applyBorder="1" applyAlignment="1">
      <alignment horizontal="center" wrapText="1"/>
    </xf>
    <xf numFmtId="3" fontId="30" fillId="6" borderId="37" xfId="0" applyNumberFormat="1" applyFont="1" applyFill="1" applyBorder="1" applyAlignment="1">
      <alignment horizontal="center"/>
    </xf>
    <xf numFmtId="3" fontId="30" fillId="6" borderId="43" xfId="0" applyNumberFormat="1" applyFont="1" applyFill="1" applyBorder="1" applyAlignment="1">
      <alignment horizontal="center"/>
    </xf>
    <xf numFmtId="4" fontId="30" fillId="6" borderId="26" xfId="0" applyNumberFormat="1" applyFont="1" applyFill="1" applyBorder="1" applyAlignment="1">
      <alignment horizontal="center"/>
    </xf>
    <xf numFmtId="4" fontId="30" fillId="6" borderId="37" xfId="0" applyNumberFormat="1" applyFont="1" applyFill="1" applyBorder="1" applyAlignment="1">
      <alignment horizontal="center"/>
    </xf>
    <xf numFmtId="4" fontId="30" fillId="6" borderId="36" xfId="0" applyNumberFormat="1" applyFont="1" applyFill="1" applyBorder="1" applyAlignment="1">
      <alignment horizontal="center"/>
    </xf>
    <xf numFmtId="4" fontId="30" fillId="6" borderId="52" xfId="0" applyNumberFormat="1" applyFont="1" applyFill="1" applyBorder="1" applyAlignment="1">
      <alignment horizontal="center"/>
    </xf>
    <xf numFmtId="4" fontId="30" fillId="6" borderId="43" xfId="0" applyNumberFormat="1" applyFont="1" applyFill="1" applyBorder="1" applyAlignment="1">
      <alignment horizontal="center" wrapText="1"/>
    </xf>
    <xf numFmtId="3" fontId="38" fillId="2" borderId="32" xfId="4" applyNumberFormat="1" applyFont="1" applyFill="1" applyBorder="1" applyAlignment="1" applyProtection="1">
      <alignment horizontal="center" vertical="center" wrapText="1"/>
      <protection locked="0"/>
    </xf>
    <xf numFmtId="3" fontId="30" fillId="2" borderId="28" xfId="0" applyNumberFormat="1" applyFont="1" applyFill="1" applyBorder="1" applyAlignment="1" applyProtection="1">
      <alignment horizontal="center" vertical="center" wrapText="1"/>
      <protection locked="0"/>
    </xf>
    <xf numFmtId="3" fontId="30" fillId="2" borderId="0" xfId="0" applyNumberFormat="1" applyFont="1" applyFill="1" applyBorder="1" applyAlignment="1" applyProtection="1">
      <alignment horizontal="center" vertical="center" wrapText="1"/>
      <protection locked="0"/>
    </xf>
    <xf numFmtId="3" fontId="38" fillId="2" borderId="44" xfId="4" applyNumberFormat="1" applyFont="1" applyFill="1" applyBorder="1" applyAlignment="1" applyProtection="1">
      <alignment horizontal="center" vertical="center" wrapText="1"/>
      <protection locked="0"/>
    </xf>
    <xf numFmtId="3" fontId="38" fillId="6" borderId="5" xfId="4" applyNumberFormat="1" applyFont="1" applyFill="1" applyBorder="1" applyAlignment="1" applyProtection="1">
      <alignment horizontal="center" vertical="center" wrapText="1"/>
      <protection locked="0"/>
    </xf>
    <xf numFmtId="3" fontId="30" fillId="6" borderId="28" xfId="0" applyNumberFormat="1" applyFont="1" applyFill="1" applyBorder="1" applyAlignment="1" applyProtection="1">
      <alignment horizontal="center" vertical="center" wrapText="1"/>
      <protection locked="0"/>
    </xf>
    <xf numFmtId="3" fontId="30" fillId="6" borderId="27" xfId="0" applyNumberFormat="1" applyFont="1" applyFill="1" applyBorder="1" applyAlignment="1" applyProtection="1">
      <alignment horizontal="center" vertical="center" wrapText="1"/>
      <protection locked="0"/>
    </xf>
    <xf numFmtId="3" fontId="38" fillId="6" borderId="4" xfId="4" applyNumberFormat="1" applyFont="1" applyFill="1" applyBorder="1" applyAlignment="1" applyProtection="1">
      <alignment horizontal="center" vertical="center" wrapText="1"/>
      <protection locked="0"/>
    </xf>
    <xf numFmtId="3" fontId="30" fillId="2" borderId="44" xfId="0" applyNumberFormat="1" applyFont="1" applyFill="1" applyBorder="1" applyAlignment="1">
      <alignment horizontal="center" vertical="center"/>
    </xf>
    <xf numFmtId="3" fontId="30" fillId="6" borderId="44" xfId="0" applyNumberFormat="1" applyFont="1" applyFill="1" applyBorder="1" applyAlignment="1">
      <alignment horizontal="center" vertical="center"/>
    </xf>
    <xf numFmtId="3" fontId="30" fillId="2" borderId="69" xfId="0" applyNumberFormat="1" applyFont="1" applyFill="1" applyBorder="1" applyAlignment="1">
      <alignment horizontal="center" vertical="center"/>
    </xf>
    <xf numFmtId="3" fontId="30" fillId="2" borderId="63" xfId="0" applyNumberFormat="1" applyFont="1" applyFill="1" applyBorder="1" applyAlignment="1">
      <alignment horizontal="center" vertical="center" wrapText="1"/>
    </xf>
    <xf numFmtId="3" fontId="30" fillId="2" borderId="68" xfId="0" applyNumberFormat="1" applyFont="1" applyFill="1" applyBorder="1" applyAlignment="1">
      <alignment horizontal="center" vertical="center" wrapText="1"/>
    </xf>
    <xf numFmtId="3" fontId="43" fillId="2" borderId="0" xfId="0" applyNumberFormat="1" applyFont="1" applyFill="1" applyBorder="1" applyAlignment="1">
      <alignment horizontal="center"/>
    </xf>
    <xf numFmtId="3" fontId="30" fillId="6" borderId="69" xfId="0" applyNumberFormat="1" applyFont="1" applyFill="1" applyBorder="1" applyAlignment="1">
      <alignment horizontal="center" vertical="center"/>
    </xf>
    <xf numFmtId="3" fontId="30" fillId="6" borderId="63" xfId="0" applyNumberFormat="1" applyFont="1" applyFill="1" applyBorder="1" applyAlignment="1">
      <alignment horizontal="center" vertical="center" wrapText="1"/>
    </xf>
    <xf numFmtId="3" fontId="30" fillId="6" borderId="68" xfId="0" applyNumberFormat="1" applyFont="1" applyFill="1" applyBorder="1" applyAlignment="1">
      <alignment horizontal="center" vertical="center" wrapText="1"/>
    </xf>
    <xf numFmtId="3" fontId="43" fillId="6" borderId="32" xfId="0" applyNumberFormat="1" applyFont="1" applyFill="1" applyBorder="1" applyAlignment="1">
      <alignment horizontal="center"/>
    </xf>
    <xf numFmtId="3" fontId="30" fillId="2" borderId="43" xfId="0" applyNumberFormat="1" applyFont="1" applyFill="1" applyBorder="1" applyAlignment="1">
      <alignment horizontal="center" vertical="center"/>
    </xf>
    <xf numFmtId="3" fontId="30" fillId="6" borderId="43" xfId="0" applyNumberFormat="1" applyFont="1" applyFill="1" applyBorder="1" applyAlignment="1">
      <alignment horizontal="center" vertical="center"/>
    </xf>
    <xf numFmtId="3" fontId="19" fillId="3" borderId="0" xfId="0" applyNumberFormat="1" applyFont="1" applyFill="1" applyBorder="1" applyAlignment="1">
      <alignment horizontal="center" vertical="center"/>
    </xf>
    <xf numFmtId="3" fontId="19" fillId="3" borderId="0" xfId="0" applyNumberFormat="1" applyFont="1" applyFill="1" applyAlignment="1">
      <alignment horizontal="center" vertical="center"/>
    </xf>
    <xf numFmtId="3" fontId="30" fillId="2" borderId="63" xfId="0" applyNumberFormat="1" applyFont="1" applyFill="1" applyBorder="1" applyAlignment="1">
      <alignment horizontal="center" vertical="center"/>
    </xf>
    <xf numFmtId="165" fontId="22" fillId="3" borderId="142" xfId="0" applyNumberFormat="1" applyFont="1" applyFill="1" applyBorder="1"/>
    <xf numFmtId="0" fontId="45" fillId="3" borderId="0" xfId="0" applyFont="1" applyFill="1" applyBorder="1"/>
    <xf numFmtId="0" fontId="25" fillId="3" borderId="0" xfId="0" applyFont="1" applyFill="1"/>
    <xf numFmtId="0" fontId="25" fillId="3" borderId="100" xfId="0" applyFont="1" applyFill="1" applyBorder="1" applyAlignment="1">
      <alignment horizontal="center" vertical="center"/>
    </xf>
    <xf numFmtId="0" fontId="25" fillId="3" borderId="101" xfId="0" applyFont="1" applyFill="1" applyBorder="1" applyAlignment="1">
      <alignment horizontal="center" vertical="center"/>
    </xf>
    <xf numFmtId="3" fontId="25" fillId="3" borderId="104" xfId="0" applyNumberFormat="1" applyFont="1" applyFill="1" applyBorder="1" applyAlignment="1">
      <alignment horizontal="center" vertical="center"/>
    </xf>
    <xf numFmtId="3" fontId="25" fillId="3" borderId="105" xfId="0" applyNumberFormat="1" applyFont="1" applyFill="1" applyBorder="1" applyAlignment="1">
      <alignment horizontal="center" vertical="center"/>
    </xf>
    <xf numFmtId="3" fontId="25" fillId="3" borderId="106" xfId="0" applyNumberFormat="1" applyFont="1" applyFill="1" applyBorder="1" applyAlignment="1">
      <alignment horizontal="center" vertical="center"/>
    </xf>
    <xf numFmtId="3" fontId="25" fillId="3" borderId="100" xfId="0" applyNumberFormat="1" applyFont="1" applyFill="1" applyBorder="1" applyAlignment="1">
      <alignment horizontal="center" vertical="center" wrapText="1"/>
    </xf>
    <xf numFmtId="3" fontId="25" fillId="3" borderId="102" xfId="0" applyNumberFormat="1" applyFont="1" applyFill="1" applyBorder="1" applyAlignment="1">
      <alignment horizontal="center" vertical="center"/>
    </xf>
    <xf numFmtId="3" fontId="25" fillId="3" borderId="102" xfId="0" applyNumberFormat="1" applyFont="1" applyFill="1" applyBorder="1" applyAlignment="1">
      <alignment horizontal="center" vertical="center" wrapText="1"/>
    </xf>
    <xf numFmtId="3" fontId="25" fillId="3" borderId="103" xfId="0" applyNumberFormat="1" applyFont="1" applyFill="1" applyBorder="1" applyAlignment="1">
      <alignment horizontal="center" vertical="center" wrapText="1"/>
    </xf>
    <xf numFmtId="3" fontId="25" fillId="3" borderId="69" xfId="0" applyNumberFormat="1" applyFont="1" applyFill="1" applyBorder="1" applyAlignment="1">
      <alignment horizontal="center" vertical="center" wrapText="1"/>
    </xf>
    <xf numFmtId="3" fontId="25" fillId="3" borderId="63" xfId="0" applyNumberFormat="1" applyFont="1" applyFill="1" applyBorder="1" applyAlignment="1">
      <alignment horizontal="center" vertical="center" wrapText="1"/>
    </xf>
    <xf numFmtId="3" fontId="25" fillId="3" borderId="24" xfId="0" applyNumberFormat="1" applyFont="1" applyFill="1" applyBorder="1" applyAlignment="1">
      <alignment horizontal="center" vertical="center" wrapText="1"/>
    </xf>
    <xf numFmtId="3" fontId="25" fillId="3" borderId="69" xfId="0" applyNumberFormat="1" applyFont="1" applyFill="1" applyBorder="1" applyAlignment="1">
      <alignment horizontal="center" vertical="center"/>
    </xf>
    <xf numFmtId="3" fontId="25" fillId="3" borderId="24" xfId="0" applyNumberFormat="1" applyFont="1" applyFill="1" applyBorder="1" applyAlignment="1">
      <alignment horizontal="center" vertical="center"/>
    </xf>
    <xf numFmtId="0" fontId="22" fillId="3" borderId="130" xfId="0" applyFont="1" applyFill="1" applyBorder="1"/>
    <xf numFmtId="0" fontId="22" fillId="3" borderId="122" xfId="0" applyFont="1" applyFill="1" applyBorder="1"/>
    <xf numFmtId="0" fontId="22" fillId="3" borderId="99" xfId="0" applyFont="1" applyFill="1" applyBorder="1"/>
    <xf numFmtId="0" fontId="22" fillId="3" borderId="119" xfId="0" applyFont="1" applyFill="1" applyBorder="1"/>
    <xf numFmtId="0" fontId="25" fillId="3" borderId="69" xfId="0" applyFont="1" applyFill="1" applyBorder="1" applyAlignment="1">
      <alignment horizontal="center" vertical="center"/>
    </xf>
    <xf numFmtId="0" fontId="25" fillId="3" borderId="24" xfId="0" applyFont="1" applyFill="1" applyBorder="1" applyAlignment="1">
      <alignment horizontal="center" vertical="center"/>
    </xf>
    <xf numFmtId="0" fontId="25" fillId="3" borderId="69" xfId="0" applyFont="1" applyFill="1" applyBorder="1" applyAlignment="1">
      <alignment horizontal="center" vertical="center" wrapText="1"/>
    </xf>
    <xf numFmtId="0" fontId="25" fillId="3" borderId="78" xfId="0" applyFont="1" applyFill="1" applyBorder="1" applyAlignment="1">
      <alignment horizontal="center" vertical="center" wrapText="1"/>
    </xf>
    <xf numFmtId="0" fontId="22" fillId="3" borderId="49" xfId="0" applyFont="1" applyFill="1" applyBorder="1"/>
    <xf numFmtId="0" fontId="22" fillId="3" borderId="47" xfId="0" applyFont="1" applyFill="1" applyBorder="1"/>
    <xf numFmtId="0" fontId="22" fillId="3" borderId="48" xfId="0" applyFont="1" applyFill="1" applyBorder="1"/>
    <xf numFmtId="0" fontId="25" fillId="3" borderId="34" xfId="0" applyFont="1" applyFill="1" applyBorder="1" applyAlignment="1">
      <alignment horizontal="center" vertical="center"/>
    </xf>
    <xf numFmtId="165" fontId="22" fillId="3" borderId="14" xfId="0" applyNumberFormat="1" applyFont="1" applyFill="1" applyBorder="1"/>
    <xf numFmtId="165" fontId="22" fillId="3" borderId="2" xfId="0" applyNumberFormat="1" applyFont="1" applyFill="1" applyBorder="1"/>
    <xf numFmtId="0" fontId="25" fillId="3" borderId="104" xfId="0" applyFont="1" applyFill="1" applyBorder="1" applyAlignment="1">
      <alignment horizontal="center" vertical="center"/>
    </xf>
    <xf numFmtId="0" fontId="25" fillId="3" borderId="107" xfId="0" applyFont="1" applyFill="1" applyBorder="1" applyAlignment="1">
      <alignment horizontal="center" vertical="center"/>
    </xf>
    <xf numFmtId="0" fontId="22" fillId="3" borderId="124" xfId="0" applyFont="1" applyFill="1" applyBorder="1"/>
    <xf numFmtId="0" fontId="22" fillId="3" borderId="125" xfId="0" applyFont="1" applyFill="1" applyBorder="1"/>
    <xf numFmtId="0" fontId="22" fillId="3" borderId="126" xfId="0" applyFont="1" applyFill="1" applyBorder="1"/>
    <xf numFmtId="0" fontId="25" fillId="3" borderId="78" xfId="0" applyFont="1" applyFill="1" applyBorder="1" applyAlignment="1">
      <alignment horizontal="center" vertical="center"/>
    </xf>
    <xf numFmtId="0" fontId="25" fillId="3" borderId="68" xfId="0" applyFont="1" applyFill="1" applyBorder="1" applyAlignment="1">
      <alignment horizontal="center" vertical="center"/>
    </xf>
    <xf numFmtId="0" fontId="22" fillId="3" borderId="104" xfId="0" applyFont="1" applyFill="1" applyBorder="1" applyAlignment="1">
      <alignment horizontal="center" vertical="center"/>
    </xf>
    <xf numFmtId="0" fontId="22" fillId="3" borderId="107" xfId="0" applyFont="1" applyFill="1" applyBorder="1" applyAlignment="1">
      <alignment horizontal="center" vertical="center"/>
    </xf>
    <xf numFmtId="0" fontId="22" fillId="0" borderId="104" xfId="0" applyFont="1" applyBorder="1" applyAlignment="1">
      <alignment horizontal="center" vertical="center"/>
    </xf>
    <xf numFmtId="0" fontId="22" fillId="0" borderId="105" xfId="0" applyFont="1" applyBorder="1" applyAlignment="1">
      <alignment horizontal="center" vertical="center"/>
    </xf>
    <xf numFmtId="0" fontId="22" fillId="0" borderId="107" xfId="0" applyFont="1" applyBorder="1" applyAlignment="1">
      <alignment horizontal="center" vertical="center"/>
    </xf>
    <xf numFmtId="0" fontId="22" fillId="0" borderId="104" xfId="0" applyFont="1" applyBorder="1" applyAlignment="1">
      <alignment horizontal="center" vertical="center" wrapText="1"/>
    </xf>
    <xf numFmtId="0" fontId="22" fillId="0" borderId="105" xfId="0" applyFont="1" applyBorder="1" applyAlignment="1">
      <alignment horizontal="center" vertical="center" wrapText="1"/>
    </xf>
    <xf numFmtId="0" fontId="22" fillId="0" borderId="123" xfId="0" applyFont="1" applyBorder="1" applyAlignment="1">
      <alignment horizontal="center" vertical="center" wrapText="1"/>
    </xf>
    <xf numFmtId="0" fontId="22" fillId="0" borderId="34" xfId="0" applyFont="1" applyBorder="1" applyAlignment="1">
      <alignment horizontal="center" vertical="center"/>
    </xf>
    <xf numFmtId="0" fontId="30" fillId="0" borderId="36" xfId="0" applyFont="1" applyBorder="1" applyAlignment="1">
      <alignment horizontal="center" vertical="center"/>
    </xf>
    <xf numFmtId="0" fontId="30" fillId="0" borderId="36" xfId="0" applyFont="1" applyBorder="1" applyAlignment="1">
      <alignment horizontal="center" vertical="center" wrapText="1"/>
    </xf>
    <xf numFmtId="0" fontId="30" fillId="0" borderId="52" xfId="0" applyFont="1" applyBorder="1" applyAlignment="1">
      <alignment horizontal="center" vertical="center" wrapText="1"/>
    </xf>
    <xf numFmtId="0" fontId="22" fillId="3" borderId="69" xfId="0" applyFont="1" applyFill="1" applyBorder="1" applyAlignment="1">
      <alignment horizontal="center" vertical="center" wrapText="1"/>
    </xf>
    <xf numFmtId="0" fontId="22" fillId="3" borderId="63" xfId="0" applyFont="1" applyFill="1" applyBorder="1" applyAlignment="1">
      <alignment horizontal="center" vertical="center" wrapText="1"/>
    </xf>
    <xf numFmtId="0" fontId="22" fillId="3" borderId="68" xfId="0" applyFont="1" applyFill="1" applyBorder="1" applyAlignment="1">
      <alignment horizontal="center" vertical="center" wrapText="1"/>
    </xf>
    <xf numFmtId="0" fontId="30" fillId="0" borderId="69" xfId="0" applyFont="1" applyBorder="1" applyAlignment="1">
      <alignment horizontal="center" vertical="center" wrapText="1"/>
    </xf>
    <xf numFmtId="0" fontId="30" fillId="0" borderId="63" xfId="0" applyFont="1" applyBorder="1" applyAlignment="1">
      <alignment horizontal="center" vertical="center" wrapText="1"/>
    </xf>
    <xf numFmtId="0" fontId="30" fillId="0" borderId="63" xfId="0" applyFont="1" applyBorder="1" applyAlignment="1">
      <alignment horizontal="center" vertical="center"/>
    </xf>
    <xf numFmtId="0" fontId="30" fillId="0" borderId="68" xfId="0" applyFont="1" applyBorder="1" applyAlignment="1">
      <alignment horizontal="center" vertical="center"/>
    </xf>
    <xf numFmtId="0" fontId="22" fillId="3" borderId="135" xfId="0" applyFont="1" applyFill="1" applyBorder="1"/>
    <xf numFmtId="0" fontId="22" fillId="3" borderId="136" xfId="0" applyFont="1" applyFill="1" applyBorder="1"/>
    <xf numFmtId="0" fontId="22" fillId="3" borderId="137" xfId="0" applyFont="1" applyFill="1" applyBorder="1"/>
    <xf numFmtId="0" fontId="22" fillId="3" borderId="56" xfId="0" applyFont="1" applyFill="1" applyBorder="1"/>
    <xf numFmtId="0" fontId="25" fillId="3" borderId="0" xfId="0" applyFont="1" applyFill="1" applyAlignment="1">
      <alignment horizontal="center" vertical="center"/>
    </xf>
    <xf numFmtId="0" fontId="19" fillId="3" borderId="64" xfId="0" applyFont="1" applyFill="1" applyBorder="1"/>
    <xf numFmtId="0" fontId="19" fillId="3" borderId="61" xfId="0" applyFont="1" applyFill="1" applyBorder="1"/>
    <xf numFmtId="0" fontId="19" fillId="3" borderId="14" xfId="0" applyFont="1" applyFill="1" applyBorder="1"/>
    <xf numFmtId="0" fontId="22" fillId="0" borderId="69" xfId="0" applyFont="1" applyBorder="1" applyAlignment="1">
      <alignment horizontal="center" vertical="center" wrapText="1"/>
    </xf>
    <xf numFmtId="0" fontId="22" fillId="0" borderId="63" xfId="0" applyFont="1" applyBorder="1" applyAlignment="1">
      <alignment horizontal="center" vertical="center" wrapText="1"/>
    </xf>
    <xf numFmtId="0" fontId="22" fillId="0" borderId="68" xfId="0" applyFont="1" applyBorder="1" applyAlignment="1">
      <alignment horizontal="center" vertical="center" wrapText="1"/>
    </xf>
    <xf numFmtId="0" fontId="5" fillId="0" borderId="64" xfId="0" applyFont="1" applyBorder="1"/>
    <xf numFmtId="0" fontId="5" fillId="0" borderId="61" xfId="0" applyFont="1" applyBorder="1"/>
    <xf numFmtId="0" fontId="5" fillId="0" borderId="65" xfId="0" applyFont="1" applyBorder="1"/>
    <xf numFmtId="0" fontId="22" fillId="0" borderId="87" xfId="0" applyFont="1" applyBorder="1" applyAlignment="1">
      <alignment horizontal="center" vertical="center"/>
    </xf>
    <xf numFmtId="0" fontId="22" fillId="0" borderId="88" xfId="0" applyFont="1" applyBorder="1" applyAlignment="1">
      <alignment horizontal="center" vertical="center"/>
    </xf>
    <xf numFmtId="0" fontId="22" fillId="0" borderId="90" xfId="0" applyFont="1" applyBorder="1" applyAlignment="1">
      <alignment horizontal="center" vertical="center"/>
    </xf>
    <xf numFmtId="0" fontId="22" fillId="0" borderId="87" xfId="0" applyFont="1" applyBorder="1" applyAlignment="1">
      <alignment horizontal="center" vertical="center" wrapText="1"/>
    </xf>
    <xf numFmtId="0" fontId="22" fillId="0" borderId="88" xfId="0" applyFont="1" applyBorder="1" applyAlignment="1">
      <alignment horizontal="center" vertical="center" wrapText="1"/>
    </xf>
    <xf numFmtId="0" fontId="22" fillId="0" borderId="89" xfId="0" applyFont="1" applyBorder="1" applyAlignment="1">
      <alignment horizontal="center" vertical="center" wrapText="1"/>
    </xf>
    <xf numFmtId="0" fontId="22" fillId="0" borderId="100" xfId="0" applyFont="1" applyBorder="1" applyAlignment="1">
      <alignment horizontal="center" vertical="center"/>
    </xf>
    <xf numFmtId="0" fontId="22" fillId="0" borderId="102" xfId="0" applyFont="1" applyBorder="1" applyAlignment="1">
      <alignment horizontal="center" vertical="center"/>
    </xf>
    <xf numFmtId="0" fontId="22" fillId="0" borderId="101" xfId="0" applyFont="1" applyBorder="1" applyAlignment="1">
      <alignment horizontal="center" vertical="center"/>
    </xf>
    <xf numFmtId="0" fontId="22" fillId="0" borderId="100" xfId="0" applyFont="1" applyBorder="1" applyAlignment="1">
      <alignment horizontal="center" vertical="center" wrapText="1"/>
    </xf>
    <xf numFmtId="0" fontId="22" fillId="0" borderId="102" xfId="0" applyFont="1" applyBorder="1" applyAlignment="1">
      <alignment horizontal="center" vertical="center" wrapText="1"/>
    </xf>
    <xf numFmtId="0" fontId="22" fillId="0" borderId="103" xfId="0" applyFont="1" applyBorder="1" applyAlignment="1">
      <alignment horizontal="center" vertical="center" wrapText="1"/>
    </xf>
    <xf numFmtId="0" fontId="22" fillId="0" borderId="106" xfId="0" applyFont="1" applyBorder="1" applyAlignment="1">
      <alignment horizontal="center" vertical="center"/>
    </xf>
    <xf numFmtId="0" fontId="22" fillId="0" borderId="140" xfId="0" applyFont="1" applyBorder="1" applyAlignment="1">
      <alignment horizontal="center" vertical="center" wrapText="1"/>
    </xf>
    <xf numFmtId="0" fontId="22" fillId="0" borderId="141" xfId="0" applyFont="1" applyBorder="1" applyAlignment="1">
      <alignment horizontal="center" vertical="center" wrapText="1"/>
    </xf>
    <xf numFmtId="0" fontId="22" fillId="0" borderId="106" xfId="0" applyFont="1" applyBorder="1" applyAlignment="1">
      <alignment horizontal="center" vertical="center" wrapText="1"/>
    </xf>
    <xf numFmtId="0" fontId="22" fillId="0" borderId="143" xfId="0" applyFont="1" applyBorder="1" applyAlignment="1">
      <alignment horizontal="center" vertical="center" wrapText="1"/>
    </xf>
    <xf numFmtId="0" fontId="22" fillId="0" borderId="144" xfId="0" applyFont="1" applyBorder="1" applyAlignment="1">
      <alignment horizontal="center" vertical="center" wrapText="1"/>
    </xf>
    <xf numFmtId="0" fontId="22" fillId="0" borderId="145" xfId="0" applyFont="1" applyBorder="1" applyAlignment="1">
      <alignment horizontal="center" vertical="center" wrapText="1"/>
    </xf>
    <xf numFmtId="0" fontId="22" fillId="0" borderId="146" xfId="0" applyFont="1" applyBorder="1" applyAlignment="1">
      <alignment horizontal="center" vertical="center" wrapText="1"/>
    </xf>
    <xf numFmtId="0" fontId="22" fillId="0" borderId="90" xfId="0" applyFont="1" applyBorder="1" applyAlignment="1">
      <alignment horizontal="center" vertical="center" wrapText="1"/>
    </xf>
    <xf numFmtId="0" fontId="22" fillId="3" borderId="0" xfId="0" applyFont="1" applyFill="1" applyAlignment="1">
      <alignment horizontal="center" vertical="center"/>
    </xf>
    <xf numFmtId="3" fontId="26" fillId="3" borderId="61" xfId="0" applyNumberFormat="1" applyFont="1" applyFill="1" applyBorder="1"/>
    <xf numFmtId="3" fontId="26" fillId="3" borderId="65" xfId="0" applyNumberFormat="1" applyFont="1" applyFill="1" applyBorder="1"/>
    <xf numFmtId="166" fontId="26" fillId="3" borderId="61" xfId="8" applyNumberFormat="1" applyFont="1" applyFill="1" applyBorder="1"/>
    <xf numFmtId="166" fontId="26" fillId="3" borderId="65" xfId="8" applyNumberFormat="1" applyFont="1" applyFill="1" applyBorder="1"/>
    <xf numFmtId="0" fontId="22" fillId="3" borderId="69" xfId="0" applyFont="1" applyFill="1" applyBorder="1" applyAlignment="1">
      <alignment horizontal="center"/>
    </xf>
    <xf numFmtId="0" fontId="22" fillId="3" borderId="68" xfId="0" applyFont="1" applyFill="1" applyBorder="1" applyAlignment="1">
      <alignment horizontal="center"/>
    </xf>
    <xf numFmtId="0" fontId="22" fillId="3" borderId="63" xfId="0" applyFont="1" applyFill="1" applyBorder="1" applyAlignment="1">
      <alignment horizontal="center"/>
    </xf>
    <xf numFmtId="0" fontId="22" fillId="3" borderId="0" xfId="0" applyFont="1" applyFill="1" applyBorder="1"/>
    <xf numFmtId="0" fontId="23" fillId="3" borderId="0" xfId="0" applyFont="1" applyFill="1" applyBorder="1"/>
    <xf numFmtId="4" fontId="19" fillId="3" borderId="0" xfId="0" applyNumberFormat="1" applyFont="1" applyFill="1" applyBorder="1"/>
    <xf numFmtId="0" fontId="22" fillId="3" borderId="63" xfId="0" applyFont="1" applyFill="1" applyBorder="1" applyAlignment="1">
      <alignment horizontal="center" vertical="center"/>
    </xf>
    <xf numFmtId="0" fontId="22" fillId="3" borderId="68" xfId="0" applyFont="1" applyFill="1" applyBorder="1" applyAlignment="1">
      <alignment horizontal="center" vertical="center"/>
    </xf>
    <xf numFmtId="0" fontId="22" fillId="3" borderId="78" xfId="0" applyFont="1" applyFill="1" applyBorder="1" applyAlignment="1">
      <alignment horizontal="center" vertical="center"/>
    </xf>
    <xf numFmtId="3" fontId="19" fillId="3" borderId="58" xfId="0" applyNumberFormat="1" applyFont="1" applyFill="1" applyBorder="1"/>
    <xf numFmtId="3" fontId="19" fillId="3" borderId="3" xfId="0" applyNumberFormat="1" applyFont="1" applyFill="1" applyBorder="1"/>
    <xf numFmtId="3" fontId="19" fillId="3" borderId="55" xfId="0" applyNumberFormat="1" applyFont="1" applyFill="1" applyBorder="1"/>
    <xf numFmtId="3" fontId="22" fillId="3" borderId="28" xfId="0" applyNumberFormat="1" applyFont="1" applyFill="1" applyBorder="1" applyAlignment="1">
      <alignment horizontal="center" vertical="center" wrapText="1"/>
    </xf>
    <xf numFmtId="3" fontId="22" fillId="3" borderId="33" xfId="0" applyNumberFormat="1" applyFont="1" applyFill="1" applyBorder="1" applyAlignment="1">
      <alignment horizontal="center" vertical="center" wrapText="1"/>
    </xf>
    <xf numFmtId="3" fontId="19" fillId="3" borderId="19" xfId="0" applyNumberFormat="1" applyFont="1" applyFill="1" applyBorder="1" applyAlignment="1">
      <alignment wrapText="1"/>
    </xf>
    <xf numFmtId="3" fontId="19" fillId="3" borderId="16" xfId="0" applyNumberFormat="1" applyFont="1" applyFill="1" applyBorder="1" applyAlignment="1">
      <alignment wrapText="1"/>
    </xf>
    <xf numFmtId="3" fontId="19" fillId="3" borderId="42" xfId="0" applyNumberFormat="1" applyFont="1" applyFill="1" applyBorder="1" applyAlignment="1">
      <alignment wrapText="1"/>
    </xf>
    <xf numFmtId="3" fontId="19" fillId="3" borderId="17" xfId="0" applyNumberFormat="1" applyFont="1" applyFill="1" applyBorder="1" applyAlignment="1">
      <alignment wrapText="1"/>
    </xf>
    <xf numFmtId="3" fontId="21" fillId="3" borderId="1" xfId="0" applyNumberFormat="1" applyFont="1" applyFill="1" applyBorder="1"/>
    <xf numFmtId="3" fontId="21" fillId="3" borderId="16" xfId="0" applyNumberFormat="1" applyFont="1" applyFill="1" applyBorder="1"/>
    <xf numFmtId="3" fontId="19" fillId="3" borderId="2" xfId="0" applyNumberFormat="1" applyFont="1" applyFill="1" applyBorder="1"/>
    <xf numFmtId="3" fontId="21" fillId="3" borderId="12" xfId="0" applyNumberFormat="1" applyFont="1" applyFill="1" applyBorder="1"/>
    <xf numFmtId="3" fontId="27" fillId="5" borderId="3" xfId="2" applyNumberFormat="1" applyFont="1" applyFill="1" applyBorder="1"/>
    <xf numFmtId="3" fontId="21" fillId="5" borderId="55" xfId="0" applyNumberFormat="1" applyFont="1" applyFill="1" applyBorder="1"/>
    <xf numFmtId="165" fontId="32" fillId="3" borderId="56" xfId="0" applyNumberFormat="1" applyFont="1" applyFill="1" applyBorder="1" applyAlignment="1">
      <alignment vertical="center"/>
    </xf>
    <xf numFmtId="165" fontId="32" fillId="3" borderId="47" xfId="0" applyNumberFormat="1" applyFont="1" applyFill="1" applyBorder="1" applyAlignment="1">
      <alignment vertical="center"/>
    </xf>
    <xf numFmtId="165" fontId="32" fillId="3" borderId="48" xfId="0" applyNumberFormat="1" applyFont="1" applyFill="1" applyBorder="1" applyAlignment="1">
      <alignment vertical="center"/>
    </xf>
    <xf numFmtId="3" fontId="27" fillId="5" borderId="54" xfId="5" applyNumberFormat="1" applyFont="1" applyFill="1" applyBorder="1" applyAlignment="1">
      <alignment horizontal="center" vertical="center" wrapText="1"/>
    </xf>
    <xf numFmtId="3" fontId="27" fillId="5" borderId="3" xfId="0" applyNumberFormat="1" applyFont="1" applyFill="1" applyBorder="1" applyAlignment="1">
      <alignment horizontal="center" wrapText="1"/>
    </xf>
    <xf numFmtId="3" fontId="33" fillId="5" borderId="3" xfId="6" applyNumberFormat="1" applyFont="1" applyFill="1" applyBorder="1" applyAlignment="1">
      <alignment horizontal="center" wrapText="1"/>
    </xf>
    <xf numFmtId="3" fontId="21" fillId="5" borderId="3" xfId="0" applyNumberFormat="1" applyFont="1" applyFill="1" applyBorder="1" applyAlignment="1">
      <alignment horizontal="center"/>
    </xf>
    <xf numFmtId="3" fontId="21" fillId="5" borderId="55" xfId="0" applyNumberFormat="1" applyFont="1" applyFill="1" applyBorder="1" applyAlignment="1">
      <alignment horizontal="center"/>
    </xf>
    <xf numFmtId="3" fontId="33" fillId="5" borderId="54" xfId="4" applyNumberFormat="1" applyFont="1" applyFill="1" applyBorder="1" applyAlignment="1" applyProtection="1">
      <alignment wrapText="1"/>
      <protection locked="0"/>
    </xf>
    <xf numFmtId="3" fontId="19" fillId="5" borderId="54" xfId="0" applyNumberFormat="1" applyFont="1" applyFill="1" applyBorder="1" applyAlignment="1">
      <alignment horizontal="center"/>
    </xf>
    <xf numFmtId="3" fontId="19" fillId="5" borderId="3" xfId="0" applyNumberFormat="1" applyFont="1" applyFill="1" applyBorder="1" applyAlignment="1">
      <alignment horizontal="center"/>
    </xf>
    <xf numFmtId="3" fontId="19" fillId="5" borderId="55" xfId="0" applyNumberFormat="1" applyFont="1" applyFill="1" applyBorder="1" applyAlignment="1">
      <alignment horizontal="center"/>
    </xf>
    <xf numFmtId="3" fontId="19" fillId="5" borderId="3" xfId="0" applyNumberFormat="1" applyFont="1" applyFill="1" applyBorder="1"/>
    <xf numFmtId="3" fontId="19" fillId="5" borderId="55" xfId="0" applyNumberFormat="1" applyFont="1" applyFill="1" applyBorder="1"/>
    <xf numFmtId="3" fontId="5" fillId="5" borderId="3" xfId="2" applyNumberFormat="1" applyFont="1" applyFill="1" applyBorder="1"/>
    <xf numFmtId="0" fontId="0" fillId="3" borderId="0" xfId="0" applyFont="1" applyFill="1" applyBorder="1" applyAlignment="1"/>
    <xf numFmtId="0" fontId="22" fillId="2" borderId="42" xfId="0" applyFont="1" applyFill="1" applyBorder="1" applyAlignment="1">
      <alignment horizontal="center" vertical="center"/>
    </xf>
    <xf numFmtId="0" fontId="22" fillId="2" borderId="12" xfId="0" applyFont="1" applyFill="1" applyBorder="1" applyAlignment="1">
      <alignment horizontal="center" vertical="center"/>
    </xf>
    <xf numFmtId="0" fontId="22" fillId="2" borderId="17" xfId="0" applyFont="1" applyFill="1" applyBorder="1" applyAlignment="1">
      <alignment horizontal="center" vertical="center"/>
    </xf>
    <xf numFmtId="0" fontId="22" fillId="6" borderId="42" xfId="0" applyFont="1" applyFill="1" applyBorder="1" applyAlignment="1">
      <alignment horizontal="center" vertical="center"/>
    </xf>
    <xf numFmtId="0" fontId="22" fillId="6" borderId="12" xfId="0" applyFont="1" applyFill="1" applyBorder="1" applyAlignment="1">
      <alignment horizontal="center" vertical="center"/>
    </xf>
    <xf numFmtId="0" fontId="22" fillId="6" borderId="17" xfId="0" applyFont="1" applyFill="1" applyBorder="1" applyAlignment="1">
      <alignment horizontal="center" vertical="center"/>
    </xf>
    <xf numFmtId="0" fontId="22" fillId="3" borderId="76" xfId="0" applyFont="1" applyFill="1" applyBorder="1" applyAlignment="1">
      <alignment horizontal="center" vertical="center"/>
    </xf>
    <xf numFmtId="0" fontId="19" fillId="3" borderId="65" xfId="0" applyFont="1" applyFill="1" applyBorder="1"/>
    <xf numFmtId="0" fontId="19" fillId="3" borderId="58" xfId="0" applyFont="1" applyFill="1" applyBorder="1"/>
    <xf numFmtId="0" fontId="19" fillId="3" borderId="3" xfId="0" applyFont="1" applyFill="1" applyBorder="1"/>
    <xf numFmtId="0" fontId="19" fillId="3" borderId="19" xfId="0" applyFont="1" applyFill="1" applyBorder="1" applyAlignment="1">
      <alignment horizontal="right"/>
    </xf>
    <xf numFmtId="0" fontId="19" fillId="3" borderId="55" xfId="0" applyFont="1" applyFill="1" applyBorder="1"/>
    <xf numFmtId="0" fontId="19" fillId="0" borderId="58" xfId="0" applyFont="1" applyBorder="1"/>
    <xf numFmtId="0" fontId="19" fillId="0" borderId="149" xfId="0" applyFont="1" applyBorder="1"/>
    <xf numFmtId="0" fontId="19" fillId="0" borderId="64" xfId="0" applyFont="1" applyBorder="1"/>
    <xf numFmtId="0" fontId="19" fillId="0" borderId="61" xfId="0" applyFont="1" applyBorder="1"/>
    <xf numFmtId="0" fontId="19" fillId="0" borderId="65" xfId="0" applyFont="1" applyBorder="1"/>
    <xf numFmtId="0" fontId="19" fillId="0" borderId="3" xfId="0" applyFont="1" applyBorder="1"/>
    <xf numFmtId="0" fontId="19" fillId="0" borderId="91" xfId="0" applyFont="1" applyBorder="1"/>
    <xf numFmtId="0" fontId="19" fillId="0" borderId="19" xfId="0" applyFont="1" applyBorder="1"/>
    <xf numFmtId="0" fontId="19" fillId="0" borderId="1" xfId="0" applyFont="1" applyBorder="1"/>
    <xf numFmtId="0" fontId="19" fillId="0" borderId="16" xfId="0" applyFont="1" applyBorder="1"/>
    <xf numFmtId="0" fontId="19" fillId="0" borderId="2" xfId="0" applyFont="1" applyBorder="1"/>
    <xf numFmtId="0" fontId="19" fillId="0" borderId="55" xfId="0" applyFont="1" applyBorder="1"/>
    <xf numFmtId="0" fontId="19" fillId="0" borderId="92" xfId="0" applyFont="1" applyBorder="1"/>
    <xf numFmtId="0" fontId="19" fillId="0" borderId="42" xfId="0" applyFont="1" applyBorder="1"/>
    <xf numFmtId="0" fontId="19" fillId="0" borderId="12" xfId="0" applyFont="1" applyBorder="1"/>
    <xf numFmtId="0" fontId="19" fillId="0" borderId="17" xfId="0" applyFont="1" applyBorder="1"/>
    <xf numFmtId="166" fontId="19" fillId="3" borderId="150" xfId="8" applyNumberFormat="1" applyFont="1" applyFill="1" applyBorder="1"/>
    <xf numFmtId="166" fontId="19" fillId="3" borderId="151" xfId="8" applyNumberFormat="1" applyFont="1" applyFill="1" applyBorder="1"/>
    <xf numFmtId="166" fontId="19" fillId="3" borderId="152" xfId="8" applyNumberFormat="1" applyFont="1" applyFill="1" applyBorder="1"/>
    <xf numFmtId="0" fontId="19" fillId="0" borderId="15" xfId="0" applyFont="1" applyBorder="1"/>
    <xf numFmtId="0" fontId="19" fillId="0" borderId="86" xfId="0" applyFont="1" applyBorder="1"/>
    <xf numFmtId="0" fontId="19" fillId="0" borderId="54" xfId="0" applyFont="1" applyBorder="1"/>
    <xf numFmtId="0" fontId="19" fillId="0" borderId="57" xfId="0" applyFont="1" applyBorder="1"/>
    <xf numFmtId="0" fontId="19" fillId="0" borderId="64" xfId="0" applyFont="1" applyBorder="1" applyAlignment="1">
      <alignment horizontal="right"/>
    </xf>
    <xf numFmtId="0" fontId="19" fillId="0" borderId="38" xfId="0" applyFont="1" applyBorder="1"/>
    <xf numFmtId="0" fontId="19" fillId="0" borderId="33" xfId="0" applyFont="1" applyBorder="1"/>
    <xf numFmtId="0" fontId="19" fillId="0" borderId="80" xfId="0" applyFont="1" applyBorder="1"/>
    <xf numFmtId="166" fontId="19" fillId="3" borderId="3" xfId="8" applyNumberFormat="1" applyFont="1" applyFill="1" applyBorder="1" applyAlignment="1">
      <alignment horizontal="right"/>
    </xf>
    <xf numFmtId="0" fontId="22" fillId="3" borderId="142" xfId="0" applyFont="1" applyFill="1" applyBorder="1" applyAlignment="1">
      <alignment horizontal="center"/>
    </xf>
    <xf numFmtId="0" fontId="22" fillId="3" borderId="69" xfId="0" applyFont="1" applyFill="1" applyBorder="1" applyAlignment="1">
      <alignment horizontal="center" vertical="center"/>
    </xf>
    <xf numFmtId="0" fontId="22" fillId="3" borderId="78" xfId="0" applyFont="1" applyFill="1" applyBorder="1" applyAlignment="1">
      <alignment horizontal="center" vertical="center" wrapText="1"/>
    </xf>
    <xf numFmtId="0" fontId="19" fillId="3" borderId="0" xfId="0" applyFont="1" applyFill="1" applyAlignment="1">
      <alignment horizontal="center" vertical="center"/>
    </xf>
    <xf numFmtId="0" fontId="18" fillId="3" borderId="75" xfId="0" applyFont="1" applyFill="1" applyBorder="1"/>
    <xf numFmtId="167" fontId="19" fillId="3" borderId="0" xfId="0" applyNumberFormat="1" applyFont="1" applyFill="1"/>
    <xf numFmtId="168" fontId="19" fillId="3" borderId="61" xfId="8" applyNumberFormat="1" applyFont="1" applyFill="1" applyBorder="1"/>
    <xf numFmtId="168" fontId="19" fillId="3" borderId="1" xfId="8" applyNumberFormat="1" applyFont="1" applyFill="1" applyBorder="1"/>
    <xf numFmtId="168" fontId="19" fillId="3" borderId="12" xfId="8" applyNumberFormat="1" applyFont="1" applyFill="1" applyBorder="1"/>
    <xf numFmtId="168" fontId="19" fillId="3" borderId="15" xfId="8" applyNumberFormat="1" applyFont="1" applyFill="1" applyBorder="1"/>
    <xf numFmtId="168" fontId="19" fillId="3" borderId="60" xfId="8" applyNumberFormat="1" applyFont="1" applyFill="1" applyBorder="1"/>
    <xf numFmtId="168" fontId="19" fillId="3" borderId="40" xfId="8" applyNumberFormat="1" applyFont="1" applyFill="1" applyBorder="1"/>
    <xf numFmtId="168" fontId="19" fillId="3" borderId="41" xfId="8" applyNumberFormat="1" applyFont="1" applyFill="1" applyBorder="1"/>
    <xf numFmtId="168" fontId="19" fillId="3" borderId="54" xfId="8" applyNumberFormat="1" applyFont="1" applyFill="1" applyBorder="1"/>
    <xf numFmtId="168" fontId="19" fillId="3" borderId="19" xfId="8" applyNumberFormat="1" applyFont="1" applyFill="1" applyBorder="1"/>
    <xf numFmtId="168" fontId="19" fillId="3" borderId="2" xfId="8" applyNumberFormat="1" applyFont="1" applyFill="1" applyBorder="1"/>
    <xf numFmtId="168" fontId="19" fillId="3" borderId="16" xfId="8" applyNumberFormat="1" applyFont="1" applyFill="1" applyBorder="1"/>
    <xf numFmtId="168" fontId="19" fillId="3" borderId="3" xfId="8" applyNumberFormat="1" applyFont="1" applyFill="1" applyBorder="1"/>
    <xf numFmtId="168" fontId="19" fillId="3" borderId="3" xfId="8" applyNumberFormat="1" applyFont="1" applyFill="1" applyBorder="1" applyAlignment="1">
      <alignment horizontal="right"/>
    </xf>
    <xf numFmtId="168" fontId="19" fillId="3" borderId="42" xfId="8" applyNumberFormat="1" applyFont="1" applyFill="1" applyBorder="1"/>
    <xf numFmtId="168" fontId="19" fillId="3" borderId="13" xfId="8" applyNumberFormat="1" applyFont="1" applyFill="1" applyBorder="1"/>
    <xf numFmtId="168" fontId="19" fillId="3" borderId="17" xfId="8" applyNumberFormat="1" applyFont="1" applyFill="1" applyBorder="1"/>
    <xf numFmtId="168" fontId="19" fillId="3" borderId="55" xfId="8" applyNumberFormat="1" applyFont="1" applyFill="1" applyBorder="1"/>
    <xf numFmtId="168" fontId="19" fillId="3" borderId="0" xfId="8" applyNumberFormat="1" applyFont="1" applyFill="1" applyBorder="1"/>
    <xf numFmtId="169" fontId="19" fillId="3" borderId="15" xfId="0" applyNumberFormat="1" applyFont="1" applyFill="1" applyBorder="1"/>
    <xf numFmtId="169" fontId="19" fillId="3" borderId="41" xfId="0" applyNumberFormat="1" applyFont="1" applyFill="1" applyBorder="1"/>
    <xf numFmtId="169" fontId="19" fillId="3" borderId="40" xfId="0" applyNumberFormat="1" applyFont="1" applyFill="1" applyBorder="1"/>
    <xf numFmtId="169" fontId="19" fillId="3" borderId="19" xfId="0" applyNumberFormat="1" applyFont="1" applyFill="1" applyBorder="1"/>
    <xf numFmtId="169" fontId="19" fillId="3" borderId="16" xfId="0" applyNumberFormat="1" applyFont="1" applyFill="1" applyBorder="1"/>
    <xf numFmtId="169" fontId="19" fillId="3" borderId="1" xfId="0" applyNumberFormat="1" applyFont="1" applyFill="1" applyBorder="1"/>
    <xf numFmtId="169" fontId="19" fillId="3" borderId="42" xfId="0" applyNumberFormat="1" applyFont="1" applyFill="1" applyBorder="1"/>
    <xf numFmtId="169" fontId="19" fillId="3" borderId="17" xfId="0" applyNumberFormat="1" applyFont="1" applyFill="1" applyBorder="1"/>
    <xf numFmtId="169" fontId="19" fillId="3" borderId="12" xfId="0" applyNumberFormat="1" applyFont="1" applyFill="1" applyBorder="1"/>
    <xf numFmtId="167" fontId="19" fillId="3" borderId="15" xfId="0" applyNumberFormat="1" applyFont="1" applyFill="1" applyBorder="1"/>
    <xf numFmtId="167" fontId="19" fillId="3" borderId="41" xfId="0" applyNumberFormat="1" applyFont="1" applyFill="1" applyBorder="1"/>
    <xf numFmtId="167" fontId="23" fillId="0" borderId="15" xfId="0" applyNumberFormat="1" applyFont="1" applyBorder="1"/>
    <xf numFmtId="167" fontId="23" fillId="0" borderId="40" xfId="0" applyNumberFormat="1" applyFont="1" applyBorder="1"/>
    <xf numFmtId="167" fontId="23" fillId="0" borderId="60" xfId="0" applyNumberFormat="1" applyFont="1" applyBorder="1"/>
    <xf numFmtId="167" fontId="19" fillId="3" borderId="40" xfId="0" applyNumberFormat="1" applyFont="1" applyFill="1" applyBorder="1"/>
    <xf numFmtId="167" fontId="19" fillId="3" borderId="19" xfId="0" applyNumberFormat="1" applyFont="1" applyFill="1" applyBorder="1"/>
    <xf numFmtId="167" fontId="19" fillId="3" borderId="16" xfId="0" applyNumberFormat="1" applyFont="1" applyFill="1" applyBorder="1"/>
    <xf numFmtId="167" fontId="23" fillId="0" borderId="19" xfId="0" applyNumberFormat="1" applyFont="1" applyBorder="1"/>
    <xf numFmtId="167" fontId="23" fillId="0" borderId="1" xfId="0" applyNumberFormat="1" applyFont="1" applyBorder="1"/>
    <xf numFmtId="167" fontId="23" fillId="0" borderId="2" xfId="0" applyNumberFormat="1" applyFont="1" applyBorder="1"/>
    <xf numFmtId="167" fontId="19" fillId="3" borderId="1" xfId="0" applyNumberFormat="1" applyFont="1" applyFill="1" applyBorder="1"/>
    <xf numFmtId="167" fontId="19" fillId="3" borderId="42" xfId="0" applyNumberFormat="1" applyFont="1" applyFill="1" applyBorder="1"/>
    <xf numFmtId="167" fontId="19" fillId="3" borderId="17" xfId="0" applyNumberFormat="1" applyFont="1" applyFill="1" applyBorder="1"/>
    <xf numFmtId="167" fontId="23" fillId="0" borderId="42" xfId="0" applyNumberFormat="1" applyFont="1" applyBorder="1"/>
    <xf numFmtId="167" fontId="23" fillId="0" borderId="12" xfId="0" applyNumberFormat="1" applyFont="1" applyBorder="1"/>
    <xf numFmtId="167" fontId="23" fillId="0" borderId="13" xfId="0" applyNumberFormat="1" applyFont="1" applyBorder="1"/>
    <xf numFmtId="167" fontId="19" fillId="3" borderId="12" xfId="0" applyNumberFormat="1" applyFont="1" applyFill="1" applyBorder="1"/>
    <xf numFmtId="167" fontId="26" fillId="3" borderId="61" xfId="0" applyNumberFormat="1" applyFont="1" applyFill="1" applyBorder="1"/>
    <xf numFmtId="167" fontId="26" fillId="3" borderId="65" xfId="0" applyNumberFormat="1" applyFont="1" applyFill="1" applyBorder="1"/>
    <xf numFmtId="167" fontId="26" fillId="3" borderId="1" xfId="0" applyNumberFormat="1" applyFont="1" applyFill="1" applyBorder="1"/>
    <xf numFmtId="167" fontId="26" fillId="3" borderId="16" xfId="0" applyNumberFormat="1" applyFont="1" applyFill="1" applyBorder="1"/>
    <xf numFmtId="167" fontId="26" fillId="3" borderId="12" xfId="0" applyNumberFormat="1" applyFont="1" applyFill="1" applyBorder="1"/>
    <xf numFmtId="167" fontId="26" fillId="3" borderId="17" xfId="0" applyNumberFormat="1" applyFont="1" applyFill="1" applyBorder="1"/>
    <xf numFmtId="167" fontId="23" fillId="0" borderId="41" xfId="0" applyNumberFormat="1" applyFont="1" applyBorder="1"/>
    <xf numFmtId="167" fontId="23" fillId="0" borderId="16" xfId="0" applyNumberFormat="1" applyFont="1" applyBorder="1"/>
    <xf numFmtId="167" fontId="23" fillId="0" borderId="17" xfId="0" applyNumberFormat="1" applyFont="1" applyBorder="1"/>
    <xf numFmtId="168" fontId="19" fillId="3" borderId="65" xfId="8" applyNumberFormat="1" applyFont="1" applyFill="1" applyBorder="1"/>
    <xf numFmtId="0" fontId="22" fillId="3" borderId="46" xfId="0" applyFont="1" applyFill="1" applyBorder="1"/>
    <xf numFmtId="0" fontId="22" fillId="3" borderId="77" xfId="0" applyFont="1" applyFill="1" applyBorder="1"/>
    <xf numFmtId="0" fontId="22" fillId="3" borderId="142" xfId="0" applyFont="1" applyFill="1" applyBorder="1"/>
    <xf numFmtId="0" fontId="22" fillId="0" borderId="69" xfId="0" applyFont="1" applyBorder="1" applyAlignment="1">
      <alignment horizontal="center" vertical="center"/>
    </xf>
    <xf numFmtId="0" fontId="22" fillId="0" borderId="63" xfId="0" applyFont="1" applyBorder="1" applyAlignment="1">
      <alignment horizontal="center" vertical="center"/>
    </xf>
    <xf numFmtId="0" fontId="22" fillId="0" borderId="68" xfId="0" applyFont="1" applyBorder="1" applyAlignment="1">
      <alignment horizontal="center" vertical="center"/>
    </xf>
    <xf numFmtId="0" fontId="46" fillId="0" borderId="63" xfId="0" applyFont="1" applyBorder="1" applyAlignment="1">
      <alignment horizontal="center" vertical="center" wrapText="1"/>
    </xf>
    <xf numFmtId="0" fontId="46" fillId="0" borderId="68" xfId="0" applyFont="1" applyBorder="1" applyAlignment="1">
      <alignment horizontal="center" vertical="center" wrapText="1"/>
    </xf>
    <xf numFmtId="0" fontId="25" fillId="3" borderId="31" xfId="0" applyFont="1" applyFill="1" applyBorder="1" applyAlignment="1">
      <alignment horizontal="center" vertical="center" wrapText="1"/>
    </xf>
    <xf numFmtId="3" fontId="30" fillId="6" borderId="0" xfId="0" applyNumberFormat="1" applyFont="1" applyFill="1" applyBorder="1" applyAlignment="1" applyProtection="1">
      <alignment horizontal="center" vertical="center"/>
      <protection locked="0"/>
    </xf>
    <xf numFmtId="3" fontId="30" fillId="6" borderId="0" xfId="0" applyNumberFormat="1" applyFont="1" applyFill="1" applyBorder="1" applyAlignment="1" applyProtection="1">
      <alignment horizontal="center" vertical="center" wrapText="1"/>
      <protection locked="0"/>
    </xf>
    <xf numFmtId="3" fontId="21" fillId="3" borderId="61" xfId="0" applyNumberFormat="1" applyFont="1" applyFill="1" applyBorder="1"/>
    <xf numFmtId="3" fontId="21" fillId="3" borderId="65" xfId="0" applyNumberFormat="1" applyFont="1" applyFill="1" applyBorder="1"/>
    <xf numFmtId="3" fontId="19" fillId="3" borderId="64" xfId="0" applyNumberFormat="1" applyFont="1" applyFill="1" applyBorder="1"/>
    <xf numFmtId="3" fontId="19" fillId="3" borderId="14" xfId="0" applyNumberFormat="1" applyFont="1" applyFill="1" applyBorder="1"/>
    <xf numFmtId="0" fontId="25" fillId="3" borderId="31" xfId="0" applyFont="1" applyFill="1" applyBorder="1" applyAlignment="1">
      <alignment horizontal="center" vertical="center"/>
    </xf>
    <xf numFmtId="0" fontId="20" fillId="0" borderId="58" xfId="0" applyFont="1" applyBorder="1"/>
    <xf numFmtId="0" fontId="20" fillId="0" borderId="149" xfId="0" applyFont="1" applyBorder="1"/>
    <xf numFmtId="165" fontId="32" fillId="3" borderId="49" xfId="0" applyNumberFormat="1" applyFont="1" applyFill="1" applyBorder="1" applyAlignment="1">
      <alignment vertical="center"/>
    </xf>
    <xf numFmtId="3" fontId="5" fillId="5" borderId="58" xfId="2" applyNumberFormat="1" applyFont="1" applyFill="1" applyBorder="1"/>
    <xf numFmtId="166" fontId="19" fillId="5" borderId="61" xfId="8" applyNumberFormat="1" applyFont="1" applyFill="1" applyBorder="1"/>
    <xf numFmtId="3" fontId="31" fillId="5" borderId="61" xfId="4" applyNumberFormat="1" applyFont="1" applyFill="1" applyBorder="1" applyAlignment="1" applyProtection="1">
      <alignment wrapText="1"/>
      <protection locked="0"/>
    </xf>
    <xf numFmtId="166" fontId="21" fillId="5" borderId="61" xfId="0" applyNumberFormat="1" applyFont="1" applyFill="1" applyBorder="1"/>
    <xf numFmtId="3" fontId="5" fillId="5" borderId="61" xfId="2" applyNumberFormat="1" applyFont="1" applyFill="1" applyBorder="1"/>
    <xf numFmtId="166" fontId="21" fillId="5" borderId="14" xfId="0" applyNumberFormat="1" applyFont="1" applyFill="1" applyBorder="1"/>
    <xf numFmtId="166" fontId="19" fillId="4" borderId="64" xfId="8" applyNumberFormat="1" applyFont="1" applyFill="1" applyBorder="1"/>
    <xf numFmtId="166" fontId="19" fillId="4" borderId="61" xfId="8" applyNumberFormat="1" applyFont="1" applyFill="1" applyBorder="1"/>
    <xf numFmtId="166" fontId="21" fillId="4" borderId="61" xfId="8" applyNumberFormat="1" applyFont="1" applyFill="1" applyBorder="1"/>
    <xf numFmtId="166" fontId="21" fillId="4" borderId="65" xfId="0" applyNumberFormat="1" applyFont="1" applyFill="1" applyBorder="1"/>
    <xf numFmtId="3" fontId="5" fillId="5" borderId="15" xfId="2" applyNumberFormat="1" applyFont="1" applyFill="1" applyBorder="1"/>
    <xf numFmtId="3" fontId="27" fillId="5" borderId="58" xfId="2" applyNumberFormat="1" applyFont="1" applyFill="1" applyBorder="1"/>
    <xf numFmtId="3" fontId="27" fillId="5" borderId="61" xfId="2" applyNumberFormat="1" applyFont="1" applyFill="1" applyBorder="1"/>
    <xf numFmtId="3" fontId="5" fillId="5" borderId="65" xfId="2" applyNumberFormat="1" applyFont="1" applyFill="1" applyBorder="1"/>
    <xf numFmtId="3" fontId="27" fillId="4" borderId="58" xfId="0" applyNumberFormat="1" applyFont="1" applyFill="1" applyBorder="1"/>
    <xf numFmtId="3" fontId="27" fillId="4" borderId="61" xfId="0" applyNumberFormat="1" applyFont="1" applyFill="1" applyBorder="1"/>
    <xf numFmtId="3" fontId="5" fillId="4" borderId="61" xfId="0" applyNumberFormat="1" applyFont="1" applyFill="1" applyBorder="1"/>
    <xf numFmtId="3" fontId="5" fillId="4" borderId="65" xfId="0" applyNumberFormat="1" applyFont="1" applyFill="1" applyBorder="1"/>
    <xf numFmtId="3" fontId="27" fillId="5" borderId="15" xfId="2" applyNumberFormat="1" applyFont="1" applyFill="1" applyBorder="1"/>
    <xf numFmtId="3" fontId="21" fillId="4" borderId="64" xfId="0" applyNumberFormat="1" applyFont="1" applyFill="1" applyBorder="1"/>
    <xf numFmtId="3" fontId="27" fillId="5" borderId="58" xfId="5" applyNumberFormat="1" applyFont="1" applyFill="1" applyBorder="1" applyAlignment="1">
      <alignment horizontal="center" vertical="center" wrapText="1"/>
    </xf>
    <xf numFmtId="3" fontId="5" fillId="5" borderId="61" xfId="0" applyNumberFormat="1" applyFont="1" applyFill="1" applyBorder="1" applyAlignment="1">
      <alignment horizontal="center" vertical="center"/>
    </xf>
    <xf numFmtId="3" fontId="27" fillId="5" borderId="61" xfId="5" applyNumberFormat="1" applyFont="1" applyFill="1" applyBorder="1" applyAlignment="1">
      <alignment horizontal="center" vertical="center" wrapText="1"/>
    </xf>
    <xf numFmtId="3" fontId="5" fillId="5" borderId="14" xfId="0" applyNumberFormat="1" applyFont="1" applyFill="1" applyBorder="1" applyAlignment="1">
      <alignment horizontal="center" vertical="center"/>
    </xf>
    <xf numFmtId="3" fontId="27" fillId="4" borderId="64" xfId="5" applyNumberFormat="1" applyFont="1" applyFill="1" applyBorder="1" applyAlignment="1">
      <alignment horizontal="center" vertical="center" wrapText="1"/>
    </xf>
    <xf numFmtId="3" fontId="5" fillId="4" borderId="61" xfId="0" applyNumberFormat="1" applyFont="1" applyFill="1" applyBorder="1" applyAlignment="1">
      <alignment horizontal="center" vertical="center"/>
    </xf>
    <xf numFmtId="3" fontId="27" fillId="4" borderId="61" xfId="5" applyNumberFormat="1" applyFont="1" applyFill="1" applyBorder="1" applyAlignment="1">
      <alignment horizontal="center" vertical="center" wrapText="1"/>
    </xf>
    <xf numFmtId="3" fontId="5" fillId="4" borderId="65" xfId="0" applyNumberFormat="1" applyFont="1" applyFill="1" applyBorder="1" applyAlignment="1">
      <alignment horizontal="center" vertical="center"/>
    </xf>
    <xf numFmtId="3" fontId="33" fillId="5" borderId="58" xfId="4" applyNumberFormat="1" applyFont="1" applyFill="1" applyBorder="1" applyAlignment="1" applyProtection="1">
      <alignment wrapText="1"/>
      <protection locked="0"/>
    </xf>
    <xf numFmtId="3" fontId="33" fillId="5" borderId="61" xfId="4" applyNumberFormat="1" applyFont="1" applyFill="1" applyBorder="1" applyAlignment="1" applyProtection="1">
      <alignment wrapText="1"/>
      <protection locked="0"/>
    </xf>
    <xf numFmtId="3" fontId="27" fillId="5" borderId="61" xfId="0" applyNumberFormat="1" applyFont="1" applyFill="1" applyBorder="1" applyAlignment="1" applyProtection="1">
      <alignment wrapText="1"/>
      <protection locked="0"/>
    </xf>
    <xf numFmtId="3" fontId="5" fillId="5" borderId="65" xfId="0" applyNumberFormat="1" applyFont="1" applyFill="1" applyBorder="1" applyAlignment="1" applyProtection="1">
      <alignment wrapText="1"/>
      <protection locked="0"/>
    </xf>
    <xf numFmtId="3" fontId="33" fillId="4" borderId="58" xfId="4" applyNumberFormat="1" applyFont="1" applyFill="1" applyBorder="1" applyAlignment="1" applyProtection="1">
      <alignment wrapText="1"/>
      <protection locked="0"/>
    </xf>
    <xf numFmtId="3" fontId="33" fillId="4" borderId="61" xfId="4" applyNumberFormat="1" applyFont="1" applyFill="1" applyBorder="1" applyAlignment="1" applyProtection="1">
      <alignment wrapText="1"/>
      <protection locked="0"/>
    </xf>
    <xf numFmtId="3" fontId="27" fillId="4" borderId="61" xfId="0" applyNumberFormat="1" applyFont="1" applyFill="1" applyBorder="1" applyAlignment="1" applyProtection="1">
      <alignment wrapText="1"/>
      <protection locked="0"/>
    </xf>
    <xf numFmtId="3" fontId="5" fillId="4" borderId="65" xfId="0" applyNumberFormat="1" applyFont="1" applyFill="1" applyBorder="1" applyAlignment="1" applyProtection="1">
      <alignment wrapText="1"/>
      <protection locked="0"/>
    </xf>
    <xf numFmtId="3" fontId="19" fillId="5" borderId="58" xfId="0" applyNumberFormat="1" applyFont="1" applyFill="1" applyBorder="1" applyAlignment="1">
      <alignment horizontal="center"/>
    </xf>
    <xf numFmtId="3" fontId="19" fillId="5" borderId="61" xfId="0" applyNumberFormat="1" applyFont="1" applyFill="1" applyBorder="1" applyAlignment="1">
      <alignment horizontal="center"/>
    </xf>
    <xf numFmtId="3" fontId="21" fillId="5" borderId="61" xfId="0" applyNumberFormat="1" applyFont="1" applyFill="1" applyBorder="1" applyAlignment="1">
      <alignment horizontal="center"/>
    </xf>
    <xf numFmtId="4" fontId="19" fillId="5" borderId="61" xfId="0" applyNumberFormat="1" applyFont="1" applyFill="1" applyBorder="1" applyAlignment="1">
      <alignment horizontal="center"/>
    </xf>
    <xf numFmtId="4" fontId="21" fillId="5" borderId="14" xfId="0" applyNumberFormat="1" applyFont="1" applyFill="1" applyBorder="1" applyAlignment="1">
      <alignment horizontal="center"/>
    </xf>
    <xf numFmtId="3" fontId="19" fillId="4" borderId="64" xfId="0" applyNumberFormat="1" applyFont="1" applyFill="1" applyBorder="1" applyAlignment="1">
      <alignment horizontal="center"/>
    </xf>
    <xf numFmtId="3" fontId="19" fillId="4" borderId="61" xfId="0" applyNumberFormat="1" applyFont="1" applyFill="1" applyBorder="1" applyAlignment="1">
      <alignment horizontal="center"/>
    </xf>
    <xf numFmtId="3" fontId="21" fillId="4" borderId="61" xfId="0" applyNumberFormat="1" applyFont="1" applyFill="1" applyBorder="1" applyAlignment="1">
      <alignment horizontal="center"/>
    </xf>
    <xf numFmtId="4" fontId="19" fillId="4" borderId="61" xfId="0" applyNumberFormat="1" applyFont="1" applyFill="1" applyBorder="1" applyAlignment="1">
      <alignment horizontal="center"/>
    </xf>
    <xf numFmtId="4" fontId="21" fillId="4" borderId="65" xfId="0" applyNumberFormat="1" applyFont="1" applyFill="1" applyBorder="1" applyAlignment="1">
      <alignment horizontal="center"/>
    </xf>
    <xf numFmtId="3" fontId="21" fillId="5" borderId="14" xfId="0" applyNumberFormat="1" applyFont="1" applyFill="1" applyBorder="1"/>
    <xf numFmtId="3" fontId="21" fillId="4" borderId="65" xfId="0" applyNumberFormat="1" applyFont="1" applyFill="1" applyBorder="1"/>
    <xf numFmtId="3" fontId="19" fillId="5" borderId="54" xfId="0" applyNumberFormat="1" applyFont="1" applyFill="1" applyBorder="1"/>
    <xf numFmtId="3" fontId="19" fillId="4" borderId="15" xfId="0" applyNumberFormat="1" applyFont="1" applyFill="1" applyBorder="1"/>
    <xf numFmtId="3" fontId="21" fillId="5" borderId="65" xfId="0" applyNumberFormat="1" applyFont="1" applyFill="1" applyBorder="1"/>
    <xf numFmtId="165" fontId="38" fillId="3" borderId="49" xfId="1" applyNumberFormat="1" applyFont="1" applyFill="1" applyBorder="1" applyAlignment="1">
      <alignment horizontal="right" wrapText="1"/>
    </xf>
    <xf numFmtId="3" fontId="41" fillId="2" borderId="33" xfId="0" applyNumberFormat="1" applyFont="1" applyFill="1" applyBorder="1" applyAlignment="1">
      <alignment horizontal="center" vertical="center"/>
    </xf>
    <xf numFmtId="3" fontId="5" fillId="5" borderId="58" xfId="0" applyNumberFormat="1" applyFont="1" applyFill="1" applyBorder="1" applyAlignment="1">
      <alignment horizontal="right" vertical="center"/>
    </xf>
    <xf numFmtId="3" fontId="5" fillId="5" borderId="61" xfId="0" applyNumberFormat="1" applyFont="1" applyFill="1" applyBorder="1" applyAlignment="1">
      <alignment horizontal="right" vertical="center"/>
    </xf>
    <xf numFmtId="3" fontId="5" fillId="5" borderId="61" xfId="0" applyNumberFormat="1" applyFont="1" applyFill="1" applyBorder="1" applyAlignment="1">
      <alignment horizontal="right" vertical="center" wrapText="1"/>
    </xf>
    <xf numFmtId="3" fontId="5" fillId="5" borderId="14" xfId="0" applyNumberFormat="1" applyFont="1" applyFill="1" applyBorder="1" applyAlignment="1">
      <alignment horizontal="right" vertical="center" wrapText="1"/>
    </xf>
    <xf numFmtId="3" fontId="27" fillId="5" borderId="60" xfId="0" applyNumberFormat="1" applyFont="1" applyFill="1" applyBorder="1" applyAlignment="1">
      <alignment horizontal="right" vertical="center"/>
    </xf>
    <xf numFmtId="3" fontId="30" fillId="6" borderId="34" xfId="0" applyNumberFormat="1" applyFont="1" applyFill="1" applyBorder="1" applyAlignment="1">
      <alignment horizontal="center" vertical="center"/>
    </xf>
    <xf numFmtId="3" fontId="30" fillId="6" borderId="36" xfId="0" applyNumberFormat="1" applyFont="1" applyFill="1" applyBorder="1" applyAlignment="1">
      <alignment horizontal="center" vertical="center"/>
    </xf>
    <xf numFmtId="3" fontId="30" fillId="6" borderId="36" xfId="0" applyNumberFormat="1" applyFont="1" applyFill="1" applyBorder="1" applyAlignment="1">
      <alignment horizontal="center" vertical="center" wrapText="1"/>
    </xf>
    <xf numFmtId="3" fontId="30" fillId="6" borderId="45" xfId="0" applyNumberFormat="1" applyFont="1" applyFill="1" applyBorder="1" applyAlignment="1">
      <alignment horizontal="center" vertical="center" wrapText="1"/>
    </xf>
    <xf numFmtId="3" fontId="41" fillId="6" borderId="32" xfId="0" applyNumberFormat="1" applyFont="1" applyFill="1" applyBorder="1" applyAlignment="1">
      <alignment horizontal="center" vertical="center"/>
    </xf>
    <xf numFmtId="3" fontId="5" fillId="4" borderId="1" xfId="0" applyNumberFormat="1" applyFont="1" applyFill="1" applyBorder="1" applyAlignment="1">
      <alignment horizontal="right" vertical="center"/>
    </xf>
    <xf numFmtId="3" fontId="5" fillId="4" borderId="1" xfId="0" applyNumberFormat="1" applyFont="1" applyFill="1" applyBorder="1" applyAlignment="1">
      <alignment horizontal="right" vertical="center" wrapText="1"/>
    </xf>
    <xf numFmtId="3" fontId="5" fillId="4" borderId="2" xfId="0" applyNumberFormat="1" applyFont="1" applyFill="1" applyBorder="1" applyAlignment="1">
      <alignment horizontal="right" vertical="center" wrapText="1"/>
    </xf>
    <xf numFmtId="3" fontId="27" fillId="4" borderId="41" xfId="0" applyNumberFormat="1" applyFont="1" applyFill="1" applyBorder="1" applyAlignment="1">
      <alignment horizontal="right" vertical="center"/>
    </xf>
    <xf numFmtId="166" fontId="21" fillId="4" borderId="40" xfId="0" applyNumberFormat="1" applyFont="1" applyFill="1" applyBorder="1"/>
    <xf numFmtId="0" fontId="0" fillId="3" borderId="0" xfId="0" applyFont="1" applyFill="1" applyBorder="1" applyAlignment="1">
      <alignment horizontal="center"/>
    </xf>
    <xf numFmtId="0" fontId="22" fillId="3" borderId="76" xfId="0" applyFont="1" applyFill="1" applyBorder="1" applyAlignment="1">
      <alignment horizontal="center" vertical="center" wrapText="1"/>
    </xf>
    <xf numFmtId="0" fontId="22" fillId="3" borderId="31" xfId="0" applyFont="1" applyFill="1" applyBorder="1" applyAlignment="1">
      <alignment horizontal="center" vertical="center"/>
    </xf>
    <xf numFmtId="0" fontId="44" fillId="3" borderId="25" xfId="0" applyFont="1" applyFill="1" applyBorder="1" applyAlignment="1">
      <alignment horizontal="center" vertical="center"/>
    </xf>
    <xf numFmtId="0" fontId="44" fillId="3" borderId="23" xfId="0" applyFont="1" applyFill="1" applyBorder="1" applyAlignment="1">
      <alignment horizontal="center" vertical="center"/>
    </xf>
    <xf numFmtId="0" fontId="44" fillId="3" borderId="24" xfId="0" applyFont="1" applyFill="1" applyBorder="1" applyAlignment="1">
      <alignment horizontal="center" vertical="center"/>
    </xf>
    <xf numFmtId="0" fontId="44" fillId="3" borderId="75" xfId="0" applyFont="1" applyFill="1" applyBorder="1" applyAlignment="1">
      <alignment horizontal="center" vertical="center"/>
    </xf>
    <xf numFmtId="0" fontId="44" fillId="3" borderId="0" xfId="0" applyFont="1" applyFill="1" applyBorder="1" applyAlignment="1">
      <alignment horizontal="center" vertical="center"/>
    </xf>
    <xf numFmtId="0" fontId="44" fillId="3" borderId="32" xfId="0" applyFont="1" applyFill="1" applyBorder="1" applyAlignment="1">
      <alignment horizontal="center" vertical="center"/>
    </xf>
    <xf numFmtId="0" fontId="22" fillId="3" borderId="30" xfId="0" applyFont="1" applyFill="1" applyBorder="1" applyAlignment="1">
      <alignment horizontal="center" vertical="center" wrapText="1"/>
    </xf>
    <xf numFmtId="0" fontId="22" fillId="3" borderId="43" xfId="0" applyFont="1" applyFill="1" applyBorder="1" applyAlignment="1">
      <alignment horizontal="center" vertical="center"/>
    </xf>
    <xf numFmtId="0" fontId="22" fillId="3" borderId="4" xfId="0" applyFont="1" applyFill="1" applyBorder="1" applyAlignment="1">
      <alignment horizontal="center" vertical="center"/>
    </xf>
    <xf numFmtId="0" fontId="47" fillId="3" borderId="0" xfId="0" applyFont="1" applyFill="1" applyAlignment="1">
      <alignment horizontal="left" wrapText="1"/>
    </xf>
    <xf numFmtId="0" fontId="28" fillId="3" borderId="0" xfId="0" applyFont="1" applyFill="1" applyAlignment="1">
      <alignment horizontal="left"/>
    </xf>
    <xf numFmtId="0" fontId="21" fillId="3" borderId="29" xfId="0" applyFont="1" applyFill="1" applyBorder="1" applyAlignment="1">
      <alignment horizontal="center"/>
    </xf>
    <xf numFmtId="0" fontId="21" fillId="3" borderId="30" xfId="0" applyFont="1" applyFill="1" applyBorder="1" applyAlignment="1">
      <alignment horizontal="center"/>
    </xf>
    <xf numFmtId="0" fontId="21" fillId="3" borderId="31" xfId="0" applyFont="1" applyFill="1" applyBorder="1" applyAlignment="1">
      <alignment horizontal="center"/>
    </xf>
    <xf numFmtId="0" fontId="21" fillId="3" borderId="23" xfId="0" applyFont="1" applyFill="1" applyBorder="1" applyAlignment="1">
      <alignment horizontal="center"/>
    </xf>
    <xf numFmtId="0" fontId="21" fillId="3" borderId="24" xfId="0" applyFont="1" applyFill="1" applyBorder="1" applyAlignment="1">
      <alignment horizontal="center"/>
    </xf>
    <xf numFmtId="0" fontId="21" fillId="3" borderId="25" xfId="0" applyFont="1" applyFill="1" applyBorder="1" applyAlignment="1">
      <alignment horizontal="center"/>
    </xf>
    <xf numFmtId="0" fontId="22" fillId="3" borderId="43" xfId="0" applyFont="1" applyFill="1" applyBorder="1" applyAlignment="1">
      <alignment horizontal="center"/>
    </xf>
    <xf numFmtId="0" fontId="22" fillId="3" borderId="44" xfId="0" applyFont="1" applyFill="1" applyBorder="1" applyAlignment="1">
      <alignment horizontal="center"/>
    </xf>
    <xf numFmtId="0" fontId="22" fillId="3" borderId="4" xfId="0" applyFont="1" applyFill="1" applyBorder="1" applyAlignment="1">
      <alignment horizontal="center"/>
    </xf>
    <xf numFmtId="0" fontId="22" fillId="3" borderId="29" xfId="0" applyFont="1" applyFill="1" applyBorder="1" applyAlignment="1">
      <alignment horizontal="center"/>
    </xf>
    <xf numFmtId="0" fontId="22" fillId="3" borderId="30" xfId="0" applyFont="1" applyFill="1" applyBorder="1" applyAlignment="1">
      <alignment horizontal="center"/>
    </xf>
    <xf numFmtId="0" fontId="22" fillId="3" borderId="31" xfId="0" applyFont="1" applyFill="1" applyBorder="1" applyAlignment="1">
      <alignment horizontal="center"/>
    </xf>
    <xf numFmtId="0" fontId="22" fillId="3" borderId="147" xfId="0" applyFont="1" applyFill="1" applyBorder="1" applyAlignment="1">
      <alignment horizontal="center" vertical="center" wrapText="1"/>
    </xf>
    <xf numFmtId="0" fontId="22" fillId="3" borderId="148" xfId="0" applyFont="1" applyFill="1" applyBorder="1" applyAlignment="1">
      <alignment horizontal="center" vertical="center"/>
    </xf>
    <xf numFmtId="0" fontId="22" fillId="3" borderId="32" xfId="0" applyFont="1" applyFill="1" applyBorder="1" applyAlignment="1">
      <alignment horizontal="center" vertical="center"/>
    </xf>
    <xf numFmtId="0" fontId="44" fillId="3" borderId="5" xfId="0" applyFont="1" applyFill="1" applyBorder="1" applyAlignment="1">
      <alignment horizontal="center" vertical="center"/>
    </xf>
    <xf numFmtId="0" fontId="44" fillId="3" borderId="27" xfId="0" applyFont="1" applyFill="1" applyBorder="1" applyAlignment="1">
      <alignment horizontal="center" vertical="center"/>
    </xf>
    <xf numFmtId="0" fontId="44" fillId="3" borderId="33" xfId="0" applyFont="1" applyFill="1" applyBorder="1" applyAlignment="1">
      <alignment horizontal="center" vertical="center"/>
    </xf>
    <xf numFmtId="0" fontId="22" fillId="3" borderId="0" xfId="0" applyFont="1" applyFill="1" applyBorder="1" applyAlignment="1">
      <alignment horizontal="center" vertical="center" wrapText="1"/>
    </xf>
    <xf numFmtId="0" fontId="25" fillId="3" borderId="29" xfId="0" applyFont="1" applyFill="1" applyBorder="1" applyAlignment="1">
      <alignment horizontal="center"/>
    </xf>
    <xf numFmtId="0" fontId="25" fillId="3" borderId="30" xfId="0" applyFont="1" applyFill="1" applyBorder="1" applyAlignment="1">
      <alignment horizontal="center"/>
    </xf>
    <xf numFmtId="0" fontId="25" fillId="3" borderId="31" xfId="0" applyFont="1" applyFill="1" applyBorder="1" applyAlignment="1">
      <alignment horizontal="center"/>
    </xf>
    <xf numFmtId="0" fontId="25" fillId="3" borderId="29" xfId="0" applyFont="1" applyFill="1" applyBorder="1" applyAlignment="1">
      <alignment horizontal="center" vertical="center"/>
    </xf>
    <xf numFmtId="0" fontId="25" fillId="3" borderId="30" xfId="0" applyFont="1" applyFill="1" applyBorder="1" applyAlignment="1">
      <alignment horizontal="center" vertical="center"/>
    </xf>
    <xf numFmtId="0" fontId="25" fillId="3" borderId="31" xfId="0" applyFont="1" applyFill="1" applyBorder="1" applyAlignment="1">
      <alignment horizontal="center" vertical="center"/>
    </xf>
    <xf numFmtId="0" fontId="25" fillId="3" borderId="27" xfId="0" applyFont="1" applyFill="1" applyBorder="1" applyAlignment="1">
      <alignment horizontal="center"/>
    </xf>
    <xf numFmtId="0" fontId="25" fillId="3" borderId="33" xfId="0" applyFont="1" applyFill="1" applyBorder="1" applyAlignment="1">
      <alignment horizontal="center"/>
    </xf>
    <xf numFmtId="0" fontId="25" fillId="3" borderId="5" xfId="0" applyFont="1" applyFill="1" applyBorder="1" applyAlignment="1">
      <alignment horizontal="center"/>
    </xf>
    <xf numFmtId="3" fontId="25" fillId="3" borderId="97" xfId="0" applyNumberFormat="1" applyFont="1" applyFill="1" applyBorder="1" applyAlignment="1">
      <alignment horizontal="center"/>
    </xf>
    <xf numFmtId="3" fontId="25" fillId="3" borderId="0" xfId="0" applyNumberFormat="1" applyFont="1" applyFill="1" applyBorder="1" applyAlignment="1">
      <alignment horizontal="center"/>
    </xf>
    <xf numFmtId="3" fontId="25" fillId="3" borderId="29" xfId="0" applyNumberFormat="1" applyFont="1" applyFill="1" applyBorder="1" applyAlignment="1">
      <alignment horizontal="center"/>
    </xf>
    <xf numFmtId="3" fontId="25" fillId="3" borderId="30" xfId="0" applyNumberFormat="1" applyFont="1" applyFill="1" applyBorder="1" applyAlignment="1">
      <alignment horizontal="center"/>
    </xf>
    <xf numFmtId="3" fontId="25" fillId="3" borderId="31" xfId="0" applyNumberFormat="1" applyFont="1" applyFill="1" applyBorder="1" applyAlignment="1">
      <alignment horizontal="center"/>
    </xf>
    <xf numFmtId="0" fontId="22" fillId="3" borderId="93" xfId="0" applyFont="1" applyFill="1" applyBorder="1" applyAlignment="1">
      <alignment horizontal="center" vertical="center"/>
    </xf>
    <xf numFmtId="0" fontId="22" fillId="3" borderId="99" xfId="0" applyFont="1" applyFill="1" applyBorder="1" applyAlignment="1">
      <alignment horizontal="center" vertical="center"/>
    </xf>
    <xf numFmtId="0" fontId="22" fillId="3" borderId="129" xfId="0" applyFont="1" applyFill="1" applyBorder="1" applyAlignment="1">
      <alignment horizontal="center" vertical="center"/>
    </xf>
    <xf numFmtId="0" fontId="22" fillId="3" borderId="130" xfId="0" applyFont="1" applyFill="1" applyBorder="1" applyAlignment="1">
      <alignment horizontal="center" vertical="center"/>
    </xf>
    <xf numFmtId="0" fontId="25" fillId="3" borderId="94" xfId="0" applyFont="1" applyFill="1" applyBorder="1" applyAlignment="1">
      <alignment horizontal="center"/>
    </xf>
    <xf numFmtId="0" fontId="25" fillId="3" borderId="95" xfId="0" applyFont="1" applyFill="1" applyBorder="1" applyAlignment="1">
      <alignment horizontal="center"/>
    </xf>
    <xf numFmtId="0" fontId="25" fillId="3" borderId="96" xfId="0" applyFont="1" applyFill="1" applyBorder="1" applyAlignment="1">
      <alignment horizontal="center"/>
    </xf>
    <xf numFmtId="3" fontId="25" fillId="3" borderId="98" xfId="0" applyNumberFormat="1" applyFont="1" applyFill="1" applyBorder="1" applyAlignment="1">
      <alignment horizontal="center"/>
    </xf>
    <xf numFmtId="0" fontId="22" fillId="3" borderId="138" xfId="0" applyFont="1" applyFill="1" applyBorder="1" applyAlignment="1">
      <alignment horizontal="center" vertical="center"/>
    </xf>
    <xf numFmtId="0" fontId="22" fillId="3" borderId="139" xfId="0" applyFont="1" applyFill="1" applyBorder="1" applyAlignment="1">
      <alignment horizontal="center" vertical="center"/>
    </xf>
    <xf numFmtId="0" fontId="22" fillId="3" borderId="120" xfId="0" applyFont="1" applyFill="1" applyBorder="1" applyAlignment="1">
      <alignment horizontal="center" vertical="center"/>
    </xf>
    <xf numFmtId="0" fontId="22" fillId="3" borderId="122" xfId="0" applyFont="1" applyFill="1" applyBorder="1" applyAlignment="1">
      <alignment horizontal="center" vertical="center"/>
    </xf>
    <xf numFmtId="0" fontId="25" fillId="3" borderId="87" xfId="0" applyFont="1" applyFill="1" applyBorder="1" applyAlignment="1">
      <alignment horizontal="center"/>
    </xf>
    <xf numFmtId="0" fontId="25" fillId="3" borderId="121" xfId="0" applyFont="1" applyFill="1" applyBorder="1" applyAlignment="1">
      <alignment horizontal="center"/>
    </xf>
    <xf numFmtId="0" fontId="25" fillId="3" borderId="88" xfId="0" applyFont="1" applyFill="1" applyBorder="1" applyAlignment="1">
      <alignment horizontal="center"/>
    </xf>
    <xf numFmtId="0" fontId="25" fillId="3" borderId="90" xfId="0" applyFont="1" applyFill="1" applyBorder="1" applyAlignment="1">
      <alignment horizontal="center"/>
    </xf>
    <xf numFmtId="0" fontId="22" fillId="3" borderId="137" xfId="0" applyFont="1" applyFill="1" applyBorder="1" applyAlignment="1">
      <alignment horizontal="center" vertical="center"/>
    </xf>
    <xf numFmtId="0" fontId="25" fillId="3" borderId="87" xfId="0" applyFont="1" applyFill="1" applyBorder="1" applyAlignment="1">
      <alignment horizontal="center" vertical="center"/>
    </xf>
    <xf numFmtId="0" fontId="25" fillId="3" borderId="121" xfId="0" applyFont="1" applyFill="1" applyBorder="1" applyAlignment="1">
      <alignment horizontal="center" vertical="center"/>
    </xf>
    <xf numFmtId="0" fontId="25" fillId="3" borderId="88" xfId="0" applyFont="1" applyFill="1" applyBorder="1" applyAlignment="1">
      <alignment horizontal="center" vertical="center"/>
    </xf>
    <xf numFmtId="0" fontId="25" fillId="3" borderId="90" xfId="0" applyFont="1" applyFill="1" applyBorder="1" applyAlignment="1">
      <alignment horizontal="center" vertical="center"/>
    </xf>
    <xf numFmtId="0" fontId="25" fillId="3" borderId="25" xfId="0" applyFont="1" applyFill="1" applyBorder="1" applyAlignment="1">
      <alignment horizontal="center" vertical="center"/>
    </xf>
    <xf numFmtId="0" fontId="25" fillId="3" borderId="23" xfId="0" applyFont="1" applyFill="1" applyBorder="1" applyAlignment="1">
      <alignment horizontal="center" vertical="center"/>
    </xf>
    <xf numFmtId="0" fontId="25" fillId="3" borderId="24" xfId="0" applyFont="1" applyFill="1" applyBorder="1" applyAlignment="1">
      <alignment horizontal="center" vertical="center"/>
    </xf>
    <xf numFmtId="0" fontId="22" fillId="3" borderId="56" xfId="0" applyFont="1" applyFill="1" applyBorder="1" applyAlignment="1">
      <alignment horizontal="center" vertical="center"/>
    </xf>
    <xf numFmtId="0" fontId="22" fillId="3" borderId="47" xfId="0" applyFont="1" applyFill="1" applyBorder="1" applyAlignment="1">
      <alignment horizontal="center" vertical="center"/>
    </xf>
    <xf numFmtId="0" fontId="25" fillId="3" borderId="25" xfId="0" applyFont="1" applyFill="1" applyBorder="1" applyAlignment="1">
      <alignment horizontal="center"/>
    </xf>
    <xf numFmtId="0" fontId="25" fillId="3" borderId="0" xfId="0" applyFont="1" applyFill="1" applyBorder="1" applyAlignment="1">
      <alignment horizontal="center"/>
    </xf>
    <xf numFmtId="0" fontId="25" fillId="3" borderId="32" xfId="0" applyFont="1" applyFill="1" applyBorder="1" applyAlignment="1">
      <alignment horizontal="center"/>
    </xf>
    <xf numFmtId="0" fontId="25" fillId="0" borderId="29" xfId="0" applyFont="1" applyBorder="1" applyAlignment="1">
      <alignment horizontal="center"/>
    </xf>
    <xf numFmtId="0" fontId="25" fillId="0" borderId="30" xfId="0" applyFont="1" applyBorder="1" applyAlignment="1">
      <alignment horizontal="center"/>
    </xf>
    <xf numFmtId="0" fontId="25" fillId="0" borderId="31" xfId="0" applyFont="1" applyBorder="1" applyAlignment="1">
      <alignment horizontal="center"/>
    </xf>
    <xf numFmtId="0" fontId="22" fillId="3" borderId="25" xfId="0" applyFont="1" applyFill="1" applyBorder="1" applyAlignment="1">
      <alignment horizontal="center"/>
    </xf>
    <xf numFmtId="0" fontId="22" fillId="3" borderId="23" xfId="0" applyFont="1" applyFill="1" applyBorder="1" applyAlignment="1">
      <alignment horizontal="center"/>
    </xf>
    <xf numFmtId="0" fontId="22" fillId="3" borderId="24" xfId="0" applyFont="1" applyFill="1" applyBorder="1" applyAlignment="1">
      <alignment horizontal="center"/>
    </xf>
    <xf numFmtId="0" fontId="22" fillId="3" borderId="87" xfId="0" applyFont="1" applyFill="1" applyBorder="1" applyAlignment="1">
      <alignment horizontal="center"/>
    </xf>
    <xf numFmtId="0" fontId="22" fillId="3" borderId="121" xfId="0" applyFont="1" applyFill="1" applyBorder="1" applyAlignment="1">
      <alignment horizontal="center"/>
    </xf>
    <xf numFmtId="0" fontId="22" fillId="3" borderId="88" xfId="0" applyFont="1" applyFill="1" applyBorder="1" applyAlignment="1">
      <alignment horizontal="center"/>
    </xf>
    <xf numFmtId="0" fontId="22" fillId="3" borderId="90" xfId="0" applyFont="1" applyFill="1" applyBorder="1" applyAlignment="1">
      <alignment horizontal="center"/>
    </xf>
    <xf numFmtId="0" fontId="24" fillId="3" borderId="23" xfId="0" applyFont="1" applyFill="1" applyBorder="1" applyAlignment="1">
      <alignment horizontal="center" vertical="center"/>
    </xf>
    <xf numFmtId="0" fontId="24" fillId="3" borderId="24" xfId="0" applyFont="1" applyFill="1" applyBorder="1" applyAlignment="1">
      <alignment horizontal="center" vertical="center"/>
    </xf>
    <xf numFmtId="0" fontId="24" fillId="3" borderId="27" xfId="0" applyFont="1" applyFill="1" applyBorder="1" applyAlignment="1">
      <alignment horizontal="center" vertical="center"/>
    </xf>
    <xf numFmtId="0" fontId="24" fillId="3" borderId="33" xfId="0" applyFont="1" applyFill="1" applyBorder="1" applyAlignment="1">
      <alignment horizontal="center" vertical="center"/>
    </xf>
    <xf numFmtId="165" fontId="30" fillId="3" borderId="43" xfId="2" applyNumberFormat="1" applyFont="1" applyFill="1" applyBorder="1" applyAlignment="1">
      <alignment horizontal="center" wrapText="1"/>
    </xf>
    <xf numFmtId="165" fontId="30" fillId="3" borderId="44" xfId="2" applyNumberFormat="1" applyFont="1" applyFill="1" applyBorder="1" applyAlignment="1">
      <alignment horizontal="center" wrapText="1"/>
    </xf>
    <xf numFmtId="0" fontId="19" fillId="3" borderId="0" xfId="0" applyFont="1" applyFill="1" applyAlignment="1">
      <alignment horizontal="left"/>
    </xf>
    <xf numFmtId="0" fontId="22" fillId="6" borderId="15" xfId="0" applyFont="1" applyFill="1" applyBorder="1" applyAlignment="1">
      <alignment horizontal="center" vertical="center"/>
    </xf>
    <xf numFmtId="0" fontId="22" fillId="6" borderId="40" xfId="0" applyFont="1" applyFill="1" applyBorder="1" applyAlignment="1">
      <alignment horizontal="center" vertical="center"/>
    </xf>
    <xf numFmtId="0" fontId="22" fillId="6" borderId="41" xfId="0" applyFont="1" applyFill="1" applyBorder="1" applyAlignment="1">
      <alignment horizontal="center" vertical="center"/>
    </xf>
    <xf numFmtId="0" fontId="22" fillId="2" borderId="15" xfId="0" applyFont="1" applyFill="1" applyBorder="1" applyAlignment="1">
      <alignment horizontal="center" vertical="center"/>
    </xf>
    <xf numFmtId="0" fontId="22" fillId="2" borderId="40" xfId="0" applyFont="1" applyFill="1" applyBorder="1" applyAlignment="1">
      <alignment horizontal="center" vertical="center"/>
    </xf>
    <xf numFmtId="0" fontId="22" fillId="2" borderId="41" xfId="0" applyFont="1" applyFill="1" applyBorder="1" applyAlignment="1">
      <alignment horizontal="center" vertical="center"/>
    </xf>
    <xf numFmtId="0" fontId="22" fillId="2" borderId="29" xfId="0" applyFont="1" applyFill="1" applyBorder="1" applyAlignment="1">
      <alignment horizontal="center" vertical="center"/>
    </xf>
    <xf numFmtId="0" fontId="22" fillId="2" borderId="30" xfId="0" applyFont="1" applyFill="1" applyBorder="1" applyAlignment="1">
      <alignment horizontal="center" vertical="center"/>
    </xf>
    <xf numFmtId="0" fontId="22" fillId="2" borderId="31" xfId="0" applyFont="1" applyFill="1" applyBorder="1" applyAlignment="1">
      <alignment horizontal="center" vertical="center"/>
    </xf>
    <xf numFmtId="0" fontId="22" fillId="6" borderId="29" xfId="0" applyFont="1" applyFill="1" applyBorder="1" applyAlignment="1">
      <alignment horizontal="center" vertical="center"/>
    </xf>
    <xf numFmtId="0" fontId="22" fillId="6" borderId="30" xfId="0" applyFont="1" applyFill="1" applyBorder="1" applyAlignment="1">
      <alignment horizontal="center" vertical="center"/>
    </xf>
    <xf numFmtId="0" fontId="22" fillId="6" borderId="31" xfId="0" applyFont="1" applyFill="1" applyBorder="1" applyAlignment="1">
      <alignment horizontal="center" vertical="center"/>
    </xf>
    <xf numFmtId="3" fontId="42" fillId="3" borderId="30" xfId="0" applyNumberFormat="1" applyFont="1" applyFill="1" applyBorder="1" applyAlignment="1">
      <alignment horizontal="center" vertical="center"/>
    </xf>
    <xf numFmtId="3" fontId="33" fillId="6" borderId="22" xfId="1" applyNumberFormat="1" applyFont="1" applyFill="1" applyBorder="1" applyAlignment="1">
      <alignment horizontal="center" vertical="center" wrapText="1"/>
    </xf>
    <xf numFmtId="3" fontId="33" fillId="6" borderId="59" xfId="1" applyNumberFormat="1" applyFont="1" applyFill="1" applyBorder="1" applyAlignment="1">
      <alignment horizontal="center" vertical="center" wrapText="1"/>
    </xf>
    <xf numFmtId="3" fontId="27" fillId="6" borderId="1" xfId="2" applyNumberFormat="1" applyFont="1" applyFill="1" applyBorder="1" applyAlignment="1">
      <alignment horizontal="center" vertical="center" wrapText="1"/>
    </xf>
    <xf numFmtId="3" fontId="27" fillId="6" borderId="21" xfId="2" applyNumberFormat="1" applyFont="1" applyFill="1" applyBorder="1" applyAlignment="1">
      <alignment horizontal="center" vertical="center" wrapText="1"/>
    </xf>
    <xf numFmtId="3" fontId="27" fillId="2" borderId="56" xfId="2" applyNumberFormat="1" applyFont="1" applyFill="1" applyBorder="1" applyAlignment="1">
      <alignment horizontal="center" vertical="center" wrapText="1"/>
    </xf>
    <xf numFmtId="3" fontId="27" fillId="2" borderId="79" xfId="2" applyNumberFormat="1" applyFont="1" applyFill="1" applyBorder="1" applyAlignment="1">
      <alignment horizontal="center" vertical="center" wrapText="1"/>
    </xf>
    <xf numFmtId="3" fontId="27" fillId="2" borderId="25" xfId="1" applyNumberFormat="1" applyFont="1" applyFill="1" applyBorder="1" applyAlignment="1">
      <alignment horizontal="center" vertical="center" wrapText="1"/>
    </xf>
    <xf numFmtId="3" fontId="27" fillId="2" borderId="23" xfId="1" applyNumberFormat="1" applyFont="1" applyFill="1" applyBorder="1" applyAlignment="1">
      <alignment horizontal="center" vertical="center" wrapText="1"/>
    </xf>
    <xf numFmtId="3" fontId="27" fillId="2" borderId="5" xfId="1" applyNumberFormat="1" applyFont="1" applyFill="1" applyBorder="1" applyAlignment="1">
      <alignment horizontal="center" vertical="center" wrapText="1"/>
    </xf>
    <xf numFmtId="3" fontId="27" fillId="2" borderId="27" xfId="1" applyNumberFormat="1" applyFont="1" applyFill="1" applyBorder="1" applyAlignment="1">
      <alignment horizontal="center" vertical="center" wrapText="1"/>
    </xf>
    <xf numFmtId="3" fontId="27" fillId="6" borderId="50" xfId="1" applyNumberFormat="1" applyFont="1" applyFill="1" applyBorder="1" applyAlignment="1">
      <alignment horizontal="center" vertical="center" wrapText="1"/>
    </xf>
    <xf numFmtId="3" fontId="27" fillId="6" borderId="18" xfId="1" applyNumberFormat="1" applyFont="1" applyFill="1" applyBorder="1" applyAlignment="1">
      <alignment horizontal="center" vertical="center" wrapText="1"/>
    </xf>
    <xf numFmtId="3" fontId="27" fillId="6" borderId="57" xfId="1" applyNumberFormat="1" applyFont="1" applyFill="1" applyBorder="1" applyAlignment="1">
      <alignment horizontal="center" vertical="center" wrapText="1"/>
    </xf>
    <xf numFmtId="3" fontId="27" fillId="6" borderId="58" xfId="1" applyNumberFormat="1" applyFont="1" applyFill="1" applyBorder="1" applyAlignment="1">
      <alignment horizontal="center" vertical="center" wrapText="1"/>
    </xf>
    <xf numFmtId="3" fontId="27" fillId="6" borderId="1" xfId="2" applyNumberFormat="1" applyFont="1" applyFill="1" applyBorder="1" applyAlignment="1">
      <alignment horizontal="center" vertical="center"/>
    </xf>
    <xf numFmtId="3" fontId="27" fillId="6" borderId="53" xfId="2" applyNumberFormat="1" applyFont="1" applyFill="1" applyBorder="1" applyAlignment="1">
      <alignment horizontal="center" vertical="center" wrapText="1"/>
    </xf>
    <xf numFmtId="3" fontId="27" fillId="2" borderId="43" xfId="2" applyNumberFormat="1" applyFont="1" applyFill="1" applyBorder="1" applyAlignment="1">
      <alignment horizontal="center" vertical="center" wrapText="1"/>
    </xf>
    <xf numFmtId="3" fontId="27" fillId="2" borderId="44" xfId="2" applyNumberFormat="1" applyFont="1" applyFill="1" applyBorder="1" applyAlignment="1">
      <alignment horizontal="center" vertical="center" wrapText="1"/>
    </xf>
    <xf numFmtId="3" fontId="33" fillId="2" borderId="43" xfId="1" applyNumberFormat="1" applyFont="1" applyFill="1" applyBorder="1" applyAlignment="1">
      <alignment horizontal="center" vertical="center" wrapText="1"/>
    </xf>
    <xf numFmtId="3" fontId="33" fillId="2" borderId="44" xfId="1" applyNumberFormat="1" applyFont="1" applyFill="1" applyBorder="1" applyAlignment="1">
      <alignment horizontal="center" vertical="center" wrapText="1"/>
    </xf>
    <xf numFmtId="3" fontId="33" fillId="2" borderId="69" xfId="1" applyNumberFormat="1" applyFont="1" applyFill="1" applyBorder="1" applyAlignment="1">
      <alignment horizontal="center" vertical="center" wrapText="1"/>
    </xf>
    <xf numFmtId="3" fontId="33" fillId="2" borderId="63" xfId="1" applyNumberFormat="1" applyFont="1" applyFill="1" applyBorder="1" applyAlignment="1">
      <alignment horizontal="center" vertical="center" wrapText="1"/>
    </xf>
    <xf numFmtId="3" fontId="33" fillId="2" borderId="76" xfId="1" applyNumberFormat="1" applyFont="1" applyFill="1" applyBorder="1" applyAlignment="1">
      <alignment horizontal="center" vertical="center" wrapText="1"/>
    </xf>
    <xf numFmtId="3" fontId="27" fillId="2" borderId="57" xfId="2" applyNumberFormat="1" applyFont="1" applyFill="1" applyBorder="1" applyAlignment="1">
      <alignment horizontal="center" vertical="center" wrapText="1"/>
    </xf>
    <xf numFmtId="3" fontId="27" fillId="2" borderId="50" xfId="2" applyNumberFormat="1" applyFont="1" applyFill="1" applyBorder="1" applyAlignment="1">
      <alignment horizontal="center" vertical="center" wrapText="1"/>
    </xf>
    <xf numFmtId="3" fontId="27" fillId="6" borderId="3" xfId="2" applyNumberFormat="1" applyFont="1" applyFill="1" applyBorder="1" applyAlignment="1">
      <alignment horizontal="center" vertical="center" wrapText="1"/>
    </xf>
    <xf numFmtId="3" fontId="27" fillId="6" borderId="18" xfId="2" applyNumberFormat="1" applyFont="1" applyFill="1" applyBorder="1" applyAlignment="1">
      <alignment horizontal="center" vertical="center" wrapText="1"/>
    </xf>
    <xf numFmtId="3" fontId="27" fillId="6" borderId="2" xfId="2" applyNumberFormat="1" applyFont="1" applyFill="1" applyBorder="1" applyAlignment="1">
      <alignment horizontal="center" vertical="center" wrapText="1"/>
    </xf>
    <xf numFmtId="3" fontId="27" fillId="6" borderId="51" xfId="2" applyNumberFormat="1" applyFont="1" applyFill="1" applyBorder="1" applyAlignment="1">
      <alignment horizontal="center" vertical="center" wrapText="1"/>
    </xf>
    <xf numFmtId="3" fontId="33" fillId="2" borderId="68" xfId="1" applyNumberFormat="1" applyFont="1" applyFill="1" applyBorder="1" applyAlignment="1">
      <alignment horizontal="center" vertical="center" wrapText="1"/>
    </xf>
    <xf numFmtId="3" fontId="33" fillId="6" borderId="1" xfId="1" applyNumberFormat="1" applyFont="1" applyFill="1" applyBorder="1" applyAlignment="1">
      <alignment horizontal="center" vertical="center" wrapText="1"/>
    </xf>
    <xf numFmtId="3" fontId="27" fillId="2" borderId="69" xfId="0" applyNumberFormat="1" applyFont="1" applyFill="1" applyBorder="1" applyAlignment="1">
      <alignment horizontal="center" vertical="center"/>
    </xf>
    <xf numFmtId="3" fontId="27" fillId="2" borderId="63" xfId="0" applyNumberFormat="1" applyFont="1" applyFill="1" applyBorder="1" applyAlignment="1">
      <alignment horizontal="center" vertical="center"/>
    </xf>
    <xf numFmtId="3" fontId="27" fillId="2" borderId="36" xfId="0" applyNumberFormat="1" applyFont="1" applyFill="1" applyBorder="1" applyAlignment="1">
      <alignment horizontal="center" vertical="center"/>
    </xf>
    <xf numFmtId="3" fontId="27" fillId="2" borderId="68" xfId="0" applyNumberFormat="1" applyFont="1" applyFill="1" applyBorder="1" applyAlignment="1">
      <alignment horizontal="center" vertical="center"/>
    </xf>
    <xf numFmtId="3" fontId="21" fillId="6" borderId="74" xfId="0" applyNumberFormat="1" applyFont="1" applyFill="1" applyBorder="1" applyAlignment="1">
      <alignment horizontal="center" vertical="center"/>
    </xf>
    <xf numFmtId="3" fontId="21" fillId="6" borderId="71" xfId="0" applyNumberFormat="1" applyFont="1" applyFill="1" applyBorder="1" applyAlignment="1">
      <alignment horizontal="center" vertical="center"/>
    </xf>
    <xf numFmtId="3" fontId="21" fillId="6" borderId="72" xfId="0" applyNumberFormat="1" applyFont="1" applyFill="1" applyBorder="1" applyAlignment="1">
      <alignment horizontal="center" vertical="center"/>
    </xf>
    <xf numFmtId="3" fontId="33" fillId="6" borderId="2" xfId="1" applyNumberFormat="1" applyFont="1" applyFill="1" applyBorder="1" applyAlignment="1">
      <alignment horizontal="center" vertical="center" wrapText="1"/>
    </xf>
    <xf numFmtId="3" fontId="27" fillId="2" borderId="69" xfId="2" applyNumberFormat="1" applyFont="1" applyFill="1" applyBorder="1" applyAlignment="1">
      <alignment horizontal="center" vertical="center"/>
    </xf>
    <xf numFmtId="3" fontId="27" fillId="2" borderId="63" xfId="2" applyNumberFormat="1" applyFont="1" applyFill="1" applyBorder="1" applyAlignment="1">
      <alignment horizontal="center" vertical="center"/>
    </xf>
    <xf numFmtId="3" fontId="27" fillId="2" borderId="68" xfId="2" applyNumberFormat="1" applyFont="1" applyFill="1" applyBorder="1" applyAlignment="1">
      <alignment horizontal="center" vertical="center"/>
    </xf>
    <xf numFmtId="3" fontId="27" fillId="2" borderId="76" xfId="2" applyNumberFormat="1" applyFont="1" applyFill="1" applyBorder="1" applyAlignment="1">
      <alignment horizontal="center" vertical="center"/>
    </xf>
    <xf numFmtId="165" fontId="30" fillId="3" borderId="43" xfId="7" applyNumberFormat="1" applyFont="1" applyFill="1" applyBorder="1" applyAlignment="1">
      <alignment horizontal="center" wrapText="1"/>
    </xf>
    <xf numFmtId="165" fontId="30" fillId="3" borderId="44" xfId="7" applyNumberFormat="1" applyFont="1" applyFill="1" applyBorder="1" applyAlignment="1">
      <alignment horizontal="center" wrapText="1"/>
    </xf>
    <xf numFmtId="165" fontId="30" fillId="3" borderId="4" xfId="7" applyNumberFormat="1" applyFont="1" applyFill="1" applyBorder="1" applyAlignment="1">
      <alignment horizontal="center" wrapText="1"/>
    </xf>
    <xf numFmtId="3" fontId="38" fillId="6" borderId="25" xfId="1" applyNumberFormat="1" applyFont="1" applyFill="1" applyBorder="1" applyAlignment="1">
      <alignment horizontal="center" vertical="center" wrapText="1"/>
    </xf>
    <xf numFmtId="3" fontId="38" fillId="6" borderId="23" xfId="1" applyNumberFormat="1" applyFont="1" applyFill="1" applyBorder="1" applyAlignment="1">
      <alignment horizontal="center" vertical="center" wrapText="1"/>
    </xf>
    <xf numFmtId="3" fontId="38" fillId="6" borderId="24" xfId="1" applyNumberFormat="1" applyFont="1" applyFill="1" applyBorder="1" applyAlignment="1">
      <alignment horizontal="center" vertical="center" wrapText="1"/>
    </xf>
    <xf numFmtId="3" fontId="30" fillId="2" borderId="25" xfId="0" applyNumberFormat="1" applyFont="1" applyFill="1" applyBorder="1" applyAlignment="1">
      <alignment horizontal="center" vertical="center" wrapText="1"/>
    </xf>
    <xf numFmtId="3" fontId="30" fillId="2" borderId="23" xfId="0" applyNumberFormat="1" applyFont="1" applyFill="1" applyBorder="1" applyAlignment="1">
      <alignment horizontal="center" vertical="center" wrapText="1"/>
    </xf>
    <xf numFmtId="3" fontId="30" fillId="2" borderId="24" xfId="0" applyNumberFormat="1" applyFont="1" applyFill="1" applyBorder="1" applyAlignment="1">
      <alignment horizontal="center" vertical="center" wrapText="1"/>
    </xf>
    <xf numFmtId="3" fontId="30" fillId="2" borderId="5" xfId="0" applyNumberFormat="1" applyFont="1" applyFill="1" applyBorder="1" applyAlignment="1">
      <alignment horizontal="center" vertical="center" wrapText="1"/>
    </xf>
    <xf numFmtId="3" fontId="30" fillId="2" borderId="27" xfId="0" applyNumberFormat="1" applyFont="1" applyFill="1" applyBorder="1" applyAlignment="1">
      <alignment horizontal="center" vertical="center" wrapText="1"/>
    </xf>
    <xf numFmtId="3" fontId="30" fillId="2" borderId="33" xfId="0" applyNumberFormat="1" applyFont="1" applyFill="1" applyBorder="1" applyAlignment="1">
      <alignment horizontal="center" vertical="center" wrapText="1"/>
    </xf>
    <xf numFmtId="3" fontId="30" fillId="2" borderId="25" xfId="7" applyNumberFormat="1" applyFont="1" applyFill="1" applyBorder="1" applyAlignment="1">
      <alignment horizontal="center" vertical="center" wrapText="1"/>
    </xf>
    <xf numFmtId="3" fontId="30" fillId="2" borderId="23" xfId="7" applyNumberFormat="1" applyFont="1" applyFill="1" applyBorder="1" applyAlignment="1">
      <alignment horizontal="center" vertical="center" wrapText="1"/>
    </xf>
    <xf numFmtId="3" fontId="30" fillId="2" borderId="24" xfId="7" applyNumberFormat="1" applyFont="1" applyFill="1" applyBorder="1" applyAlignment="1">
      <alignment horizontal="center" vertical="center" wrapText="1"/>
    </xf>
    <xf numFmtId="3" fontId="30" fillId="2" borderId="5" xfId="7" applyNumberFormat="1" applyFont="1" applyFill="1" applyBorder="1" applyAlignment="1">
      <alignment horizontal="center" vertical="center" wrapText="1"/>
    </xf>
    <xf numFmtId="3" fontId="30" fillId="2" borderId="27" xfId="7" applyNumberFormat="1" applyFont="1" applyFill="1" applyBorder="1" applyAlignment="1">
      <alignment horizontal="center" vertical="center" wrapText="1"/>
    </xf>
    <xf numFmtId="3" fontId="30" fillId="2" borderId="33" xfId="7" applyNumberFormat="1" applyFont="1" applyFill="1" applyBorder="1" applyAlignment="1">
      <alignment horizontal="center" vertical="center" wrapText="1"/>
    </xf>
    <xf numFmtId="3" fontId="30" fillId="2" borderId="43" xfId="0" applyNumberFormat="1" applyFont="1" applyFill="1" applyBorder="1" applyAlignment="1">
      <alignment horizontal="center" vertical="center" wrapText="1"/>
    </xf>
    <xf numFmtId="3" fontId="30" fillId="2" borderId="44" xfId="0" applyNumberFormat="1" applyFont="1" applyFill="1" applyBorder="1" applyAlignment="1">
      <alignment horizontal="center" vertical="center" wrapText="1"/>
    </xf>
    <xf numFmtId="3" fontId="42" fillId="3" borderId="27" xfId="0" applyNumberFormat="1" applyFont="1" applyFill="1" applyBorder="1" applyAlignment="1">
      <alignment horizontal="center" vertical="center"/>
    </xf>
    <xf numFmtId="3" fontId="30" fillId="2" borderId="29" xfId="0" applyNumberFormat="1" applyFont="1" applyFill="1" applyBorder="1" applyAlignment="1">
      <alignment horizontal="center" vertical="center"/>
    </xf>
    <xf numFmtId="3" fontId="30" fillId="2" borderId="30" xfId="0" applyNumberFormat="1" applyFont="1" applyFill="1" applyBorder="1" applyAlignment="1">
      <alignment horizontal="center" vertical="center"/>
    </xf>
    <xf numFmtId="3" fontId="30" fillId="2" borderId="31" xfId="0" applyNumberFormat="1" applyFont="1" applyFill="1" applyBorder="1" applyAlignment="1">
      <alignment horizontal="center" vertical="center"/>
    </xf>
    <xf numFmtId="3" fontId="22" fillId="6" borderId="29" xfId="0" applyNumberFormat="1" applyFont="1" applyFill="1" applyBorder="1" applyAlignment="1">
      <alignment horizontal="center" vertical="center"/>
    </xf>
    <xf numFmtId="3" fontId="22" fillId="6" borderId="30" xfId="0" applyNumberFormat="1" applyFont="1" applyFill="1" applyBorder="1" applyAlignment="1">
      <alignment horizontal="center" vertical="center"/>
    </xf>
    <xf numFmtId="3" fontId="22" fillId="6" borderId="31" xfId="0" applyNumberFormat="1" applyFont="1" applyFill="1" applyBorder="1" applyAlignment="1">
      <alignment horizontal="center" vertical="center"/>
    </xf>
    <xf numFmtId="3" fontId="30" fillId="2" borderId="32" xfId="0" applyNumberFormat="1" applyFont="1" applyFill="1" applyBorder="1" applyAlignment="1">
      <alignment horizontal="center" vertical="center" wrapText="1"/>
    </xf>
    <xf numFmtId="3" fontId="30" fillId="6" borderId="24" xfId="0" applyNumberFormat="1" applyFont="1" applyFill="1" applyBorder="1" applyAlignment="1">
      <alignment horizontal="center" vertical="center" wrapText="1"/>
    </xf>
    <xf numFmtId="3" fontId="30" fillId="6" borderId="32" xfId="0" applyNumberFormat="1" applyFont="1" applyFill="1" applyBorder="1" applyAlignment="1">
      <alignment horizontal="center" vertical="center" wrapText="1"/>
    </xf>
    <xf numFmtId="3" fontId="30" fillId="2" borderId="29" xfId="0" applyNumberFormat="1" applyFont="1" applyFill="1" applyBorder="1" applyAlignment="1">
      <alignment horizontal="center" vertical="center" wrapText="1"/>
    </xf>
    <xf numFmtId="3" fontId="30" fillId="2" borderId="30" xfId="0" applyNumberFormat="1" applyFont="1" applyFill="1" applyBorder="1" applyAlignment="1">
      <alignment horizontal="center" vertical="center" wrapText="1"/>
    </xf>
    <xf numFmtId="3" fontId="30" fillId="2" borderId="31" xfId="0" applyNumberFormat="1" applyFont="1" applyFill="1" applyBorder="1" applyAlignment="1">
      <alignment horizontal="center" vertical="center" wrapText="1"/>
    </xf>
    <xf numFmtId="3" fontId="38" fillId="2" borderId="25" xfId="1" applyNumberFormat="1" applyFont="1" applyFill="1" applyBorder="1" applyAlignment="1">
      <alignment horizontal="center" vertical="center" wrapText="1"/>
    </xf>
    <xf numFmtId="3" fontId="38" fillId="2" borderId="23" xfId="1" applyNumberFormat="1" applyFont="1" applyFill="1" applyBorder="1" applyAlignment="1">
      <alignment horizontal="center" vertical="center" wrapText="1"/>
    </xf>
    <xf numFmtId="3" fontId="38" fillId="2" borderId="24" xfId="1" applyNumberFormat="1" applyFont="1" applyFill="1" applyBorder="1" applyAlignment="1">
      <alignment horizontal="center" vertical="center" wrapText="1"/>
    </xf>
    <xf numFmtId="3" fontId="30" fillId="6" borderId="29" xfId="0" applyNumberFormat="1" applyFont="1" applyFill="1" applyBorder="1" applyAlignment="1">
      <alignment horizontal="center" vertical="center" wrapText="1"/>
    </xf>
    <xf numFmtId="3" fontId="30" fillId="6" borderId="30" xfId="0" applyNumberFormat="1" applyFont="1" applyFill="1" applyBorder="1" applyAlignment="1">
      <alignment horizontal="center" vertical="center" wrapText="1"/>
    </xf>
    <xf numFmtId="3" fontId="30" fillId="6" borderId="31" xfId="0" applyNumberFormat="1" applyFont="1" applyFill="1" applyBorder="1" applyAlignment="1">
      <alignment horizontal="center" vertical="center" wrapText="1"/>
    </xf>
    <xf numFmtId="3" fontId="30" fillId="6" borderId="43" xfId="0" applyNumberFormat="1" applyFont="1" applyFill="1" applyBorder="1" applyAlignment="1">
      <alignment horizontal="center" vertical="center" wrapText="1"/>
    </xf>
    <xf numFmtId="3" fontId="30" fillId="6" borderId="44" xfId="0" applyNumberFormat="1" applyFont="1" applyFill="1" applyBorder="1" applyAlignment="1">
      <alignment horizontal="center" vertical="center" wrapText="1"/>
    </xf>
    <xf numFmtId="3" fontId="30" fillId="6" borderId="23" xfId="7" applyNumberFormat="1" applyFont="1" applyFill="1" applyBorder="1" applyAlignment="1">
      <alignment horizontal="center" vertical="center" wrapText="1"/>
    </xf>
    <xf numFmtId="3" fontId="30" fillId="6" borderId="24" xfId="7" applyNumberFormat="1" applyFont="1" applyFill="1" applyBorder="1" applyAlignment="1">
      <alignment horizontal="center" vertical="center" wrapText="1"/>
    </xf>
    <xf numFmtId="3" fontId="30" fillId="6" borderId="27" xfId="7" applyNumberFormat="1" applyFont="1" applyFill="1" applyBorder="1" applyAlignment="1">
      <alignment horizontal="center" vertical="center" wrapText="1"/>
    </xf>
    <xf numFmtId="3" fontId="30" fillId="6" borderId="33" xfId="7" applyNumberFormat="1" applyFont="1" applyFill="1" applyBorder="1" applyAlignment="1">
      <alignment horizontal="center" vertical="center" wrapText="1"/>
    </xf>
    <xf numFmtId="3" fontId="30" fillId="6" borderId="25" xfId="0" applyNumberFormat="1" applyFont="1" applyFill="1" applyBorder="1" applyAlignment="1">
      <alignment horizontal="center" vertical="center" wrapText="1"/>
    </xf>
    <xf numFmtId="3" fontId="30" fillId="6" borderId="23" xfId="0" applyNumberFormat="1" applyFont="1" applyFill="1" applyBorder="1" applyAlignment="1">
      <alignment horizontal="center" vertical="center" wrapText="1"/>
    </xf>
    <xf numFmtId="3" fontId="30" fillId="6" borderId="5" xfId="0" applyNumberFormat="1" applyFont="1" applyFill="1" applyBorder="1" applyAlignment="1">
      <alignment horizontal="center" vertical="center" wrapText="1"/>
    </xf>
    <xf numFmtId="3" fontId="30" fillId="6" borderId="27" xfId="0" applyNumberFormat="1" applyFont="1" applyFill="1" applyBorder="1" applyAlignment="1">
      <alignment horizontal="center" vertical="center" wrapText="1"/>
    </xf>
    <xf numFmtId="3" fontId="30" fillId="6" borderId="33" xfId="0" applyNumberFormat="1" applyFont="1" applyFill="1" applyBorder="1" applyAlignment="1">
      <alignment horizontal="center" vertical="center" wrapText="1"/>
    </xf>
    <xf numFmtId="3" fontId="30" fillId="6" borderId="25" xfId="7" applyNumberFormat="1" applyFont="1" applyFill="1" applyBorder="1" applyAlignment="1">
      <alignment horizontal="center" vertical="center" wrapText="1"/>
    </xf>
    <xf numFmtId="3" fontId="30" fillId="6" borderId="5" xfId="7" applyNumberFormat="1" applyFont="1" applyFill="1" applyBorder="1" applyAlignment="1">
      <alignment horizontal="center" vertical="center" wrapText="1"/>
    </xf>
    <xf numFmtId="0" fontId="42" fillId="3" borderId="0" xfId="0" applyFont="1" applyFill="1" applyBorder="1" applyAlignment="1">
      <alignment horizontal="center" vertical="center"/>
    </xf>
    <xf numFmtId="0" fontId="42" fillId="3" borderId="32" xfId="0" applyFont="1" applyFill="1" applyBorder="1" applyAlignment="1">
      <alignment horizontal="center" vertical="center"/>
    </xf>
    <xf numFmtId="3" fontId="30" fillId="2" borderId="58" xfId="0" applyNumberFormat="1" applyFont="1" applyFill="1" applyBorder="1" applyAlignment="1">
      <alignment horizontal="center" wrapText="1"/>
    </xf>
    <xf numFmtId="3" fontId="30" fillId="2" borderId="61" xfId="0" applyNumberFormat="1" applyFont="1" applyFill="1" applyBorder="1" applyAlignment="1">
      <alignment horizontal="center" wrapText="1"/>
    </xf>
    <xf numFmtId="3" fontId="30" fillId="2" borderId="66" xfId="0" applyNumberFormat="1" applyFont="1" applyFill="1" applyBorder="1" applyAlignment="1">
      <alignment horizontal="center" wrapText="1"/>
    </xf>
    <xf numFmtId="3" fontId="30" fillId="2" borderId="29" xfId="0" applyNumberFormat="1" applyFont="1" applyFill="1" applyBorder="1" applyAlignment="1">
      <alignment horizontal="center"/>
    </xf>
    <xf numFmtId="3" fontId="30" fillId="2" borderId="30" xfId="0" applyNumberFormat="1" applyFont="1" applyFill="1" applyBorder="1" applyAlignment="1">
      <alignment horizontal="center"/>
    </xf>
    <xf numFmtId="3" fontId="30" fillId="2" borderId="31" xfId="0" applyNumberFormat="1" applyFont="1" applyFill="1" applyBorder="1" applyAlignment="1">
      <alignment horizontal="center"/>
    </xf>
    <xf numFmtId="3" fontId="30" fillId="6" borderId="29" xfId="0" applyNumberFormat="1" applyFont="1" applyFill="1" applyBorder="1" applyAlignment="1">
      <alignment horizontal="center"/>
    </xf>
    <xf numFmtId="3" fontId="30" fillId="6" borderId="30" xfId="0" applyNumberFormat="1" applyFont="1" applyFill="1" applyBorder="1" applyAlignment="1">
      <alignment horizontal="center"/>
    </xf>
    <xf numFmtId="3" fontId="30" fillId="6" borderId="31" xfId="0" applyNumberFormat="1" applyFont="1" applyFill="1" applyBorder="1" applyAlignment="1">
      <alignment horizontal="center"/>
    </xf>
    <xf numFmtId="3" fontId="30" fillId="6" borderId="67" xfId="0" applyNumberFormat="1" applyFont="1" applyFill="1" applyBorder="1" applyAlignment="1">
      <alignment horizontal="center" wrapText="1"/>
    </xf>
    <xf numFmtId="3" fontId="30" fillId="6" borderId="61" xfId="0" applyNumberFormat="1" applyFont="1" applyFill="1" applyBorder="1" applyAlignment="1">
      <alignment horizontal="center" wrapText="1"/>
    </xf>
    <xf numFmtId="3" fontId="30" fillId="6" borderId="66" xfId="0" applyNumberFormat="1" applyFont="1" applyFill="1" applyBorder="1" applyAlignment="1">
      <alignment horizontal="center" wrapText="1"/>
    </xf>
    <xf numFmtId="3" fontId="30" fillId="6" borderId="65" xfId="0" applyNumberFormat="1" applyFont="1" applyFill="1" applyBorder="1" applyAlignment="1">
      <alignment horizontal="center" wrapText="1"/>
    </xf>
    <xf numFmtId="3" fontId="30" fillId="2" borderId="64" xfId="0" applyNumberFormat="1" applyFont="1" applyFill="1" applyBorder="1" applyAlignment="1">
      <alignment horizontal="center" vertical="top" wrapText="1"/>
    </xf>
    <xf numFmtId="3" fontId="30" fillId="2" borderId="61" xfId="0" applyNumberFormat="1" applyFont="1" applyFill="1" applyBorder="1" applyAlignment="1">
      <alignment horizontal="center" vertical="top" wrapText="1"/>
    </xf>
    <xf numFmtId="3" fontId="30" fillId="2" borderId="65" xfId="0" applyNumberFormat="1" applyFont="1" applyFill="1" applyBorder="1" applyAlignment="1">
      <alignment horizontal="center" vertical="top" wrapText="1"/>
    </xf>
    <xf numFmtId="3" fontId="30" fillId="2" borderId="64" xfId="0" applyNumberFormat="1" applyFont="1" applyFill="1" applyBorder="1" applyAlignment="1">
      <alignment horizontal="center" wrapText="1"/>
    </xf>
    <xf numFmtId="3" fontId="30" fillId="2" borderId="65" xfId="0" applyNumberFormat="1" applyFont="1" applyFill="1" applyBorder="1" applyAlignment="1">
      <alignment horizontal="center" wrapText="1"/>
    </xf>
    <xf numFmtId="165" fontId="38" fillId="3" borderId="43" xfId="1" applyNumberFormat="1" applyFont="1" applyFill="1" applyBorder="1" applyAlignment="1">
      <alignment horizontal="center" wrapText="1"/>
    </xf>
    <xf numFmtId="165" fontId="38" fillId="3" borderId="44" xfId="1" applyNumberFormat="1" applyFont="1" applyFill="1" applyBorder="1" applyAlignment="1">
      <alignment horizontal="center" wrapText="1"/>
    </xf>
    <xf numFmtId="165" fontId="22" fillId="3" borderId="43" xfId="1" applyNumberFormat="1" applyFont="1" applyFill="1" applyBorder="1" applyAlignment="1">
      <alignment horizontal="center" vertical="center" wrapText="1"/>
    </xf>
    <xf numFmtId="165" fontId="22" fillId="3" borderId="44" xfId="1" applyNumberFormat="1" applyFont="1" applyFill="1" applyBorder="1" applyAlignment="1">
      <alignment horizontal="center" vertical="center" wrapText="1"/>
    </xf>
    <xf numFmtId="3" fontId="30" fillId="6" borderId="23" xfId="0" applyNumberFormat="1" applyFont="1" applyFill="1" applyBorder="1" applyAlignment="1" applyProtection="1">
      <alignment horizontal="center" vertical="center" wrapText="1"/>
      <protection locked="0"/>
    </xf>
    <xf numFmtId="3" fontId="30" fillId="6" borderId="0" xfId="0" applyNumberFormat="1" applyFont="1" applyFill="1" applyBorder="1" applyAlignment="1" applyProtection="1">
      <alignment horizontal="center" vertical="center" wrapText="1"/>
      <protection locked="0"/>
    </xf>
    <xf numFmtId="3" fontId="30" fillId="6" borderId="27" xfId="0" applyNumberFormat="1" applyFont="1" applyFill="1" applyBorder="1" applyAlignment="1" applyProtection="1">
      <alignment horizontal="center" vertical="center" wrapText="1"/>
      <protection locked="0"/>
    </xf>
    <xf numFmtId="3" fontId="24" fillId="3" borderId="27" xfId="0" applyNumberFormat="1" applyFont="1" applyFill="1" applyBorder="1" applyAlignment="1">
      <alignment horizontal="center" vertical="center"/>
    </xf>
    <xf numFmtId="3" fontId="30" fillId="6" borderId="43" xfId="0" applyNumberFormat="1" applyFont="1" applyFill="1" applyBorder="1" applyAlignment="1" applyProtection="1">
      <alignment horizontal="center" vertical="center" wrapText="1"/>
      <protection locked="0"/>
    </xf>
    <xf numFmtId="3" fontId="30" fillId="6" borderId="44" xfId="0" applyNumberFormat="1" applyFont="1" applyFill="1" applyBorder="1" applyAlignment="1" applyProtection="1">
      <alignment horizontal="center" vertical="center" wrapText="1"/>
      <protection locked="0"/>
    </xf>
    <xf numFmtId="3" fontId="30" fillId="6" borderId="4" xfId="0" applyNumberFormat="1" applyFont="1" applyFill="1" applyBorder="1" applyAlignment="1" applyProtection="1">
      <alignment horizontal="center" vertical="center" wrapText="1"/>
      <protection locked="0"/>
    </xf>
    <xf numFmtId="3" fontId="30" fillId="6" borderId="5" xfId="0" applyNumberFormat="1" applyFont="1" applyFill="1" applyBorder="1" applyAlignment="1" applyProtection="1">
      <alignment horizontal="center" vertical="center" wrapText="1"/>
      <protection locked="0"/>
    </xf>
    <xf numFmtId="3" fontId="30" fillId="6" borderId="33" xfId="0" applyNumberFormat="1" applyFont="1" applyFill="1" applyBorder="1" applyAlignment="1" applyProtection="1">
      <alignment horizontal="center" vertical="center" wrapText="1"/>
      <protection locked="0"/>
    </xf>
    <xf numFmtId="3" fontId="30" fillId="6" borderId="29" xfId="0" applyNumberFormat="1" applyFont="1" applyFill="1" applyBorder="1" applyAlignment="1" applyProtection="1">
      <alignment horizontal="center" vertical="center" wrapText="1"/>
      <protection locked="0"/>
    </xf>
    <xf numFmtId="3" fontId="30" fillId="6" borderId="30" xfId="0" applyNumberFormat="1" applyFont="1" applyFill="1" applyBorder="1" applyAlignment="1" applyProtection="1">
      <alignment horizontal="center" vertical="center"/>
      <protection locked="0"/>
    </xf>
    <xf numFmtId="3" fontId="30" fillId="6" borderId="24" xfId="0" applyNumberFormat="1" applyFont="1" applyFill="1" applyBorder="1" applyAlignment="1" applyProtection="1">
      <alignment horizontal="center" vertical="center"/>
      <protection locked="0"/>
    </xf>
    <xf numFmtId="3" fontId="30" fillId="6" borderId="81" xfId="0" applyNumberFormat="1" applyFont="1" applyFill="1" applyBorder="1" applyAlignment="1" applyProtection="1">
      <alignment horizontal="center" vertical="center"/>
      <protection locked="0"/>
    </xf>
    <xf numFmtId="3" fontId="30" fillId="6" borderId="82" xfId="0" applyNumberFormat="1" applyFont="1" applyFill="1" applyBorder="1" applyAlignment="1" applyProtection="1">
      <alignment horizontal="center" vertical="center"/>
      <protection locked="0"/>
    </xf>
    <xf numFmtId="3" fontId="30" fillId="2" borderId="25" xfId="0" applyNumberFormat="1" applyFont="1" applyFill="1" applyBorder="1" applyAlignment="1" applyProtection="1">
      <alignment horizontal="center" vertical="center" wrapText="1"/>
      <protection locked="0"/>
    </xf>
    <xf numFmtId="3" fontId="30" fillId="2" borderId="75" xfId="0" applyNumberFormat="1" applyFont="1" applyFill="1" applyBorder="1" applyAlignment="1" applyProtection="1">
      <alignment horizontal="center" vertical="center" wrapText="1"/>
      <protection locked="0"/>
    </xf>
    <xf numFmtId="3" fontId="30" fillId="6" borderId="30" xfId="0" applyNumberFormat="1" applyFont="1" applyFill="1" applyBorder="1" applyAlignment="1" applyProtection="1">
      <alignment horizontal="center" vertical="center" wrapText="1"/>
      <protection locked="0"/>
    </xf>
    <xf numFmtId="3" fontId="30" fillId="6" borderId="29" xfId="0" applyNumberFormat="1" applyFont="1" applyFill="1" applyBorder="1" applyAlignment="1" applyProtection="1">
      <alignment horizontal="center" vertical="center"/>
      <protection locked="0"/>
    </xf>
    <xf numFmtId="3" fontId="30" fillId="6" borderId="31" xfId="0" applyNumberFormat="1" applyFont="1" applyFill="1" applyBorder="1" applyAlignment="1" applyProtection="1">
      <alignment horizontal="center" vertical="center"/>
      <protection locked="0"/>
    </xf>
    <xf numFmtId="3" fontId="30" fillId="6" borderId="24" xfId="0" applyNumberFormat="1" applyFont="1" applyFill="1" applyBorder="1" applyAlignment="1" applyProtection="1">
      <alignment horizontal="center" vertical="center" wrapText="1"/>
      <protection locked="0"/>
    </xf>
    <xf numFmtId="3" fontId="22" fillId="2" borderId="30" xfId="0" applyNumberFormat="1" applyFont="1" applyFill="1" applyBorder="1" applyAlignment="1">
      <alignment horizontal="center" vertical="center"/>
    </xf>
    <xf numFmtId="3" fontId="22" fillId="6" borderId="23" xfId="0" applyNumberFormat="1" applyFont="1" applyFill="1" applyBorder="1" applyAlignment="1">
      <alignment horizontal="center" vertical="center"/>
    </xf>
    <xf numFmtId="3" fontId="30" fillId="6" borderId="31" xfId="0" applyNumberFormat="1" applyFont="1" applyFill="1" applyBorder="1" applyAlignment="1" applyProtection="1">
      <alignment horizontal="center" vertical="center" wrapText="1"/>
      <protection locked="0"/>
    </xf>
    <xf numFmtId="3" fontId="30" fillId="2" borderId="43" xfId="0" applyNumberFormat="1" applyFont="1" applyFill="1" applyBorder="1" applyAlignment="1" applyProtection="1">
      <alignment horizontal="center" vertical="center" wrapText="1"/>
      <protection locked="0"/>
    </xf>
    <xf numFmtId="3" fontId="30" fillId="2" borderId="44" xfId="0" applyNumberFormat="1" applyFont="1" applyFill="1" applyBorder="1" applyAlignment="1" applyProtection="1">
      <alignment horizontal="center" vertical="center" wrapText="1"/>
      <protection locked="0"/>
    </xf>
    <xf numFmtId="3" fontId="30" fillId="2" borderId="30" xfId="0" applyNumberFormat="1" applyFont="1" applyFill="1" applyBorder="1" applyAlignment="1" applyProtection="1">
      <alignment horizontal="center" vertical="center" wrapText="1"/>
      <protection locked="0"/>
    </xf>
    <xf numFmtId="3" fontId="30" fillId="2" borderId="31" xfId="0" applyNumberFormat="1" applyFont="1" applyFill="1" applyBorder="1" applyAlignment="1" applyProtection="1">
      <alignment horizontal="center" vertical="center" wrapText="1"/>
      <protection locked="0"/>
    </xf>
    <xf numFmtId="3" fontId="30" fillId="2" borderId="29" xfId="0" applyNumberFormat="1" applyFont="1" applyFill="1" applyBorder="1" applyAlignment="1" applyProtection="1">
      <alignment horizontal="center" vertical="center" wrapText="1"/>
      <protection locked="0"/>
    </xf>
    <xf numFmtId="3" fontId="30" fillId="2" borderId="30" xfId="0" applyNumberFormat="1" applyFont="1" applyFill="1" applyBorder="1" applyAlignment="1" applyProtection="1">
      <alignment horizontal="center" vertical="center"/>
      <protection locked="0"/>
    </xf>
    <xf numFmtId="3" fontId="30" fillId="2" borderId="23" xfId="0" applyNumberFormat="1" applyFont="1" applyFill="1" applyBorder="1" applyAlignment="1" applyProtection="1">
      <alignment horizontal="center" vertical="center"/>
      <protection locked="0"/>
    </xf>
    <xf numFmtId="3" fontId="30" fillId="2" borderId="81" xfId="0" applyNumberFormat="1" applyFont="1" applyFill="1" applyBorder="1" applyAlignment="1" applyProtection="1">
      <alignment horizontal="center" vertical="center"/>
      <protection locked="0"/>
    </xf>
    <xf numFmtId="3" fontId="30" fillId="2" borderId="82" xfId="0" applyNumberFormat="1" applyFont="1" applyFill="1" applyBorder="1" applyAlignment="1" applyProtection="1">
      <alignment horizontal="center" vertical="center"/>
      <protection locked="0"/>
    </xf>
    <xf numFmtId="3" fontId="30" fillId="2" borderId="4" xfId="0" applyNumberFormat="1" applyFont="1" applyFill="1" applyBorder="1" applyAlignment="1" applyProtection="1">
      <alignment horizontal="center" vertical="center" wrapText="1"/>
      <protection locked="0"/>
    </xf>
    <xf numFmtId="3" fontId="30" fillId="2" borderId="23" xfId="0" applyNumberFormat="1" applyFont="1" applyFill="1" applyBorder="1" applyAlignment="1" applyProtection="1">
      <alignment horizontal="center" vertical="center" wrapText="1"/>
      <protection locked="0"/>
    </xf>
    <xf numFmtId="3" fontId="30" fillId="2" borderId="25" xfId="0" applyNumberFormat="1" applyFont="1" applyFill="1" applyBorder="1" applyAlignment="1" applyProtection="1">
      <alignment horizontal="center" vertical="center"/>
      <protection locked="0"/>
    </xf>
    <xf numFmtId="3" fontId="30" fillId="2" borderId="31" xfId="0" applyNumberFormat="1" applyFont="1" applyFill="1" applyBorder="1" applyAlignment="1" applyProtection="1">
      <alignment horizontal="center" vertical="center"/>
      <protection locked="0"/>
    </xf>
    <xf numFmtId="3" fontId="30" fillId="2" borderId="32" xfId="0" applyNumberFormat="1" applyFont="1" applyFill="1" applyBorder="1" applyAlignment="1" applyProtection="1">
      <alignment horizontal="center" vertical="center" wrapText="1"/>
      <protection locked="0"/>
    </xf>
    <xf numFmtId="3" fontId="30" fillId="2" borderId="78" xfId="0" applyNumberFormat="1" applyFont="1" applyFill="1" applyBorder="1" applyAlignment="1" applyProtection="1">
      <alignment horizontal="center" vertical="center" wrapText="1"/>
      <protection locked="0"/>
    </xf>
    <xf numFmtId="3" fontId="30" fillId="2" borderId="63" xfId="0" applyNumberFormat="1" applyFont="1" applyFill="1" applyBorder="1" applyAlignment="1" applyProtection="1">
      <alignment horizontal="center" vertical="center" wrapText="1"/>
      <protection locked="0"/>
    </xf>
    <xf numFmtId="3" fontId="30" fillId="2" borderId="68" xfId="0" applyNumberFormat="1" applyFont="1" applyFill="1" applyBorder="1" applyAlignment="1" applyProtection="1">
      <alignment horizontal="center" vertical="center" wrapText="1"/>
      <protection locked="0"/>
    </xf>
    <xf numFmtId="3" fontId="30" fillId="2" borderId="25" xfId="0" applyNumberFormat="1" applyFont="1" applyFill="1" applyBorder="1" applyAlignment="1">
      <alignment horizontal="center" vertical="center"/>
    </xf>
    <xf numFmtId="3" fontId="30" fillId="2" borderId="23" xfId="0" applyNumberFormat="1" applyFont="1" applyFill="1" applyBorder="1" applyAlignment="1">
      <alignment horizontal="center" vertical="center"/>
    </xf>
    <xf numFmtId="3" fontId="30" fillId="2" borderId="24" xfId="0" applyNumberFormat="1" applyFont="1" applyFill="1" applyBorder="1" applyAlignment="1">
      <alignment horizontal="center" vertical="center"/>
    </xf>
    <xf numFmtId="3" fontId="30" fillId="2" borderId="5" xfId="0" applyNumberFormat="1" applyFont="1" applyFill="1" applyBorder="1" applyAlignment="1">
      <alignment horizontal="center" vertical="center"/>
    </xf>
    <xf numFmtId="3" fontId="30" fillId="2" borderId="27" xfId="0" applyNumberFormat="1" applyFont="1" applyFill="1" applyBorder="1" applyAlignment="1">
      <alignment horizontal="center" vertical="center"/>
    </xf>
    <xf numFmtId="3" fontId="30" fillId="2" borderId="33" xfId="0" applyNumberFormat="1" applyFont="1" applyFill="1" applyBorder="1" applyAlignment="1">
      <alignment horizontal="center" vertical="center"/>
    </xf>
    <xf numFmtId="4" fontId="30" fillId="2" borderId="25" xfId="0" applyNumberFormat="1" applyFont="1" applyFill="1" applyBorder="1" applyAlignment="1">
      <alignment horizontal="center" vertical="center"/>
    </xf>
    <xf numFmtId="4" fontId="30" fillId="2" borderId="23" xfId="0" applyNumberFormat="1" applyFont="1" applyFill="1" applyBorder="1" applyAlignment="1">
      <alignment horizontal="center" vertical="center"/>
    </xf>
    <xf numFmtId="4" fontId="30" fillId="2" borderId="24" xfId="0" applyNumberFormat="1" applyFont="1" applyFill="1" applyBorder="1" applyAlignment="1">
      <alignment horizontal="center" vertical="center"/>
    </xf>
    <xf numFmtId="4" fontId="30" fillId="2" borderId="5" xfId="0" applyNumberFormat="1" applyFont="1" applyFill="1" applyBorder="1" applyAlignment="1">
      <alignment horizontal="center" vertical="center"/>
    </xf>
    <xf numFmtId="4" fontId="30" fillId="2" borderId="27" xfId="0" applyNumberFormat="1" applyFont="1" applyFill="1" applyBorder="1" applyAlignment="1">
      <alignment horizontal="center" vertical="center"/>
    </xf>
    <xf numFmtId="4" fontId="30" fillId="2" borderId="33" xfId="0" applyNumberFormat="1" applyFont="1" applyFill="1" applyBorder="1" applyAlignment="1">
      <alignment horizontal="center" vertical="center"/>
    </xf>
    <xf numFmtId="3" fontId="30" fillId="6" borderId="25" xfId="0" applyNumberFormat="1" applyFont="1" applyFill="1" applyBorder="1" applyAlignment="1">
      <alignment horizontal="center" vertical="center"/>
    </xf>
    <xf numFmtId="3" fontId="30" fillId="6" borderId="23" xfId="0" applyNumberFormat="1" applyFont="1" applyFill="1" applyBorder="1" applyAlignment="1">
      <alignment horizontal="center" vertical="center"/>
    </xf>
    <xf numFmtId="3" fontId="30" fillId="6" borderId="24" xfId="0" applyNumberFormat="1" applyFont="1" applyFill="1" applyBorder="1" applyAlignment="1">
      <alignment horizontal="center" vertical="center"/>
    </xf>
    <xf numFmtId="3" fontId="30" fillId="6" borderId="5" xfId="0" applyNumberFormat="1" applyFont="1" applyFill="1" applyBorder="1" applyAlignment="1">
      <alignment horizontal="center" vertical="center"/>
    </xf>
    <xf numFmtId="3" fontId="30" fillId="6" borderId="27" xfId="0" applyNumberFormat="1" applyFont="1" applyFill="1" applyBorder="1" applyAlignment="1">
      <alignment horizontal="center" vertical="center"/>
    </xf>
    <xf numFmtId="3" fontId="30" fillId="6" borderId="33" xfId="0" applyNumberFormat="1" applyFont="1" applyFill="1" applyBorder="1" applyAlignment="1">
      <alignment horizontal="center" vertical="center"/>
    </xf>
    <xf numFmtId="0" fontId="42" fillId="3" borderId="23" xfId="0" applyFont="1" applyFill="1" applyBorder="1" applyAlignment="1">
      <alignment horizontal="center" vertical="center" wrapText="1"/>
    </xf>
    <xf numFmtId="0" fontId="42" fillId="3" borderId="30" xfId="0" applyFont="1" applyFill="1" applyBorder="1" applyAlignment="1">
      <alignment horizontal="center" vertical="center" wrapText="1"/>
    </xf>
    <xf numFmtId="0" fontId="42" fillId="3" borderId="31" xfId="0" applyFont="1" applyFill="1" applyBorder="1" applyAlignment="1">
      <alignment horizontal="center" vertical="center" wrapText="1"/>
    </xf>
    <xf numFmtId="3" fontId="22" fillId="2" borderId="29" xfId="0" applyNumberFormat="1" applyFont="1" applyFill="1" applyBorder="1" applyAlignment="1">
      <alignment horizontal="center" vertical="center"/>
    </xf>
    <xf numFmtId="3" fontId="22" fillId="2" borderId="31" xfId="0" applyNumberFormat="1" applyFont="1" applyFill="1" applyBorder="1" applyAlignment="1">
      <alignment horizontal="center" vertical="center"/>
    </xf>
    <xf numFmtId="4" fontId="30" fillId="6" borderId="25" xfId="0" applyNumberFormat="1" applyFont="1" applyFill="1" applyBorder="1" applyAlignment="1">
      <alignment horizontal="center" vertical="center"/>
    </xf>
    <xf numFmtId="4" fontId="30" fillId="6" borderId="23" xfId="0" applyNumberFormat="1" applyFont="1" applyFill="1" applyBorder="1" applyAlignment="1">
      <alignment horizontal="center" vertical="center"/>
    </xf>
    <xf numFmtId="4" fontId="30" fillId="6" borderId="24" xfId="0" applyNumberFormat="1" applyFont="1" applyFill="1" applyBorder="1" applyAlignment="1">
      <alignment horizontal="center" vertical="center"/>
    </xf>
    <xf numFmtId="4" fontId="30" fillId="6" borderId="5" xfId="0" applyNumberFormat="1" applyFont="1" applyFill="1" applyBorder="1" applyAlignment="1">
      <alignment horizontal="center" vertical="center"/>
    </xf>
    <xf numFmtId="4" fontId="30" fillId="6" borderId="27" xfId="0" applyNumberFormat="1" applyFont="1" applyFill="1" applyBorder="1" applyAlignment="1">
      <alignment horizontal="center" vertical="center"/>
    </xf>
    <xf numFmtId="4" fontId="30" fillId="6" borderId="33" xfId="0" applyNumberFormat="1" applyFont="1" applyFill="1" applyBorder="1" applyAlignment="1">
      <alignment horizontal="center" vertical="center"/>
    </xf>
    <xf numFmtId="3" fontId="22" fillId="2" borderId="24" xfId="0" applyNumberFormat="1" applyFont="1" applyFill="1" applyBorder="1" applyAlignment="1">
      <alignment horizontal="center" vertical="center"/>
    </xf>
    <xf numFmtId="3" fontId="24" fillId="3" borderId="30" xfId="0" applyNumberFormat="1" applyFont="1" applyFill="1" applyBorder="1" applyAlignment="1">
      <alignment horizontal="center" vertical="center"/>
    </xf>
    <xf numFmtId="3" fontId="24" fillId="3" borderId="31" xfId="0" applyNumberFormat="1" applyFont="1" applyFill="1" applyBorder="1" applyAlignment="1">
      <alignment horizontal="center" vertical="center"/>
    </xf>
    <xf numFmtId="3" fontId="30" fillId="2" borderId="29" xfId="5" applyNumberFormat="1" applyFont="1" applyFill="1" applyBorder="1" applyAlignment="1">
      <alignment horizontal="center" vertical="center" wrapText="1"/>
    </xf>
    <xf numFmtId="3" fontId="30" fillId="2" borderId="30" xfId="5" applyNumberFormat="1" applyFont="1" applyFill="1" applyBorder="1" applyAlignment="1">
      <alignment horizontal="center" vertical="center" wrapText="1"/>
    </xf>
    <xf numFmtId="3" fontId="30" fillId="2" borderId="31" xfId="5" applyNumberFormat="1" applyFont="1" applyFill="1" applyBorder="1" applyAlignment="1">
      <alignment horizontal="center" vertical="center" wrapText="1"/>
    </xf>
    <xf numFmtId="3" fontId="30" fillId="2" borderId="25" xfId="0" applyNumberFormat="1" applyFont="1" applyFill="1" applyBorder="1" applyAlignment="1">
      <alignment horizontal="center" vertical="top" wrapText="1"/>
    </xf>
    <xf numFmtId="3" fontId="30" fillId="2" borderId="23" xfId="0" applyNumberFormat="1" applyFont="1" applyFill="1" applyBorder="1" applyAlignment="1">
      <alignment horizontal="center" vertical="top" wrapText="1"/>
    </xf>
    <xf numFmtId="3" fontId="30" fillId="2" borderId="24" xfId="0" applyNumberFormat="1" applyFont="1" applyFill="1" applyBorder="1" applyAlignment="1">
      <alignment horizontal="center" vertical="top" wrapText="1"/>
    </xf>
    <xf numFmtId="3" fontId="30" fillId="6" borderId="29" xfId="5" applyNumberFormat="1" applyFont="1" applyFill="1" applyBorder="1" applyAlignment="1">
      <alignment horizontal="center" vertical="center" wrapText="1"/>
    </xf>
    <xf numFmtId="3" fontId="30" fillId="6" borderId="30" xfId="5" applyNumberFormat="1" applyFont="1" applyFill="1" applyBorder="1" applyAlignment="1">
      <alignment horizontal="center" vertical="center" wrapText="1"/>
    </xf>
    <xf numFmtId="3" fontId="30" fillId="6" borderId="31" xfId="5" applyNumberFormat="1" applyFont="1" applyFill="1" applyBorder="1" applyAlignment="1">
      <alignment horizontal="center" vertical="center" wrapText="1"/>
    </xf>
    <xf numFmtId="3" fontId="30" fillId="6" borderId="25" xfId="0" applyNumberFormat="1" applyFont="1" applyFill="1" applyBorder="1" applyAlignment="1">
      <alignment horizontal="center" vertical="top" wrapText="1"/>
    </xf>
    <xf numFmtId="3" fontId="30" fillId="6" borderId="23" xfId="0" applyNumberFormat="1" applyFont="1" applyFill="1" applyBorder="1" applyAlignment="1">
      <alignment horizontal="center" vertical="top" wrapText="1"/>
    </xf>
    <xf numFmtId="3" fontId="30" fillId="6" borderId="24" xfId="0" applyNumberFormat="1" applyFont="1" applyFill="1" applyBorder="1" applyAlignment="1">
      <alignment horizontal="center" vertical="top" wrapText="1"/>
    </xf>
    <xf numFmtId="3" fontId="24" fillId="3" borderId="33" xfId="0" applyNumberFormat="1" applyFont="1" applyFill="1" applyBorder="1" applyAlignment="1">
      <alignment horizontal="center" vertical="center"/>
    </xf>
    <xf numFmtId="165" fontId="22" fillId="3" borderId="43" xfId="0" applyNumberFormat="1" applyFont="1" applyFill="1" applyBorder="1" applyAlignment="1">
      <alignment horizontal="center"/>
    </xf>
    <xf numFmtId="165" fontId="22" fillId="3" borderId="44" xfId="0" applyNumberFormat="1" applyFont="1" applyFill="1" applyBorder="1" applyAlignment="1">
      <alignment horizontal="center"/>
    </xf>
    <xf numFmtId="165" fontId="22" fillId="3" borderId="4" xfId="0" applyNumberFormat="1" applyFont="1" applyFill="1" applyBorder="1" applyAlignment="1">
      <alignment horizontal="center"/>
    </xf>
    <xf numFmtId="0" fontId="0" fillId="3" borderId="0" xfId="0" applyFill="1" applyAlignment="1">
      <alignment horizontal="left"/>
    </xf>
    <xf numFmtId="3" fontId="22" fillId="3" borderId="69" xfId="0" applyNumberFormat="1" applyFont="1" applyFill="1" applyBorder="1" applyAlignment="1">
      <alignment horizontal="center" vertical="center"/>
    </xf>
    <xf numFmtId="3" fontId="22" fillId="3" borderId="63" xfId="0" applyNumberFormat="1" applyFont="1" applyFill="1" applyBorder="1" applyAlignment="1">
      <alignment horizontal="center" vertical="center"/>
    </xf>
    <xf numFmtId="3" fontId="22" fillId="3" borderId="68" xfId="0" applyNumberFormat="1" applyFont="1" applyFill="1" applyBorder="1" applyAlignment="1">
      <alignment horizontal="center" vertical="center"/>
    </xf>
    <xf numFmtId="3" fontId="22" fillId="3" borderId="69" xfId="0" applyNumberFormat="1" applyFont="1" applyFill="1" applyBorder="1" applyAlignment="1">
      <alignment horizontal="center" vertical="center" wrapText="1"/>
    </xf>
    <xf numFmtId="3" fontId="22" fillId="3" borderId="68" xfId="0" applyNumberFormat="1" applyFont="1" applyFill="1" applyBorder="1" applyAlignment="1">
      <alignment horizontal="center" vertical="center" wrapText="1"/>
    </xf>
    <xf numFmtId="3" fontId="24" fillId="3" borderId="26" xfId="0" applyNumberFormat="1" applyFont="1" applyFill="1" applyBorder="1" applyAlignment="1">
      <alignment horizontal="center" vertical="center" wrapText="1"/>
    </xf>
    <xf numFmtId="3" fontId="24" fillId="3" borderId="36" xfId="0" applyNumberFormat="1" applyFont="1" applyFill="1" applyBorder="1" applyAlignment="1">
      <alignment horizontal="center" vertical="center" wrapText="1"/>
    </xf>
    <xf numFmtId="3" fontId="24" fillId="3" borderId="45" xfId="0" applyNumberFormat="1" applyFont="1" applyFill="1" applyBorder="1" applyAlignment="1">
      <alignment horizontal="center" vertical="center" wrapText="1"/>
    </xf>
    <xf numFmtId="3" fontId="21" fillId="3" borderId="14" xfId="0" applyNumberFormat="1" applyFont="1" applyFill="1" applyBorder="1"/>
    <xf numFmtId="3" fontId="22" fillId="3" borderId="34" xfId="0" applyNumberFormat="1" applyFont="1" applyFill="1" applyBorder="1" applyAlignment="1">
      <alignment horizontal="center" vertical="center" wrapText="1"/>
    </xf>
    <xf numFmtId="3" fontId="22" fillId="3" borderId="36" xfId="0" applyNumberFormat="1" applyFont="1" applyFill="1" applyBorder="1" applyAlignment="1">
      <alignment horizontal="center" vertical="center" wrapText="1"/>
    </xf>
    <xf numFmtId="3" fontId="22" fillId="3" borderId="52" xfId="0" applyNumberFormat="1" applyFont="1" applyFill="1" applyBorder="1" applyAlignment="1">
      <alignment horizontal="center" vertical="center" wrapText="1"/>
    </xf>
    <xf numFmtId="3" fontId="22" fillId="3" borderId="45" xfId="0" applyNumberFormat="1" applyFont="1" applyFill="1" applyBorder="1" applyAlignment="1">
      <alignment horizontal="center" vertical="center" wrapText="1"/>
    </xf>
    <xf numFmtId="3" fontId="22" fillId="3" borderId="26" xfId="0" applyNumberFormat="1" applyFont="1" applyFill="1" applyBorder="1" applyAlignment="1">
      <alignment horizontal="center" vertical="center" wrapText="1"/>
    </xf>
    <xf numFmtId="165" fontId="22" fillId="3" borderId="56" xfId="0" applyNumberFormat="1" applyFont="1" applyFill="1" applyBorder="1"/>
    <xf numFmtId="3" fontId="30" fillId="3" borderId="34" xfId="0" applyNumberFormat="1" applyFont="1" applyFill="1" applyBorder="1" applyAlignment="1">
      <alignment horizontal="center" vertical="center"/>
    </xf>
    <xf numFmtId="3" fontId="30" fillId="3" borderId="36" xfId="0" applyNumberFormat="1" applyFont="1" applyFill="1" applyBorder="1" applyAlignment="1">
      <alignment horizontal="center" vertical="center"/>
    </xf>
    <xf numFmtId="3" fontId="30" fillId="3" borderId="52" xfId="0" applyNumberFormat="1" applyFont="1" applyFill="1" applyBorder="1" applyAlignment="1">
      <alignment horizontal="center" vertical="center"/>
    </xf>
    <xf numFmtId="3" fontId="30" fillId="3" borderId="45" xfId="0" applyNumberFormat="1" applyFont="1" applyFill="1" applyBorder="1" applyAlignment="1">
      <alignment horizontal="center" vertical="center"/>
    </xf>
    <xf numFmtId="3" fontId="30" fillId="3" borderId="26" xfId="0" applyNumberFormat="1" applyFont="1" applyFill="1" applyBorder="1" applyAlignment="1">
      <alignment horizontal="center" vertical="center"/>
    </xf>
    <xf numFmtId="165" fontId="22" fillId="3" borderId="49" xfId="0" applyNumberFormat="1" applyFont="1" applyFill="1" applyBorder="1"/>
    <xf numFmtId="3" fontId="24" fillId="3" borderId="25" xfId="0" applyNumberFormat="1" applyFont="1" applyFill="1" applyBorder="1" applyAlignment="1">
      <alignment horizontal="center" vertical="center"/>
    </xf>
    <xf numFmtId="3" fontId="24" fillId="3" borderId="23" xfId="0" applyNumberFormat="1" applyFont="1" applyFill="1" applyBorder="1" applyAlignment="1">
      <alignment horizontal="center" vertical="center"/>
    </xf>
    <xf numFmtId="3" fontId="24" fillId="3" borderId="24" xfId="0" applyNumberFormat="1" applyFont="1" applyFill="1" applyBorder="1" applyAlignment="1">
      <alignment horizontal="center" vertical="center"/>
    </xf>
    <xf numFmtId="3" fontId="24" fillId="3" borderId="5" xfId="0" applyNumberFormat="1" applyFont="1" applyFill="1" applyBorder="1" applyAlignment="1">
      <alignment horizontal="center" vertical="center"/>
    </xf>
  </cellXfs>
  <cellStyles count="9">
    <cellStyle name="Normal" xfId="0" builtinId="0"/>
    <cellStyle name="Normal_2009 NİSAN SİGORTALI (1 kısım)" xfId="2" xr:uid="{00000000-0005-0000-0000-000001000000}"/>
    <cellStyle name="Normal_8 4-b İL TARIM" xfId="6" xr:uid="{00000000-0005-0000-0000-000002000000}"/>
    <cellStyle name="Normal_MYÖ2" xfId="1" xr:uid="{00000000-0005-0000-0000-000003000000}"/>
    <cellStyle name="Normal_Sayfa1" xfId="7" xr:uid="{00000000-0005-0000-0000-000004000000}"/>
    <cellStyle name="Normal_Sayfa2" xfId="5" xr:uid="{00000000-0005-0000-0000-000005000000}"/>
    <cellStyle name="Normal_TABLO-69" xfId="3" xr:uid="{00000000-0005-0000-0000-000006000000}"/>
    <cellStyle name="Virgül" xfId="8" builtinId="3"/>
    <cellStyle name="Virgül 2 2" xfId="4" xr:uid="{00000000-0005-0000-0000-000008000000}"/>
  </cellStyles>
  <dxfs count="0"/>
  <tableStyles count="0" defaultTableStyle="TableStyleMedium2" defaultPivotStyle="PivotStyleLight16"/>
  <colors>
    <mruColors>
      <color rgb="FF58595B"/>
      <color rgb="FF1F98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eetMetadata" Target="metadata.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hyperlink" Target="#TABLO9!A1"/><Relationship Id="rId13" Type="http://schemas.openxmlformats.org/officeDocument/2006/relationships/hyperlink" Target="#TABLO13!A1"/><Relationship Id="rId18" Type="http://schemas.openxmlformats.org/officeDocument/2006/relationships/hyperlink" Target="#TABLO18!A1"/><Relationship Id="rId3" Type="http://schemas.openxmlformats.org/officeDocument/2006/relationships/hyperlink" Target="#TABLO4!A1"/><Relationship Id="rId21" Type="http://schemas.openxmlformats.org/officeDocument/2006/relationships/hyperlink" Target="#TABLO20!A1"/><Relationship Id="rId7" Type="http://schemas.openxmlformats.org/officeDocument/2006/relationships/hyperlink" Target="#TABLO8!A1"/><Relationship Id="rId12" Type="http://schemas.openxmlformats.org/officeDocument/2006/relationships/hyperlink" Target="#TABLO12!A1"/><Relationship Id="rId17" Type="http://schemas.openxmlformats.org/officeDocument/2006/relationships/hyperlink" Target="#TABLO17!A1"/><Relationship Id="rId2" Type="http://schemas.openxmlformats.org/officeDocument/2006/relationships/hyperlink" Target="#TABLO3!A1"/><Relationship Id="rId16" Type="http://schemas.openxmlformats.org/officeDocument/2006/relationships/hyperlink" Target="#TABLO16!A1"/><Relationship Id="rId20" Type="http://schemas.openxmlformats.org/officeDocument/2006/relationships/hyperlink" Target="#TABLO19!A1"/><Relationship Id="rId1" Type="http://schemas.openxmlformats.org/officeDocument/2006/relationships/image" Target="../media/image1.png"/><Relationship Id="rId6" Type="http://schemas.openxmlformats.org/officeDocument/2006/relationships/hyperlink" Target="#TABLO7!A1"/><Relationship Id="rId11" Type="http://schemas.openxmlformats.org/officeDocument/2006/relationships/hyperlink" Target="#TABLO2!A1"/><Relationship Id="rId5" Type="http://schemas.openxmlformats.org/officeDocument/2006/relationships/hyperlink" Target="#TABLO6!A1"/><Relationship Id="rId15" Type="http://schemas.openxmlformats.org/officeDocument/2006/relationships/hyperlink" Target="#TABLO15!A1"/><Relationship Id="rId10" Type="http://schemas.openxmlformats.org/officeDocument/2006/relationships/hyperlink" Target="#TABLO1!A1"/><Relationship Id="rId19" Type="http://schemas.openxmlformats.org/officeDocument/2006/relationships/hyperlink" Target="#TABLO11!A1"/><Relationship Id="rId4" Type="http://schemas.openxmlformats.org/officeDocument/2006/relationships/hyperlink" Target="#TABLO5!A1"/><Relationship Id="rId9" Type="http://schemas.openxmlformats.org/officeDocument/2006/relationships/hyperlink" Target="#TABLO10!A1"/><Relationship Id="rId14" Type="http://schemas.openxmlformats.org/officeDocument/2006/relationships/hyperlink" Target="#TABLO14!A1"/></Relationships>
</file>

<file path=xl/drawings/_rels/drawing10.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11.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12.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13.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14.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15.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16.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17.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18.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19.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2.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20.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21.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3.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4.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5.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6.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7.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8.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9.xml.rels><?xml version="1.0" encoding="UTF-8" standalone="yes"?>
<Relationships xmlns="http://schemas.openxmlformats.org/package/2006/relationships"><Relationship Id="rId1" Type="http://schemas.openxmlformats.org/officeDocument/2006/relationships/hyperlink" Target="#&#304;&#199;&#304;NDEK&#304;LER!A1"/></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1866900</xdr:colOff>
      <xdr:row>6</xdr:row>
      <xdr:rowOff>118193</xdr:rowOff>
    </xdr:to>
    <xdr:grpSp>
      <xdr:nvGrpSpPr>
        <xdr:cNvPr id="2" name="Group 3">
          <a:extLst>
            <a:ext uri="{FF2B5EF4-FFF2-40B4-BE49-F238E27FC236}">
              <a16:creationId xmlns:a16="http://schemas.microsoft.com/office/drawing/2014/main" id="{68E7A3EC-A75B-400F-98E5-84ED8309C1EA}"/>
            </a:ext>
          </a:extLst>
        </xdr:cNvPr>
        <xdr:cNvGrpSpPr>
          <a:grpSpLocks noChangeAspect="1"/>
        </xdr:cNvGrpSpPr>
      </xdr:nvGrpSpPr>
      <xdr:grpSpPr bwMode="auto">
        <a:xfrm>
          <a:off x="0" y="0"/>
          <a:ext cx="3289300" cy="1261193"/>
          <a:chOff x="0" y="0"/>
          <a:chExt cx="194" cy="88"/>
        </a:xfrm>
      </xdr:grpSpPr>
      <xdr:sp macro="" textlink="">
        <xdr:nvSpPr>
          <xdr:cNvPr id="3" name="AutoShape 2">
            <a:extLst>
              <a:ext uri="{FF2B5EF4-FFF2-40B4-BE49-F238E27FC236}">
                <a16:creationId xmlns:a16="http://schemas.microsoft.com/office/drawing/2014/main" id="{AFD58F96-7E00-47C5-B9FE-CC2D84D39D30}"/>
              </a:ext>
            </a:extLst>
          </xdr:cNvPr>
          <xdr:cNvSpPr>
            <a:spLocks noChangeAspect="1" noChangeArrowheads="1" noTextEdit="1"/>
          </xdr:cNvSpPr>
        </xdr:nvSpPr>
        <xdr:spPr bwMode="auto">
          <a:xfrm>
            <a:off x="0" y="0"/>
            <a:ext cx="194" cy="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pic>
        <xdr:nvPicPr>
          <xdr:cNvPr id="4" name="Resim 3">
            <a:extLst>
              <a:ext uri="{FF2B5EF4-FFF2-40B4-BE49-F238E27FC236}">
                <a16:creationId xmlns:a16="http://schemas.microsoft.com/office/drawing/2014/main" id="{EC5526F1-6A74-4A4E-B909-9B94DB7CE5C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4" cy="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oneCellAnchor>
    <xdr:from>
      <xdr:col>1</xdr:col>
      <xdr:colOff>5486400</xdr:colOff>
      <xdr:row>9</xdr:row>
      <xdr:rowOff>0</xdr:rowOff>
    </xdr:from>
    <xdr:ext cx="184731" cy="264431"/>
    <xdr:sp macro="" textlink="">
      <xdr:nvSpPr>
        <xdr:cNvPr id="7" name="Metin kutusu 6">
          <a:extLst>
            <a:ext uri="{FF2B5EF4-FFF2-40B4-BE49-F238E27FC236}">
              <a16:creationId xmlns:a16="http://schemas.microsoft.com/office/drawing/2014/main" id="{B1D54FEB-A360-3246-B6B6-A05E480CF0AC}"/>
            </a:ext>
          </a:extLst>
        </xdr:cNvPr>
        <xdr:cNvSpPr txBox="1"/>
      </xdr:nvSpPr>
      <xdr:spPr>
        <a:xfrm>
          <a:off x="6159500" y="2730500"/>
          <a:ext cx="184731" cy="2644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a:p>
      </xdr:txBody>
    </xdr:sp>
    <xdr:clientData/>
  </xdr:oneCellAnchor>
  <xdr:twoCellAnchor>
    <xdr:from>
      <xdr:col>0</xdr:col>
      <xdr:colOff>50800</xdr:colOff>
      <xdr:row>8</xdr:row>
      <xdr:rowOff>127000</xdr:rowOff>
    </xdr:from>
    <xdr:to>
      <xdr:col>0</xdr:col>
      <xdr:colOff>457200</xdr:colOff>
      <xdr:row>23</xdr:row>
      <xdr:rowOff>0</xdr:rowOff>
    </xdr:to>
    <xdr:sp macro="" textlink="">
      <xdr:nvSpPr>
        <xdr:cNvPr id="31" name="Dikdörtgen: Köşeleri Yuvarlatılmış 55">
          <a:extLst>
            <a:ext uri="{FF2B5EF4-FFF2-40B4-BE49-F238E27FC236}">
              <a16:creationId xmlns:a16="http://schemas.microsoft.com/office/drawing/2014/main" id="{C8E08250-05C3-5443-A04A-1C74D72B6826}"/>
            </a:ext>
          </a:extLst>
        </xdr:cNvPr>
        <xdr:cNvSpPr/>
      </xdr:nvSpPr>
      <xdr:spPr>
        <a:xfrm>
          <a:off x="50800" y="1714500"/>
          <a:ext cx="406400" cy="3683000"/>
        </a:xfrm>
        <a:prstGeom prst="roundRect">
          <a:avLst/>
        </a:prstGeom>
        <a:solidFill>
          <a:schemeClr val="accent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ctr"/>
        <a:lstStyle/>
        <a:p>
          <a:pPr algn="ctr"/>
          <a:r>
            <a:rPr lang="tr-TR" sz="1800" b="1"/>
            <a:t>TÜİK</a:t>
          </a:r>
          <a:endParaRPr lang="tr-TR" sz="1100" b="1"/>
        </a:p>
      </xdr:txBody>
    </xdr:sp>
    <xdr:clientData/>
  </xdr:twoCellAnchor>
  <xdr:twoCellAnchor>
    <xdr:from>
      <xdr:col>0</xdr:col>
      <xdr:colOff>469900</xdr:colOff>
      <xdr:row>11</xdr:row>
      <xdr:rowOff>139700</xdr:rowOff>
    </xdr:from>
    <xdr:to>
      <xdr:col>1</xdr:col>
      <xdr:colOff>4417300</xdr:colOff>
      <xdr:row>13</xdr:row>
      <xdr:rowOff>18320</xdr:rowOff>
    </xdr:to>
    <xdr:sp macro="" textlink="">
      <xdr:nvSpPr>
        <xdr:cNvPr id="33" name="Metin kutusu 32">
          <a:hlinkClick xmlns:r="http://schemas.openxmlformats.org/officeDocument/2006/relationships" r:id="rId2"/>
          <a:extLst>
            <a:ext uri="{FF2B5EF4-FFF2-40B4-BE49-F238E27FC236}">
              <a16:creationId xmlns:a16="http://schemas.microsoft.com/office/drawing/2014/main" id="{7FCFAAEC-6D49-4A4F-BB4D-5A7D03FDADFB}"/>
            </a:ext>
          </a:extLst>
        </xdr:cNvPr>
        <xdr:cNvSpPr txBox="1"/>
      </xdr:nvSpPr>
      <xdr:spPr>
        <a:xfrm>
          <a:off x="469900" y="2489200"/>
          <a:ext cx="4582400" cy="386620"/>
        </a:xfrm>
        <a:prstGeom prst="roundRect">
          <a:avLst/>
        </a:prstGeom>
        <a:solidFill>
          <a:schemeClr val="accent1">
            <a:lumMod val="75000"/>
          </a:schemeClr>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lang="tr-TR" sz="1100" b="1">
              <a:solidFill>
                <a:schemeClr val="bg1"/>
              </a:solidFill>
            </a:rPr>
            <a:t>İstanbul İşsizlik Verileri</a:t>
          </a:r>
        </a:p>
      </xdr:txBody>
    </xdr:sp>
    <xdr:clientData/>
  </xdr:twoCellAnchor>
  <xdr:twoCellAnchor>
    <xdr:from>
      <xdr:col>0</xdr:col>
      <xdr:colOff>469900</xdr:colOff>
      <xdr:row>13</xdr:row>
      <xdr:rowOff>38100</xdr:rowOff>
    </xdr:from>
    <xdr:to>
      <xdr:col>1</xdr:col>
      <xdr:colOff>4417300</xdr:colOff>
      <xdr:row>14</xdr:row>
      <xdr:rowOff>158020</xdr:rowOff>
    </xdr:to>
    <xdr:sp macro="" textlink="">
      <xdr:nvSpPr>
        <xdr:cNvPr id="34" name="Metin kutusu 33">
          <a:hlinkClick xmlns:r="http://schemas.openxmlformats.org/officeDocument/2006/relationships" r:id="rId3"/>
          <a:extLst>
            <a:ext uri="{FF2B5EF4-FFF2-40B4-BE49-F238E27FC236}">
              <a16:creationId xmlns:a16="http://schemas.microsoft.com/office/drawing/2014/main" id="{E9CC81A1-87C4-3844-B9D3-210EC2837355}"/>
            </a:ext>
          </a:extLst>
        </xdr:cNvPr>
        <xdr:cNvSpPr txBox="1"/>
      </xdr:nvSpPr>
      <xdr:spPr>
        <a:xfrm>
          <a:off x="469900" y="2895600"/>
          <a:ext cx="4582400" cy="373920"/>
        </a:xfrm>
        <a:prstGeom prst="roundRect">
          <a:avLst/>
        </a:prstGeom>
        <a:solidFill>
          <a:schemeClr val="accent1">
            <a:lumMod val="75000"/>
          </a:schemeClr>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lang="tr-TR" sz="1100" b="1">
              <a:solidFill>
                <a:schemeClr val="bg1"/>
              </a:solidFill>
            </a:rPr>
            <a:t>İstanbul İstihdam Verileri </a:t>
          </a:r>
        </a:p>
      </xdr:txBody>
    </xdr:sp>
    <xdr:clientData/>
  </xdr:twoCellAnchor>
  <xdr:twoCellAnchor>
    <xdr:from>
      <xdr:col>0</xdr:col>
      <xdr:colOff>469900</xdr:colOff>
      <xdr:row>14</xdr:row>
      <xdr:rowOff>177800</xdr:rowOff>
    </xdr:from>
    <xdr:to>
      <xdr:col>1</xdr:col>
      <xdr:colOff>4417300</xdr:colOff>
      <xdr:row>15</xdr:row>
      <xdr:rowOff>246920</xdr:rowOff>
    </xdr:to>
    <xdr:sp macro="" textlink="">
      <xdr:nvSpPr>
        <xdr:cNvPr id="35" name="Metin kutusu 34">
          <a:hlinkClick xmlns:r="http://schemas.openxmlformats.org/officeDocument/2006/relationships" r:id="rId4"/>
          <a:extLst>
            <a:ext uri="{FF2B5EF4-FFF2-40B4-BE49-F238E27FC236}">
              <a16:creationId xmlns:a16="http://schemas.microsoft.com/office/drawing/2014/main" id="{9E63B25E-AC0E-6E4D-9FB1-DEC61285AAD5}"/>
            </a:ext>
          </a:extLst>
        </xdr:cNvPr>
        <xdr:cNvSpPr txBox="1"/>
      </xdr:nvSpPr>
      <xdr:spPr>
        <a:xfrm>
          <a:off x="469900" y="3289300"/>
          <a:ext cx="4582400" cy="323120"/>
        </a:xfrm>
        <a:prstGeom prst="roundRect">
          <a:avLst/>
        </a:prstGeom>
        <a:solidFill>
          <a:schemeClr val="accent1">
            <a:lumMod val="75000"/>
          </a:schemeClr>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lang="tr-TR" sz="1100" b="1">
              <a:solidFill>
                <a:schemeClr val="bg1"/>
              </a:solidFill>
            </a:rPr>
            <a:t>İstanbul İşgücü Verileri </a:t>
          </a:r>
        </a:p>
      </xdr:txBody>
    </xdr:sp>
    <xdr:clientData/>
  </xdr:twoCellAnchor>
  <xdr:twoCellAnchor>
    <xdr:from>
      <xdr:col>0</xdr:col>
      <xdr:colOff>482600</xdr:colOff>
      <xdr:row>16</xdr:row>
      <xdr:rowOff>12700</xdr:rowOff>
    </xdr:from>
    <xdr:to>
      <xdr:col>1</xdr:col>
      <xdr:colOff>4430000</xdr:colOff>
      <xdr:row>17</xdr:row>
      <xdr:rowOff>132620</xdr:rowOff>
    </xdr:to>
    <xdr:sp macro="" textlink="">
      <xdr:nvSpPr>
        <xdr:cNvPr id="36" name="Metin kutusu 35">
          <a:hlinkClick xmlns:r="http://schemas.openxmlformats.org/officeDocument/2006/relationships" r:id="rId5"/>
          <a:extLst>
            <a:ext uri="{FF2B5EF4-FFF2-40B4-BE49-F238E27FC236}">
              <a16:creationId xmlns:a16="http://schemas.microsoft.com/office/drawing/2014/main" id="{FF7701CC-2A42-264A-B92C-9CE1644C65F1}"/>
            </a:ext>
          </a:extLst>
        </xdr:cNvPr>
        <xdr:cNvSpPr txBox="1"/>
      </xdr:nvSpPr>
      <xdr:spPr>
        <a:xfrm>
          <a:off x="482600" y="3632200"/>
          <a:ext cx="4582400" cy="373920"/>
        </a:xfrm>
        <a:prstGeom prst="roundRect">
          <a:avLst/>
        </a:prstGeom>
        <a:solidFill>
          <a:schemeClr val="accent1">
            <a:lumMod val="75000"/>
          </a:schemeClr>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lang="tr-TR" sz="1100" b="1">
              <a:solidFill>
                <a:schemeClr val="bg1"/>
              </a:solidFill>
            </a:rPr>
            <a:t>İstanbul İşgücüne Dahil Olmayanlar</a:t>
          </a:r>
        </a:p>
      </xdr:txBody>
    </xdr:sp>
    <xdr:clientData/>
  </xdr:twoCellAnchor>
  <xdr:twoCellAnchor>
    <xdr:from>
      <xdr:col>0</xdr:col>
      <xdr:colOff>495300</xdr:colOff>
      <xdr:row>17</xdr:row>
      <xdr:rowOff>152400</xdr:rowOff>
    </xdr:from>
    <xdr:to>
      <xdr:col>1</xdr:col>
      <xdr:colOff>4442700</xdr:colOff>
      <xdr:row>18</xdr:row>
      <xdr:rowOff>221520</xdr:rowOff>
    </xdr:to>
    <xdr:sp macro="" textlink="">
      <xdr:nvSpPr>
        <xdr:cNvPr id="37" name="Metin kutusu 36">
          <a:hlinkClick xmlns:r="http://schemas.openxmlformats.org/officeDocument/2006/relationships" r:id="rId6"/>
          <a:extLst>
            <a:ext uri="{FF2B5EF4-FFF2-40B4-BE49-F238E27FC236}">
              <a16:creationId xmlns:a16="http://schemas.microsoft.com/office/drawing/2014/main" id="{BFB77BA1-D7EC-2445-B624-C45AFFBE7C47}"/>
            </a:ext>
          </a:extLst>
        </xdr:cNvPr>
        <xdr:cNvSpPr txBox="1"/>
      </xdr:nvSpPr>
      <xdr:spPr>
        <a:xfrm>
          <a:off x="495300" y="4025900"/>
          <a:ext cx="4582400" cy="323120"/>
        </a:xfrm>
        <a:prstGeom prst="roundRect">
          <a:avLst/>
        </a:prstGeom>
        <a:solidFill>
          <a:schemeClr val="accent1">
            <a:lumMod val="75000"/>
          </a:schemeClr>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lang="tr-TR" sz="1100" b="1">
              <a:solidFill>
                <a:schemeClr val="bg1"/>
              </a:solidFill>
            </a:rPr>
            <a:t>Türkiye</a:t>
          </a:r>
          <a:r>
            <a:rPr lang="tr-TR" sz="1100" b="1" baseline="0">
              <a:solidFill>
                <a:schemeClr val="bg1"/>
              </a:solidFill>
            </a:rPr>
            <a:t> İşsizlik Verileri</a:t>
          </a:r>
          <a:endParaRPr lang="tr-TR" sz="1100" b="1">
            <a:solidFill>
              <a:schemeClr val="bg1"/>
            </a:solidFill>
          </a:endParaRPr>
        </a:p>
      </xdr:txBody>
    </xdr:sp>
    <xdr:clientData/>
  </xdr:twoCellAnchor>
  <xdr:twoCellAnchor>
    <xdr:from>
      <xdr:col>0</xdr:col>
      <xdr:colOff>495300</xdr:colOff>
      <xdr:row>19</xdr:row>
      <xdr:rowOff>0</xdr:rowOff>
    </xdr:from>
    <xdr:to>
      <xdr:col>1</xdr:col>
      <xdr:colOff>4442700</xdr:colOff>
      <xdr:row>20</xdr:row>
      <xdr:rowOff>69120</xdr:rowOff>
    </xdr:to>
    <xdr:sp macro="" textlink="">
      <xdr:nvSpPr>
        <xdr:cNvPr id="38" name="Metin kutusu 37">
          <a:hlinkClick xmlns:r="http://schemas.openxmlformats.org/officeDocument/2006/relationships" r:id="rId7"/>
          <a:extLst>
            <a:ext uri="{FF2B5EF4-FFF2-40B4-BE49-F238E27FC236}">
              <a16:creationId xmlns:a16="http://schemas.microsoft.com/office/drawing/2014/main" id="{CC6701B7-9D1E-E74B-AB30-C77CE9420C3E}"/>
            </a:ext>
          </a:extLst>
        </xdr:cNvPr>
        <xdr:cNvSpPr txBox="1"/>
      </xdr:nvSpPr>
      <xdr:spPr>
        <a:xfrm>
          <a:off x="495300" y="4381500"/>
          <a:ext cx="4582400" cy="323120"/>
        </a:xfrm>
        <a:prstGeom prst="roundRect">
          <a:avLst/>
        </a:prstGeom>
        <a:solidFill>
          <a:schemeClr val="accent1">
            <a:lumMod val="75000"/>
          </a:schemeClr>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lang="tr-TR" sz="1100" b="1">
              <a:solidFill>
                <a:schemeClr val="bg1"/>
              </a:solidFill>
            </a:rPr>
            <a:t>Türkiye İstihdam Verileri</a:t>
          </a:r>
        </a:p>
      </xdr:txBody>
    </xdr:sp>
    <xdr:clientData/>
  </xdr:twoCellAnchor>
  <xdr:twoCellAnchor>
    <xdr:from>
      <xdr:col>0</xdr:col>
      <xdr:colOff>482600</xdr:colOff>
      <xdr:row>20</xdr:row>
      <xdr:rowOff>88900</xdr:rowOff>
    </xdr:from>
    <xdr:to>
      <xdr:col>1</xdr:col>
      <xdr:colOff>4430000</xdr:colOff>
      <xdr:row>21</xdr:row>
      <xdr:rowOff>170720</xdr:rowOff>
    </xdr:to>
    <xdr:sp macro="" textlink="">
      <xdr:nvSpPr>
        <xdr:cNvPr id="39" name="Metin kutusu 38">
          <a:hlinkClick xmlns:r="http://schemas.openxmlformats.org/officeDocument/2006/relationships" r:id="rId8"/>
          <a:extLst>
            <a:ext uri="{FF2B5EF4-FFF2-40B4-BE49-F238E27FC236}">
              <a16:creationId xmlns:a16="http://schemas.microsoft.com/office/drawing/2014/main" id="{4C1749F3-CA73-EA4B-81FC-98F768E2ED21}"/>
            </a:ext>
          </a:extLst>
        </xdr:cNvPr>
        <xdr:cNvSpPr txBox="1"/>
      </xdr:nvSpPr>
      <xdr:spPr>
        <a:xfrm>
          <a:off x="482600" y="4724400"/>
          <a:ext cx="4582400" cy="335820"/>
        </a:xfrm>
        <a:prstGeom prst="roundRect">
          <a:avLst/>
        </a:prstGeom>
        <a:solidFill>
          <a:schemeClr val="accent1">
            <a:lumMod val="75000"/>
          </a:schemeClr>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lang="tr-TR" sz="1100" b="1">
              <a:solidFill>
                <a:schemeClr val="bg1"/>
              </a:solidFill>
            </a:rPr>
            <a:t>Türkiye</a:t>
          </a:r>
          <a:r>
            <a:rPr lang="tr-TR" sz="1100" b="1" baseline="0">
              <a:solidFill>
                <a:schemeClr val="bg1"/>
              </a:solidFill>
            </a:rPr>
            <a:t> İşgücü Verileri</a:t>
          </a:r>
        </a:p>
      </xdr:txBody>
    </xdr:sp>
    <xdr:clientData/>
  </xdr:twoCellAnchor>
  <xdr:twoCellAnchor>
    <xdr:from>
      <xdr:col>0</xdr:col>
      <xdr:colOff>482600</xdr:colOff>
      <xdr:row>21</xdr:row>
      <xdr:rowOff>190500</xdr:rowOff>
    </xdr:from>
    <xdr:to>
      <xdr:col>1</xdr:col>
      <xdr:colOff>4430000</xdr:colOff>
      <xdr:row>23</xdr:row>
      <xdr:rowOff>5620</xdr:rowOff>
    </xdr:to>
    <xdr:sp macro="" textlink="">
      <xdr:nvSpPr>
        <xdr:cNvPr id="40" name="Metin kutusu 39">
          <a:hlinkClick xmlns:r="http://schemas.openxmlformats.org/officeDocument/2006/relationships" r:id="rId9"/>
          <a:extLst>
            <a:ext uri="{FF2B5EF4-FFF2-40B4-BE49-F238E27FC236}">
              <a16:creationId xmlns:a16="http://schemas.microsoft.com/office/drawing/2014/main" id="{874A320A-6E7C-144B-983E-B09CFB7548BC}"/>
            </a:ext>
          </a:extLst>
        </xdr:cNvPr>
        <xdr:cNvSpPr txBox="1"/>
      </xdr:nvSpPr>
      <xdr:spPr>
        <a:xfrm>
          <a:off x="482600" y="5080000"/>
          <a:ext cx="4582400" cy="323120"/>
        </a:xfrm>
        <a:prstGeom prst="roundRect">
          <a:avLst/>
        </a:prstGeom>
        <a:solidFill>
          <a:schemeClr val="accent1">
            <a:lumMod val="75000"/>
          </a:schemeClr>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lang="tr-TR" sz="1100" b="1">
              <a:solidFill>
                <a:schemeClr val="bg1"/>
              </a:solidFill>
            </a:rPr>
            <a:t>Türkiye</a:t>
          </a:r>
          <a:r>
            <a:rPr lang="tr-TR" sz="1100" b="1" baseline="0">
              <a:solidFill>
                <a:schemeClr val="bg1"/>
              </a:solidFill>
            </a:rPr>
            <a:t> İşgücüne Dahil Olmayanlar</a:t>
          </a:r>
          <a:endParaRPr lang="tr-TR" sz="1100" b="1">
            <a:solidFill>
              <a:schemeClr val="bg1"/>
            </a:solidFill>
          </a:endParaRPr>
        </a:p>
      </xdr:txBody>
    </xdr:sp>
    <xdr:clientData/>
  </xdr:twoCellAnchor>
  <xdr:twoCellAnchor>
    <xdr:from>
      <xdr:col>0</xdr:col>
      <xdr:colOff>469900</xdr:colOff>
      <xdr:row>8</xdr:row>
      <xdr:rowOff>139700</xdr:rowOff>
    </xdr:from>
    <xdr:to>
      <xdr:col>1</xdr:col>
      <xdr:colOff>4417300</xdr:colOff>
      <xdr:row>10</xdr:row>
      <xdr:rowOff>5620</xdr:rowOff>
    </xdr:to>
    <xdr:sp macro="" textlink="">
      <xdr:nvSpPr>
        <xdr:cNvPr id="41" name="Metin kutusu 40">
          <a:hlinkClick xmlns:r="http://schemas.openxmlformats.org/officeDocument/2006/relationships" r:id="rId10"/>
          <a:extLst>
            <a:ext uri="{FF2B5EF4-FFF2-40B4-BE49-F238E27FC236}">
              <a16:creationId xmlns:a16="http://schemas.microsoft.com/office/drawing/2014/main" id="{F30787B1-1AB2-7746-A2F1-B88F1AB062E9}"/>
            </a:ext>
          </a:extLst>
        </xdr:cNvPr>
        <xdr:cNvSpPr txBox="1"/>
      </xdr:nvSpPr>
      <xdr:spPr>
        <a:xfrm>
          <a:off x="469900" y="1727200"/>
          <a:ext cx="4582400" cy="373920"/>
        </a:xfrm>
        <a:prstGeom prst="roundRect">
          <a:avLst/>
        </a:prstGeom>
        <a:solidFill>
          <a:schemeClr val="accent1">
            <a:lumMod val="75000"/>
          </a:schemeClr>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lang="tr-TR" sz="1100" b="1">
              <a:solidFill>
                <a:schemeClr val="bg1"/>
              </a:solidFill>
            </a:rPr>
            <a:t>İstanbul</a:t>
          </a:r>
          <a:r>
            <a:rPr lang="tr-TR" sz="1100" b="1" baseline="0">
              <a:solidFill>
                <a:schemeClr val="bg1"/>
              </a:solidFill>
            </a:rPr>
            <a:t> ve Türkiye İşgücü Verileri</a:t>
          </a:r>
          <a:endParaRPr lang="tr-TR" sz="1100" b="1">
            <a:solidFill>
              <a:schemeClr val="bg1"/>
            </a:solidFill>
          </a:endParaRPr>
        </a:p>
      </xdr:txBody>
    </xdr:sp>
    <xdr:clientData/>
  </xdr:twoCellAnchor>
  <xdr:twoCellAnchor>
    <xdr:from>
      <xdr:col>0</xdr:col>
      <xdr:colOff>469900</xdr:colOff>
      <xdr:row>10</xdr:row>
      <xdr:rowOff>25400</xdr:rowOff>
    </xdr:from>
    <xdr:to>
      <xdr:col>1</xdr:col>
      <xdr:colOff>4417300</xdr:colOff>
      <xdr:row>11</xdr:row>
      <xdr:rowOff>114300</xdr:rowOff>
    </xdr:to>
    <xdr:sp macro="" textlink="">
      <xdr:nvSpPr>
        <xdr:cNvPr id="42" name="Metin kutusu 41">
          <a:hlinkClick xmlns:r="http://schemas.openxmlformats.org/officeDocument/2006/relationships" r:id="rId11"/>
          <a:extLst>
            <a:ext uri="{FF2B5EF4-FFF2-40B4-BE49-F238E27FC236}">
              <a16:creationId xmlns:a16="http://schemas.microsoft.com/office/drawing/2014/main" id="{A0BB8AB1-9E54-1442-9B57-2C31F75E05C4}"/>
            </a:ext>
          </a:extLst>
        </xdr:cNvPr>
        <xdr:cNvSpPr txBox="1"/>
      </xdr:nvSpPr>
      <xdr:spPr>
        <a:xfrm>
          <a:off x="469900" y="2120900"/>
          <a:ext cx="4582400" cy="342900"/>
        </a:xfrm>
        <a:prstGeom prst="roundRect">
          <a:avLst/>
        </a:prstGeom>
        <a:solidFill>
          <a:schemeClr val="accent1">
            <a:lumMod val="75000"/>
          </a:schemeClr>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lang="tr-TR" sz="1100" b="1">
              <a:solidFill>
                <a:schemeClr val="bg1"/>
              </a:solidFill>
            </a:rPr>
            <a:t>İstanbul ve Türkiye Geniş Tanımlı İşsizlik Verileri</a:t>
          </a:r>
        </a:p>
      </xdr:txBody>
    </xdr:sp>
    <xdr:clientData/>
  </xdr:twoCellAnchor>
  <xdr:twoCellAnchor>
    <xdr:from>
      <xdr:col>1</xdr:col>
      <xdr:colOff>4559300</xdr:colOff>
      <xdr:row>8</xdr:row>
      <xdr:rowOff>139700</xdr:rowOff>
    </xdr:from>
    <xdr:to>
      <xdr:col>1</xdr:col>
      <xdr:colOff>5006340</xdr:colOff>
      <xdr:row>20</xdr:row>
      <xdr:rowOff>127000</xdr:rowOff>
    </xdr:to>
    <xdr:sp macro="" textlink="">
      <xdr:nvSpPr>
        <xdr:cNvPr id="43" name="Dikdörtgen: Köşeleri Yuvarlatılmış 51">
          <a:extLst>
            <a:ext uri="{FF2B5EF4-FFF2-40B4-BE49-F238E27FC236}">
              <a16:creationId xmlns:a16="http://schemas.microsoft.com/office/drawing/2014/main" id="{A079065B-CD6F-F94D-A6C3-33A68653CD01}"/>
            </a:ext>
          </a:extLst>
        </xdr:cNvPr>
        <xdr:cNvSpPr/>
      </xdr:nvSpPr>
      <xdr:spPr>
        <a:xfrm>
          <a:off x="5194300" y="1727200"/>
          <a:ext cx="447040" cy="3035300"/>
        </a:xfrm>
        <a:prstGeom prst="roundRect">
          <a:avLst/>
        </a:prstGeom>
        <a:solidFill>
          <a:schemeClr val="accent3">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ctr"/>
        <a:lstStyle/>
        <a:p>
          <a:pPr algn="ctr"/>
          <a:r>
            <a:rPr lang="tr-TR" sz="1800" b="1"/>
            <a:t>SGK</a:t>
          </a:r>
          <a:endParaRPr lang="tr-TR" sz="1100" b="1"/>
        </a:p>
      </xdr:txBody>
    </xdr:sp>
    <xdr:clientData/>
  </xdr:twoCellAnchor>
  <xdr:twoCellAnchor>
    <xdr:from>
      <xdr:col>1</xdr:col>
      <xdr:colOff>5016500</xdr:colOff>
      <xdr:row>9</xdr:row>
      <xdr:rowOff>241300</xdr:rowOff>
    </xdr:from>
    <xdr:to>
      <xdr:col>7</xdr:col>
      <xdr:colOff>584440</xdr:colOff>
      <xdr:row>11</xdr:row>
      <xdr:rowOff>145320</xdr:rowOff>
    </xdr:to>
    <xdr:sp macro="" textlink="">
      <xdr:nvSpPr>
        <xdr:cNvPr id="50" name="Metin kutusu 49">
          <a:hlinkClick xmlns:r="http://schemas.openxmlformats.org/officeDocument/2006/relationships" r:id="rId12"/>
          <a:extLst>
            <a:ext uri="{FF2B5EF4-FFF2-40B4-BE49-F238E27FC236}">
              <a16:creationId xmlns:a16="http://schemas.microsoft.com/office/drawing/2014/main" id="{ECD29B00-632E-1F47-8C03-FB708766DF3B}"/>
            </a:ext>
          </a:extLst>
        </xdr:cNvPr>
        <xdr:cNvSpPr txBox="1"/>
      </xdr:nvSpPr>
      <xdr:spPr>
        <a:xfrm>
          <a:off x="5651500" y="2082800"/>
          <a:ext cx="4597640" cy="412020"/>
        </a:xfrm>
        <a:prstGeom prst="roundRect">
          <a:avLst/>
        </a:prstGeom>
        <a:solidFill>
          <a:schemeClr val="accent3">
            <a:lumMod val="75000"/>
          </a:schemeClr>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lang="tr-TR" sz="1100" b="1">
              <a:solidFill>
                <a:schemeClr val="bg1"/>
              </a:solidFill>
            </a:rPr>
            <a:t>4A</a:t>
          </a:r>
          <a:r>
            <a:rPr lang="tr-TR" sz="1100" b="1" baseline="0">
              <a:solidFill>
                <a:schemeClr val="bg1"/>
              </a:solidFill>
            </a:rPr>
            <a:t> Kapsamında Aktif Sigortalılar ile Aylık ve Gelir Alanların Dağılımı</a:t>
          </a:r>
          <a:endParaRPr lang="tr-TR" sz="1100" b="1">
            <a:solidFill>
              <a:schemeClr val="bg1"/>
            </a:solidFill>
          </a:endParaRPr>
        </a:p>
      </xdr:txBody>
    </xdr:sp>
    <xdr:clientData/>
  </xdr:twoCellAnchor>
  <xdr:twoCellAnchor>
    <xdr:from>
      <xdr:col>1</xdr:col>
      <xdr:colOff>5016500</xdr:colOff>
      <xdr:row>11</xdr:row>
      <xdr:rowOff>165100</xdr:rowOff>
    </xdr:from>
    <xdr:to>
      <xdr:col>7</xdr:col>
      <xdr:colOff>584440</xdr:colOff>
      <xdr:row>13</xdr:row>
      <xdr:rowOff>43720</xdr:rowOff>
    </xdr:to>
    <xdr:sp macro="" textlink="">
      <xdr:nvSpPr>
        <xdr:cNvPr id="58" name="Metin kutusu 57">
          <a:hlinkClick xmlns:r="http://schemas.openxmlformats.org/officeDocument/2006/relationships" r:id="rId13"/>
          <a:extLst>
            <a:ext uri="{FF2B5EF4-FFF2-40B4-BE49-F238E27FC236}">
              <a16:creationId xmlns:a16="http://schemas.microsoft.com/office/drawing/2014/main" id="{59442BF3-D9EF-B24E-8058-1CEAD1D892E5}"/>
            </a:ext>
          </a:extLst>
        </xdr:cNvPr>
        <xdr:cNvSpPr txBox="1"/>
      </xdr:nvSpPr>
      <xdr:spPr>
        <a:xfrm>
          <a:off x="5651500" y="2514600"/>
          <a:ext cx="4597640" cy="386620"/>
        </a:xfrm>
        <a:prstGeom prst="roundRect">
          <a:avLst/>
        </a:prstGeom>
        <a:solidFill>
          <a:schemeClr val="accent3">
            <a:lumMod val="75000"/>
          </a:schemeClr>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lang="tr-TR" sz="1100" b="1">
              <a:solidFill>
                <a:schemeClr val="bg1"/>
              </a:solidFill>
            </a:rPr>
            <a:t>4B</a:t>
          </a:r>
          <a:r>
            <a:rPr lang="tr-TR" sz="1100" b="1" baseline="0">
              <a:solidFill>
                <a:schemeClr val="bg1"/>
              </a:solidFill>
            </a:rPr>
            <a:t> Kapsamında Aktif Sigortalılar ile Aylık ve Gelir Alanların Dağılımı</a:t>
          </a:r>
          <a:endParaRPr lang="tr-TR" sz="1100" b="1">
            <a:solidFill>
              <a:schemeClr val="bg1"/>
            </a:solidFill>
          </a:endParaRPr>
        </a:p>
      </xdr:txBody>
    </xdr:sp>
    <xdr:clientData/>
  </xdr:twoCellAnchor>
  <xdr:twoCellAnchor>
    <xdr:from>
      <xdr:col>1</xdr:col>
      <xdr:colOff>5016500</xdr:colOff>
      <xdr:row>13</xdr:row>
      <xdr:rowOff>63500</xdr:rowOff>
    </xdr:from>
    <xdr:to>
      <xdr:col>7</xdr:col>
      <xdr:colOff>584440</xdr:colOff>
      <xdr:row>14</xdr:row>
      <xdr:rowOff>132620</xdr:rowOff>
    </xdr:to>
    <xdr:sp macro="" textlink="">
      <xdr:nvSpPr>
        <xdr:cNvPr id="59" name="Metin kutusu 58">
          <a:hlinkClick xmlns:r="http://schemas.openxmlformats.org/officeDocument/2006/relationships" r:id="rId14"/>
          <a:extLst>
            <a:ext uri="{FF2B5EF4-FFF2-40B4-BE49-F238E27FC236}">
              <a16:creationId xmlns:a16="http://schemas.microsoft.com/office/drawing/2014/main" id="{C2050E10-E46A-7648-9C4E-9AB8EA0520FE}"/>
            </a:ext>
          </a:extLst>
        </xdr:cNvPr>
        <xdr:cNvSpPr txBox="1"/>
      </xdr:nvSpPr>
      <xdr:spPr>
        <a:xfrm>
          <a:off x="5651500" y="2921000"/>
          <a:ext cx="4597640" cy="323120"/>
        </a:xfrm>
        <a:prstGeom prst="roundRect">
          <a:avLst/>
        </a:prstGeom>
        <a:solidFill>
          <a:schemeClr val="accent3">
            <a:lumMod val="75000"/>
          </a:schemeClr>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lang="tr-TR" sz="1100" b="1">
              <a:solidFill>
                <a:schemeClr val="bg1"/>
              </a:solidFill>
            </a:rPr>
            <a:t>4B</a:t>
          </a:r>
          <a:r>
            <a:rPr lang="tr-TR" sz="1100" b="1" baseline="0">
              <a:solidFill>
                <a:schemeClr val="bg1"/>
              </a:solidFill>
            </a:rPr>
            <a:t> Kapsamında Aktif Sigortalıların Cinsiyet Dağılımı</a:t>
          </a:r>
          <a:endParaRPr lang="tr-TR" sz="1100" b="1">
            <a:solidFill>
              <a:schemeClr val="bg1"/>
            </a:solidFill>
          </a:endParaRPr>
        </a:p>
      </xdr:txBody>
    </xdr:sp>
    <xdr:clientData/>
  </xdr:twoCellAnchor>
  <xdr:twoCellAnchor>
    <xdr:from>
      <xdr:col>1</xdr:col>
      <xdr:colOff>5016500</xdr:colOff>
      <xdr:row>14</xdr:row>
      <xdr:rowOff>152400</xdr:rowOff>
    </xdr:from>
    <xdr:to>
      <xdr:col>7</xdr:col>
      <xdr:colOff>584440</xdr:colOff>
      <xdr:row>15</xdr:row>
      <xdr:rowOff>221520</xdr:rowOff>
    </xdr:to>
    <xdr:sp macro="" textlink="">
      <xdr:nvSpPr>
        <xdr:cNvPr id="60" name="Metin kutusu 59">
          <a:hlinkClick xmlns:r="http://schemas.openxmlformats.org/officeDocument/2006/relationships" r:id="rId15"/>
          <a:extLst>
            <a:ext uri="{FF2B5EF4-FFF2-40B4-BE49-F238E27FC236}">
              <a16:creationId xmlns:a16="http://schemas.microsoft.com/office/drawing/2014/main" id="{F250EA47-7B69-C043-999F-8AC69D344FDB}"/>
            </a:ext>
          </a:extLst>
        </xdr:cNvPr>
        <xdr:cNvSpPr txBox="1"/>
      </xdr:nvSpPr>
      <xdr:spPr>
        <a:xfrm>
          <a:off x="5651500" y="3263900"/>
          <a:ext cx="4597640" cy="323120"/>
        </a:xfrm>
        <a:prstGeom prst="roundRect">
          <a:avLst/>
        </a:prstGeom>
        <a:solidFill>
          <a:schemeClr val="accent3">
            <a:lumMod val="75000"/>
          </a:schemeClr>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lang="tr-TR" sz="1100" b="1">
              <a:solidFill>
                <a:schemeClr val="bg1"/>
              </a:solidFill>
            </a:rPr>
            <a:t>4C</a:t>
          </a:r>
          <a:r>
            <a:rPr lang="tr-TR" sz="1100" b="1" baseline="0">
              <a:solidFill>
                <a:schemeClr val="bg1"/>
              </a:solidFill>
            </a:rPr>
            <a:t> Kapsamında Aktif Sigortalılar ve Aylık Alanların Dağılımı</a:t>
          </a:r>
          <a:endParaRPr lang="tr-TR" sz="1100" b="1">
            <a:solidFill>
              <a:schemeClr val="bg1"/>
            </a:solidFill>
          </a:endParaRPr>
        </a:p>
      </xdr:txBody>
    </xdr:sp>
    <xdr:clientData/>
  </xdr:twoCellAnchor>
  <xdr:twoCellAnchor>
    <xdr:from>
      <xdr:col>1</xdr:col>
      <xdr:colOff>5016500</xdr:colOff>
      <xdr:row>15</xdr:row>
      <xdr:rowOff>241300</xdr:rowOff>
    </xdr:from>
    <xdr:to>
      <xdr:col>7</xdr:col>
      <xdr:colOff>584440</xdr:colOff>
      <xdr:row>17</xdr:row>
      <xdr:rowOff>119920</xdr:rowOff>
    </xdr:to>
    <xdr:sp macro="" textlink="">
      <xdr:nvSpPr>
        <xdr:cNvPr id="61" name="Metin kutusu 60">
          <a:hlinkClick xmlns:r="http://schemas.openxmlformats.org/officeDocument/2006/relationships" r:id="rId16"/>
          <a:extLst>
            <a:ext uri="{FF2B5EF4-FFF2-40B4-BE49-F238E27FC236}">
              <a16:creationId xmlns:a16="http://schemas.microsoft.com/office/drawing/2014/main" id="{2712C8AE-C68F-E34A-8BBA-B9905B8F4695}"/>
            </a:ext>
          </a:extLst>
        </xdr:cNvPr>
        <xdr:cNvSpPr txBox="1"/>
      </xdr:nvSpPr>
      <xdr:spPr>
        <a:xfrm>
          <a:off x="5651500" y="3606800"/>
          <a:ext cx="4597640" cy="386620"/>
        </a:xfrm>
        <a:prstGeom prst="roundRect">
          <a:avLst/>
        </a:prstGeom>
        <a:solidFill>
          <a:schemeClr val="accent3">
            <a:lumMod val="75000"/>
          </a:schemeClr>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lang="tr-TR" sz="1100" b="1">
              <a:solidFill>
                <a:schemeClr val="bg1"/>
              </a:solidFill>
            </a:rPr>
            <a:t>4A</a:t>
          </a:r>
          <a:r>
            <a:rPr lang="tr-TR" sz="1100" b="1" baseline="0">
              <a:solidFill>
                <a:schemeClr val="bg1"/>
              </a:solidFill>
            </a:rPr>
            <a:t> Kapsamında İşyeri ve Zorunlu Sigortalıların Dağılımı</a:t>
          </a:r>
          <a:endParaRPr lang="tr-TR" sz="1100" b="1">
            <a:solidFill>
              <a:schemeClr val="bg1"/>
            </a:solidFill>
          </a:endParaRPr>
        </a:p>
      </xdr:txBody>
    </xdr:sp>
    <xdr:clientData/>
  </xdr:twoCellAnchor>
  <xdr:twoCellAnchor>
    <xdr:from>
      <xdr:col>1</xdr:col>
      <xdr:colOff>5016500</xdr:colOff>
      <xdr:row>17</xdr:row>
      <xdr:rowOff>139700</xdr:rowOff>
    </xdr:from>
    <xdr:to>
      <xdr:col>7</xdr:col>
      <xdr:colOff>584440</xdr:colOff>
      <xdr:row>18</xdr:row>
      <xdr:rowOff>208820</xdr:rowOff>
    </xdr:to>
    <xdr:sp macro="" textlink="">
      <xdr:nvSpPr>
        <xdr:cNvPr id="62" name="Metin kutusu 61">
          <a:hlinkClick xmlns:r="http://schemas.openxmlformats.org/officeDocument/2006/relationships" r:id="rId17"/>
          <a:extLst>
            <a:ext uri="{FF2B5EF4-FFF2-40B4-BE49-F238E27FC236}">
              <a16:creationId xmlns:a16="http://schemas.microsoft.com/office/drawing/2014/main" id="{E52A7C1A-35C1-824D-98E7-A3CC88EE3397}"/>
            </a:ext>
          </a:extLst>
        </xdr:cNvPr>
        <xdr:cNvSpPr txBox="1"/>
      </xdr:nvSpPr>
      <xdr:spPr>
        <a:xfrm>
          <a:off x="5651500" y="4013200"/>
          <a:ext cx="4597640" cy="323120"/>
        </a:xfrm>
        <a:prstGeom prst="roundRect">
          <a:avLst/>
        </a:prstGeom>
        <a:solidFill>
          <a:schemeClr val="accent3">
            <a:lumMod val="75000"/>
          </a:schemeClr>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lang="tr-TR" sz="1100" b="1">
              <a:solidFill>
                <a:schemeClr val="bg1"/>
              </a:solidFill>
            </a:rPr>
            <a:t>4A</a:t>
          </a:r>
          <a:r>
            <a:rPr lang="tr-TR" sz="1100" b="1" baseline="0">
              <a:solidFill>
                <a:schemeClr val="bg1"/>
              </a:solidFill>
            </a:rPr>
            <a:t> Kapsamında İşyeri Büyüklüklerinin Dağılımı</a:t>
          </a:r>
          <a:endParaRPr lang="tr-TR" sz="1100" b="1">
            <a:solidFill>
              <a:schemeClr val="bg1"/>
            </a:solidFill>
          </a:endParaRPr>
        </a:p>
      </xdr:txBody>
    </xdr:sp>
    <xdr:clientData/>
  </xdr:twoCellAnchor>
  <xdr:twoCellAnchor>
    <xdr:from>
      <xdr:col>1</xdr:col>
      <xdr:colOff>5016500</xdr:colOff>
      <xdr:row>18</xdr:row>
      <xdr:rowOff>228600</xdr:rowOff>
    </xdr:from>
    <xdr:to>
      <xdr:col>7</xdr:col>
      <xdr:colOff>584440</xdr:colOff>
      <xdr:row>20</xdr:row>
      <xdr:rowOff>107220</xdr:rowOff>
    </xdr:to>
    <xdr:sp macro="" textlink="">
      <xdr:nvSpPr>
        <xdr:cNvPr id="63" name="Metin kutusu 62">
          <a:hlinkClick xmlns:r="http://schemas.openxmlformats.org/officeDocument/2006/relationships" r:id="rId18"/>
          <a:extLst>
            <a:ext uri="{FF2B5EF4-FFF2-40B4-BE49-F238E27FC236}">
              <a16:creationId xmlns:a16="http://schemas.microsoft.com/office/drawing/2014/main" id="{10A96DDE-898D-9A4E-8B77-F8D0C671AF93}"/>
            </a:ext>
          </a:extLst>
        </xdr:cNvPr>
        <xdr:cNvSpPr txBox="1"/>
      </xdr:nvSpPr>
      <xdr:spPr>
        <a:xfrm>
          <a:off x="5651500" y="4356100"/>
          <a:ext cx="4597640" cy="386620"/>
        </a:xfrm>
        <a:prstGeom prst="roundRect">
          <a:avLst/>
        </a:prstGeom>
        <a:solidFill>
          <a:schemeClr val="accent3">
            <a:lumMod val="75000"/>
          </a:schemeClr>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lang="tr-TR" sz="1100" b="1">
              <a:solidFill>
                <a:schemeClr val="bg1"/>
              </a:solidFill>
            </a:rPr>
            <a:t>4A</a:t>
          </a:r>
          <a:r>
            <a:rPr lang="tr-TR" sz="1100" b="1" baseline="0">
              <a:solidFill>
                <a:schemeClr val="bg1"/>
              </a:solidFill>
            </a:rPr>
            <a:t> Kapsamında Zorunlu Sİgortalıların İşyeri Büyüklüğüne Göre Dağılımı</a:t>
          </a:r>
          <a:endParaRPr lang="tr-TR" sz="1100" b="1">
            <a:solidFill>
              <a:schemeClr val="bg1"/>
            </a:solidFill>
          </a:endParaRPr>
        </a:p>
      </xdr:txBody>
    </xdr:sp>
    <xdr:clientData/>
  </xdr:twoCellAnchor>
  <xdr:twoCellAnchor>
    <xdr:from>
      <xdr:col>1</xdr:col>
      <xdr:colOff>5016500</xdr:colOff>
      <xdr:row>8</xdr:row>
      <xdr:rowOff>152400</xdr:rowOff>
    </xdr:from>
    <xdr:to>
      <xdr:col>7</xdr:col>
      <xdr:colOff>584440</xdr:colOff>
      <xdr:row>9</xdr:row>
      <xdr:rowOff>221520</xdr:rowOff>
    </xdr:to>
    <xdr:sp macro="" textlink="">
      <xdr:nvSpPr>
        <xdr:cNvPr id="64" name="Metin kutusu 63">
          <a:hlinkClick xmlns:r="http://schemas.openxmlformats.org/officeDocument/2006/relationships" r:id="rId19"/>
          <a:extLst>
            <a:ext uri="{FF2B5EF4-FFF2-40B4-BE49-F238E27FC236}">
              <a16:creationId xmlns:a16="http://schemas.microsoft.com/office/drawing/2014/main" id="{EE610CF9-0624-674F-8169-29DAB7FBF65B}"/>
            </a:ext>
          </a:extLst>
        </xdr:cNvPr>
        <xdr:cNvSpPr txBox="1"/>
      </xdr:nvSpPr>
      <xdr:spPr>
        <a:xfrm>
          <a:off x="5651500" y="1739900"/>
          <a:ext cx="4597640" cy="323120"/>
        </a:xfrm>
        <a:prstGeom prst="roundRect">
          <a:avLst/>
        </a:prstGeom>
        <a:solidFill>
          <a:schemeClr val="accent3">
            <a:lumMod val="75000"/>
          </a:schemeClr>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lang="tr-TR" sz="1100" b="1">
              <a:solidFill>
                <a:schemeClr val="bg1"/>
              </a:solidFill>
            </a:rPr>
            <a:t>Sosyal</a:t>
          </a:r>
          <a:r>
            <a:rPr lang="tr-TR" sz="1100" b="1" baseline="0">
              <a:solidFill>
                <a:schemeClr val="bg1"/>
              </a:solidFill>
            </a:rPr>
            <a:t> Güvenlik Kapsamındaki Kişi Verilieri</a:t>
          </a:r>
          <a:endParaRPr lang="tr-TR" sz="1100" b="1">
            <a:solidFill>
              <a:schemeClr val="bg1"/>
            </a:solidFill>
          </a:endParaRPr>
        </a:p>
      </xdr:txBody>
    </xdr:sp>
    <xdr:clientData/>
  </xdr:twoCellAnchor>
  <xdr:twoCellAnchor>
    <xdr:from>
      <xdr:col>1</xdr:col>
      <xdr:colOff>4572000</xdr:colOff>
      <xdr:row>20</xdr:row>
      <xdr:rowOff>177800</xdr:rowOff>
    </xdr:from>
    <xdr:to>
      <xdr:col>1</xdr:col>
      <xdr:colOff>5003800</xdr:colOff>
      <xdr:row>23</xdr:row>
      <xdr:rowOff>190500</xdr:rowOff>
    </xdr:to>
    <xdr:sp macro="" textlink="">
      <xdr:nvSpPr>
        <xdr:cNvPr id="65" name="Dikdörtgen: Köşeleri Yuvarlatılmış 56">
          <a:extLst>
            <a:ext uri="{FF2B5EF4-FFF2-40B4-BE49-F238E27FC236}">
              <a16:creationId xmlns:a16="http://schemas.microsoft.com/office/drawing/2014/main" id="{CE5A9048-A50E-9748-8C5C-EAA27E65C44D}"/>
            </a:ext>
          </a:extLst>
        </xdr:cNvPr>
        <xdr:cNvSpPr/>
      </xdr:nvSpPr>
      <xdr:spPr>
        <a:xfrm>
          <a:off x="5994400" y="4813300"/>
          <a:ext cx="431800" cy="774700"/>
        </a:xfrm>
        <a:prstGeom prst="roundRect">
          <a:avLst/>
        </a:prstGeom>
        <a:solidFill>
          <a:schemeClr val="accent5">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ctr"/>
        <a:lstStyle/>
        <a:p>
          <a:pPr algn="ctr"/>
          <a:r>
            <a:rPr lang="tr-TR" sz="1800" b="1"/>
            <a:t>İŞKUR</a:t>
          </a:r>
          <a:endParaRPr lang="tr-TR" sz="1100" b="1"/>
        </a:p>
      </xdr:txBody>
    </xdr:sp>
    <xdr:clientData/>
  </xdr:twoCellAnchor>
  <xdr:twoCellAnchor>
    <xdr:from>
      <xdr:col>1</xdr:col>
      <xdr:colOff>5016500</xdr:colOff>
      <xdr:row>20</xdr:row>
      <xdr:rowOff>228600</xdr:rowOff>
    </xdr:from>
    <xdr:to>
      <xdr:col>7</xdr:col>
      <xdr:colOff>607300</xdr:colOff>
      <xdr:row>22</xdr:row>
      <xdr:rowOff>76200</xdr:rowOff>
    </xdr:to>
    <xdr:sp macro="" textlink="">
      <xdr:nvSpPr>
        <xdr:cNvPr id="66" name="Metin kutusu 65">
          <a:hlinkClick xmlns:r="http://schemas.openxmlformats.org/officeDocument/2006/relationships" r:id="rId20"/>
          <a:extLst>
            <a:ext uri="{FF2B5EF4-FFF2-40B4-BE49-F238E27FC236}">
              <a16:creationId xmlns:a16="http://schemas.microsoft.com/office/drawing/2014/main" id="{59E612CE-C627-D742-9892-D5EF35581683}"/>
            </a:ext>
          </a:extLst>
        </xdr:cNvPr>
        <xdr:cNvSpPr txBox="1"/>
      </xdr:nvSpPr>
      <xdr:spPr>
        <a:xfrm>
          <a:off x="6438900" y="4864100"/>
          <a:ext cx="4734800" cy="355600"/>
        </a:xfrm>
        <a:prstGeom prst="roundRect">
          <a:avLst/>
        </a:prstGeom>
        <a:solidFill>
          <a:schemeClr val="accent5">
            <a:lumMod val="50000"/>
          </a:schemeClr>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lang="tr-TR" sz="1100" b="1">
              <a:solidFill>
                <a:schemeClr val="bg1"/>
              </a:solidFill>
            </a:rPr>
            <a:t>İşe</a:t>
          </a:r>
          <a:r>
            <a:rPr lang="tr-TR" sz="1100" b="1" baseline="0">
              <a:solidFill>
                <a:schemeClr val="bg1"/>
              </a:solidFill>
            </a:rPr>
            <a:t> Yerleştirmeler</a:t>
          </a:r>
          <a:endParaRPr lang="tr-TR" sz="1100" b="1">
            <a:solidFill>
              <a:schemeClr val="bg1"/>
            </a:solidFill>
          </a:endParaRPr>
        </a:p>
      </xdr:txBody>
    </xdr:sp>
    <xdr:clientData/>
  </xdr:twoCellAnchor>
  <xdr:twoCellAnchor>
    <xdr:from>
      <xdr:col>1</xdr:col>
      <xdr:colOff>5016500</xdr:colOff>
      <xdr:row>22</xdr:row>
      <xdr:rowOff>88900</xdr:rowOff>
    </xdr:from>
    <xdr:to>
      <xdr:col>7</xdr:col>
      <xdr:colOff>607300</xdr:colOff>
      <xdr:row>23</xdr:row>
      <xdr:rowOff>177800</xdr:rowOff>
    </xdr:to>
    <xdr:sp macro="" textlink="">
      <xdr:nvSpPr>
        <xdr:cNvPr id="67" name="Metin kutusu 66">
          <a:hlinkClick xmlns:r="http://schemas.openxmlformats.org/officeDocument/2006/relationships" r:id="rId21"/>
          <a:extLst>
            <a:ext uri="{FF2B5EF4-FFF2-40B4-BE49-F238E27FC236}">
              <a16:creationId xmlns:a16="http://schemas.microsoft.com/office/drawing/2014/main" id="{05524163-19B7-9B4F-99D7-57932C702FC9}"/>
            </a:ext>
          </a:extLst>
        </xdr:cNvPr>
        <xdr:cNvSpPr txBox="1"/>
      </xdr:nvSpPr>
      <xdr:spPr>
        <a:xfrm>
          <a:off x="6438900" y="5232400"/>
          <a:ext cx="4734800" cy="342900"/>
        </a:xfrm>
        <a:prstGeom prst="roundRect">
          <a:avLst/>
        </a:prstGeom>
        <a:solidFill>
          <a:schemeClr val="accent5">
            <a:lumMod val="50000"/>
          </a:schemeClr>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lang="tr-TR" sz="1100" b="1">
              <a:solidFill>
                <a:schemeClr val="bg1"/>
              </a:solidFill>
            </a:rPr>
            <a:t>İşsizlik</a:t>
          </a:r>
          <a:r>
            <a:rPr lang="tr-TR" sz="1100" b="1" baseline="0">
              <a:solidFill>
                <a:schemeClr val="bg1"/>
              </a:solidFill>
            </a:rPr>
            <a:t> Ödeneğine Başvuranlar ve Hakedenler</a:t>
          </a:r>
          <a:endParaRPr lang="tr-TR" sz="1100" b="1">
            <a:solidFill>
              <a:schemeClr val="bg1"/>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12700</xdr:colOff>
      <xdr:row>2</xdr:row>
      <xdr:rowOff>0</xdr:rowOff>
    </xdr:to>
    <xdr:sp macro="" textlink="">
      <xdr:nvSpPr>
        <xdr:cNvPr id="3" name="Dikdörtgen 2">
          <a:hlinkClick xmlns:r="http://schemas.openxmlformats.org/officeDocument/2006/relationships" r:id="rId1"/>
          <a:extLst>
            <a:ext uri="{FF2B5EF4-FFF2-40B4-BE49-F238E27FC236}">
              <a16:creationId xmlns:a16="http://schemas.microsoft.com/office/drawing/2014/main" id="{6F325FAA-4B38-C64F-A182-91E421DCB7A9}"/>
            </a:ext>
          </a:extLst>
        </xdr:cNvPr>
        <xdr:cNvSpPr/>
      </xdr:nvSpPr>
      <xdr:spPr>
        <a:xfrm>
          <a:off x="0" y="0"/>
          <a:ext cx="914400" cy="520700"/>
        </a:xfrm>
        <a:prstGeom prst="rect">
          <a:avLst/>
        </a:prstGeom>
        <a:solidFill>
          <a:schemeClr val="dk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tr-TR" sz="1100" b="1"/>
            <a:t>ANASAYFA</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495300</xdr:colOff>
      <xdr:row>2</xdr:row>
      <xdr:rowOff>0</xdr:rowOff>
    </xdr:to>
    <xdr:sp macro="" textlink="">
      <xdr:nvSpPr>
        <xdr:cNvPr id="3" name="Dikdörtgen 2">
          <a:hlinkClick xmlns:r="http://schemas.openxmlformats.org/officeDocument/2006/relationships" r:id="rId1"/>
          <a:extLst>
            <a:ext uri="{FF2B5EF4-FFF2-40B4-BE49-F238E27FC236}">
              <a16:creationId xmlns:a16="http://schemas.microsoft.com/office/drawing/2014/main" id="{FD635392-47B9-414B-88B4-CF9D99D92990}"/>
            </a:ext>
          </a:extLst>
        </xdr:cNvPr>
        <xdr:cNvSpPr/>
      </xdr:nvSpPr>
      <xdr:spPr>
        <a:xfrm>
          <a:off x="0" y="0"/>
          <a:ext cx="889000" cy="520700"/>
        </a:xfrm>
        <a:prstGeom prst="rect">
          <a:avLst/>
        </a:prstGeom>
        <a:solidFill>
          <a:schemeClr val="dk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tr-TR" sz="1100" b="1"/>
            <a:t>ANASAYFA</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12700</xdr:colOff>
      <xdr:row>2</xdr:row>
      <xdr:rowOff>12700</xdr:rowOff>
    </xdr:to>
    <xdr:sp macro="" textlink="">
      <xdr:nvSpPr>
        <xdr:cNvPr id="4" name="Dikdörtgen 3">
          <a:hlinkClick xmlns:r="http://schemas.openxmlformats.org/officeDocument/2006/relationships" r:id="rId1"/>
          <a:extLst>
            <a:ext uri="{FF2B5EF4-FFF2-40B4-BE49-F238E27FC236}">
              <a16:creationId xmlns:a16="http://schemas.microsoft.com/office/drawing/2014/main" id="{21229009-E08D-5342-8818-21C5DCB229DA}"/>
            </a:ext>
          </a:extLst>
        </xdr:cNvPr>
        <xdr:cNvSpPr/>
      </xdr:nvSpPr>
      <xdr:spPr>
        <a:xfrm>
          <a:off x="0" y="0"/>
          <a:ext cx="901700" cy="419100"/>
        </a:xfrm>
        <a:prstGeom prst="rect">
          <a:avLst/>
        </a:prstGeom>
        <a:solidFill>
          <a:schemeClr val="dk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tr-TR" sz="1100" b="1"/>
            <a:t>ANASAYFA</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12700</xdr:colOff>
      <xdr:row>1</xdr:row>
      <xdr:rowOff>12700</xdr:rowOff>
    </xdr:to>
    <xdr:sp macro="" textlink="">
      <xdr:nvSpPr>
        <xdr:cNvPr id="4" name="Dikdörtgen 3">
          <a:hlinkClick xmlns:r="http://schemas.openxmlformats.org/officeDocument/2006/relationships" r:id="rId1"/>
          <a:extLst>
            <a:ext uri="{FF2B5EF4-FFF2-40B4-BE49-F238E27FC236}">
              <a16:creationId xmlns:a16="http://schemas.microsoft.com/office/drawing/2014/main" id="{31A1CD80-C02F-954E-9C72-F15C73FA7336}"/>
            </a:ext>
          </a:extLst>
        </xdr:cNvPr>
        <xdr:cNvSpPr/>
      </xdr:nvSpPr>
      <xdr:spPr>
        <a:xfrm>
          <a:off x="0" y="0"/>
          <a:ext cx="876300" cy="419100"/>
        </a:xfrm>
        <a:prstGeom prst="rect">
          <a:avLst/>
        </a:prstGeom>
        <a:solidFill>
          <a:schemeClr val="dk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tr-TR" sz="1100" b="1"/>
            <a:t>ANASAYFA</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12700</xdr:colOff>
      <xdr:row>1</xdr:row>
      <xdr:rowOff>12700</xdr:rowOff>
    </xdr:to>
    <xdr:sp macro="" textlink="">
      <xdr:nvSpPr>
        <xdr:cNvPr id="4" name="Dikdörtgen 3">
          <a:hlinkClick xmlns:r="http://schemas.openxmlformats.org/officeDocument/2006/relationships" r:id="rId1"/>
          <a:extLst>
            <a:ext uri="{FF2B5EF4-FFF2-40B4-BE49-F238E27FC236}">
              <a16:creationId xmlns:a16="http://schemas.microsoft.com/office/drawing/2014/main" id="{EA571213-1EC4-3240-B47E-E5A651AD99B4}"/>
            </a:ext>
          </a:extLst>
        </xdr:cNvPr>
        <xdr:cNvSpPr/>
      </xdr:nvSpPr>
      <xdr:spPr>
        <a:xfrm>
          <a:off x="0" y="0"/>
          <a:ext cx="876300" cy="520700"/>
        </a:xfrm>
        <a:prstGeom prst="rect">
          <a:avLst/>
        </a:prstGeom>
        <a:solidFill>
          <a:schemeClr val="dk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tr-TR" sz="1100" b="1"/>
            <a:t>ANASAYFA</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0</xdr:row>
      <xdr:rowOff>495300</xdr:rowOff>
    </xdr:to>
    <xdr:sp macro="" textlink="">
      <xdr:nvSpPr>
        <xdr:cNvPr id="4" name="Dikdörtgen 3">
          <a:hlinkClick xmlns:r="http://schemas.openxmlformats.org/officeDocument/2006/relationships" r:id="rId1"/>
          <a:extLst>
            <a:ext uri="{FF2B5EF4-FFF2-40B4-BE49-F238E27FC236}">
              <a16:creationId xmlns:a16="http://schemas.microsoft.com/office/drawing/2014/main" id="{95CC5494-A1A8-314D-9A26-F8021B6A9CAF}"/>
            </a:ext>
          </a:extLst>
        </xdr:cNvPr>
        <xdr:cNvSpPr/>
      </xdr:nvSpPr>
      <xdr:spPr>
        <a:xfrm>
          <a:off x="0" y="0"/>
          <a:ext cx="927100" cy="495300"/>
        </a:xfrm>
        <a:prstGeom prst="rect">
          <a:avLst/>
        </a:prstGeom>
        <a:solidFill>
          <a:schemeClr val="dk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tr-TR" sz="1100" b="1"/>
            <a:t>ANASAYFA</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1</xdr:row>
      <xdr:rowOff>12700</xdr:rowOff>
    </xdr:to>
    <xdr:sp macro="" textlink="">
      <xdr:nvSpPr>
        <xdr:cNvPr id="5" name="Dikdörtgen 4">
          <a:hlinkClick xmlns:r="http://schemas.openxmlformats.org/officeDocument/2006/relationships" r:id="rId1"/>
          <a:extLst>
            <a:ext uri="{FF2B5EF4-FFF2-40B4-BE49-F238E27FC236}">
              <a16:creationId xmlns:a16="http://schemas.microsoft.com/office/drawing/2014/main" id="{8F165F3B-025F-AD4A-957A-6DA8D612091D}"/>
            </a:ext>
          </a:extLst>
        </xdr:cNvPr>
        <xdr:cNvSpPr/>
      </xdr:nvSpPr>
      <xdr:spPr>
        <a:xfrm>
          <a:off x="0" y="0"/>
          <a:ext cx="914400" cy="431800"/>
        </a:xfrm>
        <a:prstGeom prst="rect">
          <a:avLst/>
        </a:prstGeom>
        <a:solidFill>
          <a:schemeClr val="dk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tr-TR" sz="1100" b="1"/>
            <a:t>ANASAYFA</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1</xdr:row>
      <xdr:rowOff>12700</xdr:rowOff>
    </xdr:to>
    <xdr:sp macro="" textlink="">
      <xdr:nvSpPr>
        <xdr:cNvPr id="5" name="Dikdörtgen 4">
          <a:hlinkClick xmlns:r="http://schemas.openxmlformats.org/officeDocument/2006/relationships" r:id="rId1"/>
          <a:extLst>
            <a:ext uri="{FF2B5EF4-FFF2-40B4-BE49-F238E27FC236}">
              <a16:creationId xmlns:a16="http://schemas.microsoft.com/office/drawing/2014/main" id="{5403E166-9C35-434D-B4B3-6DB5261804F5}"/>
            </a:ext>
          </a:extLst>
        </xdr:cNvPr>
        <xdr:cNvSpPr/>
      </xdr:nvSpPr>
      <xdr:spPr>
        <a:xfrm>
          <a:off x="0" y="0"/>
          <a:ext cx="939800" cy="431800"/>
        </a:xfrm>
        <a:prstGeom prst="rect">
          <a:avLst/>
        </a:prstGeom>
        <a:solidFill>
          <a:schemeClr val="dk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tr-TR" sz="1100" b="1"/>
            <a:t>ANASAYFA</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0</xdr:row>
      <xdr:rowOff>495300</xdr:rowOff>
    </xdr:to>
    <xdr:sp macro="" textlink="">
      <xdr:nvSpPr>
        <xdr:cNvPr id="4" name="Dikdörtgen 3">
          <a:hlinkClick xmlns:r="http://schemas.openxmlformats.org/officeDocument/2006/relationships" r:id="rId1"/>
          <a:extLst>
            <a:ext uri="{FF2B5EF4-FFF2-40B4-BE49-F238E27FC236}">
              <a16:creationId xmlns:a16="http://schemas.microsoft.com/office/drawing/2014/main" id="{3195BAD4-3478-8E44-AB5E-0EBA5C8A53F8}"/>
            </a:ext>
          </a:extLst>
        </xdr:cNvPr>
        <xdr:cNvSpPr/>
      </xdr:nvSpPr>
      <xdr:spPr>
        <a:xfrm>
          <a:off x="0" y="0"/>
          <a:ext cx="927100" cy="495300"/>
        </a:xfrm>
        <a:prstGeom prst="rect">
          <a:avLst/>
        </a:prstGeom>
        <a:solidFill>
          <a:schemeClr val="dk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tr-TR" sz="1100" b="1"/>
            <a:t>ANASAYFA</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12700</xdr:colOff>
      <xdr:row>1</xdr:row>
      <xdr:rowOff>0</xdr:rowOff>
    </xdr:to>
    <xdr:sp macro="" textlink="">
      <xdr:nvSpPr>
        <xdr:cNvPr id="4" name="Dikdörtgen 3">
          <a:hlinkClick xmlns:r="http://schemas.openxmlformats.org/officeDocument/2006/relationships" r:id="rId1"/>
          <a:extLst>
            <a:ext uri="{FF2B5EF4-FFF2-40B4-BE49-F238E27FC236}">
              <a16:creationId xmlns:a16="http://schemas.microsoft.com/office/drawing/2014/main" id="{AF851A81-0DA2-1949-B1A4-B8BC21E9C875}"/>
            </a:ext>
          </a:extLst>
        </xdr:cNvPr>
        <xdr:cNvSpPr/>
      </xdr:nvSpPr>
      <xdr:spPr>
        <a:xfrm>
          <a:off x="0" y="0"/>
          <a:ext cx="952500" cy="355600"/>
        </a:xfrm>
        <a:prstGeom prst="rect">
          <a:avLst/>
        </a:prstGeom>
        <a:solidFill>
          <a:schemeClr val="dk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tr-TR" sz="1100" b="1"/>
            <a:t>ANASAYFA</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654242</xdr:colOff>
      <xdr:row>2</xdr:row>
      <xdr:rowOff>0</xdr:rowOff>
    </xdr:to>
    <xdr:sp macro="" textlink="">
      <xdr:nvSpPr>
        <xdr:cNvPr id="3" name="Dikdörtgen 2">
          <a:hlinkClick xmlns:r="http://schemas.openxmlformats.org/officeDocument/2006/relationships" r:id="rId1"/>
          <a:extLst>
            <a:ext uri="{FF2B5EF4-FFF2-40B4-BE49-F238E27FC236}">
              <a16:creationId xmlns:a16="http://schemas.microsoft.com/office/drawing/2014/main" id="{FA3061B1-B374-304E-B2D4-9EA32B0F055D}"/>
            </a:ext>
          </a:extLst>
        </xdr:cNvPr>
        <xdr:cNvSpPr/>
      </xdr:nvSpPr>
      <xdr:spPr>
        <a:xfrm>
          <a:off x="0" y="0"/>
          <a:ext cx="1103232" cy="577273"/>
        </a:xfrm>
        <a:prstGeom prst="rect">
          <a:avLst/>
        </a:prstGeom>
        <a:solidFill>
          <a:schemeClr val="dk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tr-TR" sz="1100" b="1"/>
            <a:t>ANASAYFA</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12700</xdr:colOff>
      <xdr:row>1</xdr:row>
      <xdr:rowOff>241300</xdr:rowOff>
    </xdr:to>
    <xdr:sp macro="" textlink="">
      <xdr:nvSpPr>
        <xdr:cNvPr id="3" name="Dikdörtgen 2">
          <a:hlinkClick xmlns:r="http://schemas.openxmlformats.org/officeDocument/2006/relationships" r:id="rId1"/>
          <a:extLst>
            <a:ext uri="{FF2B5EF4-FFF2-40B4-BE49-F238E27FC236}">
              <a16:creationId xmlns:a16="http://schemas.microsoft.com/office/drawing/2014/main" id="{86FF3272-9170-3F45-8DA1-B83AF7262648}"/>
            </a:ext>
          </a:extLst>
        </xdr:cNvPr>
        <xdr:cNvSpPr/>
      </xdr:nvSpPr>
      <xdr:spPr>
        <a:xfrm>
          <a:off x="0" y="0"/>
          <a:ext cx="1028700" cy="495300"/>
        </a:xfrm>
        <a:prstGeom prst="rect">
          <a:avLst/>
        </a:prstGeom>
        <a:solidFill>
          <a:schemeClr val="dk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tr-TR" sz="1100" b="1"/>
            <a:t>ANASAYFA</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0</xdr:row>
      <xdr:rowOff>495300</xdr:rowOff>
    </xdr:to>
    <xdr:sp macro="" textlink="">
      <xdr:nvSpPr>
        <xdr:cNvPr id="4" name="Dikdörtgen 3">
          <a:hlinkClick xmlns:r="http://schemas.openxmlformats.org/officeDocument/2006/relationships" r:id="rId1"/>
          <a:extLst>
            <a:ext uri="{FF2B5EF4-FFF2-40B4-BE49-F238E27FC236}">
              <a16:creationId xmlns:a16="http://schemas.microsoft.com/office/drawing/2014/main" id="{9C978552-3F43-FD4A-9BB7-704987B491CA}"/>
            </a:ext>
          </a:extLst>
        </xdr:cNvPr>
        <xdr:cNvSpPr/>
      </xdr:nvSpPr>
      <xdr:spPr>
        <a:xfrm>
          <a:off x="0" y="0"/>
          <a:ext cx="927100" cy="495300"/>
        </a:xfrm>
        <a:prstGeom prst="rect">
          <a:avLst/>
        </a:prstGeom>
        <a:solidFill>
          <a:schemeClr val="dk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tr-TR" sz="1100" b="1"/>
            <a:t>ANASAYFA</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12700</xdr:colOff>
      <xdr:row>2</xdr:row>
      <xdr:rowOff>0</xdr:rowOff>
    </xdr:to>
    <xdr:sp macro="" textlink="">
      <xdr:nvSpPr>
        <xdr:cNvPr id="3" name="Dikdörtgen 2">
          <a:hlinkClick xmlns:r="http://schemas.openxmlformats.org/officeDocument/2006/relationships" r:id="rId1"/>
          <a:extLst>
            <a:ext uri="{FF2B5EF4-FFF2-40B4-BE49-F238E27FC236}">
              <a16:creationId xmlns:a16="http://schemas.microsoft.com/office/drawing/2014/main" id="{216D2BDF-86E1-EE40-89CA-E3D4468920E0}"/>
            </a:ext>
          </a:extLst>
        </xdr:cNvPr>
        <xdr:cNvSpPr/>
      </xdr:nvSpPr>
      <xdr:spPr>
        <a:xfrm>
          <a:off x="0" y="0"/>
          <a:ext cx="1028700" cy="406400"/>
        </a:xfrm>
        <a:prstGeom prst="rect">
          <a:avLst/>
        </a:prstGeom>
        <a:solidFill>
          <a:schemeClr val="dk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tr-TR" sz="1100" b="1"/>
            <a:t>ANASAYFA</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12700</xdr:colOff>
      <xdr:row>2</xdr:row>
      <xdr:rowOff>0</xdr:rowOff>
    </xdr:to>
    <xdr:sp macro="" textlink="">
      <xdr:nvSpPr>
        <xdr:cNvPr id="3" name="Dikdörtgen 2">
          <a:hlinkClick xmlns:r="http://schemas.openxmlformats.org/officeDocument/2006/relationships" r:id="rId1"/>
          <a:extLst>
            <a:ext uri="{FF2B5EF4-FFF2-40B4-BE49-F238E27FC236}">
              <a16:creationId xmlns:a16="http://schemas.microsoft.com/office/drawing/2014/main" id="{A5280A27-A350-C44C-9549-03A78825B54C}"/>
            </a:ext>
          </a:extLst>
        </xdr:cNvPr>
        <xdr:cNvSpPr/>
      </xdr:nvSpPr>
      <xdr:spPr>
        <a:xfrm>
          <a:off x="0" y="0"/>
          <a:ext cx="901700" cy="444500"/>
        </a:xfrm>
        <a:prstGeom prst="rect">
          <a:avLst/>
        </a:prstGeom>
        <a:solidFill>
          <a:schemeClr val="dk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tr-TR" sz="1100" b="1"/>
            <a:t>ANASAYFA</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12700</xdr:colOff>
      <xdr:row>2</xdr:row>
      <xdr:rowOff>0</xdr:rowOff>
    </xdr:to>
    <xdr:sp macro="" textlink="">
      <xdr:nvSpPr>
        <xdr:cNvPr id="2" name="Dikdörtgen 1">
          <a:hlinkClick xmlns:r="http://schemas.openxmlformats.org/officeDocument/2006/relationships" r:id="rId1"/>
          <a:extLst>
            <a:ext uri="{FF2B5EF4-FFF2-40B4-BE49-F238E27FC236}">
              <a16:creationId xmlns:a16="http://schemas.microsoft.com/office/drawing/2014/main" id="{22641956-76E4-9744-9FD2-2CCB4BA4F694}"/>
            </a:ext>
          </a:extLst>
        </xdr:cNvPr>
        <xdr:cNvSpPr/>
      </xdr:nvSpPr>
      <xdr:spPr>
        <a:xfrm>
          <a:off x="0" y="0"/>
          <a:ext cx="914400" cy="444500"/>
        </a:xfrm>
        <a:prstGeom prst="rect">
          <a:avLst/>
        </a:prstGeom>
        <a:solidFill>
          <a:schemeClr val="dk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tr-TR" sz="1100" b="1"/>
            <a:t>ANASAYFA</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2</xdr:row>
      <xdr:rowOff>0</xdr:rowOff>
    </xdr:to>
    <xdr:sp macro="" textlink="">
      <xdr:nvSpPr>
        <xdr:cNvPr id="3" name="Dikdörtgen 2">
          <a:hlinkClick xmlns:r="http://schemas.openxmlformats.org/officeDocument/2006/relationships" r:id="rId1"/>
          <a:extLst>
            <a:ext uri="{FF2B5EF4-FFF2-40B4-BE49-F238E27FC236}">
              <a16:creationId xmlns:a16="http://schemas.microsoft.com/office/drawing/2014/main" id="{8B91CBD7-1CA9-5849-BB7B-35D390DCDBA3}"/>
            </a:ext>
          </a:extLst>
        </xdr:cNvPr>
        <xdr:cNvSpPr/>
      </xdr:nvSpPr>
      <xdr:spPr>
        <a:xfrm>
          <a:off x="0" y="0"/>
          <a:ext cx="927100" cy="444500"/>
        </a:xfrm>
        <a:prstGeom prst="rect">
          <a:avLst/>
        </a:prstGeom>
        <a:solidFill>
          <a:schemeClr val="dk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tr-TR" sz="1100" b="1"/>
            <a:t>ANASAYFA</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12700</xdr:colOff>
      <xdr:row>1</xdr:row>
      <xdr:rowOff>279400</xdr:rowOff>
    </xdr:to>
    <xdr:sp macro="" textlink="">
      <xdr:nvSpPr>
        <xdr:cNvPr id="3" name="Dikdörtgen 2">
          <a:hlinkClick xmlns:r="http://schemas.openxmlformats.org/officeDocument/2006/relationships" r:id="rId1"/>
          <a:extLst>
            <a:ext uri="{FF2B5EF4-FFF2-40B4-BE49-F238E27FC236}">
              <a16:creationId xmlns:a16="http://schemas.microsoft.com/office/drawing/2014/main" id="{57D30E68-CB64-2141-809F-D44860643E7C}"/>
            </a:ext>
          </a:extLst>
        </xdr:cNvPr>
        <xdr:cNvSpPr/>
      </xdr:nvSpPr>
      <xdr:spPr>
        <a:xfrm>
          <a:off x="0" y="0"/>
          <a:ext cx="914400" cy="520700"/>
        </a:xfrm>
        <a:prstGeom prst="rect">
          <a:avLst/>
        </a:prstGeom>
        <a:solidFill>
          <a:schemeClr val="dk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tr-TR" sz="1100" b="1"/>
            <a:t>ANASAYFA</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482600</xdr:colOff>
      <xdr:row>2</xdr:row>
      <xdr:rowOff>12700</xdr:rowOff>
    </xdr:to>
    <xdr:sp macro="" textlink="">
      <xdr:nvSpPr>
        <xdr:cNvPr id="3" name="Dikdörtgen 2">
          <a:hlinkClick xmlns:r="http://schemas.openxmlformats.org/officeDocument/2006/relationships" r:id="rId1"/>
          <a:extLst>
            <a:ext uri="{FF2B5EF4-FFF2-40B4-BE49-F238E27FC236}">
              <a16:creationId xmlns:a16="http://schemas.microsoft.com/office/drawing/2014/main" id="{F673BAA3-115C-F04E-AFA0-748ED3F328CF}"/>
            </a:ext>
          </a:extLst>
        </xdr:cNvPr>
        <xdr:cNvSpPr/>
      </xdr:nvSpPr>
      <xdr:spPr>
        <a:xfrm>
          <a:off x="0" y="0"/>
          <a:ext cx="876300" cy="495300"/>
        </a:xfrm>
        <a:prstGeom prst="rect">
          <a:avLst/>
        </a:prstGeom>
        <a:solidFill>
          <a:schemeClr val="dk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tr-TR" sz="1100" b="1"/>
            <a:t>ANASAYFA</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571500</xdr:colOff>
      <xdr:row>1</xdr:row>
      <xdr:rowOff>254000</xdr:rowOff>
    </xdr:to>
    <xdr:sp macro="" textlink="">
      <xdr:nvSpPr>
        <xdr:cNvPr id="3" name="Dikdörtgen 2">
          <a:hlinkClick xmlns:r="http://schemas.openxmlformats.org/officeDocument/2006/relationships" r:id="rId1"/>
          <a:extLst>
            <a:ext uri="{FF2B5EF4-FFF2-40B4-BE49-F238E27FC236}">
              <a16:creationId xmlns:a16="http://schemas.microsoft.com/office/drawing/2014/main" id="{93AAC3CD-748C-3D47-8A72-76A63AB0E027}"/>
            </a:ext>
          </a:extLst>
        </xdr:cNvPr>
        <xdr:cNvSpPr/>
      </xdr:nvSpPr>
      <xdr:spPr>
        <a:xfrm>
          <a:off x="0" y="0"/>
          <a:ext cx="965200" cy="508000"/>
        </a:xfrm>
        <a:prstGeom prst="rect">
          <a:avLst/>
        </a:prstGeom>
        <a:solidFill>
          <a:schemeClr val="dk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tr-TR" sz="1100" b="1"/>
            <a:t>ANASAYFA</a:t>
          </a:r>
        </a:p>
      </xdr:txBody>
    </xdr:sp>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6.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F31"/>
  <sheetViews>
    <sheetView tabSelected="1" workbookViewId="0">
      <selection activeCell="B27" sqref="B27"/>
    </sheetView>
  </sheetViews>
  <sheetFormatPr baseColWidth="10" defaultColWidth="8.83203125" defaultRowHeight="15"/>
  <cols>
    <col min="1" max="1" width="18.6640625" style="1" customWidth="1"/>
    <col min="2" max="2" width="75.83203125" style="2" customWidth="1"/>
    <col min="3" max="5" width="8.83203125" style="2"/>
    <col min="6" max="16384" width="8.83203125" style="1"/>
  </cols>
  <sheetData>
    <row r="5" spans="1:6">
      <c r="B5" s="744"/>
      <c r="C5" s="744"/>
      <c r="D5" s="744"/>
    </row>
    <row r="6" spans="1:6">
      <c r="B6" s="744"/>
      <c r="C6" s="744"/>
      <c r="D6" s="744"/>
    </row>
    <row r="7" spans="1:6">
      <c r="B7" s="555"/>
      <c r="C7" s="555"/>
      <c r="D7" s="555"/>
      <c r="E7" s="555"/>
      <c r="F7" s="555"/>
    </row>
    <row r="8" spans="1:6" ht="26" customHeight="1">
      <c r="A8" s="420" t="s">
        <v>228</v>
      </c>
      <c r="B8" s="555"/>
      <c r="C8" s="555"/>
      <c r="D8" s="555"/>
      <c r="E8" s="555"/>
      <c r="F8" s="555"/>
    </row>
    <row r="9" spans="1:6" ht="20" customHeight="1">
      <c r="B9" s="555"/>
      <c r="C9" s="555"/>
      <c r="D9" s="555"/>
      <c r="E9" s="555"/>
      <c r="F9" s="555"/>
    </row>
    <row r="10" spans="1:6" ht="20" customHeight="1">
      <c r="B10" s="555"/>
      <c r="C10" s="555"/>
      <c r="D10" s="555"/>
      <c r="E10" s="555"/>
      <c r="F10" s="555"/>
    </row>
    <row r="11" spans="1:6" ht="20" customHeight="1">
      <c r="B11" s="555"/>
      <c r="C11" s="555"/>
      <c r="D11" s="555"/>
      <c r="E11" s="555"/>
      <c r="F11" s="555"/>
    </row>
    <row r="12" spans="1:6" ht="20" customHeight="1">
      <c r="B12" s="555"/>
      <c r="C12" s="555"/>
      <c r="D12" s="555"/>
      <c r="E12" s="555"/>
      <c r="F12" s="555"/>
    </row>
    <row r="13" spans="1:6" ht="20" customHeight="1">
      <c r="B13" s="555"/>
      <c r="C13" s="555"/>
      <c r="D13" s="555"/>
      <c r="E13" s="555"/>
      <c r="F13" s="555"/>
    </row>
    <row r="14" spans="1:6" ht="20" customHeight="1">
      <c r="B14" s="555"/>
      <c r="C14" s="555"/>
      <c r="D14" s="555"/>
      <c r="E14" s="555"/>
      <c r="F14" s="555"/>
    </row>
    <row r="15" spans="1:6" ht="20" customHeight="1">
      <c r="B15" s="555"/>
      <c r="C15" s="555"/>
      <c r="D15" s="555"/>
      <c r="E15" s="555"/>
      <c r="F15" s="555"/>
    </row>
    <row r="16" spans="1:6" ht="20" customHeight="1">
      <c r="B16" s="555"/>
      <c r="C16" s="555"/>
      <c r="D16" s="555"/>
      <c r="E16" s="555"/>
      <c r="F16" s="555"/>
    </row>
    <row r="17" spans="2:6" ht="20" customHeight="1">
      <c r="B17" s="555"/>
      <c r="C17" s="555"/>
      <c r="D17" s="555"/>
      <c r="E17" s="555"/>
      <c r="F17" s="555"/>
    </row>
    <row r="18" spans="2:6" ht="20" customHeight="1">
      <c r="B18" s="555"/>
      <c r="C18" s="555"/>
      <c r="D18" s="555"/>
      <c r="E18" s="555"/>
      <c r="F18" s="555"/>
    </row>
    <row r="19" spans="2:6" ht="20" customHeight="1">
      <c r="B19" s="555"/>
      <c r="C19" s="555"/>
      <c r="D19" s="555"/>
      <c r="E19" s="555"/>
      <c r="F19" s="555"/>
    </row>
    <row r="20" spans="2:6" ht="20" customHeight="1">
      <c r="B20" s="555"/>
      <c r="C20" s="555"/>
      <c r="D20" s="555"/>
      <c r="E20" s="555"/>
      <c r="F20" s="555"/>
    </row>
    <row r="21" spans="2:6" ht="20" customHeight="1">
      <c r="B21" s="555"/>
      <c r="C21" s="555"/>
      <c r="D21" s="555"/>
      <c r="E21" s="555"/>
      <c r="F21" s="555"/>
    </row>
    <row r="22" spans="2:6" ht="20" customHeight="1">
      <c r="B22" s="555"/>
      <c r="C22" s="555"/>
      <c r="D22" s="555"/>
      <c r="E22" s="555"/>
      <c r="F22" s="555"/>
    </row>
    <row r="23" spans="2:6" ht="20" customHeight="1">
      <c r="B23" s="555"/>
      <c r="C23" s="555"/>
      <c r="D23" s="555"/>
      <c r="E23" s="555"/>
      <c r="F23" s="555"/>
    </row>
    <row r="24" spans="2:6" ht="20" customHeight="1">
      <c r="B24" s="555"/>
      <c r="C24" s="555"/>
      <c r="D24" s="555"/>
      <c r="E24" s="555"/>
      <c r="F24" s="555"/>
    </row>
    <row r="25" spans="2:6" ht="20" customHeight="1">
      <c r="B25" s="555"/>
      <c r="C25" s="555"/>
      <c r="D25" s="555"/>
      <c r="E25" s="555"/>
      <c r="F25" s="555"/>
    </row>
    <row r="26" spans="2:6" ht="20" customHeight="1">
      <c r="B26" s="555"/>
      <c r="C26" s="555"/>
      <c r="D26" s="555"/>
      <c r="E26" s="555"/>
      <c r="F26" s="555"/>
    </row>
    <row r="27" spans="2:6" ht="20" customHeight="1">
      <c r="B27" s="555"/>
      <c r="C27" s="555"/>
      <c r="D27" s="555"/>
      <c r="E27" s="555"/>
      <c r="F27" s="555"/>
    </row>
    <row r="28" spans="2:6">
      <c r="B28" s="555"/>
      <c r="C28" s="555"/>
      <c r="D28" s="555"/>
      <c r="E28" s="555"/>
      <c r="F28" s="555"/>
    </row>
    <row r="29" spans="2:6">
      <c r="B29" s="555"/>
      <c r="C29" s="555"/>
      <c r="D29" s="555"/>
      <c r="E29" s="555"/>
      <c r="F29" s="555"/>
    </row>
    <row r="30" spans="2:6">
      <c r="B30" s="555"/>
      <c r="C30" s="555"/>
      <c r="D30" s="555"/>
      <c r="E30" s="555"/>
      <c r="F30" s="555"/>
    </row>
    <row r="31" spans="2:6">
      <c r="B31" s="555"/>
      <c r="C31" s="555"/>
      <c r="D31" s="555"/>
      <c r="E31" s="555"/>
      <c r="F31" s="555"/>
    </row>
  </sheetData>
  <sheetProtection algorithmName="SHA-512" hashValue="iQBl/hITDY1T4mi2CJDV8Nixp31E3XNW9+duvPHY7KEWlxTfFN3irfsvaCY119QbefH7p43RO20IDHIYrik7bA==" saltValue="jXyF/acTxfjb4H+P44xhKw==" spinCount="100000" sheet="1" objects="1" scenarios="1"/>
  <mergeCells count="1">
    <mergeCell ref="B5:D6"/>
  </mergeCells>
  <phoneticPr fontId="9" type="noConversion"/>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25"/>
  <sheetViews>
    <sheetView workbookViewId="0">
      <selection activeCell="K6" sqref="K6"/>
    </sheetView>
  </sheetViews>
  <sheetFormatPr baseColWidth="10" defaultColWidth="10.83203125" defaultRowHeight="14"/>
  <cols>
    <col min="1" max="1" width="8.33203125" style="101" customWidth="1"/>
    <col min="2" max="8" width="10.1640625" style="4" customWidth="1"/>
    <col min="9" max="12" width="13.33203125" style="4" customWidth="1"/>
    <col min="13" max="16384" width="10.83203125" style="4"/>
  </cols>
  <sheetData>
    <row r="1" spans="1:12" ht="20" customHeight="1">
      <c r="A1" s="747" t="s">
        <v>224</v>
      </c>
      <c r="B1" s="748"/>
      <c r="C1" s="748"/>
      <c r="D1" s="748"/>
      <c r="E1" s="748"/>
      <c r="F1" s="748"/>
      <c r="G1" s="748"/>
      <c r="H1" s="748"/>
      <c r="I1" s="748"/>
      <c r="J1" s="748"/>
      <c r="K1" s="748"/>
      <c r="L1" s="749"/>
    </row>
    <row r="2" spans="1:12" s="126" customFormat="1" ht="20" customHeight="1" thickBot="1">
      <c r="A2" s="750"/>
      <c r="B2" s="751"/>
      <c r="C2" s="751"/>
      <c r="D2" s="751"/>
      <c r="E2" s="751"/>
      <c r="F2" s="751"/>
      <c r="G2" s="751"/>
      <c r="H2" s="751"/>
      <c r="I2" s="751"/>
      <c r="J2" s="751"/>
      <c r="K2" s="751"/>
      <c r="L2" s="752"/>
    </row>
    <row r="3" spans="1:12" s="421" customFormat="1" ht="17" customHeight="1" thickBot="1">
      <c r="A3" s="777" t="s">
        <v>246</v>
      </c>
      <c r="B3" s="778"/>
      <c r="C3" s="778"/>
      <c r="D3" s="778"/>
      <c r="E3" s="778"/>
      <c r="F3" s="778"/>
      <c r="G3" s="778"/>
      <c r="H3" s="778"/>
      <c r="I3" s="778"/>
      <c r="J3" s="778"/>
      <c r="K3" s="778"/>
      <c r="L3" s="779"/>
    </row>
    <row r="4" spans="1:12" s="421" customFormat="1" ht="15" thickBot="1">
      <c r="A4" s="801" t="s">
        <v>131</v>
      </c>
      <c r="B4" s="803" t="s">
        <v>132</v>
      </c>
      <c r="C4" s="804"/>
      <c r="D4" s="803" t="s">
        <v>133</v>
      </c>
      <c r="E4" s="805"/>
      <c r="F4" s="805"/>
      <c r="G4" s="805"/>
      <c r="H4" s="804"/>
      <c r="I4" s="803" t="s">
        <v>158</v>
      </c>
      <c r="J4" s="805"/>
      <c r="K4" s="805"/>
      <c r="L4" s="806"/>
    </row>
    <row r="5" spans="1:12" s="421" customFormat="1" ht="63" customHeight="1" thickBot="1">
      <c r="A5" s="802"/>
      <c r="B5" s="450" t="s">
        <v>61</v>
      </c>
      <c r="C5" s="451" t="s">
        <v>62</v>
      </c>
      <c r="D5" s="459" t="s">
        <v>138</v>
      </c>
      <c r="E5" s="460" t="s">
        <v>139</v>
      </c>
      <c r="F5" s="460" t="s">
        <v>140</v>
      </c>
      <c r="G5" s="460" t="s">
        <v>141</v>
      </c>
      <c r="H5" s="461" t="s">
        <v>142</v>
      </c>
      <c r="I5" s="462" t="s">
        <v>143</v>
      </c>
      <c r="J5" s="463" t="s">
        <v>144</v>
      </c>
      <c r="K5" s="463" t="s">
        <v>273</v>
      </c>
      <c r="L5" s="464" t="s">
        <v>146</v>
      </c>
    </row>
    <row r="6" spans="1:12">
      <c r="A6" s="452">
        <v>2019</v>
      </c>
      <c r="B6" s="38">
        <v>21863</v>
      </c>
      <c r="C6" s="40">
        <v>10686</v>
      </c>
      <c r="D6" s="38">
        <v>1756</v>
      </c>
      <c r="E6" s="39">
        <v>3426</v>
      </c>
      <c r="F6" s="39">
        <v>8708</v>
      </c>
      <c r="G6" s="39">
        <v>14952</v>
      </c>
      <c r="H6" s="40">
        <v>3707</v>
      </c>
      <c r="I6" s="38">
        <v>1005</v>
      </c>
      <c r="J6" s="39">
        <v>16321</v>
      </c>
      <c r="K6" s="39">
        <v>6996</v>
      </c>
      <c r="L6" s="40">
        <v>8227</v>
      </c>
    </row>
    <row r="7" spans="1:12">
      <c r="A7" s="453">
        <v>2018</v>
      </c>
      <c r="B7" s="48">
        <v>21801</v>
      </c>
      <c r="C7" s="50">
        <v>10473</v>
      </c>
      <c r="D7" s="48">
        <v>1803</v>
      </c>
      <c r="E7" s="49">
        <v>3380</v>
      </c>
      <c r="F7" s="49">
        <v>8665</v>
      </c>
      <c r="G7" s="49">
        <v>14736</v>
      </c>
      <c r="H7" s="50">
        <v>3690</v>
      </c>
      <c r="I7" s="48">
        <v>1045</v>
      </c>
      <c r="J7" s="49">
        <v>16734</v>
      </c>
      <c r="K7" s="49">
        <v>6819</v>
      </c>
      <c r="L7" s="50">
        <v>7676</v>
      </c>
    </row>
    <row r="8" spans="1:12">
      <c r="A8" s="453">
        <v>2017</v>
      </c>
      <c r="B8" s="48">
        <v>21484</v>
      </c>
      <c r="C8" s="50">
        <v>10159</v>
      </c>
      <c r="D8" s="48">
        <v>1791</v>
      </c>
      <c r="E8" s="49">
        <v>3355</v>
      </c>
      <c r="F8" s="49">
        <v>8682</v>
      </c>
      <c r="G8" s="49">
        <v>14352</v>
      </c>
      <c r="H8" s="50">
        <v>3464</v>
      </c>
      <c r="I8" s="48">
        <v>1076</v>
      </c>
      <c r="J8" s="49">
        <v>16644</v>
      </c>
      <c r="K8" s="49">
        <v>6573</v>
      </c>
      <c r="L8" s="50">
        <v>7350</v>
      </c>
    </row>
    <row r="9" spans="1:12">
      <c r="A9" s="453">
        <v>2016</v>
      </c>
      <c r="B9" s="48">
        <v>20899</v>
      </c>
      <c r="C9" s="50">
        <v>9637</v>
      </c>
      <c r="D9" s="48">
        <v>1777</v>
      </c>
      <c r="E9" s="49">
        <v>3249</v>
      </c>
      <c r="F9" s="49">
        <v>8617</v>
      </c>
      <c r="G9" s="49">
        <v>13677</v>
      </c>
      <c r="H9" s="50">
        <v>3216</v>
      </c>
      <c r="I9" s="48">
        <v>1038</v>
      </c>
      <c r="J9" s="49">
        <v>16328</v>
      </c>
      <c r="K9" s="49">
        <v>6277</v>
      </c>
      <c r="L9" s="50">
        <v>6892</v>
      </c>
    </row>
    <row r="10" spans="1:12">
      <c r="A10" s="453">
        <v>2015</v>
      </c>
      <c r="B10" s="48">
        <v>20453</v>
      </c>
      <c r="C10" s="50">
        <v>9225</v>
      </c>
      <c r="D10" s="48">
        <v>1784</v>
      </c>
      <c r="E10" s="49">
        <v>3173</v>
      </c>
      <c r="F10" s="49">
        <v>8580</v>
      </c>
      <c r="G10" s="49">
        <v>13131</v>
      </c>
      <c r="H10" s="50">
        <v>3009</v>
      </c>
      <c r="I10" s="48">
        <v>1115</v>
      </c>
      <c r="J10" s="49">
        <v>16277</v>
      </c>
      <c r="K10" s="49">
        <v>6002</v>
      </c>
      <c r="L10" s="50">
        <v>6284</v>
      </c>
    </row>
    <row r="11" spans="1:12" ht="15" thickBot="1">
      <c r="A11" s="454">
        <v>2014</v>
      </c>
      <c r="B11" s="51">
        <v>20057</v>
      </c>
      <c r="C11" s="53">
        <v>8729</v>
      </c>
      <c r="D11" s="51">
        <v>1741</v>
      </c>
      <c r="E11" s="52">
        <v>3048</v>
      </c>
      <c r="F11" s="52">
        <v>8568</v>
      </c>
      <c r="G11" s="52">
        <v>12605</v>
      </c>
      <c r="H11" s="53">
        <v>2824</v>
      </c>
      <c r="I11" s="51">
        <v>1170</v>
      </c>
      <c r="J11" s="52">
        <v>16100</v>
      </c>
      <c r="K11" s="52">
        <v>5825</v>
      </c>
      <c r="L11" s="53">
        <v>5691</v>
      </c>
    </row>
    <row r="13" spans="1:12" ht="15" thickBot="1"/>
    <row r="14" spans="1:12" s="421" customFormat="1" ht="16" customHeight="1" thickBot="1">
      <c r="A14" s="777" t="s">
        <v>222</v>
      </c>
      <c r="B14" s="778"/>
      <c r="C14" s="778"/>
      <c r="D14" s="778"/>
      <c r="E14" s="778"/>
      <c r="F14" s="778"/>
      <c r="G14" s="778"/>
      <c r="H14" s="778"/>
      <c r="I14" s="778"/>
      <c r="J14" s="778"/>
      <c r="K14" s="778"/>
      <c r="L14" s="779"/>
    </row>
    <row r="15" spans="1:12" s="421" customFormat="1" ht="15" thickBot="1">
      <c r="A15" s="801" t="s">
        <v>131</v>
      </c>
      <c r="B15" s="803" t="s">
        <v>132</v>
      </c>
      <c r="C15" s="804"/>
      <c r="D15" s="803" t="s">
        <v>133</v>
      </c>
      <c r="E15" s="805"/>
      <c r="F15" s="805"/>
      <c r="G15" s="805"/>
      <c r="H15" s="804"/>
      <c r="I15" s="803" t="s">
        <v>158</v>
      </c>
      <c r="J15" s="805"/>
      <c r="K15" s="805"/>
      <c r="L15" s="806"/>
    </row>
    <row r="16" spans="1:12" s="421" customFormat="1" ht="46" thickBot="1">
      <c r="A16" s="802"/>
      <c r="B16" s="450" t="s">
        <v>61</v>
      </c>
      <c r="C16" s="451" t="s">
        <v>62</v>
      </c>
      <c r="D16" s="459" t="s">
        <v>138</v>
      </c>
      <c r="E16" s="460" t="s">
        <v>139</v>
      </c>
      <c r="F16" s="460" t="s">
        <v>140</v>
      </c>
      <c r="G16" s="460" t="s">
        <v>141</v>
      </c>
      <c r="H16" s="461" t="s">
        <v>142</v>
      </c>
      <c r="I16" s="462" t="s">
        <v>143</v>
      </c>
      <c r="J16" s="463" t="s">
        <v>144</v>
      </c>
      <c r="K16" s="463" t="s">
        <v>273</v>
      </c>
      <c r="L16" s="464" t="s">
        <v>146</v>
      </c>
    </row>
    <row r="17" spans="1:12">
      <c r="A17" s="452">
        <v>2019</v>
      </c>
      <c r="B17" s="620">
        <v>72</v>
      </c>
      <c r="C17" s="621">
        <v>34.4</v>
      </c>
      <c r="D17" s="620">
        <v>28.9</v>
      </c>
      <c r="E17" s="622">
        <v>61.3</v>
      </c>
      <c r="F17" s="622">
        <v>70.7</v>
      </c>
      <c r="G17" s="622">
        <v>66.7</v>
      </c>
      <c r="H17" s="621">
        <v>24.6</v>
      </c>
      <c r="I17" s="620">
        <v>18.2</v>
      </c>
      <c r="J17" s="622">
        <v>48.3</v>
      </c>
      <c r="K17" s="622">
        <v>59.3</v>
      </c>
      <c r="L17" s="621">
        <v>79.3</v>
      </c>
    </row>
    <row r="18" spans="1:12">
      <c r="A18" s="453">
        <v>2018</v>
      </c>
      <c r="B18" s="623">
        <v>72.7</v>
      </c>
      <c r="C18" s="624">
        <v>34.200000000000003</v>
      </c>
      <c r="D18" s="623">
        <v>29.1</v>
      </c>
      <c r="E18" s="625">
        <v>60.4</v>
      </c>
      <c r="F18" s="625">
        <v>70.400000000000006</v>
      </c>
      <c r="G18" s="625">
        <v>66.7</v>
      </c>
      <c r="H18" s="624">
        <v>25.5</v>
      </c>
      <c r="I18" s="623">
        <v>18.600000000000001</v>
      </c>
      <c r="J18" s="625">
        <v>49.1</v>
      </c>
      <c r="K18" s="625">
        <v>60.3</v>
      </c>
      <c r="L18" s="624">
        <v>79.5</v>
      </c>
    </row>
    <row r="19" spans="1:12">
      <c r="A19" s="453">
        <v>2017</v>
      </c>
      <c r="B19" s="623">
        <v>72.5</v>
      </c>
      <c r="C19" s="624">
        <v>33.6</v>
      </c>
      <c r="D19" s="623">
        <v>28.5</v>
      </c>
      <c r="E19" s="625">
        <v>60</v>
      </c>
      <c r="F19" s="625">
        <v>70.3</v>
      </c>
      <c r="G19" s="625">
        <v>66</v>
      </c>
      <c r="H19" s="624">
        <v>24.9</v>
      </c>
      <c r="I19" s="623">
        <v>18.8</v>
      </c>
      <c r="J19" s="625">
        <v>48.9</v>
      </c>
      <c r="K19" s="625">
        <v>60.1</v>
      </c>
      <c r="L19" s="624">
        <v>80.2</v>
      </c>
    </row>
    <row r="20" spans="1:12">
      <c r="A20" s="453">
        <v>2016</v>
      </c>
      <c r="B20" s="623">
        <v>72</v>
      </c>
      <c r="C20" s="624">
        <v>32.5</v>
      </c>
      <c r="D20" s="623">
        <v>28.2</v>
      </c>
      <c r="E20" s="625">
        <v>58.6</v>
      </c>
      <c r="F20" s="625">
        <v>69.5</v>
      </c>
      <c r="G20" s="625">
        <v>64.7</v>
      </c>
      <c r="H20" s="624">
        <v>24.1</v>
      </c>
      <c r="I20" s="623">
        <v>17.8</v>
      </c>
      <c r="J20" s="625">
        <v>48.4</v>
      </c>
      <c r="K20" s="625">
        <v>59.7</v>
      </c>
      <c r="L20" s="624">
        <v>79.7</v>
      </c>
    </row>
    <row r="21" spans="1:12">
      <c r="A21" s="453">
        <v>2015</v>
      </c>
      <c r="B21" s="623">
        <v>71.599999999999994</v>
      </c>
      <c r="C21" s="624">
        <v>31.5</v>
      </c>
      <c r="D21" s="623">
        <v>28.2</v>
      </c>
      <c r="E21" s="625">
        <v>57.9</v>
      </c>
      <c r="F21" s="625">
        <v>68.400000000000006</v>
      </c>
      <c r="G21" s="625">
        <v>63.7</v>
      </c>
      <c r="H21" s="624">
        <v>23.3</v>
      </c>
      <c r="I21" s="623">
        <v>18.600000000000001</v>
      </c>
      <c r="J21" s="625">
        <v>48.1</v>
      </c>
      <c r="K21" s="625">
        <v>59.2</v>
      </c>
      <c r="L21" s="624">
        <v>79.8</v>
      </c>
    </row>
    <row r="22" spans="1:12" ht="15" thickBot="1">
      <c r="A22" s="454">
        <v>2014</v>
      </c>
      <c r="B22" s="626">
        <v>71.3</v>
      </c>
      <c r="C22" s="627">
        <v>30.3</v>
      </c>
      <c r="D22" s="626">
        <v>27.8</v>
      </c>
      <c r="E22" s="628">
        <v>55.9</v>
      </c>
      <c r="F22" s="628">
        <v>67.8</v>
      </c>
      <c r="G22" s="628">
        <v>62.4</v>
      </c>
      <c r="H22" s="627">
        <v>22.8</v>
      </c>
      <c r="I22" s="626">
        <v>19.100000000000001</v>
      </c>
      <c r="J22" s="628">
        <v>47.8</v>
      </c>
      <c r="K22" s="628">
        <v>58.5</v>
      </c>
      <c r="L22" s="627">
        <v>79.2</v>
      </c>
    </row>
    <row r="23" spans="1:12">
      <c r="A23" s="519"/>
      <c r="B23" s="521"/>
      <c r="C23" s="521"/>
      <c r="D23" s="521"/>
      <c r="E23" s="521"/>
      <c r="F23" s="521"/>
      <c r="G23" s="521"/>
      <c r="H23" s="521"/>
      <c r="I23" s="521"/>
      <c r="J23" s="521"/>
      <c r="K23" s="521"/>
      <c r="L23" s="521"/>
    </row>
    <row r="25" spans="1:12">
      <c r="A25" s="101" t="s">
        <v>225</v>
      </c>
    </row>
  </sheetData>
  <mergeCells count="11">
    <mergeCell ref="A15:A16"/>
    <mergeCell ref="A1:L2"/>
    <mergeCell ref="A14:L14"/>
    <mergeCell ref="A3:L3"/>
    <mergeCell ref="A4:A5"/>
    <mergeCell ref="B4:C4"/>
    <mergeCell ref="D4:H4"/>
    <mergeCell ref="I4:L4"/>
    <mergeCell ref="B15:C15"/>
    <mergeCell ref="D15:H15"/>
    <mergeCell ref="I15:L15"/>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E13"/>
  <sheetViews>
    <sheetView workbookViewId="0">
      <selection activeCell="D17" sqref="D17"/>
    </sheetView>
  </sheetViews>
  <sheetFormatPr baseColWidth="10" defaultColWidth="10.83203125" defaultRowHeight="14"/>
  <cols>
    <col min="1" max="1" width="8.33203125" style="101" customWidth="1"/>
    <col min="2" max="8" width="10.83203125" style="4" customWidth="1"/>
    <col min="9" max="31" width="13.33203125" style="4" customWidth="1"/>
    <col min="32" max="16384" width="10.83203125" style="4"/>
  </cols>
  <sheetData>
    <row r="1" spans="1:31" ht="20" customHeight="1">
      <c r="A1" s="747" t="s">
        <v>259</v>
      </c>
      <c r="B1" s="748"/>
      <c r="C1" s="748"/>
      <c r="D1" s="748"/>
      <c r="E1" s="748"/>
      <c r="F1" s="748"/>
      <c r="G1" s="748"/>
      <c r="H1" s="748"/>
      <c r="I1" s="748"/>
      <c r="J1" s="748"/>
      <c r="K1" s="748"/>
      <c r="L1" s="748"/>
      <c r="M1" s="748"/>
      <c r="N1" s="748"/>
      <c r="O1" s="748"/>
      <c r="P1" s="748"/>
      <c r="Q1" s="748"/>
      <c r="R1" s="748"/>
      <c r="S1" s="748"/>
      <c r="T1" s="748"/>
      <c r="U1" s="748"/>
      <c r="V1" s="748"/>
      <c r="W1" s="748"/>
      <c r="X1" s="748"/>
      <c r="Y1" s="748"/>
      <c r="Z1" s="748"/>
      <c r="AA1" s="748"/>
      <c r="AB1" s="748"/>
      <c r="AC1" s="748"/>
      <c r="AD1" s="748"/>
      <c r="AE1" s="749"/>
    </row>
    <row r="2" spans="1:31" s="3" customFormat="1" ht="20" customHeight="1" thickBot="1">
      <c r="A2" s="750"/>
      <c r="B2" s="751"/>
      <c r="C2" s="751"/>
      <c r="D2" s="751"/>
      <c r="E2" s="751"/>
      <c r="F2" s="751"/>
      <c r="G2" s="751"/>
      <c r="H2" s="751"/>
      <c r="I2" s="751"/>
      <c r="J2" s="751"/>
      <c r="K2" s="751"/>
      <c r="L2" s="751"/>
      <c r="M2" s="751"/>
      <c r="N2" s="751"/>
      <c r="O2" s="751"/>
      <c r="P2" s="751"/>
      <c r="Q2" s="751"/>
      <c r="R2" s="751"/>
      <c r="S2" s="751"/>
      <c r="T2" s="751"/>
      <c r="U2" s="751"/>
      <c r="V2" s="751"/>
      <c r="W2" s="751"/>
      <c r="X2" s="751"/>
      <c r="Y2" s="751"/>
      <c r="Z2" s="751"/>
      <c r="AA2" s="751"/>
      <c r="AB2" s="751"/>
      <c r="AC2" s="751"/>
      <c r="AD2" s="751"/>
      <c r="AE2" s="752"/>
    </row>
    <row r="3" spans="1:31" s="101" customFormat="1" ht="15" thickBot="1">
      <c r="A3" s="801" t="s">
        <v>131</v>
      </c>
      <c r="B3" s="826" t="s">
        <v>132</v>
      </c>
      <c r="C3" s="827"/>
      <c r="D3" s="826" t="s">
        <v>133</v>
      </c>
      <c r="E3" s="828"/>
      <c r="F3" s="828"/>
      <c r="G3" s="828"/>
      <c r="H3" s="827"/>
      <c r="I3" s="826" t="s">
        <v>158</v>
      </c>
      <c r="J3" s="828"/>
      <c r="K3" s="828"/>
      <c r="L3" s="829"/>
      <c r="M3" s="767" t="s">
        <v>135</v>
      </c>
      <c r="N3" s="768"/>
      <c r="O3" s="768"/>
      <c r="P3" s="768"/>
      <c r="Q3" s="769"/>
      <c r="R3" s="823" t="s">
        <v>137</v>
      </c>
      <c r="S3" s="824"/>
      <c r="T3" s="824"/>
      <c r="U3" s="824"/>
      <c r="V3" s="825"/>
      <c r="W3" s="823" t="s">
        <v>172</v>
      </c>
      <c r="X3" s="824"/>
      <c r="Y3" s="824"/>
      <c r="Z3" s="824"/>
      <c r="AA3" s="824"/>
      <c r="AB3" s="824"/>
      <c r="AC3" s="824"/>
      <c r="AD3" s="824"/>
      <c r="AE3" s="825"/>
    </row>
    <row r="4" spans="1:31" s="101" customFormat="1" ht="61" thickBot="1">
      <c r="A4" s="802"/>
      <c r="B4" s="457" t="s">
        <v>61</v>
      </c>
      <c r="C4" s="458" t="s">
        <v>62</v>
      </c>
      <c r="D4" s="459" t="s">
        <v>138</v>
      </c>
      <c r="E4" s="460" t="s">
        <v>139</v>
      </c>
      <c r="F4" s="460" t="s">
        <v>140</v>
      </c>
      <c r="G4" s="460" t="s">
        <v>141</v>
      </c>
      <c r="H4" s="461" t="s">
        <v>142</v>
      </c>
      <c r="I4" s="462" t="s">
        <v>143</v>
      </c>
      <c r="J4" s="463" t="s">
        <v>144</v>
      </c>
      <c r="K4" s="463" t="s">
        <v>273</v>
      </c>
      <c r="L4" s="464" t="s">
        <v>146</v>
      </c>
      <c r="M4" s="465" t="s">
        <v>147</v>
      </c>
      <c r="N4" s="466" t="s">
        <v>148</v>
      </c>
      <c r="O4" s="466" t="s">
        <v>149</v>
      </c>
      <c r="P4" s="467" t="s">
        <v>150</v>
      </c>
      <c r="Q4" s="468" t="s">
        <v>151</v>
      </c>
      <c r="R4" s="469" t="s">
        <v>154</v>
      </c>
      <c r="S4" s="470" t="s">
        <v>155</v>
      </c>
      <c r="T4" s="470" t="s">
        <v>264</v>
      </c>
      <c r="U4" s="470" t="s">
        <v>265</v>
      </c>
      <c r="V4" s="471" t="s">
        <v>156</v>
      </c>
      <c r="W4" s="472" t="s">
        <v>173</v>
      </c>
      <c r="X4" s="473" t="s">
        <v>174</v>
      </c>
      <c r="Y4" s="473" t="s">
        <v>175</v>
      </c>
      <c r="Z4" s="473" t="s">
        <v>176</v>
      </c>
      <c r="AA4" s="473" t="s">
        <v>177</v>
      </c>
      <c r="AB4" s="474" t="s">
        <v>178</v>
      </c>
      <c r="AC4" s="473" t="s">
        <v>267</v>
      </c>
      <c r="AD4" s="473" t="s">
        <v>275</v>
      </c>
      <c r="AE4" s="475" t="s">
        <v>179</v>
      </c>
    </row>
    <row r="5" spans="1:31">
      <c r="A5" s="476">
        <v>2019</v>
      </c>
      <c r="B5" s="54">
        <v>8509</v>
      </c>
      <c r="C5" s="55">
        <v>20411</v>
      </c>
      <c r="D5" s="54">
        <v>4321</v>
      </c>
      <c r="E5" s="56">
        <v>2164</v>
      </c>
      <c r="F5" s="56">
        <v>3609</v>
      </c>
      <c r="G5" s="56">
        <v>7474</v>
      </c>
      <c r="H5" s="57">
        <v>11353</v>
      </c>
      <c r="I5" s="58">
        <v>4506</v>
      </c>
      <c r="J5" s="56">
        <v>17457</v>
      </c>
      <c r="K5" s="56">
        <v>4806</v>
      </c>
      <c r="L5" s="57">
        <v>2151</v>
      </c>
      <c r="M5" s="59">
        <v>2340</v>
      </c>
      <c r="N5" s="60">
        <v>2369</v>
      </c>
      <c r="O5" s="60">
        <v>4747</v>
      </c>
      <c r="P5" s="61">
        <v>10661</v>
      </c>
      <c r="Q5" s="62">
        <v>8804</v>
      </c>
      <c r="R5" s="63">
        <v>10661</v>
      </c>
      <c r="S5" s="64">
        <v>8804</v>
      </c>
      <c r="T5" s="64">
        <v>977</v>
      </c>
      <c r="U5" s="64">
        <v>7114</v>
      </c>
      <c r="V5" s="65">
        <v>1365</v>
      </c>
      <c r="W5" s="63">
        <v>627</v>
      </c>
      <c r="X5" s="64">
        <v>1659</v>
      </c>
      <c r="Y5" s="64">
        <v>103</v>
      </c>
      <c r="Z5" s="39">
        <v>11359</v>
      </c>
      <c r="AA5" s="39">
        <v>4375</v>
      </c>
      <c r="AB5" s="39">
        <v>4959</v>
      </c>
      <c r="AC5" s="39">
        <v>3906</v>
      </c>
      <c r="AD5" s="39">
        <v>1617</v>
      </c>
      <c r="AE5" s="40">
        <v>316</v>
      </c>
    </row>
    <row r="6" spans="1:31">
      <c r="A6" s="477">
        <v>2018</v>
      </c>
      <c r="B6" s="66">
        <v>8206</v>
      </c>
      <c r="C6" s="67">
        <v>20174</v>
      </c>
      <c r="D6" s="66">
        <v>4385</v>
      </c>
      <c r="E6" s="68">
        <v>2218</v>
      </c>
      <c r="F6" s="68">
        <v>3642</v>
      </c>
      <c r="G6" s="68">
        <v>7373</v>
      </c>
      <c r="H6" s="69">
        <v>10763</v>
      </c>
      <c r="I6" s="70">
        <v>4559</v>
      </c>
      <c r="J6" s="68">
        <v>17353</v>
      </c>
      <c r="K6" s="68">
        <v>4483</v>
      </c>
      <c r="L6" s="69">
        <v>1985</v>
      </c>
      <c r="M6" s="71">
        <v>2427</v>
      </c>
      <c r="N6" s="72">
        <v>2320</v>
      </c>
      <c r="O6" s="72">
        <v>4481</v>
      </c>
      <c r="P6" s="73">
        <v>10311</v>
      </c>
      <c r="Q6" s="74">
        <v>8841</v>
      </c>
      <c r="R6" s="127">
        <v>10311</v>
      </c>
      <c r="S6" s="128">
        <v>8841</v>
      </c>
      <c r="T6" s="128">
        <v>1040</v>
      </c>
      <c r="U6" s="128">
        <v>6695</v>
      </c>
      <c r="V6" s="129">
        <v>1494</v>
      </c>
      <c r="W6" s="127">
        <v>546</v>
      </c>
      <c r="X6" s="128">
        <v>1624</v>
      </c>
      <c r="Y6" s="128">
        <v>155</v>
      </c>
      <c r="Z6" s="128">
        <v>11061</v>
      </c>
      <c r="AA6" s="128">
        <v>4472</v>
      </c>
      <c r="AB6" s="128">
        <v>4536</v>
      </c>
      <c r="AC6" s="128">
        <v>4040</v>
      </c>
      <c r="AD6" s="128">
        <v>1722</v>
      </c>
      <c r="AE6" s="129">
        <v>222</v>
      </c>
    </row>
    <row r="7" spans="1:31">
      <c r="A7" s="477">
        <v>2017</v>
      </c>
      <c r="B7" s="66">
        <v>8166</v>
      </c>
      <c r="C7" s="67">
        <v>20085</v>
      </c>
      <c r="D7" s="66">
        <v>4489</v>
      </c>
      <c r="E7" s="68">
        <v>2240</v>
      </c>
      <c r="F7" s="68">
        <v>3665</v>
      </c>
      <c r="G7" s="68">
        <v>7391</v>
      </c>
      <c r="H7" s="69">
        <v>10466</v>
      </c>
      <c r="I7" s="70">
        <v>4658</v>
      </c>
      <c r="J7" s="68">
        <v>17414</v>
      </c>
      <c r="K7" s="68">
        <v>4367</v>
      </c>
      <c r="L7" s="69">
        <v>1812</v>
      </c>
      <c r="M7" s="71">
        <v>2420</v>
      </c>
      <c r="N7" s="72">
        <v>2241</v>
      </c>
      <c r="O7" s="72">
        <v>4214</v>
      </c>
      <c r="P7" s="73">
        <v>10159</v>
      </c>
      <c r="Q7" s="74">
        <v>9216</v>
      </c>
      <c r="R7" s="78">
        <v>10159</v>
      </c>
      <c r="S7" s="79">
        <v>9216</v>
      </c>
      <c r="T7" s="79">
        <v>1009</v>
      </c>
      <c r="U7" s="79">
        <v>6383</v>
      </c>
      <c r="V7" s="80">
        <v>1483</v>
      </c>
      <c r="W7" s="81">
        <v>637</v>
      </c>
      <c r="X7" s="82">
        <v>1627</v>
      </c>
      <c r="Y7" s="82">
        <v>85</v>
      </c>
      <c r="Z7" s="83">
        <v>11133</v>
      </c>
      <c r="AA7" s="83">
        <v>4467</v>
      </c>
      <c r="AB7" s="83">
        <v>4366</v>
      </c>
      <c r="AC7" s="83">
        <v>4009</v>
      </c>
      <c r="AD7" s="83">
        <v>1714</v>
      </c>
      <c r="AE7" s="84">
        <v>212</v>
      </c>
    </row>
    <row r="8" spans="1:31">
      <c r="A8" s="477">
        <v>2016</v>
      </c>
      <c r="B8" s="66">
        <v>8133</v>
      </c>
      <c r="C8" s="67">
        <v>20052</v>
      </c>
      <c r="D8" s="66">
        <v>4522</v>
      </c>
      <c r="E8" s="68">
        <v>2297</v>
      </c>
      <c r="F8" s="68">
        <v>3775</v>
      </c>
      <c r="G8" s="68">
        <v>7451</v>
      </c>
      <c r="H8" s="69">
        <v>10139</v>
      </c>
      <c r="I8" s="70">
        <v>4784</v>
      </c>
      <c r="J8" s="68">
        <v>17403</v>
      </c>
      <c r="K8" s="68">
        <v>4241</v>
      </c>
      <c r="L8" s="69">
        <v>1757</v>
      </c>
      <c r="M8" s="71">
        <v>2452</v>
      </c>
      <c r="N8" s="72">
        <v>2223</v>
      </c>
      <c r="O8" s="72">
        <v>3996</v>
      </c>
      <c r="P8" s="73">
        <v>9953</v>
      </c>
      <c r="Q8" s="74">
        <v>9563</v>
      </c>
      <c r="R8" s="78">
        <v>9953</v>
      </c>
      <c r="S8" s="79">
        <v>9563</v>
      </c>
      <c r="T8" s="79">
        <v>977</v>
      </c>
      <c r="U8" s="79">
        <v>6226</v>
      </c>
      <c r="V8" s="80">
        <v>1467</v>
      </c>
      <c r="W8" s="78">
        <v>658</v>
      </c>
      <c r="X8" s="79">
        <v>1762</v>
      </c>
      <c r="Y8" s="79">
        <v>89</v>
      </c>
      <c r="Z8" s="49">
        <v>11098</v>
      </c>
      <c r="AA8" s="49">
        <v>4541</v>
      </c>
      <c r="AB8" s="49">
        <v>4160</v>
      </c>
      <c r="AC8" s="49">
        <v>4036</v>
      </c>
      <c r="AD8" s="49">
        <v>1637</v>
      </c>
      <c r="AE8" s="50">
        <v>205</v>
      </c>
    </row>
    <row r="9" spans="1:31">
      <c r="A9" s="477">
        <v>2015</v>
      </c>
      <c r="B9" s="66">
        <v>8120</v>
      </c>
      <c r="C9" s="67">
        <v>20056</v>
      </c>
      <c r="D9" s="66">
        <v>4537</v>
      </c>
      <c r="E9" s="68">
        <v>2306</v>
      </c>
      <c r="F9" s="68">
        <v>3955</v>
      </c>
      <c r="G9" s="68">
        <v>7494</v>
      </c>
      <c r="H9" s="69">
        <v>9884</v>
      </c>
      <c r="I9" s="70">
        <v>4874</v>
      </c>
      <c r="J9" s="68">
        <v>17573</v>
      </c>
      <c r="K9" s="68">
        <v>4135</v>
      </c>
      <c r="L9" s="69">
        <v>1595</v>
      </c>
      <c r="M9" s="71">
        <v>2483</v>
      </c>
      <c r="N9" s="72">
        <v>2198</v>
      </c>
      <c r="O9" s="72">
        <v>3605</v>
      </c>
      <c r="P9" s="73">
        <v>9791</v>
      </c>
      <c r="Q9" s="74">
        <v>10099</v>
      </c>
      <c r="R9" s="78">
        <v>9791</v>
      </c>
      <c r="S9" s="79">
        <v>10099</v>
      </c>
      <c r="T9" s="79">
        <v>959</v>
      </c>
      <c r="U9" s="79">
        <v>5868</v>
      </c>
      <c r="V9" s="80">
        <v>1458</v>
      </c>
      <c r="W9" s="78">
        <v>676</v>
      </c>
      <c r="X9" s="79">
        <v>1726</v>
      </c>
      <c r="Y9" s="79">
        <v>94</v>
      </c>
      <c r="Z9" s="49">
        <v>11498</v>
      </c>
      <c r="AA9" s="49">
        <v>4486</v>
      </c>
      <c r="AB9" s="49">
        <v>4082</v>
      </c>
      <c r="AC9" s="49">
        <v>3878</v>
      </c>
      <c r="AD9" s="49">
        <v>1486</v>
      </c>
      <c r="AE9" s="50">
        <v>250</v>
      </c>
    </row>
    <row r="10" spans="1:31" ht="15" thickBot="1">
      <c r="A10" s="478">
        <v>2014</v>
      </c>
      <c r="B10" s="85">
        <v>8089</v>
      </c>
      <c r="C10" s="86">
        <v>20112</v>
      </c>
      <c r="D10" s="85">
        <v>4529</v>
      </c>
      <c r="E10" s="87">
        <v>2407</v>
      </c>
      <c r="F10" s="87">
        <v>4078</v>
      </c>
      <c r="G10" s="87">
        <v>7607</v>
      </c>
      <c r="H10" s="88">
        <v>9579</v>
      </c>
      <c r="I10" s="89">
        <v>4970</v>
      </c>
      <c r="J10" s="87">
        <v>17608</v>
      </c>
      <c r="K10" s="87">
        <v>4124</v>
      </c>
      <c r="L10" s="88">
        <v>1497</v>
      </c>
      <c r="M10" s="90">
        <v>2521</v>
      </c>
      <c r="N10" s="91">
        <v>2209</v>
      </c>
      <c r="O10" s="91">
        <v>3419</v>
      </c>
      <c r="P10" s="92">
        <v>9471</v>
      </c>
      <c r="Q10" s="93">
        <v>10581</v>
      </c>
      <c r="R10" s="94">
        <v>9471</v>
      </c>
      <c r="S10" s="95">
        <v>10581</v>
      </c>
      <c r="T10" s="95">
        <v>975</v>
      </c>
      <c r="U10" s="95">
        <v>5690</v>
      </c>
      <c r="V10" s="96">
        <v>1484</v>
      </c>
      <c r="W10" s="97">
        <v>615</v>
      </c>
      <c r="X10" s="98">
        <v>1869</v>
      </c>
      <c r="Y10" s="98">
        <v>94</v>
      </c>
      <c r="Z10" s="99">
        <v>11589</v>
      </c>
      <c r="AA10" s="99">
        <v>4470</v>
      </c>
      <c r="AB10" s="99">
        <v>3827</v>
      </c>
      <c r="AC10" s="99">
        <v>3922</v>
      </c>
      <c r="AD10" s="99">
        <v>1493</v>
      </c>
      <c r="AE10" s="100">
        <v>321</v>
      </c>
    </row>
    <row r="13" spans="1:31">
      <c r="A13" s="101" t="s">
        <v>225</v>
      </c>
    </row>
  </sheetData>
  <mergeCells count="8">
    <mergeCell ref="R3:V3"/>
    <mergeCell ref="W3:AE3"/>
    <mergeCell ref="A1:AE2"/>
    <mergeCell ref="A3:A4"/>
    <mergeCell ref="B3:C3"/>
    <mergeCell ref="D3:H3"/>
    <mergeCell ref="I3:L3"/>
    <mergeCell ref="M3:Q3"/>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Y173"/>
  <sheetViews>
    <sheetView workbookViewId="0">
      <pane xSplit="1" ySplit="5" topLeftCell="R6" activePane="bottomRight" state="frozen"/>
      <selection pane="topRight" activeCell="B1" sqref="B1"/>
      <selection pane="bottomLeft" activeCell="A5" sqref="A5"/>
      <selection pane="bottomRight" sqref="A1:Y2"/>
    </sheetView>
  </sheetViews>
  <sheetFormatPr baseColWidth="10" defaultColWidth="11.5" defaultRowHeight="14"/>
  <cols>
    <col min="1" max="1" width="13.33203125" style="3" customWidth="1"/>
    <col min="2" max="3" width="9.1640625" style="4" bestFit="1" customWidth="1"/>
    <col min="4" max="4" width="7.6640625" style="4" bestFit="1" customWidth="1"/>
    <col min="5" max="5" width="10.6640625" style="108" bestFit="1" customWidth="1"/>
    <col min="6" max="8" width="9.1640625" style="4" bestFit="1" customWidth="1"/>
    <col min="9" max="9" width="10.6640625" style="108" bestFit="1" customWidth="1"/>
    <col min="10" max="10" width="10.6640625" style="4" bestFit="1" customWidth="1"/>
    <col min="11" max="12" width="9.1640625" style="4" bestFit="1" customWidth="1"/>
    <col min="13" max="13" width="10.6640625" style="108" bestFit="1" customWidth="1"/>
    <col min="14" max="14" width="11.6640625" style="4" bestFit="1" customWidth="1"/>
    <col min="15" max="16" width="10.6640625" style="4" bestFit="1" customWidth="1"/>
    <col min="17" max="17" width="11.6640625" style="108" bestFit="1" customWidth="1"/>
    <col min="18" max="18" width="11.6640625" style="4" bestFit="1" customWidth="1"/>
    <col min="19" max="20" width="10.6640625" style="4" bestFit="1" customWidth="1"/>
    <col min="21" max="21" width="11.6640625" style="108" bestFit="1" customWidth="1"/>
    <col min="22" max="24" width="10.6640625" style="4" bestFit="1" customWidth="1"/>
    <col min="25" max="25" width="11.6640625" style="108" bestFit="1" customWidth="1"/>
    <col min="26" max="16384" width="11.5" style="4"/>
  </cols>
  <sheetData>
    <row r="1" spans="1:25" ht="20" customHeight="1">
      <c r="A1" s="830" t="s">
        <v>229</v>
      </c>
      <c r="B1" s="830"/>
      <c r="C1" s="830"/>
      <c r="D1" s="830"/>
      <c r="E1" s="830"/>
      <c r="F1" s="830"/>
      <c r="G1" s="830"/>
      <c r="H1" s="830"/>
      <c r="I1" s="830"/>
      <c r="J1" s="830"/>
      <c r="K1" s="830"/>
      <c r="L1" s="830"/>
      <c r="M1" s="830"/>
      <c r="N1" s="830"/>
      <c r="O1" s="830"/>
      <c r="P1" s="830"/>
      <c r="Q1" s="830"/>
      <c r="R1" s="830"/>
      <c r="S1" s="830"/>
      <c r="T1" s="830"/>
      <c r="U1" s="830"/>
      <c r="V1" s="830"/>
      <c r="W1" s="830"/>
      <c r="X1" s="830"/>
      <c r="Y1" s="831"/>
    </row>
    <row r="2" spans="1:25" ht="20" customHeight="1" thickBot="1">
      <c r="A2" s="832"/>
      <c r="B2" s="832"/>
      <c r="C2" s="832"/>
      <c r="D2" s="832"/>
      <c r="E2" s="832"/>
      <c r="F2" s="832"/>
      <c r="G2" s="832"/>
      <c r="H2" s="832"/>
      <c r="I2" s="832"/>
      <c r="J2" s="832"/>
      <c r="K2" s="832"/>
      <c r="L2" s="832"/>
      <c r="M2" s="832"/>
      <c r="N2" s="832"/>
      <c r="O2" s="832"/>
      <c r="P2" s="832"/>
      <c r="Q2" s="832"/>
      <c r="R2" s="832"/>
      <c r="S2" s="832"/>
      <c r="T2" s="832"/>
      <c r="U2" s="832"/>
      <c r="V2" s="832"/>
      <c r="W2" s="832"/>
      <c r="X2" s="832"/>
      <c r="Y2" s="833"/>
    </row>
    <row r="3" spans="1:25" s="370" customFormat="1" ht="31" customHeight="1" thickBot="1">
      <c r="A3" s="834" t="s">
        <v>9</v>
      </c>
      <c r="B3" s="843" t="s">
        <v>0</v>
      </c>
      <c r="C3" s="844"/>
      <c r="D3" s="844"/>
      <c r="E3" s="844"/>
      <c r="F3" s="844"/>
      <c r="G3" s="844"/>
      <c r="H3" s="844"/>
      <c r="I3" s="844"/>
      <c r="J3" s="844"/>
      <c r="K3" s="844"/>
      <c r="L3" s="844"/>
      <c r="M3" s="845"/>
      <c r="N3" s="846" t="s">
        <v>1</v>
      </c>
      <c r="O3" s="847"/>
      <c r="P3" s="847"/>
      <c r="Q3" s="847"/>
      <c r="R3" s="847"/>
      <c r="S3" s="847"/>
      <c r="T3" s="847"/>
      <c r="U3" s="847"/>
      <c r="V3" s="847"/>
      <c r="W3" s="847"/>
      <c r="X3" s="847"/>
      <c r="Y3" s="848"/>
    </row>
    <row r="4" spans="1:25" s="370" customFormat="1" ht="28" customHeight="1">
      <c r="A4" s="835"/>
      <c r="B4" s="840" t="s">
        <v>67</v>
      </c>
      <c r="C4" s="841"/>
      <c r="D4" s="841"/>
      <c r="E4" s="842"/>
      <c r="F4" s="840" t="s">
        <v>129</v>
      </c>
      <c r="G4" s="841"/>
      <c r="H4" s="841"/>
      <c r="I4" s="842"/>
      <c r="J4" s="840" t="s">
        <v>130</v>
      </c>
      <c r="K4" s="841"/>
      <c r="L4" s="841"/>
      <c r="M4" s="842"/>
      <c r="N4" s="837" t="s">
        <v>67</v>
      </c>
      <c r="O4" s="838"/>
      <c r="P4" s="838"/>
      <c r="Q4" s="839"/>
      <c r="R4" s="837" t="s">
        <v>129</v>
      </c>
      <c r="S4" s="838"/>
      <c r="T4" s="838"/>
      <c r="U4" s="839"/>
      <c r="V4" s="837" t="s">
        <v>130</v>
      </c>
      <c r="W4" s="838"/>
      <c r="X4" s="838"/>
      <c r="Y4" s="839"/>
    </row>
    <row r="5" spans="1:25" s="370" customFormat="1" ht="26" customHeight="1" thickBot="1">
      <c r="A5" s="835"/>
      <c r="B5" s="556" t="s">
        <v>208</v>
      </c>
      <c r="C5" s="557" t="s">
        <v>211</v>
      </c>
      <c r="D5" s="557" t="s">
        <v>212</v>
      </c>
      <c r="E5" s="558" t="s">
        <v>60</v>
      </c>
      <c r="F5" s="556" t="s">
        <v>208</v>
      </c>
      <c r="G5" s="557" t="s">
        <v>211</v>
      </c>
      <c r="H5" s="557" t="s">
        <v>212</v>
      </c>
      <c r="I5" s="558" t="s">
        <v>60</v>
      </c>
      <c r="J5" s="556" t="s">
        <v>208</v>
      </c>
      <c r="K5" s="557" t="s">
        <v>211</v>
      </c>
      <c r="L5" s="557" t="s">
        <v>212</v>
      </c>
      <c r="M5" s="558" t="s">
        <v>60</v>
      </c>
      <c r="N5" s="559" t="s">
        <v>208</v>
      </c>
      <c r="O5" s="560" t="s">
        <v>211</v>
      </c>
      <c r="P5" s="560" t="s">
        <v>212</v>
      </c>
      <c r="Q5" s="561" t="s">
        <v>60</v>
      </c>
      <c r="R5" s="559" t="s">
        <v>208</v>
      </c>
      <c r="S5" s="560" t="s">
        <v>211</v>
      </c>
      <c r="T5" s="560" t="s">
        <v>212</v>
      </c>
      <c r="U5" s="561" t="s">
        <v>60</v>
      </c>
      <c r="V5" s="559" t="s">
        <v>208</v>
      </c>
      <c r="W5" s="560" t="s">
        <v>211</v>
      </c>
      <c r="X5" s="560" t="s">
        <v>212</v>
      </c>
      <c r="Y5" s="561" t="s">
        <v>60</v>
      </c>
    </row>
    <row r="6" spans="1:25">
      <c r="A6" s="540">
        <v>43831</v>
      </c>
      <c r="B6" s="686">
        <v>4407535</v>
      </c>
      <c r="C6" s="137">
        <v>563290</v>
      </c>
      <c r="D6" s="138">
        <v>356490</v>
      </c>
      <c r="E6" s="139">
        <f>B6+C6+D6</f>
        <v>5327315</v>
      </c>
      <c r="F6" s="140">
        <v>4123150</v>
      </c>
      <c r="G6" s="137">
        <v>516728</v>
      </c>
      <c r="H6" s="137">
        <v>356118</v>
      </c>
      <c r="I6" s="139">
        <f>F6+G6+H6</f>
        <v>4995996</v>
      </c>
      <c r="J6" s="137">
        <v>1870595</v>
      </c>
      <c r="K6" s="137">
        <v>296460</v>
      </c>
      <c r="L6" s="137">
        <v>333790</v>
      </c>
      <c r="M6" s="139">
        <f>J6+K6+L6</f>
        <v>2500845</v>
      </c>
      <c r="N6" s="152">
        <v>15769214</v>
      </c>
      <c r="O6" s="153">
        <v>2895648</v>
      </c>
      <c r="P6" s="153">
        <v>3113234</v>
      </c>
      <c r="Q6" s="743">
        <f>N6+O6+P6</f>
        <v>21778096</v>
      </c>
      <c r="R6" s="153">
        <v>14154168</v>
      </c>
      <c r="S6" s="153">
        <v>2766914</v>
      </c>
      <c r="T6" s="153">
        <v>3110922</v>
      </c>
      <c r="U6" s="743">
        <f>R6+S6+T6</f>
        <v>20032004</v>
      </c>
      <c r="V6" s="153">
        <v>8042379</v>
      </c>
      <c r="W6" s="153">
        <v>2672454</v>
      </c>
      <c r="X6" s="153">
        <v>2281601</v>
      </c>
      <c r="Y6" s="743">
        <f>V6+W6+X6</f>
        <v>12996434</v>
      </c>
    </row>
    <row r="7" spans="1:25">
      <c r="A7" s="675">
        <v>43800</v>
      </c>
      <c r="B7" s="676">
        <v>4425287</v>
      </c>
      <c r="C7" s="677">
        <v>561172</v>
      </c>
      <c r="D7" s="678">
        <v>352143</v>
      </c>
      <c r="E7" s="679">
        <f>B7+C7+D7</f>
        <v>5338602</v>
      </c>
      <c r="F7" s="680">
        <v>4130578</v>
      </c>
      <c r="G7" s="677">
        <v>514166</v>
      </c>
      <c r="H7" s="677">
        <v>351773</v>
      </c>
      <c r="I7" s="679">
        <f>F7+G7+H7</f>
        <v>4996517</v>
      </c>
      <c r="J7" s="677">
        <v>1866809</v>
      </c>
      <c r="K7" s="677">
        <v>296469</v>
      </c>
      <c r="L7" s="677">
        <v>333820</v>
      </c>
      <c r="M7" s="681">
        <f>J7+K7+L7</f>
        <v>2497098</v>
      </c>
      <c r="N7" s="682">
        <v>16010002</v>
      </c>
      <c r="O7" s="683">
        <v>2888154</v>
      </c>
      <c r="P7" s="683">
        <v>3102808</v>
      </c>
      <c r="Q7" s="684">
        <f>N7+O7+P7</f>
        <v>22000964</v>
      </c>
      <c r="R7" s="683">
        <v>14314313</v>
      </c>
      <c r="S7" s="683">
        <v>2758067</v>
      </c>
      <c r="T7" s="683">
        <v>3100511</v>
      </c>
      <c r="U7" s="684">
        <f>R7+S7+T7</f>
        <v>20172891</v>
      </c>
      <c r="V7" s="683">
        <v>8025769</v>
      </c>
      <c r="W7" s="683">
        <v>2671576</v>
      </c>
      <c r="X7" s="683">
        <v>2280374</v>
      </c>
      <c r="Y7" s="685">
        <f>V7+W7+X7</f>
        <v>12977719</v>
      </c>
    </row>
    <row r="8" spans="1:25">
      <c r="A8" s="541">
        <v>43770</v>
      </c>
      <c r="B8" s="554">
        <v>4401020</v>
      </c>
      <c r="C8" s="141">
        <v>560675</v>
      </c>
      <c r="D8" s="142">
        <v>351791</v>
      </c>
      <c r="E8" s="143">
        <f t="shared" ref="E8:E71" si="0">B8+C8+D8</f>
        <v>5313486</v>
      </c>
      <c r="F8" s="144">
        <v>4106190</v>
      </c>
      <c r="G8" s="141">
        <v>513211</v>
      </c>
      <c r="H8" s="141">
        <v>351423</v>
      </c>
      <c r="I8" s="143">
        <f t="shared" ref="I8:I71" si="1">F8+G8+H8</f>
        <v>4970824</v>
      </c>
      <c r="J8" s="141">
        <v>1861657</v>
      </c>
      <c r="K8" s="141">
        <v>296374</v>
      </c>
      <c r="L8" s="141">
        <v>333752</v>
      </c>
      <c r="M8" s="145">
        <f t="shared" ref="M8:M71" si="2">J8+K8+L8</f>
        <v>2491783</v>
      </c>
      <c r="N8" s="154">
        <v>16092850</v>
      </c>
      <c r="O8" s="155">
        <v>2867549</v>
      </c>
      <c r="P8" s="155">
        <v>3085586</v>
      </c>
      <c r="Q8" s="156">
        <f t="shared" ref="Q8:Q71" si="3">N8+O8+P8</f>
        <v>22045985</v>
      </c>
      <c r="R8" s="155">
        <v>14393707</v>
      </c>
      <c r="S8" s="155">
        <v>2736801</v>
      </c>
      <c r="T8" s="155">
        <v>3083315</v>
      </c>
      <c r="U8" s="156">
        <f t="shared" ref="U8:U71" si="4">R8+S8+T8</f>
        <v>20213823</v>
      </c>
      <c r="V8" s="155">
        <v>8001145</v>
      </c>
      <c r="W8" s="155">
        <v>2670280</v>
      </c>
      <c r="X8" s="155">
        <v>2278411</v>
      </c>
      <c r="Y8" s="157">
        <f t="shared" ref="Y8:Y71" si="5">V8+W8+X8</f>
        <v>12949836</v>
      </c>
    </row>
    <row r="9" spans="1:25">
      <c r="A9" s="541">
        <v>43739</v>
      </c>
      <c r="B9" s="554">
        <v>4376514</v>
      </c>
      <c r="C9" s="141">
        <v>559331</v>
      </c>
      <c r="D9" s="142">
        <v>352839</v>
      </c>
      <c r="E9" s="143">
        <f t="shared" si="0"/>
        <v>5288684</v>
      </c>
      <c r="F9" s="144">
        <v>4081452</v>
      </c>
      <c r="G9" s="141">
        <v>511681</v>
      </c>
      <c r="H9" s="141">
        <v>352477</v>
      </c>
      <c r="I9" s="143">
        <f t="shared" si="1"/>
        <v>4945610</v>
      </c>
      <c r="J9" s="141">
        <v>1857147</v>
      </c>
      <c r="K9" s="141">
        <v>296148</v>
      </c>
      <c r="L9" s="141">
        <v>333701</v>
      </c>
      <c r="M9" s="145">
        <f t="shared" si="2"/>
        <v>2486996</v>
      </c>
      <c r="N9" s="154">
        <v>16199603</v>
      </c>
      <c r="O9" s="155">
        <v>2891674</v>
      </c>
      <c r="P9" s="155">
        <v>3078044</v>
      </c>
      <c r="Q9" s="156">
        <f t="shared" si="3"/>
        <v>22169321</v>
      </c>
      <c r="R9" s="155">
        <v>14511611</v>
      </c>
      <c r="S9" s="155">
        <v>2760621</v>
      </c>
      <c r="T9" s="155">
        <v>3075826</v>
      </c>
      <c r="U9" s="156">
        <f t="shared" si="4"/>
        <v>20348058</v>
      </c>
      <c r="V9" s="155">
        <v>7980717</v>
      </c>
      <c r="W9" s="155">
        <v>2669991</v>
      </c>
      <c r="X9" s="155">
        <v>2276514</v>
      </c>
      <c r="Y9" s="157">
        <f t="shared" si="5"/>
        <v>12927222</v>
      </c>
    </row>
    <row r="10" spans="1:25">
      <c r="A10" s="541">
        <v>43709</v>
      </c>
      <c r="B10" s="554">
        <v>4348916</v>
      </c>
      <c r="C10" s="141">
        <v>560723</v>
      </c>
      <c r="D10" s="142">
        <v>345907</v>
      </c>
      <c r="E10" s="143">
        <f t="shared" si="0"/>
        <v>5255546</v>
      </c>
      <c r="F10" s="144">
        <v>4059070</v>
      </c>
      <c r="G10" s="141">
        <v>512853</v>
      </c>
      <c r="H10" s="141">
        <v>345548</v>
      </c>
      <c r="I10" s="143">
        <f t="shared" si="1"/>
        <v>4917471</v>
      </c>
      <c r="J10" s="141">
        <v>1851696</v>
      </c>
      <c r="K10" s="141">
        <v>296077</v>
      </c>
      <c r="L10" s="141">
        <v>333020</v>
      </c>
      <c r="M10" s="145">
        <f t="shared" si="2"/>
        <v>2480793</v>
      </c>
      <c r="N10" s="154">
        <v>16099105</v>
      </c>
      <c r="O10" s="155">
        <v>2914693</v>
      </c>
      <c r="P10" s="155">
        <v>3057630</v>
      </c>
      <c r="Q10" s="156">
        <f t="shared" si="3"/>
        <v>22071428</v>
      </c>
      <c r="R10" s="155">
        <v>14440956</v>
      </c>
      <c r="S10" s="155">
        <v>2783328</v>
      </c>
      <c r="T10" s="155">
        <v>3055436</v>
      </c>
      <c r="U10" s="156">
        <f t="shared" si="4"/>
        <v>20279720</v>
      </c>
      <c r="V10" s="155">
        <v>7957160</v>
      </c>
      <c r="W10" s="155">
        <v>2668732</v>
      </c>
      <c r="X10" s="155">
        <v>2270156</v>
      </c>
      <c r="Y10" s="157">
        <f t="shared" si="5"/>
        <v>12896048</v>
      </c>
    </row>
    <row r="11" spans="1:25">
      <c r="A11" s="541">
        <v>43678</v>
      </c>
      <c r="B11" s="554">
        <v>4170257</v>
      </c>
      <c r="C11" s="141">
        <v>558386</v>
      </c>
      <c r="D11" s="142">
        <v>348209</v>
      </c>
      <c r="E11" s="143">
        <f t="shared" si="0"/>
        <v>5076852</v>
      </c>
      <c r="F11" s="144">
        <v>3957295</v>
      </c>
      <c r="G11" s="141">
        <v>509997</v>
      </c>
      <c r="H11" s="141">
        <v>347880</v>
      </c>
      <c r="I11" s="143">
        <f t="shared" si="1"/>
        <v>4815172</v>
      </c>
      <c r="J11" s="141">
        <v>1850867</v>
      </c>
      <c r="K11" s="141">
        <v>296384</v>
      </c>
      <c r="L11" s="141">
        <v>331580</v>
      </c>
      <c r="M11" s="145">
        <f t="shared" si="2"/>
        <v>2478831</v>
      </c>
      <c r="N11" s="154">
        <v>15449307</v>
      </c>
      <c r="O11" s="155">
        <v>2915726</v>
      </c>
      <c r="P11" s="155">
        <v>3044788</v>
      </c>
      <c r="Q11" s="156">
        <f t="shared" si="3"/>
        <v>21409821</v>
      </c>
      <c r="R11" s="155">
        <v>14119665</v>
      </c>
      <c r="S11" s="155">
        <v>2783315</v>
      </c>
      <c r="T11" s="155">
        <v>3042624</v>
      </c>
      <c r="U11" s="156">
        <f t="shared" si="4"/>
        <v>19945604</v>
      </c>
      <c r="V11" s="155">
        <v>7944675</v>
      </c>
      <c r="W11" s="155">
        <v>2671945</v>
      </c>
      <c r="X11" s="155">
        <v>2259982</v>
      </c>
      <c r="Y11" s="157">
        <f t="shared" si="5"/>
        <v>12876602</v>
      </c>
    </row>
    <row r="12" spans="1:25">
      <c r="A12" s="541">
        <v>43647</v>
      </c>
      <c r="B12" s="554">
        <v>4188808</v>
      </c>
      <c r="C12" s="141">
        <v>560712</v>
      </c>
      <c r="D12" s="142">
        <v>351377</v>
      </c>
      <c r="E12" s="143">
        <f t="shared" si="0"/>
        <v>5100897</v>
      </c>
      <c r="F12" s="144">
        <v>3954773</v>
      </c>
      <c r="G12" s="141">
        <v>509937</v>
      </c>
      <c r="H12" s="141">
        <v>351049</v>
      </c>
      <c r="I12" s="143">
        <f t="shared" si="1"/>
        <v>4815759</v>
      </c>
      <c r="J12" s="141">
        <v>1850047</v>
      </c>
      <c r="K12" s="141">
        <v>295991</v>
      </c>
      <c r="L12" s="141">
        <v>331249</v>
      </c>
      <c r="M12" s="145">
        <f t="shared" si="2"/>
        <v>2477287</v>
      </c>
      <c r="N12" s="154">
        <v>15678110</v>
      </c>
      <c r="O12" s="155">
        <v>2976159</v>
      </c>
      <c r="P12" s="155">
        <v>3071202</v>
      </c>
      <c r="Q12" s="156">
        <f t="shared" si="3"/>
        <v>21725471</v>
      </c>
      <c r="R12" s="155">
        <v>14198097</v>
      </c>
      <c r="S12" s="155">
        <v>2835662</v>
      </c>
      <c r="T12" s="155">
        <v>3069057</v>
      </c>
      <c r="U12" s="156">
        <f t="shared" si="4"/>
        <v>20102816</v>
      </c>
      <c r="V12" s="155">
        <v>7919480</v>
      </c>
      <c r="W12" s="155">
        <v>2668747</v>
      </c>
      <c r="X12" s="155">
        <v>2250528</v>
      </c>
      <c r="Y12" s="157">
        <f t="shared" si="5"/>
        <v>12838755</v>
      </c>
    </row>
    <row r="13" spans="1:25">
      <c r="A13" s="541">
        <v>43617</v>
      </c>
      <c r="B13" s="554">
        <v>4293777</v>
      </c>
      <c r="C13" s="141">
        <v>568212</v>
      </c>
      <c r="D13" s="142">
        <v>349220</v>
      </c>
      <c r="E13" s="143">
        <f t="shared" si="0"/>
        <v>5211209</v>
      </c>
      <c r="F13" s="142">
        <v>3962915</v>
      </c>
      <c r="G13" s="141">
        <v>517901</v>
      </c>
      <c r="H13" s="141">
        <v>348893</v>
      </c>
      <c r="I13" s="143">
        <f t="shared" si="1"/>
        <v>4829709</v>
      </c>
      <c r="J13" s="141">
        <v>1850099</v>
      </c>
      <c r="K13" s="141">
        <v>296146</v>
      </c>
      <c r="L13" s="141">
        <v>331568</v>
      </c>
      <c r="M13" s="145">
        <f t="shared" si="2"/>
        <v>2477813</v>
      </c>
      <c r="N13" s="154">
        <v>16186743</v>
      </c>
      <c r="O13" s="155">
        <v>3013351</v>
      </c>
      <c r="P13" s="155">
        <v>3060396</v>
      </c>
      <c r="Q13" s="156">
        <f t="shared" si="3"/>
        <v>22260490</v>
      </c>
      <c r="R13" s="155">
        <v>14287607</v>
      </c>
      <c r="S13" s="155">
        <v>2874942</v>
      </c>
      <c r="T13" s="155">
        <v>3058258</v>
      </c>
      <c r="U13" s="156">
        <f t="shared" si="4"/>
        <v>20220807</v>
      </c>
      <c r="V13" s="155">
        <v>7907930</v>
      </c>
      <c r="W13" s="155">
        <v>2670618</v>
      </c>
      <c r="X13" s="155">
        <v>2249733</v>
      </c>
      <c r="Y13" s="157">
        <f t="shared" si="5"/>
        <v>12828281</v>
      </c>
    </row>
    <row r="14" spans="1:25">
      <c r="A14" s="541">
        <v>43586</v>
      </c>
      <c r="B14" s="554">
        <v>4314642</v>
      </c>
      <c r="C14" s="141">
        <v>566466</v>
      </c>
      <c r="D14" s="142">
        <v>348557</v>
      </c>
      <c r="E14" s="143">
        <f t="shared" si="0"/>
        <v>5229665</v>
      </c>
      <c r="F14" s="144">
        <v>3985810</v>
      </c>
      <c r="G14" s="141">
        <v>515389</v>
      </c>
      <c r="H14" s="141">
        <v>348228</v>
      </c>
      <c r="I14" s="143">
        <f t="shared" si="1"/>
        <v>4849427</v>
      </c>
      <c r="J14" s="141">
        <v>1844256</v>
      </c>
      <c r="K14" s="141">
        <v>295890</v>
      </c>
      <c r="L14" s="141">
        <v>331306</v>
      </c>
      <c r="M14" s="145">
        <f t="shared" si="2"/>
        <v>2471452</v>
      </c>
      <c r="N14" s="154">
        <v>16152490</v>
      </c>
      <c r="O14" s="155">
        <v>2979099</v>
      </c>
      <c r="P14" s="155">
        <v>3057980</v>
      </c>
      <c r="Q14" s="156">
        <f t="shared" si="3"/>
        <v>22189569</v>
      </c>
      <c r="R14" s="155">
        <v>14324472</v>
      </c>
      <c r="S14" s="155">
        <v>2838167</v>
      </c>
      <c r="T14" s="155">
        <v>3055833</v>
      </c>
      <c r="U14" s="156">
        <f t="shared" si="4"/>
        <v>20218472</v>
      </c>
      <c r="V14" s="155">
        <v>7878956</v>
      </c>
      <c r="W14" s="155">
        <v>2669258</v>
      </c>
      <c r="X14" s="155">
        <v>2247429</v>
      </c>
      <c r="Y14" s="157">
        <f t="shared" si="5"/>
        <v>12795643</v>
      </c>
    </row>
    <row r="15" spans="1:25">
      <c r="A15" s="541">
        <v>43556</v>
      </c>
      <c r="B15" s="554">
        <v>4339615</v>
      </c>
      <c r="C15" s="141">
        <v>554011</v>
      </c>
      <c r="D15" s="142">
        <v>349222</v>
      </c>
      <c r="E15" s="143">
        <f t="shared" si="0"/>
        <v>5242848</v>
      </c>
      <c r="F15" s="144">
        <v>3994414</v>
      </c>
      <c r="G15" s="141">
        <v>503556</v>
      </c>
      <c r="H15" s="141">
        <v>348897</v>
      </c>
      <c r="I15" s="143">
        <f t="shared" si="1"/>
        <v>4846867</v>
      </c>
      <c r="J15" s="141">
        <v>1841767</v>
      </c>
      <c r="K15" s="141">
        <v>295473</v>
      </c>
      <c r="L15" s="141">
        <v>330509</v>
      </c>
      <c r="M15" s="145">
        <f t="shared" si="2"/>
        <v>2467749</v>
      </c>
      <c r="N15" s="154">
        <v>16093564</v>
      </c>
      <c r="O15" s="155">
        <v>2900974</v>
      </c>
      <c r="P15" s="155">
        <v>3052272</v>
      </c>
      <c r="Q15" s="156">
        <f t="shared" si="3"/>
        <v>22046810</v>
      </c>
      <c r="R15" s="155">
        <v>14226393</v>
      </c>
      <c r="S15" s="155">
        <v>2761695</v>
      </c>
      <c r="T15" s="155">
        <v>3050182</v>
      </c>
      <c r="U15" s="156">
        <f t="shared" si="4"/>
        <v>20038270</v>
      </c>
      <c r="V15" s="155">
        <v>7851647</v>
      </c>
      <c r="W15" s="155">
        <v>2665985</v>
      </c>
      <c r="X15" s="155">
        <v>2240614</v>
      </c>
      <c r="Y15" s="157">
        <f t="shared" si="5"/>
        <v>12758246</v>
      </c>
    </row>
    <row r="16" spans="1:25">
      <c r="A16" s="541">
        <v>43525</v>
      </c>
      <c r="B16" s="554">
        <v>4317788</v>
      </c>
      <c r="C16" s="141">
        <v>558447</v>
      </c>
      <c r="D16" s="142">
        <v>348360</v>
      </c>
      <c r="E16" s="143">
        <f t="shared" si="0"/>
        <v>5224595</v>
      </c>
      <c r="F16" s="144">
        <v>3970483</v>
      </c>
      <c r="G16" s="141">
        <v>507522</v>
      </c>
      <c r="H16" s="141">
        <v>348039</v>
      </c>
      <c r="I16" s="143">
        <f t="shared" si="1"/>
        <v>4826044</v>
      </c>
      <c r="J16" s="141">
        <v>1835074</v>
      </c>
      <c r="K16" s="141">
        <v>295212</v>
      </c>
      <c r="L16" s="141">
        <v>330067</v>
      </c>
      <c r="M16" s="145">
        <f t="shared" si="2"/>
        <v>2460353</v>
      </c>
      <c r="N16" s="154">
        <v>15854688</v>
      </c>
      <c r="O16" s="155">
        <v>2934765</v>
      </c>
      <c r="P16" s="155">
        <v>3041697</v>
      </c>
      <c r="Q16" s="156">
        <f>N16+O16+P16</f>
        <v>21831150</v>
      </c>
      <c r="R16" s="155">
        <v>13994899</v>
      </c>
      <c r="S16" s="155">
        <v>2793511</v>
      </c>
      <c r="T16" s="155">
        <v>3039681</v>
      </c>
      <c r="U16" s="156">
        <f t="shared" si="4"/>
        <v>19828091</v>
      </c>
      <c r="V16" s="155">
        <v>7821564</v>
      </c>
      <c r="W16" s="155">
        <v>2663200</v>
      </c>
      <c r="X16" s="155">
        <v>2234936</v>
      </c>
      <c r="Y16" s="157">
        <f t="shared" si="5"/>
        <v>12719700</v>
      </c>
    </row>
    <row r="17" spans="1:25">
      <c r="A17" s="541">
        <v>43497</v>
      </c>
      <c r="B17" s="554">
        <v>4300122</v>
      </c>
      <c r="C17" s="141">
        <v>559659</v>
      </c>
      <c r="D17" s="142">
        <v>348277</v>
      </c>
      <c r="E17" s="143">
        <f t="shared" si="0"/>
        <v>5208058</v>
      </c>
      <c r="F17" s="144">
        <v>3953242</v>
      </c>
      <c r="G17" s="141">
        <v>507708</v>
      </c>
      <c r="H17" s="141">
        <v>347955</v>
      </c>
      <c r="I17" s="143">
        <f t="shared" si="1"/>
        <v>4808905</v>
      </c>
      <c r="J17" s="141">
        <v>1827943</v>
      </c>
      <c r="K17" s="141">
        <v>294971</v>
      </c>
      <c r="L17" s="141">
        <v>329429</v>
      </c>
      <c r="M17" s="145">
        <f t="shared" si="2"/>
        <v>2452343</v>
      </c>
      <c r="N17" s="154">
        <v>15644875</v>
      </c>
      <c r="O17" s="155">
        <v>2946706</v>
      </c>
      <c r="P17" s="155">
        <v>3040819</v>
      </c>
      <c r="Q17" s="156">
        <f t="shared" si="3"/>
        <v>21632400</v>
      </c>
      <c r="R17" s="155">
        <v>13807689</v>
      </c>
      <c r="S17" s="155">
        <v>2801378</v>
      </c>
      <c r="T17" s="155">
        <v>3038819</v>
      </c>
      <c r="U17" s="156">
        <f t="shared" si="4"/>
        <v>19647886</v>
      </c>
      <c r="V17" s="155">
        <v>7791053</v>
      </c>
      <c r="W17" s="155">
        <v>2660093</v>
      </c>
      <c r="X17" s="155">
        <v>2227688</v>
      </c>
      <c r="Y17" s="157">
        <f t="shared" si="5"/>
        <v>12678834</v>
      </c>
    </row>
    <row r="18" spans="1:25">
      <c r="A18" s="541">
        <v>43466</v>
      </c>
      <c r="B18" s="554">
        <v>4311105</v>
      </c>
      <c r="C18" s="141">
        <v>557171</v>
      </c>
      <c r="D18" s="142">
        <v>347962</v>
      </c>
      <c r="E18" s="143">
        <f t="shared" si="0"/>
        <v>5216238</v>
      </c>
      <c r="F18" s="144">
        <v>3982660</v>
      </c>
      <c r="G18" s="141">
        <v>504313</v>
      </c>
      <c r="H18" s="141">
        <v>347640</v>
      </c>
      <c r="I18" s="143">
        <f t="shared" si="1"/>
        <v>4834613</v>
      </c>
      <c r="J18" s="141">
        <v>1819577</v>
      </c>
      <c r="K18" s="141">
        <v>294707</v>
      </c>
      <c r="L18" s="141">
        <v>329524</v>
      </c>
      <c r="M18" s="145">
        <f t="shared" si="2"/>
        <v>2443808</v>
      </c>
      <c r="N18" s="154">
        <v>15595071</v>
      </c>
      <c r="O18" s="155">
        <v>2940778</v>
      </c>
      <c r="P18" s="155">
        <v>3032725</v>
      </c>
      <c r="Q18" s="156">
        <f t="shared" si="3"/>
        <v>21568574</v>
      </c>
      <c r="R18" s="155">
        <v>13826757</v>
      </c>
      <c r="S18" s="155">
        <v>2791418</v>
      </c>
      <c r="T18" s="155">
        <v>3030725</v>
      </c>
      <c r="U18" s="156">
        <f t="shared" si="4"/>
        <v>19648900</v>
      </c>
      <c r="V18" s="155">
        <v>7756322</v>
      </c>
      <c r="W18" s="155">
        <v>2655873</v>
      </c>
      <c r="X18" s="155">
        <v>2224753</v>
      </c>
      <c r="Y18" s="157">
        <f t="shared" si="5"/>
        <v>12636948</v>
      </c>
    </row>
    <row r="19" spans="1:25">
      <c r="A19" s="541">
        <v>43435</v>
      </c>
      <c r="B19" s="554">
        <v>4378098</v>
      </c>
      <c r="C19" s="141">
        <v>566733</v>
      </c>
      <c r="D19" s="142">
        <v>347007</v>
      </c>
      <c r="E19" s="143">
        <f t="shared" si="0"/>
        <v>5291838</v>
      </c>
      <c r="F19" s="144">
        <v>4041665</v>
      </c>
      <c r="G19" s="141">
        <v>513185</v>
      </c>
      <c r="H19" s="141">
        <v>346687</v>
      </c>
      <c r="I19" s="143">
        <f t="shared" si="1"/>
        <v>4901537</v>
      </c>
      <c r="J19" s="141">
        <v>1815097</v>
      </c>
      <c r="K19" s="141">
        <v>294475</v>
      </c>
      <c r="L19" s="141">
        <v>329551</v>
      </c>
      <c r="M19" s="145">
        <f t="shared" si="2"/>
        <v>2439123</v>
      </c>
      <c r="N19" s="154">
        <v>16054759</v>
      </c>
      <c r="O19" s="155">
        <v>2984780</v>
      </c>
      <c r="P19" s="155">
        <v>3033301</v>
      </c>
      <c r="Q19" s="156">
        <f t="shared" si="3"/>
        <v>22072840</v>
      </c>
      <c r="R19" s="155">
        <v>14229170</v>
      </c>
      <c r="S19" s="155">
        <v>2833299</v>
      </c>
      <c r="T19" s="155">
        <v>3031311</v>
      </c>
      <c r="U19" s="156">
        <f t="shared" si="4"/>
        <v>20093780</v>
      </c>
      <c r="V19" s="155">
        <v>7736004</v>
      </c>
      <c r="W19" s="155">
        <v>2652722</v>
      </c>
      <c r="X19" s="155">
        <v>2224425</v>
      </c>
      <c r="Y19" s="157">
        <f t="shared" si="5"/>
        <v>12613151</v>
      </c>
    </row>
    <row r="20" spans="1:25">
      <c r="A20" s="541">
        <v>43405</v>
      </c>
      <c r="B20" s="554">
        <v>4372119</v>
      </c>
      <c r="C20" s="141">
        <v>581525</v>
      </c>
      <c r="D20" s="142">
        <v>346733</v>
      </c>
      <c r="E20" s="143">
        <f t="shared" si="0"/>
        <v>5300377</v>
      </c>
      <c r="F20" s="144">
        <v>4037733</v>
      </c>
      <c r="G20" s="141">
        <v>526489</v>
      </c>
      <c r="H20" s="141">
        <v>346413</v>
      </c>
      <c r="I20" s="143">
        <f t="shared" si="1"/>
        <v>4910635</v>
      </c>
      <c r="J20" s="141">
        <v>1809107</v>
      </c>
      <c r="K20" s="141">
        <v>294135</v>
      </c>
      <c r="L20" s="141">
        <v>329774</v>
      </c>
      <c r="M20" s="145">
        <f t="shared" si="2"/>
        <v>2433016</v>
      </c>
      <c r="N20" s="154">
        <v>16277390</v>
      </c>
      <c r="O20" s="155">
        <v>3034646</v>
      </c>
      <c r="P20" s="155">
        <v>3023120</v>
      </c>
      <c r="Q20" s="156">
        <f t="shared" si="3"/>
        <v>22335156</v>
      </c>
      <c r="R20" s="155">
        <v>14448590</v>
      </c>
      <c r="S20" s="155">
        <v>2879630</v>
      </c>
      <c r="T20" s="155">
        <v>3021127</v>
      </c>
      <c r="U20" s="156">
        <f t="shared" si="4"/>
        <v>20349347</v>
      </c>
      <c r="V20" s="155">
        <v>7711154</v>
      </c>
      <c r="W20" s="155">
        <v>2648222</v>
      </c>
      <c r="X20" s="155">
        <v>2224998</v>
      </c>
      <c r="Y20" s="157">
        <f t="shared" si="5"/>
        <v>12584374</v>
      </c>
    </row>
    <row r="21" spans="1:25">
      <c r="A21" s="541">
        <v>43374</v>
      </c>
      <c r="B21" s="554">
        <v>4399199</v>
      </c>
      <c r="C21" s="141">
        <v>581346</v>
      </c>
      <c r="D21" s="142">
        <v>346979</v>
      </c>
      <c r="E21" s="143">
        <f t="shared" si="0"/>
        <v>5327524</v>
      </c>
      <c r="F21" s="144">
        <v>4065966</v>
      </c>
      <c r="G21" s="141">
        <v>525754</v>
      </c>
      <c r="H21" s="141">
        <v>346656</v>
      </c>
      <c r="I21" s="143">
        <f t="shared" si="1"/>
        <v>4938376</v>
      </c>
      <c r="J21" s="141">
        <v>1802003</v>
      </c>
      <c r="K21" s="141">
        <v>293445</v>
      </c>
      <c r="L21" s="141">
        <v>329357</v>
      </c>
      <c r="M21" s="145">
        <f t="shared" si="2"/>
        <v>2424805</v>
      </c>
      <c r="N21" s="154">
        <v>16505372</v>
      </c>
      <c r="O21" s="155">
        <v>3061496</v>
      </c>
      <c r="P21" s="155">
        <v>3022885</v>
      </c>
      <c r="Q21" s="156">
        <f t="shared" si="3"/>
        <v>22589753</v>
      </c>
      <c r="R21" s="155">
        <v>14695062</v>
      </c>
      <c r="S21" s="155">
        <v>2904436</v>
      </c>
      <c r="T21" s="155">
        <v>3020919</v>
      </c>
      <c r="U21" s="156">
        <f t="shared" si="4"/>
        <v>20620417</v>
      </c>
      <c r="V21" s="155">
        <v>7677687</v>
      </c>
      <c r="W21" s="155">
        <v>2638358</v>
      </c>
      <c r="X21" s="155">
        <v>2221135</v>
      </c>
      <c r="Y21" s="157">
        <f t="shared" si="5"/>
        <v>12537180</v>
      </c>
    </row>
    <row r="22" spans="1:25">
      <c r="A22" s="541">
        <v>43344</v>
      </c>
      <c r="B22" s="554">
        <v>4419700</v>
      </c>
      <c r="C22" s="141">
        <v>556638</v>
      </c>
      <c r="D22" s="142">
        <v>343103</v>
      </c>
      <c r="E22" s="143">
        <f t="shared" si="0"/>
        <v>5319441</v>
      </c>
      <c r="F22" s="144">
        <v>4096557</v>
      </c>
      <c r="G22" s="141">
        <v>503575</v>
      </c>
      <c r="H22" s="141">
        <v>342786</v>
      </c>
      <c r="I22" s="143">
        <f t="shared" si="1"/>
        <v>4942918</v>
      </c>
      <c r="J22" s="141">
        <v>1795111</v>
      </c>
      <c r="K22" s="141">
        <v>292638</v>
      </c>
      <c r="L22" s="141">
        <v>328894</v>
      </c>
      <c r="M22" s="145">
        <f t="shared" si="2"/>
        <v>2416643</v>
      </c>
      <c r="N22" s="154">
        <v>16548698</v>
      </c>
      <c r="O22" s="155">
        <v>2958532</v>
      </c>
      <c r="P22" s="155">
        <v>3003629</v>
      </c>
      <c r="Q22" s="156">
        <f t="shared" si="3"/>
        <v>22510859</v>
      </c>
      <c r="R22" s="155">
        <v>14809349</v>
      </c>
      <c r="S22" s="155">
        <v>2810852</v>
      </c>
      <c r="T22" s="155">
        <v>3001713</v>
      </c>
      <c r="U22" s="156">
        <f t="shared" si="4"/>
        <v>20621914</v>
      </c>
      <c r="V22" s="155">
        <v>7645980</v>
      </c>
      <c r="W22" s="155">
        <v>2622240</v>
      </c>
      <c r="X22" s="155">
        <v>2214866</v>
      </c>
      <c r="Y22" s="157">
        <f t="shared" si="5"/>
        <v>12483086</v>
      </c>
    </row>
    <row r="23" spans="1:25">
      <c r="A23" s="541">
        <v>43313</v>
      </c>
      <c r="B23" s="554">
        <v>4252311</v>
      </c>
      <c r="C23" s="141">
        <v>565825</v>
      </c>
      <c r="D23" s="142">
        <v>344185</v>
      </c>
      <c r="E23" s="143">
        <f t="shared" si="0"/>
        <v>5162321</v>
      </c>
      <c r="F23" s="144">
        <v>4014554</v>
      </c>
      <c r="G23" s="141">
        <v>510048</v>
      </c>
      <c r="H23" s="141">
        <v>343870</v>
      </c>
      <c r="I23" s="143">
        <f t="shared" si="1"/>
        <v>4868472</v>
      </c>
      <c r="J23" s="141">
        <v>1792409</v>
      </c>
      <c r="K23" s="141">
        <v>292612</v>
      </c>
      <c r="L23" s="141">
        <v>328221</v>
      </c>
      <c r="M23" s="145">
        <f t="shared" si="2"/>
        <v>2413242</v>
      </c>
      <c r="N23" s="154">
        <v>15862561</v>
      </c>
      <c r="O23" s="155">
        <v>3002168</v>
      </c>
      <c r="P23" s="155">
        <v>3000418</v>
      </c>
      <c r="Q23" s="156">
        <f t="shared" si="3"/>
        <v>21865147</v>
      </c>
      <c r="R23" s="155">
        <v>14482653</v>
      </c>
      <c r="S23" s="155">
        <v>2844133</v>
      </c>
      <c r="T23" s="155">
        <v>2998531</v>
      </c>
      <c r="U23" s="156">
        <f t="shared" si="4"/>
        <v>20325317</v>
      </c>
      <c r="V23" s="155">
        <v>7631778</v>
      </c>
      <c r="W23" s="155">
        <v>2616590</v>
      </c>
      <c r="X23" s="155">
        <v>2208246</v>
      </c>
      <c r="Y23" s="157">
        <f t="shared" si="5"/>
        <v>12456614</v>
      </c>
    </row>
    <row r="24" spans="1:25">
      <c r="A24" s="541">
        <v>43282</v>
      </c>
      <c r="B24" s="554">
        <v>4315192</v>
      </c>
      <c r="C24" s="141">
        <v>568140</v>
      </c>
      <c r="D24" s="142">
        <v>344848</v>
      </c>
      <c r="E24" s="143">
        <f t="shared" si="0"/>
        <v>5228180</v>
      </c>
      <c r="F24" s="144">
        <v>4049767</v>
      </c>
      <c r="G24" s="141">
        <v>512743</v>
      </c>
      <c r="H24" s="141">
        <v>344533</v>
      </c>
      <c r="I24" s="143">
        <f t="shared" si="1"/>
        <v>4907043</v>
      </c>
      <c r="J24" s="141">
        <v>1788119</v>
      </c>
      <c r="K24" s="141">
        <v>291945</v>
      </c>
      <c r="L24" s="141">
        <v>328060</v>
      </c>
      <c r="M24" s="145">
        <f t="shared" si="2"/>
        <v>2408124</v>
      </c>
      <c r="N24" s="154">
        <v>16225581</v>
      </c>
      <c r="O24" s="155">
        <v>3004053</v>
      </c>
      <c r="P24" s="155">
        <v>3012437</v>
      </c>
      <c r="Q24" s="156">
        <f t="shared" si="3"/>
        <v>22242071</v>
      </c>
      <c r="R24" s="155">
        <v>14664384</v>
      </c>
      <c r="S24" s="155">
        <v>2848614</v>
      </c>
      <c r="T24" s="155">
        <v>3010588</v>
      </c>
      <c r="U24" s="156">
        <f t="shared" si="4"/>
        <v>20523586</v>
      </c>
      <c r="V24" s="155">
        <v>7614008</v>
      </c>
      <c r="W24" s="155">
        <v>2599585</v>
      </c>
      <c r="X24" s="155">
        <v>2203867</v>
      </c>
      <c r="Y24" s="157">
        <f t="shared" si="5"/>
        <v>12417460</v>
      </c>
    </row>
    <row r="25" spans="1:25">
      <c r="A25" s="541">
        <v>43252</v>
      </c>
      <c r="B25" s="554">
        <v>4405127</v>
      </c>
      <c r="C25" s="141">
        <v>550512</v>
      </c>
      <c r="D25" s="142">
        <v>344588</v>
      </c>
      <c r="E25" s="143">
        <f t="shared" si="0"/>
        <v>5300227</v>
      </c>
      <c r="F25" s="144">
        <v>4056114</v>
      </c>
      <c r="G25" s="141">
        <v>497827</v>
      </c>
      <c r="H25" s="141">
        <v>344292</v>
      </c>
      <c r="I25" s="143">
        <f t="shared" si="1"/>
        <v>4898233</v>
      </c>
      <c r="J25" s="141">
        <v>1785235</v>
      </c>
      <c r="K25" s="141">
        <v>292440</v>
      </c>
      <c r="L25" s="141">
        <v>327869</v>
      </c>
      <c r="M25" s="145">
        <f t="shared" si="2"/>
        <v>2405544</v>
      </c>
      <c r="N25" s="154">
        <v>16494687</v>
      </c>
      <c r="O25" s="155">
        <v>2844864</v>
      </c>
      <c r="P25" s="155">
        <v>3021209</v>
      </c>
      <c r="Q25" s="156">
        <f t="shared" si="3"/>
        <v>22360760</v>
      </c>
      <c r="R25" s="155">
        <v>14570283</v>
      </c>
      <c r="S25" s="155">
        <v>2702964</v>
      </c>
      <c r="T25" s="155">
        <v>3019444</v>
      </c>
      <c r="U25" s="156">
        <f t="shared" si="4"/>
        <v>20292691</v>
      </c>
      <c r="V25" s="155">
        <v>7602270</v>
      </c>
      <c r="W25" s="155">
        <v>2604104</v>
      </c>
      <c r="X25" s="155">
        <v>2201334</v>
      </c>
      <c r="Y25" s="157">
        <f t="shared" si="5"/>
        <v>12407708</v>
      </c>
    </row>
    <row r="26" spans="1:25">
      <c r="A26" s="541">
        <v>43221</v>
      </c>
      <c r="B26" s="554">
        <v>4454557</v>
      </c>
      <c r="C26" s="141">
        <v>560223</v>
      </c>
      <c r="D26" s="142">
        <v>344989</v>
      </c>
      <c r="E26" s="143">
        <f t="shared" si="0"/>
        <v>5359769</v>
      </c>
      <c r="F26" s="144">
        <v>4115039</v>
      </c>
      <c r="G26" s="141">
        <v>507372</v>
      </c>
      <c r="H26" s="141">
        <v>344667</v>
      </c>
      <c r="I26" s="143">
        <f t="shared" si="1"/>
        <v>4967078</v>
      </c>
      <c r="J26" s="141">
        <v>1773757</v>
      </c>
      <c r="K26" s="141">
        <v>291650</v>
      </c>
      <c r="L26" s="141">
        <v>327771</v>
      </c>
      <c r="M26" s="145">
        <f t="shared" si="2"/>
        <v>2393178</v>
      </c>
      <c r="N26" s="154">
        <v>16617826</v>
      </c>
      <c r="O26" s="155">
        <v>2946698</v>
      </c>
      <c r="P26" s="155">
        <v>3016417</v>
      </c>
      <c r="Q26" s="156">
        <f t="shared" si="3"/>
        <v>22580941</v>
      </c>
      <c r="R26" s="155">
        <v>14729306</v>
      </c>
      <c r="S26" s="155">
        <v>2803693</v>
      </c>
      <c r="T26" s="155">
        <v>3014740</v>
      </c>
      <c r="U26" s="156">
        <f t="shared" si="4"/>
        <v>20547739</v>
      </c>
      <c r="V26" s="155">
        <v>7554938</v>
      </c>
      <c r="W26" s="155">
        <v>2598839</v>
      </c>
      <c r="X26" s="155">
        <v>2198563</v>
      </c>
      <c r="Y26" s="157">
        <f t="shared" si="5"/>
        <v>12352340</v>
      </c>
    </row>
    <row r="27" spans="1:25">
      <c r="A27" s="541">
        <v>43191</v>
      </c>
      <c r="B27" s="554">
        <v>4448303</v>
      </c>
      <c r="C27" s="141">
        <v>559353</v>
      </c>
      <c r="D27" s="142">
        <v>344521</v>
      </c>
      <c r="E27" s="143">
        <f t="shared" si="0"/>
        <v>5352177</v>
      </c>
      <c r="F27" s="144">
        <v>4105918</v>
      </c>
      <c r="G27" s="141">
        <v>506082</v>
      </c>
      <c r="H27" s="141">
        <v>344232</v>
      </c>
      <c r="I27" s="143">
        <f t="shared" si="1"/>
        <v>4956232</v>
      </c>
      <c r="J27" s="141">
        <v>1768052</v>
      </c>
      <c r="K27" s="141">
        <v>291388</v>
      </c>
      <c r="L27" s="141">
        <v>327690</v>
      </c>
      <c r="M27" s="145">
        <f t="shared" si="2"/>
        <v>2387130</v>
      </c>
      <c r="N27" s="154">
        <v>16437334</v>
      </c>
      <c r="O27" s="155">
        <v>2957212</v>
      </c>
      <c r="P27" s="155">
        <v>3012869</v>
      </c>
      <c r="Q27" s="156">
        <f t="shared" si="3"/>
        <v>22407415</v>
      </c>
      <c r="R27" s="155">
        <v>14527332</v>
      </c>
      <c r="S27" s="155">
        <v>2812961</v>
      </c>
      <c r="T27" s="155">
        <v>3011373</v>
      </c>
      <c r="U27" s="156">
        <f t="shared" si="4"/>
        <v>20351666</v>
      </c>
      <c r="V27" s="155">
        <v>7530668</v>
      </c>
      <c r="W27" s="155">
        <v>2596829</v>
      </c>
      <c r="X27" s="155">
        <v>2196689</v>
      </c>
      <c r="Y27" s="157">
        <f t="shared" si="5"/>
        <v>12324186</v>
      </c>
    </row>
    <row r="28" spans="1:25">
      <c r="A28" s="541">
        <v>43160</v>
      </c>
      <c r="B28" s="554">
        <v>4455040</v>
      </c>
      <c r="C28" s="141">
        <v>555653</v>
      </c>
      <c r="D28" s="142">
        <v>344040</v>
      </c>
      <c r="E28" s="143">
        <f t="shared" si="0"/>
        <v>5354733</v>
      </c>
      <c r="F28" s="144">
        <v>4107912</v>
      </c>
      <c r="G28" s="141">
        <v>502317</v>
      </c>
      <c r="H28" s="141">
        <v>343766</v>
      </c>
      <c r="I28" s="143">
        <f t="shared" si="1"/>
        <v>4953995</v>
      </c>
      <c r="J28" s="141">
        <v>1761066</v>
      </c>
      <c r="K28" s="141">
        <v>291173</v>
      </c>
      <c r="L28" s="141">
        <v>327055</v>
      </c>
      <c r="M28" s="145">
        <f t="shared" si="2"/>
        <v>2379294</v>
      </c>
      <c r="N28" s="154">
        <v>16234723</v>
      </c>
      <c r="O28" s="155">
        <v>2949273</v>
      </c>
      <c r="P28" s="155">
        <v>3008240</v>
      </c>
      <c r="Q28" s="156">
        <f t="shared" si="3"/>
        <v>22192236</v>
      </c>
      <c r="R28" s="155">
        <v>14325806</v>
      </c>
      <c r="S28" s="155">
        <v>2804909</v>
      </c>
      <c r="T28" s="155">
        <v>3006828</v>
      </c>
      <c r="U28" s="156">
        <f t="shared" si="4"/>
        <v>20137543</v>
      </c>
      <c r="V28" s="155">
        <v>7501363</v>
      </c>
      <c r="W28" s="155">
        <v>2594722</v>
      </c>
      <c r="X28" s="155">
        <v>2189491</v>
      </c>
      <c r="Y28" s="157">
        <f t="shared" si="5"/>
        <v>12285576</v>
      </c>
    </row>
    <row r="29" spans="1:25">
      <c r="A29" s="541">
        <v>43132</v>
      </c>
      <c r="B29" s="554">
        <v>4431581</v>
      </c>
      <c r="C29" s="141">
        <v>563036</v>
      </c>
      <c r="D29" s="142">
        <v>344500</v>
      </c>
      <c r="E29" s="143">
        <f t="shared" si="0"/>
        <v>5339117</v>
      </c>
      <c r="F29" s="144">
        <v>4083271</v>
      </c>
      <c r="G29" s="141">
        <v>508119</v>
      </c>
      <c r="H29" s="141">
        <v>344239</v>
      </c>
      <c r="I29" s="143">
        <f t="shared" si="1"/>
        <v>4935629</v>
      </c>
      <c r="J29" s="141">
        <v>1756886</v>
      </c>
      <c r="K29" s="141">
        <v>289430</v>
      </c>
      <c r="L29" s="141">
        <v>319388</v>
      </c>
      <c r="M29" s="145">
        <f t="shared" si="2"/>
        <v>2365704</v>
      </c>
      <c r="N29" s="154">
        <v>16018220</v>
      </c>
      <c r="O29" s="155">
        <v>2987155</v>
      </c>
      <c r="P29" s="155">
        <v>2998016</v>
      </c>
      <c r="Q29" s="156">
        <f t="shared" si="3"/>
        <v>22003391</v>
      </c>
      <c r="R29" s="155">
        <v>14127524</v>
      </c>
      <c r="S29" s="155">
        <v>2835795</v>
      </c>
      <c r="T29" s="155">
        <v>2996690</v>
      </c>
      <c r="U29" s="156">
        <f t="shared" si="4"/>
        <v>19960009</v>
      </c>
      <c r="V29" s="155">
        <v>7485091</v>
      </c>
      <c r="W29" s="155">
        <v>2592399</v>
      </c>
      <c r="X29" s="155">
        <v>2138516</v>
      </c>
      <c r="Y29" s="157">
        <f t="shared" si="5"/>
        <v>12216006</v>
      </c>
    </row>
    <row r="30" spans="1:25">
      <c r="A30" s="541">
        <v>43101</v>
      </c>
      <c r="B30" s="554">
        <v>4432983</v>
      </c>
      <c r="C30" s="141">
        <v>544534</v>
      </c>
      <c r="D30" s="142">
        <v>344502</v>
      </c>
      <c r="E30" s="143">
        <f t="shared" si="0"/>
        <v>5322019</v>
      </c>
      <c r="F30" s="144">
        <v>4106048</v>
      </c>
      <c r="G30" s="141">
        <v>490826</v>
      </c>
      <c r="H30" s="141">
        <v>344239</v>
      </c>
      <c r="I30" s="143">
        <f t="shared" si="1"/>
        <v>4941113</v>
      </c>
      <c r="J30" s="141">
        <v>1749734</v>
      </c>
      <c r="K30" s="141">
        <v>288831</v>
      </c>
      <c r="L30" s="141">
        <v>319160</v>
      </c>
      <c r="M30" s="145">
        <f t="shared" si="2"/>
        <v>2357725</v>
      </c>
      <c r="N30" s="154">
        <v>16038268</v>
      </c>
      <c r="O30" s="155">
        <v>2908530</v>
      </c>
      <c r="P30" s="155">
        <v>2990952</v>
      </c>
      <c r="Q30" s="156">
        <f t="shared" si="3"/>
        <v>21937750</v>
      </c>
      <c r="R30" s="155">
        <v>14218231</v>
      </c>
      <c r="S30" s="155">
        <v>2762901</v>
      </c>
      <c r="T30" s="155">
        <v>2989631</v>
      </c>
      <c r="U30" s="156">
        <f t="shared" si="4"/>
        <v>19970763</v>
      </c>
      <c r="V30" s="155">
        <v>7454308</v>
      </c>
      <c r="W30" s="155">
        <v>2587070</v>
      </c>
      <c r="X30" s="155">
        <v>2135582</v>
      </c>
      <c r="Y30" s="157">
        <f t="shared" si="5"/>
        <v>12176960</v>
      </c>
    </row>
    <row r="31" spans="1:25">
      <c r="A31" s="541">
        <v>43070</v>
      </c>
      <c r="B31" s="554">
        <v>4462970</v>
      </c>
      <c r="C31" s="141">
        <v>547212</v>
      </c>
      <c r="D31" s="142">
        <v>340729</v>
      </c>
      <c r="E31" s="143">
        <f t="shared" si="0"/>
        <v>5350911</v>
      </c>
      <c r="F31" s="144">
        <v>4126798</v>
      </c>
      <c r="G31" s="141">
        <v>493131</v>
      </c>
      <c r="H31" s="141">
        <v>340465</v>
      </c>
      <c r="I31" s="143">
        <f t="shared" si="1"/>
        <v>4960394</v>
      </c>
      <c r="J31" s="141">
        <v>1744692</v>
      </c>
      <c r="K31" s="141">
        <v>288487</v>
      </c>
      <c r="L31" s="141">
        <v>319118</v>
      </c>
      <c r="M31" s="145">
        <f t="shared" si="2"/>
        <v>2352297</v>
      </c>
      <c r="N31" s="154">
        <v>16369073</v>
      </c>
      <c r="O31" s="155">
        <v>2923994</v>
      </c>
      <c r="P31" s="155">
        <v>2987396</v>
      </c>
      <c r="Q31" s="156">
        <f t="shared" si="3"/>
        <v>22280463</v>
      </c>
      <c r="R31" s="155">
        <v>14477817</v>
      </c>
      <c r="S31" s="155">
        <v>2777484</v>
      </c>
      <c r="T31" s="155">
        <v>2986088</v>
      </c>
      <c r="U31" s="156">
        <f t="shared" si="4"/>
        <v>20241389</v>
      </c>
      <c r="V31" s="155">
        <v>7434132</v>
      </c>
      <c r="W31" s="155">
        <v>2585362</v>
      </c>
      <c r="X31" s="155">
        <v>2134646</v>
      </c>
      <c r="Y31" s="157">
        <f t="shared" si="5"/>
        <v>12154140</v>
      </c>
    </row>
    <row r="32" spans="1:25">
      <c r="A32" s="541">
        <v>43040</v>
      </c>
      <c r="B32" s="554">
        <v>4460875</v>
      </c>
      <c r="C32" s="141">
        <v>546635</v>
      </c>
      <c r="D32" s="142">
        <v>338456</v>
      </c>
      <c r="E32" s="143">
        <f t="shared" si="0"/>
        <v>5345966</v>
      </c>
      <c r="F32" s="144">
        <v>4117183</v>
      </c>
      <c r="G32" s="141">
        <v>492208</v>
      </c>
      <c r="H32" s="141">
        <v>338198</v>
      </c>
      <c r="I32" s="143">
        <f t="shared" si="1"/>
        <v>4947589</v>
      </c>
      <c r="J32" s="141">
        <v>1738348</v>
      </c>
      <c r="K32" s="141">
        <v>288025</v>
      </c>
      <c r="L32" s="141">
        <v>319471</v>
      </c>
      <c r="M32" s="145">
        <f t="shared" si="2"/>
        <v>2345844</v>
      </c>
      <c r="N32" s="154">
        <v>16475441</v>
      </c>
      <c r="O32" s="155">
        <v>2914136</v>
      </c>
      <c r="P32" s="155">
        <v>2980319</v>
      </c>
      <c r="Q32" s="156">
        <f t="shared" si="3"/>
        <v>22369896</v>
      </c>
      <c r="R32" s="155">
        <v>14555878</v>
      </c>
      <c r="S32" s="155">
        <v>2767790</v>
      </c>
      <c r="T32" s="155">
        <v>2979048</v>
      </c>
      <c r="U32" s="156">
        <f t="shared" si="4"/>
        <v>20302716</v>
      </c>
      <c r="V32" s="155">
        <v>7407155</v>
      </c>
      <c r="W32" s="155">
        <v>2582748</v>
      </c>
      <c r="X32" s="155">
        <v>2135599</v>
      </c>
      <c r="Y32" s="157">
        <f t="shared" si="5"/>
        <v>12125502</v>
      </c>
    </row>
    <row r="33" spans="1:25">
      <c r="A33" s="541">
        <v>43009</v>
      </c>
      <c r="B33" s="554">
        <v>4461586</v>
      </c>
      <c r="C33" s="141">
        <v>543428</v>
      </c>
      <c r="D33" s="142">
        <v>338408</v>
      </c>
      <c r="E33" s="143">
        <f t="shared" si="0"/>
        <v>5343422</v>
      </c>
      <c r="F33" s="144">
        <v>4117917</v>
      </c>
      <c r="G33" s="141">
        <v>488520</v>
      </c>
      <c r="H33" s="141">
        <v>338177</v>
      </c>
      <c r="I33" s="143">
        <f t="shared" si="1"/>
        <v>4944614</v>
      </c>
      <c r="J33" s="141">
        <v>1730361</v>
      </c>
      <c r="K33" s="141">
        <v>287553</v>
      </c>
      <c r="L33" s="141">
        <v>319179</v>
      </c>
      <c r="M33" s="145">
        <f t="shared" si="2"/>
        <v>2337093</v>
      </c>
      <c r="N33" s="154">
        <v>16553367</v>
      </c>
      <c r="O33" s="155">
        <v>2916774</v>
      </c>
      <c r="P33" s="155">
        <v>2977732</v>
      </c>
      <c r="Q33" s="156">
        <f t="shared" si="3"/>
        <v>22447873</v>
      </c>
      <c r="R33" s="155">
        <v>14644895</v>
      </c>
      <c r="S33" s="155">
        <v>2768836</v>
      </c>
      <c r="T33" s="155">
        <v>2976497</v>
      </c>
      <c r="U33" s="156">
        <f t="shared" si="4"/>
        <v>20390228</v>
      </c>
      <c r="V33" s="155">
        <v>7373803</v>
      </c>
      <c r="W33" s="155">
        <v>2578603</v>
      </c>
      <c r="X33" s="155">
        <v>2131655</v>
      </c>
      <c r="Y33" s="157">
        <f t="shared" si="5"/>
        <v>12084061</v>
      </c>
    </row>
    <row r="34" spans="1:25">
      <c r="A34" s="541">
        <v>42979</v>
      </c>
      <c r="B34" s="554">
        <v>4442398</v>
      </c>
      <c r="C34" s="141">
        <v>543296</v>
      </c>
      <c r="D34" s="142">
        <v>337849</v>
      </c>
      <c r="E34" s="143">
        <f t="shared" si="0"/>
        <v>5323543</v>
      </c>
      <c r="F34" s="144">
        <v>4094131</v>
      </c>
      <c r="G34" s="141">
        <v>488078</v>
      </c>
      <c r="H34" s="141">
        <v>337625</v>
      </c>
      <c r="I34" s="143">
        <f t="shared" si="1"/>
        <v>4919834</v>
      </c>
      <c r="J34" s="141">
        <v>1726941</v>
      </c>
      <c r="K34" s="141">
        <v>287872</v>
      </c>
      <c r="L34" s="141">
        <v>318042</v>
      </c>
      <c r="M34" s="145">
        <f t="shared" si="2"/>
        <v>2332855</v>
      </c>
      <c r="N34" s="154">
        <v>16440704</v>
      </c>
      <c r="O34" s="155">
        <v>2920248</v>
      </c>
      <c r="P34" s="155">
        <v>2965937</v>
      </c>
      <c r="Q34" s="156">
        <f t="shared" si="3"/>
        <v>22326889</v>
      </c>
      <c r="R34" s="155">
        <v>14547574</v>
      </c>
      <c r="S34" s="155">
        <v>2772117</v>
      </c>
      <c r="T34" s="155">
        <v>2964754</v>
      </c>
      <c r="U34" s="156">
        <f t="shared" si="4"/>
        <v>20284445</v>
      </c>
      <c r="V34" s="155">
        <v>7357928</v>
      </c>
      <c r="W34" s="155">
        <v>2579819</v>
      </c>
      <c r="X34" s="155">
        <v>2122760</v>
      </c>
      <c r="Y34" s="157">
        <f t="shared" si="5"/>
        <v>12060507</v>
      </c>
    </row>
    <row r="35" spans="1:25">
      <c r="A35" s="541">
        <v>42948</v>
      </c>
      <c r="B35" s="554">
        <v>4321687</v>
      </c>
      <c r="C35" s="141">
        <v>547551</v>
      </c>
      <c r="D35" s="142">
        <v>336473</v>
      </c>
      <c r="E35" s="143">
        <f t="shared" si="0"/>
        <v>5205711</v>
      </c>
      <c r="F35" s="144">
        <v>4040953</v>
      </c>
      <c r="G35" s="141">
        <v>491230</v>
      </c>
      <c r="H35" s="141">
        <v>336249</v>
      </c>
      <c r="I35" s="143">
        <f t="shared" si="1"/>
        <v>4868432</v>
      </c>
      <c r="J35" s="141">
        <v>1723897</v>
      </c>
      <c r="K35" s="141">
        <v>287913</v>
      </c>
      <c r="L35" s="141">
        <v>316826</v>
      </c>
      <c r="M35" s="145">
        <f t="shared" si="2"/>
        <v>2328636</v>
      </c>
      <c r="N35" s="154">
        <v>15911867</v>
      </c>
      <c r="O35" s="155">
        <v>2902796</v>
      </c>
      <c r="P35" s="155">
        <v>2961493</v>
      </c>
      <c r="Q35" s="156">
        <f t="shared" si="3"/>
        <v>21776156</v>
      </c>
      <c r="R35" s="155">
        <v>14265038</v>
      </c>
      <c r="S35" s="155">
        <v>2753919</v>
      </c>
      <c r="T35" s="155">
        <v>2960311</v>
      </c>
      <c r="U35" s="156">
        <f t="shared" si="4"/>
        <v>19979268</v>
      </c>
      <c r="V35" s="155">
        <v>7342472</v>
      </c>
      <c r="W35" s="155">
        <v>2579196</v>
      </c>
      <c r="X35" s="155">
        <v>2113224</v>
      </c>
      <c r="Y35" s="157">
        <f t="shared" si="5"/>
        <v>12034892</v>
      </c>
    </row>
    <row r="36" spans="1:25">
      <c r="A36" s="541">
        <v>42917</v>
      </c>
      <c r="B36" s="554">
        <v>4332280</v>
      </c>
      <c r="C36" s="141">
        <v>546220</v>
      </c>
      <c r="D36" s="142">
        <v>339712</v>
      </c>
      <c r="E36" s="143">
        <f t="shared" si="0"/>
        <v>5218212</v>
      </c>
      <c r="F36" s="144">
        <v>4030604</v>
      </c>
      <c r="G36" s="141">
        <v>489121</v>
      </c>
      <c r="H36" s="141">
        <v>339577</v>
      </c>
      <c r="I36" s="143">
        <f t="shared" si="1"/>
        <v>4859302</v>
      </c>
      <c r="J36" s="141">
        <v>1717319</v>
      </c>
      <c r="K36" s="141">
        <v>287421</v>
      </c>
      <c r="L36" s="141">
        <v>316452</v>
      </c>
      <c r="M36" s="145">
        <f t="shared" si="2"/>
        <v>2321192</v>
      </c>
      <c r="N36" s="154">
        <v>16017735</v>
      </c>
      <c r="O36" s="155">
        <v>2901936</v>
      </c>
      <c r="P36" s="155">
        <v>2976173</v>
      </c>
      <c r="Q36" s="156">
        <f t="shared" si="3"/>
        <v>21895844</v>
      </c>
      <c r="R36" s="155">
        <v>14195607</v>
      </c>
      <c r="S36" s="155">
        <v>2751389</v>
      </c>
      <c r="T36" s="155">
        <v>2975092</v>
      </c>
      <c r="U36" s="156">
        <f t="shared" si="4"/>
        <v>19922088</v>
      </c>
      <c r="V36" s="155">
        <v>7312915</v>
      </c>
      <c r="W36" s="155">
        <v>2576049</v>
      </c>
      <c r="X36" s="155">
        <v>2105055</v>
      </c>
      <c r="Y36" s="157">
        <f t="shared" si="5"/>
        <v>11994019</v>
      </c>
    </row>
    <row r="37" spans="1:25">
      <c r="A37" s="541">
        <v>42887</v>
      </c>
      <c r="B37" s="554">
        <v>4358325</v>
      </c>
      <c r="C37" s="141">
        <v>531953</v>
      </c>
      <c r="D37" s="142">
        <v>355906</v>
      </c>
      <c r="E37" s="143">
        <f t="shared" si="0"/>
        <v>5246184</v>
      </c>
      <c r="F37" s="144">
        <v>3987100</v>
      </c>
      <c r="G37" s="141">
        <v>512965</v>
      </c>
      <c r="H37" s="141">
        <v>355813</v>
      </c>
      <c r="I37" s="143">
        <f t="shared" si="1"/>
        <v>4855878</v>
      </c>
      <c r="J37" s="141">
        <v>1828967</v>
      </c>
      <c r="K37" s="141">
        <v>287469</v>
      </c>
      <c r="L37" s="141">
        <v>316381</v>
      </c>
      <c r="M37" s="145">
        <f t="shared" si="2"/>
        <v>2432817</v>
      </c>
      <c r="N37" s="154">
        <v>16108258</v>
      </c>
      <c r="O37" s="155">
        <v>2877942</v>
      </c>
      <c r="P37" s="155">
        <v>2977796</v>
      </c>
      <c r="Q37" s="156">
        <f t="shared" si="3"/>
        <v>21963996</v>
      </c>
      <c r="R37" s="155">
        <v>14009873</v>
      </c>
      <c r="S37" s="155">
        <v>2789173</v>
      </c>
      <c r="T37" s="155">
        <v>2976758</v>
      </c>
      <c r="U37" s="156">
        <f t="shared" si="4"/>
        <v>19775804</v>
      </c>
      <c r="V37" s="155">
        <v>7292370</v>
      </c>
      <c r="W37" s="155">
        <v>2578847</v>
      </c>
      <c r="X37" s="155">
        <v>2100237</v>
      </c>
      <c r="Y37" s="157">
        <f t="shared" si="5"/>
        <v>11971454</v>
      </c>
    </row>
    <row r="38" spans="1:25">
      <c r="A38" s="541">
        <v>42856</v>
      </c>
      <c r="B38" s="552">
        <v>4454557</v>
      </c>
      <c r="C38" s="141">
        <v>529333</v>
      </c>
      <c r="D38" s="142">
        <v>340472</v>
      </c>
      <c r="E38" s="143">
        <f t="shared" si="0"/>
        <v>5324362</v>
      </c>
      <c r="F38" s="142">
        <v>4115039</v>
      </c>
      <c r="G38" s="141">
        <v>510146</v>
      </c>
      <c r="H38" s="141">
        <v>340376</v>
      </c>
      <c r="I38" s="143">
        <f t="shared" si="1"/>
        <v>4965561</v>
      </c>
      <c r="J38" s="141">
        <v>1773757</v>
      </c>
      <c r="K38" s="141">
        <v>287084</v>
      </c>
      <c r="L38" s="141">
        <v>315909</v>
      </c>
      <c r="M38" s="145">
        <f t="shared" si="2"/>
        <v>2376750</v>
      </c>
      <c r="N38" s="154">
        <v>16144595</v>
      </c>
      <c r="O38" s="155">
        <v>2860788</v>
      </c>
      <c r="P38" s="155">
        <v>2971405</v>
      </c>
      <c r="Q38" s="156">
        <f t="shared" si="3"/>
        <v>21976788</v>
      </c>
      <c r="R38" s="155">
        <v>14105505</v>
      </c>
      <c r="S38" s="155">
        <v>2771634</v>
      </c>
      <c r="T38" s="155">
        <v>2970555</v>
      </c>
      <c r="U38" s="156">
        <f t="shared" si="4"/>
        <v>19847694</v>
      </c>
      <c r="V38" s="155">
        <v>7286785</v>
      </c>
      <c r="W38" s="155">
        <v>2576872</v>
      </c>
      <c r="X38" s="155">
        <v>2092755</v>
      </c>
      <c r="Y38" s="157">
        <f t="shared" si="5"/>
        <v>11956412</v>
      </c>
    </row>
    <row r="39" spans="1:25">
      <c r="A39" s="541">
        <v>42826</v>
      </c>
      <c r="B39" s="552">
        <v>4372639</v>
      </c>
      <c r="C39" s="141">
        <v>523641</v>
      </c>
      <c r="D39" s="142">
        <v>340930</v>
      </c>
      <c r="E39" s="143">
        <f t="shared" si="0"/>
        <v>5237210</v>
      </c>
      <c r="F39" s="142">
        <v>4001430</v>
      </c>
      <c r="G39" s="141">
        <v>504324</v>
      </c>
      <c r="H39" s="141">
        <v>340834</v>
      </c>
      <c r="I39" s="143">
        <f t="shared" si="1"/>
        <v>4846588</v>
      </c>
      <c r="J39" s="141">
        <v>1813438</v>
      </c>
      <c r="K39" s="141">
        <v>286947</v>
      </c>
      <c r="L39" s="141">
        <v>315126</v>
      </c>
      <c r="M39" s="145">
        <f t="shared" si="2"/>
        <v>2415511</v>
      </c>
      <c r="N39" s="154">
        <v>15883107</v>
      </c>
      <c r="O39" s="155">
        <v>2849954</v>
      </c>
      <c r="P39" s="155">
        <v>2970797</v>
      </c>
      <c r="Q39" s="156">
        <f t="shared" si="3"/>
        <v>21703858</v>
      </c>
      <c r="R39" s="155">
        <v>13849359</v>
      </c>
      <c r="S39" s="155">
        <v>2760089</v>
      </c>
      <c r="T39" s="155">
        <v>2969930</v>
      </c>
      <c r="U39" s="156">
        <f t="shared" si="4"/>
        <v>19579378</v>
      </c>
      <c r="V39" s="155">
        <v>7260259</v>
      </c>
      <c r="W39" s="155">
        <v>2574445</v>
      </c>
      <c r="X39" s="155">
        <v>2081062</v>
      </c>
      <c r="Y39" s="157">
        <f t="shared" si="5"/>
        <v>11915766</v>
      </c>
    </row>
    <row r="40" spans="1:25">
      <c r="A40" s="541">
        <v>42795</v>
      </c>
      <c r="B40" s="552">
        <v>4350666</v>
      </c>
      <c r="C40" s="141">
        <v>516604</v>
      </c>
      <c r="D40" s="142">
        <v>341853</v>
      </c>
      <c r="E40" s="143">
        <f t="shared" si="0"/>
        <v>5209123</v>
      </c>
      <c r="F40" s="142">
        <v>3981940</v>
      </c>
      <c r="G40" s="141">
        <v>497148</v>
      </c>
      <c r="H40" s="141">
        <v>341757</v>
      </c>
      <c r="I40" s="143">
        <f t="shared" si="1"/>
        <v>4820845</v>
      </c>
      <c r="J40" s="141">
        <v>1793515</v>
      </c>
      <c r="K40" s="141">
        <v>286599</v>
      </c>
      <c r="L40" s="141">
        <v>314763</v>
      </c>
      <c r="M40" s="145">
        <f t="shared" si="2"/>
        <v>2394877</v>
      </c>
      <c r="N40" s="154">
        <v>15579941</v>
      </c>
      <c r="O40" s="155">
        <v>2824578</v>
      </c>
      <c r="P40" s="155">
        <v>2971678</v>
      </c>
      <c r="Q40" s="156">
        <f t="shared" si="3"/>
        <v>21376197</v>
      </c>
      <c r="R40" s="155">
        <v>13558783</v>
      </c>
      <c r="S40" s="155">
        <v>2734104</v>
      </c>
      <c r="T40" s="155">
        <v>2970810</v>
      </c>
      <c r="U40" s="156">
        <f t="shared" si="4"/>
        <v>19263697</v>
      </c>
      <c r="V40" s="155">
        <v>7227000</v>
      </c>
      <c r="W40" s="155">
        <v>2572350</v>
      </c>
      <c r="X40" s="155">
        <v>2067601</v>
      </c>
      <c r="Y40" s="157">
        <f t="shared" si="5"/>
        <v>11866951</v>
      </c>
    </row>
    <row r="41" spans="1:25">
      <c r="A41" s="541">
        <v>42767</v>
      </c>
      <c r="B41" s="552">
        <v>4288026</v>
      </c>
      <c r="C41" s="141">
        <v>510582</v>
      </c>
      <c r="D41" s="142">
        <v>342012</v>
      </c>
      <c r="E41" s="143">
        <f t="shared" si="0"/>
        <v>5140620</v>
      </c>
      <c r="F41" s="142">
        <v>3917795</v>
      </c>
      <c r="G41" s="141">
        <v>490940</v>
      </c>
      <c r="H41" s="141">
        <v>341916</v>
      </c>
      <c r="I41" s="143">
        <f t="shared" si="1"/>
        <v>4750651</v>
      </c>
      <c r="J41" s="141">
        <v>1784927</v>
      </c>
      <c r="K41" s="141">
        <v>285852</v>
      </c>
      <c r="L41" s="141">
        <v>314128</v>
      </c>
      <c r="M41" s="145">
        <f t="shared" si="2"/>
        <v>2384907</v>
      </c>
      <c r="N41" s="154">
        <v>15118482</v>
      </c>
      <c r="O41" s="155">
        <v>2789888</v>
      </c>
      <c r="P41" s="155">
        <v>2966104</v>
      </c>
      <c r="Q41" s="156">
        <f t="shared" si="3"/>
        <v>20874474</v>
      </c>
      <c r="R41" s="155">
        <v>13126079</v>
      </c>
      <c r="S41" s="155">
        <v>2698940</v>
      </c>
      <c r="T41" s="155">
        <v>2965218</v>
      </c>
      <c r="U41" s="156">
        <f t="shared" si="4"/>
        <v>18790237</v>
      </c>
      <c r="V41" s="155">
        <v>7198262</v>
      </c>
      <c r="W41" s="155">
        <v>2568187</v>
      </c>
      <c r="X41" s="155">
        <v>2056471</v>
      </c>
      <c r="Y41" s="157">
        <f t="shared" si="5"/>
        <v>11822920</v>
      </c>
    </row>
    <row r="42" spans="1:25">
      <c r="A42" s="541">
        <v>42736</v>
      </c>
      <c r="B42" s="552">
        <v>4277650</v>
      </c>
      <c r="C42" s="141">
        <v>465038</v>
      </c>
      <c r="D42" s="142">
        <v>342806</v>
      </c>
      <c r="E42" s="143">
        <f t="shared" si="0"/>
        <v>5085494</v>
      </c>
      <c r="F42" s="142">
        <v>3920422</v>
      </c>
      <c r="G42" s="141">
        <v>445236</v>
      </c>
      <c r="H42" s="141">
        <v>342712</v>
      </c>
      <c r="I42" s="143">
        <f t="shared" si="1"/>
        <v>4708370</v>
      </c>
      <c r="J42" s="141">
        <v>1773946</v>
      </c>
      <c r="K42" s="141">
        <v>285627</v>
      </c>
      <c r="L42" s="141">
        <v>314019</v>
      </c>
      <c r="M42" s="145">
        <f t="shared" si="2"/>
        <v>2373592</v>
      </c>
      <c r="N42" s="154">
        <v>15048220</v>
      </c>
      <c r="O42" s="155">
        <v>2611559</v>
      </c>
      <c r="P42" s="155">
        <v>2971096</v>
      </c>
      <c r="Q42" s="156">
        <f t="shared" si="3"/>
        <v>20630875</v>
      </c>
      <c r="R42" s="155">
        <v>13115945</v>
      </c>
      <c r="S42" s="155">
        <v>2520079</v>
      </c>
      <c r="T42" s="155">
        <v>2970210</v>
      </c>
      <c r="U42" s="156">
        <f t="shared" si="4"/>
        <v>18606234</v>
      </c>
      <c r="V42" s="155">
        <v>7171568</v>
      </c>
      <c r="W42" s="155">
        <v>2565044</v>
      </c>
      <c r="X42" s="155">
        <v>2052529</v>
      </c>
      <c r="Y42" s="157">
        <f t="shared" si="5"/>
        <v>11789141</v>
      </c>
    </row>
    <row r="43" spans="1:25">
      <c r="A43" s="541">
        <v>42705</v>
      </c>
      <c r="B43" s="552">
        <v>4338622</v>
      </c>
      <c r="C43" s="141">
        <v>512563</v>
      </c>
      <c r="D43" s="142">
        <v>343552</v>
      </c>
      <c r="E43" s="143">
        <f t="shared" si="0"/>
        <v>5194737</v>
      </c>
      <c r="F43" s="142">
        <v>4050072</v>
      </c>
      <c r="G43" s="141">
        <v>492578</v>
      </c>
      <c r="H43" s="141">
        <v>343453</v>
      </c>
      <c r="I43" s="143">
        <f t="shared" si="1"/>
        <v>4886103</v>
      </c>
      <c r="J43" s="141">
        <v>1764511</v>
      </c>
      <c r="K43" s="141">
        <v>284945</v>
      </c>
      <c r="L43" s="141">
        <v>313955</v>
      </c>
      <c r="M43" s="145">
        <f t="shared" si="2"/>
        <v>2363411</v>
      </c>
      <c r="N43" s="154">
        <v>15355158</v>
      </c>
      <c r="O43" s="155">
        <v>2794132</v>
      </c>
      <c r="P43" s="155">
        <v>2982548</v>
      </c>
      <c r="Q43" s="156">
        <f t="shared" si="3"/>
        <v>21131838</v>
      </c>
      <c r="R43" s="155">
        <v>13775188</v>
      </c>
      <c r="S43" s="155">
        <v>2701537</v>
      </c>
      <c r="T43" s="155">
        <v>2981646</v>
      </c>
      <c r="U43" s="156">
        <f t="shared" si="4"/>
        <v>19458371</v>
      </c>
      <c r="V43" s="155">
        <v>7144139</v>
      </c>
      <c r="W43" s="155">
        <v>2559823</v>
      </c>
      <c r="X43" s="155">
        <v>2051241</v>
      </c>
      <c r="Y43" s="157">
        <f t="shared" si="5"/>
        <v>11755203</v>
      </c>
    </row>
    <row r="44" spans="1:25">
      <c r="A44" s="541">
        <v>42675</v>
      </c>
      <c r="B44" s="552">
        <v>4180812</v>
      </c>
      <c r="C44" s="141">
        <v>513392</v>
      </c>
      <c r="D44" s="142">
        <v>345379</v>
      </c>
      <c r="E44" s="143">
        <f t="shared" si="0"/>
        <v>5039583</v>
      </c>
      <c r="F44" s="142">
        <v>4055747</v>
      </c>
      <c r="G44" s="141">
        <v>493232</v>
      </c>
      <c r="H44" s="141">
        <v>345277</v>
      </c>
      <c r="I44" s="143">
        <f t="shared" si="1"/>
        <v>4894256</v>
      </c>
      <c r="J44" s="141">
        <v>1756061</v>
      </c>
      <c r="K44" s="141">
        <v>284114</v>
      </c>
      <c r="L44" s="141">
        <v>313390</v>
      </c>
      <c r="M44" s="145">
        <f t="shared" si="2"/>
        <v>2353565</v>
      </c>
      <c r="N44" s="154">
        <v>14731423</v>
      </c>
      <c r="O44" s="155">
        <v>2799882</v>
      </c>
      <c r="P44" s="155">
        <v>2986386</v>
      </c>
      <c r="Q44" s="156">
        <f t="shared" si="3"/>
        <v>20517691</v>
      </c>
      <c r="R44" s="155">
        <v>13900353</v>
      </c>
      <c r="S44" s="155">
        <v>2706609</v>
      </c>
      <c r="T44" s="155">
        <v>2985474</v>
      </c>
      <c r="U44" s="156">
        <f t="shared" si="4"/>
        <v>19592436</v>
      </c>
      <c r="V44" s="155">
        <v>7113618</v>
      </c>
      <c r="W44" s="155">
        <v>2553286</v>
      </c>
      <c r="X44" s="155">
        <v>2046448</v>
      </c>
      <c r="Y44" s="157">
        <f t="shared" si="5"/>
        <v>11713352</v>
      </c>
    </row>
    <row r="45" spans="1:25">
      <c r="A45" s="541">
        <v>42644</v>
      </c>
      <c r="B45" s="552">
        <v>4164808</v>
      </c>
      <c r="C45" s="141">
        <v>509657</v>
      </c>
      <c r="D45" s="142">
        <v>346108</v>
      </c>
      <c r="E45" s="143">
        <f t="shared" si="0"/>
        <v>5020573</v>
      </c>
      <c r="F45" s="142">
        <v>4054659</v>
      </c>
      <c r="G45" s="141">
        <v>489314</v>
      </c>
      <c r="H45" s="141"/>
      <c r="I45" s="143">
        <f t="shared" si="1"/>
        <v>4543973</v>
      </c>
      <c r="J45" s="141">
        <v>1746077</v>
      </c>
      <c r="K45" s="141">
        <v>283871</v>
      </c>
      <c r="L45" s="141">
        <v>312866</v>
      </c>
      <c r="M45" s="145">
        <f t="shared" si="2"/>
        <v>2342814</v>
      </c>
      <c r="N45" s="154">
        <v>14707179</v>
      </c>
      <c r="O45" s="155">
        <v>2789208</v>
      </c>
      <c r="P45" s="155">
        <v>2994165</v>
      </c>
      <c r="Q45" s="156">
        <f t="shared" si="3"/>
        <v>20490552</v>
      </c>
      <c r="R45" s="155">
        <v>13962960</v>
      </c>
      <c r="S45" s="155">
        <v>2695038</v>
      </c>
      <c r="T45" s="155"/>
      <c r="U45" s="156">
        <f t="shared" si="4"/>
        <v>16657998</v>
      </c>
      <c r="V45" s="155">
        <v>7086238</v>
      </c>
      <c r="W45" s="155">
        <v>2551531</v>
      </c>
      <c r="X45" s="155">
        <v>2041013</v>
      </c>
      <c r="Y45" s="157">
        <f t="shared" si="5"/>
        <v>11678782</v>
      </c>
    </row>
    <row r="46" spans="1:25">
      <c r="A46" s="541">
        <v>42614</v>
      </c>
      <c r="B46" s="552">
        <v>4128664</v>
      </c>
      <c r="C46" s="141">
        <v>507611</v>
      </c>
      <c r="D46" s="142">
        <v>347730</v>
      </c>
      <c r="E46" s="143">
        <f t="shared" si="0"/>
        <v>4984005</v>
      </c>
      <c r="F46" s="142">
        <v>4019416</v>
      </c>
      <c r="G46" s="141">
        <v>487082</v>
      </c>
      <c r="H46" s="141"/>
      <c r="I46" s="143">
        <f t="shared" si="1"/>
        <v>4506498</v>
      </c>
      <c r="J46" s="141">
        <v>1741606</v>
      </c>
      <c r="K46" s="141">
        <v>284888</v>
      </c>
      <c r="L46" s="141">
        <v>311711</v>
      </c>
      <c r="M46" s="145">
        <f t="shared" si="2"/>
        <v>2338205</v>
      </c>
      <c r="N46" s="154">
        <v>14538769</v>
      </c>
      <c r="O46" s="155">
        <v>2787887</v>
      </c>
      <c r="P46" s="155">
        <v>2992784</v>
      </c>
      <c r="Q46" s="156">
        <f t="shared" si="3"/>
        <v>20319440</v>
      </c>
      <c r="R46" s="155">
        <v>13813234</v>
      </c>
      <c r="S46" s="155">
        <v>2692666</v>
      </c>
      <c r="T46" s="155"/>
      <c r="U46" s="156">
        <f t="shared" si="4"/>
        <v>16505900</v>
      </c>
      <c r="V46" s="155">
        <v>7066012</v>
      </c>
      <c r="W46" s="155">
        <v>2558300</v>
      </c>
      <c r="X46" s="155">
        <v>2032172</v>
      </c>
      <c r="Y46" s="157">
        <f t="shared" si="5"/>
        <v>11656484</v>
      </c>
    </row>
    <row r="47" spans="1:25">
      <c r="A47" s="541">
        <v>42583</v>
      </c>
      <c r="B47" s="552">
        <v>4120693</v>
      </c>
      <c r="C47" s="141">
        <v>506032</v>
      </c>
      <c r="D47" s="142">
        <v>351799</v>
      </c>
      <c r="E47" s="143">
        <f t="shared" si="0"/>
        <v>4978524</v>
      </c>
      <c r="F47" s="142">
        <v>4061548</v>
      </c>
      <c r="G47" s="141">
        <v>485334</v>
      </c>
      <c r="H47" s="141"/>
      <c r="I47" s="143">
        <f t="shared" si="1"/>
        <v>4546882</v>
      </c>
      <c r="J47" s="141">
        <v>1736282</v>
      </c>
      <c r="K47" s="141">
        <v>284766</v>
      </c>
      <c r="L47" s="141">
        <v>311207</v>
      </c>
      <c r="M47" s="145">
        <f t="shared" si="2"/>
        <v>2332255</v>
      </c>
      <c r="N47" s="154">
        <v>14577287</v>
      </c>
      <c r="O47" s="155">
        <v>2785917</v>
      </c>
      <c r="P47" s="155">
        <v>3042243</v>
      </c>
      <c r="Q47" s="156">
        <f t="shared" si="3"/>
        <v>20405447</v>
      </c>
      <c r="R47" s="155">
        <v>14059476</v>
      </c>
      <c r="S47" s="155">
        <v>2690074</v>
      </c>
      <c r="T47" s="155"/>
      <c r="U47" s="156">
        <f t="shared" si="4"/>
        <v>16749550</v>
      </c>
      <c r="V47" s="155">
        <v>7044708</v>
      </c>
      <c r="W47" s="155">
        <v>2558374</v>
      </c>
      <c r="X47" s="155">
        <v>2026541</v>
      </c>
      <c r="Y47" s="157">
        <f t="shared" si="5"/>
        <v>11629623</v>
      </c>
    </row>
    <row r="48" spans="1:25">
      <c r="A48" s="541">
        <v>42552</v>
      </c>
      <c r="B48" s="552">
        <v>4111026</v>
      </c>
      <c r="C48" s="141">
        <v>505014</v>
      </c>
      <c r="D48" s="142">
        <v>357075</v>
      </c>
      <c r="E48" s="143">
        <f t="shared" si="0"/>
        <v>4973115</v>
      </c>
      <c r="F48" s="142">
        <v>4050928</v>
      </c>
      <c r="G48" s="141">
        <v>484922</v>
      </c>
      <c r="H48" s="141"/>
      <c r="I48" s="143">
        <f t="shared" si="1"/>
        <v>4535850</v>
      </c>
      <c r="J48" s="141">
        <v>1688006</v>
      </c>
      <c r="K48" s="141">
        <v>284577</v>
      </c>
      <c r="L48" s="141">
        <v>311054</v>
      </c>
      <c r="M48" s="145">
        <f t="shared" si="2"/>
        <v>2283637</v>
      </c>
      <c r="N48" s="154">
        <v>14604929</v>
      </c>
      <c r="O48" s="155">
        <v>2775100</v>
      </c>
      <c r="P48" s="155">
        <v>3071724</v>
      </c>
      <c r="Q48" s="156">
        <f t="shared" si="3"/>
        <v>20451753</v>
      </c>
      <c r="R48" s="155">
        <v>14067498</v>
      </c>
      <c r="S48" s="155">
        <v>2684141</v>
      </c>
      <c r="T48" s="155"/>
      <c r="U48" s="156">
        <f t="shared" si="4"/>
        <v>16751639</v>
      </c>
      <c r="V48" s="155">
        <v>7021740</v>
      </c>
      <c r="W48" s="155">
        <v>2557301</v>
      </c>
      <c r="X48" s="155">
        <v>2021370</v>
      </c>
      <c r="Y48" s="157">
        <f t="shared" si="5"/>
        <v>11600411</v>
      </c>
    </row>
    <row r="49" spans="1:25">
      <c r="A49" s="541">
        <v>42522</v>
      </c>
      <c r="B49" s="552">
        <v>4216055</v>
      </c>
      <c r="C49" s="141">
        <v>503388</v>
      </c>
      <c r="D49" s="142">
        <v>358076</v>
      </c>
      <c r="E49" s="143">
        <f t="shared" si="0"/>
        <v>5077519</v>
      </c>
      <c r="F49" s="142">
        <v>4107079</v>
      </c>
      <c r="G49" s="141">
        <v>483141</v>
      </c>
      <c r="H49" s="141"/>
      <c r="I49" s="143">
        <f t="shared" si="1"/>
        <v>4590220</v>
      </c>
      <c r="J49" s="141">
        <v>1684864</v>
      </c>
      <c r="K49" s="141">
        <v>284377</v>
      </c>
      <c r="L49" s="141">
        <v>311399</v>
      </c>
      <c r="M49" s="145">
        <f t="shared" si="2"/>
        <v>2280640</v>
      </c>
      <c r="N49" s="154">
        <v>15050375</v>
      </c>
      <c r="O49" s="155">
        <v>2771372</v>
      </c>
      <c r="P49" s="155">
        <v>3083240</v>
      </c>
      <c r="Q49" s="156">
        <f t="shared" si="3"/>
        <v>20904987</v>
      </c>
      <c r="R49" s="155">
        <v>14275280</v>
      </c>
      <c r="S49" s="155">
        <v>2679867</v>
      </c>
      <c r="T49" s="155"/>
      <c r="U49" s="156">
        <f t="shared" si="4"/>
        <v>16955147</v>
      </c>
      <c r="V49" s="155">
        <v>6993291</v>
      </c>
      <c r="W49" s="155">
        <v>2557241</v>
      </c>
      <c r="X49" s="155">
        <v>2021693</v>
      </c>
      <c r="Y49" s="157">
        <f t="shared" si="5"/>
        <v>11572225</v>
      </c>
    </row>
    <row r="50" spans="1:25">
      <c r="A50" s="541">
        <v>42491</v>
      </c>
      <c r="B50" s="552">
        <v>4213931</v>
      </c>
      <c r="C50" s="141">
        <v>502536</v>
      </c>
      <c r="D50" s="142">
        <v>354275</v>
      </c>
      <c r="E50" s="143">
        <f t="shared" si="0"/>
        <v>5070742</v>
      </c>
      <c r="F50" s="142">
        <v>4101988</v>
      </c>
      <c r="G50" s="141">
        <v>482069</v>
      </c>
      <c r="H50" s="141"/>
      <c r="I50" s="143">
        <f t="shared" si="1"/>
        <v>4584057</v>
      </c>
      <c r="J50" s="141">
        <v>1680570</v>
      </c>
      <c r="K50" s="141">
        <v>283894</v>
      </c>
      <c r="L50" s="141">
        <v>310870</v>
      </c>
      <c r="M50" s="145">
        <f t="shared" si="2"/>
        <v>2275334</v>
      </c>
      <c r="N50" s="154">
        <v>14936379</v>
      </c>
      <c r="O50" s="155">
        <v>2775520</v>
      </c>
      <c r="P50" s="155">
        <v>3063975</v>
      </c>
      <c r="Q50" s="156">
        <f t="shared" si="3"/>
        <v>20775874</v>
      </c>
      <c r="R50" s="155">
        <v>14143311</v>
      </c>
      <c r="S50" s="155">
        <v>2683126</v>
      </c>
      <c r="T50" s="155"/>
      <c r="U50" s="156">
        <f t="shared" si="4"/>
        <v>16826437</v>
      </c>
      <c r="V50" s="155">
        <v>6980852</v>
      </c>
      <c r="W50" s="155">
        <v>2555969</v>
      </c>
      <c r="X50" s="155">
        <v>2017025</v>
      </c>
      <c r="Y50" s="157">
        <f t="shared" si="5"/>
        <v>11553846</v>
      </c>
    </row>
    <row r="51" spans="1:25">
      <c r="A51" s="541">
        <v>42461</v>
      </c>
      <c r="B51" s="552">
        <v>4345620</v>
      </c>
      <c r="C51" s="141">
        <v>498363</v>
      </c>
      <c r="D51" s="142">
        <v>354562</v>
      </c>
      <c r="E51" s="143">
        <f t="shared" si="0"/>
        <v>5198545</v>
      </c>
      <c r="F51" s="142">
        <v>4099185</v>
      </c>
      <c r="G51" s="141">
        <v>477799</v>
      </c>
      <c r="H51" s="141"/>
      <c r="I51" s="143">
        <f t="shared" si="1"/>
        <v>4576984</v>
      </c>
      <c r="J51" s="141">
        <v>1660497</v>
      </c>
      <c r="K51" s="141">
        <v>283903</v>
      </c>
      <c r="L51" s="141">
        <v>313045</v>
      </c>
      <c r="M51" s="145">
        <f t="shared" si="2"/>
        <v>2257445</v>
      </c>
      <c r="N51" s="154">
        <v>14856378</v>
      </c>
      <c r="O51" s="155">
        <v>2764726</v>
      </c>
      <c r="P51" s="155">
        <v>3062031</v>
      </c>
      <c r="Q51" s="156">
        <f t="shared" si="3"/>
        <v>20683135</v>
      </c>
      <c r="R51" s="155">
        <v>14069873</v>
      </c>
      <c r="S51" s="155">
        <v>2671866</v>
      </c>
      <c r="T51" s="155"/>
      <c r="U51" s="156">
        <f t="shared" si="4"/>
        <v>16741739</v>
      </c>
      <c r="V51" s="155">
        <v>6957664</v>
      </c>
      <c r="W51" s="155">
        <v>2553990</v>
      </c>
      <c r="X51" s="155">
        <v>2027651</v>
      </c>
      <c r="Y51" s="157">
        <f t="shared" si="5"/>
        <v>11539305</v>
      </c>
    </row>
    <row r="52" spans="1:25">
      <c r="A52" s="541">
        <v>42430</v>
      </c>
      <c r="B52" s="552">
        <v>4337470</v>
      </c>
      <c r="C52" s="141">
        <v>499733</v>
      </c>
      <c r="D52" s="142">
        <v>361297</v>
      </c>
      <c r="E52" s="143">
        <f t="shared" si="0"/>
        <v>5198500</v>
      </c>
      <c r="F52" s="142">
        <v>4088557</v>
      </c>
      <c r="G52" s="141">
        <v>478917</v>
      </c>
      <c r="H52" s="141"/>
      <c r="I52" s="143">
        <f t="shared" si="1"/>
        <v>4567474</v>
      </c>
      <c r="J52" s="141">
        <v>1651143</v>
      </c>
      <c r="K52" s="141">
        <v>283462</v>
      </c>
      <c r="L52" s="141">
        <v>310525</v>
      </c>
      <c r="M52" s="145">
        <f t="shared" si="2"/>
        <v>2245130</v>
      </c>
      <c r="N52" s="154">
        <v>14660104</v>
      </c>
      <c r="O52" s="155">
        <v>2778009</v>
      </c>
      <c r="P52" s="155">
        <v>3068719</v>
      </c>
      <c r="Q52" s="156">
        <f t="shared" si="3"/>
        <v>20506832</v>
      </c>
      <c r="R52" s="155">
        <v>13866804</v>
      </c>
      <c r="S52" s="155">
        <v>2683978</v>
      </c>
      <c r="T52" s="155"/>
      <c r="U52" s="156">
        <f t="shared" si="4"/>
        <v>16550782</v>
      </c>
      <c r="V52" s="155">
        <v>6925378</v>
      </c>
      <c r="W52" s="155">
        <v>2550609</v>
      </c>
      <c r="X52" s="155">
        <v>2010589</v>
      </c>
      <c r="Y52" s="157">
        <f t="shared" si="5"/>
        <v>11486576</v>
      </c>
    </row>
    <row r="53" spans="1:25">
      <c r="A53" s="541">
        <v>42401</v>
      </c>
      <c r="B53" s="552">
        <v>4295649</v>
      </c>
      <c r="C53" s="141">
        <v>504338</v>
      </c>
      <c r="D53" s="142">
        <v>355493</v>
      </c>
      <c r="E53" s="143">
        <f t="shared" si="0"/>
        <v>5155480</v>
      </c>
      <c r="F53" s="142">
        <v>4047017</v>
      </c>
      <c r="G53" s="141">
        <v>483038</v>
      </c>
      <c r="H53" s="146"/>
      <c r="I53" s="143">
        <f t="shared" si="1"/>
        <v>4530055</v>
      </c>
      <c r="J53" s="141">
        <v>1641399</v>
      </c>
      <c r="K53" s="141">
        <v>282937</v>
      </c>
      <c r="L53" s="141">
        <v>310025</v>
      </c>
      <c r="M53" s="145">
        <f t="shared" si="2"/>
        <v>2234361</v>
      </c>
      <c r="N53" s="154">
        <v>14369858</v>
      </c>
      <c r="O53" s="155">
        <v>2803927</v>
      </c>
      <c r="P53" s="155">
        <v>3059263</v>
      </c>
      <c r="Q53" s="156">
        <f t="shared" si="3"/>
        <v>20233048</v>
      </c>
      <c r="R53" s="155">
        <v>13575109</v>
      </c>
      <c r="S53" s="155">
        <v>2708174</v>
      </c>
      <c r="T53" s="155"/>
      <c r="U53" s="156">
        <f t="shared" si="4"/>
        <v>16283283</v>
      </c>
      <c r="V53" s="155">
        <v>6892647</v>
      </c>
      <c r="W53" s="155">
        <v>2546531</v>
      </c>
      <c r="X53" s="155">
        <v>2005643</v>
      </c>
      <c r="Y53" s="157">
        <f t="shared" si="5"/>
        <v>11444821</v>
      </c>
    </row>
    <row r="54" spans="1:25">
      <c r="A54" s="541">
        <v>42370</v>
      </c>
      <c r="B54" s="552">
        <v>4282654</v>
      </c>
      <c r="C54" s="141">
        <v>529988</v>
      </c>
      <c r="D54" s="142">
        <v>352799</v>
      </c>
      <c r="E54" s="143">
        <f t="shared" si="0"/>
        <v>5165441</v>
      </c>
      <c r="F54" s="142">
        <v>4034380</v>
      </c>
      <c r="G54" s="141">
        <v>505961</v>
      </c>
      <c r="H54" s="146"/>
      <c r="I54" s="143">
        <f t="shared" si="1"/>
        <v>4540341</v>
      </c>
      <c r="J54" s="141">
        <v>1632467</v>
      </c>
      <c r="K54" s="141">
        <v>282462</v>
      </c>
      <c r="L54" s="141">
        <v>309867</v>
      </c>
      <c r="M54" s="145">
        <f t="shared" si="2"/>
        <v>2224796</v>
      </c>
      <c r="N54" s="154">
        <v>14418067</v>
      </c>
      <c r="O54" s="155">
        <v>2907167</v>
      </c>
      <c r="P54" s="155">
        <v>3034105</v>
      </c>
      <c r="Q54" s="156">
        <f t="shared" si="3"/>
        <v>20359339</v>
      </c>
      <c r="R54" s="155">
        <v>13620794</v>
      </c>
      <c r="S54" s="155">
        <v>2803728</v>
      </c>
      <c r="T54" s="155"/>
      <c r="U54" s="156">
        <f t="shared" si="4"/>
        <v>16424522</v>
      </c>
      <c r="V54" s="155">
        <v>6862671</v>
      </c>
      <c r="W54" s="155">
        <v>2545253</v>
      </c>
      <c r="X54" s="155">
        <v>2003318</v>
      </c>
      <c r="Y54" s="157">
        <f t="shared" si="5"/>
        <v>11411242</v>
      </c>
    </row>
    <row r="55" spans="1:25">
      <c r="A55" s="541">
        <v>42339</v>
      </c>
      <c r="B55" s="552">
        <v>4346505</v>
      </c>
      <c r="C55" s="141">
        <v>534852</v>
      </c>
      <c r="D55" s="142">
        <v>352139</v>
      </c>
      <c r="E55" s="143">
        <f t="shared" si="0"/>
        <v>5233496</v>
      </c>
      <c r="F55" s="142">
        <v>4097388</v>
      </c>
      <c r="G55" s="141">
        <v>510482</v>
      </c>
      <c r="H55" s="146"/>
      <c r="I55" s="143">
        <f t="shared" si="1"/>
        <v>4607870</v>
      </c>
      <c r="J55" s="141">
        <v>1624388</v>
      </c>
      <c r="K55" s="141">
        <v>282247</v>
      </c>
      <c r="L55" s="141">
        <v>309721</v>
      </c>
      <c r="M55" s="145">
        <f t="shared" si="2"/>
        <v>2216356</v>
      </c>
      <c r="N55" s="154">
        <v>14802222</v>
      </c>
      <c r="O55" s="155">
        <v>2938034</v>
      </c>
      <c r="P55" s="155">
        <v>3032971</v>
      </c>
      <c r="Q55" s="156">
        <f t="shared" si="3"/>
        <v>20773227</v>
      </c>
      <c r="R55" s="155">
        <v>13999398</v>
      </c>
      <c r="S55" s="155">
        <v>2833035</v>
      </c>
      <c r="T55" s="155"/>
      <c r="U55" s="156">
        <f t="shared" si="4"/>
        <v>16832433</v>
      </c>
      <c r="V55" s="155">
        <v>6839981</v>
      </c>
      <c r="W55" s="155">
        <v>2541927</v>
      </c>
      <c r="X55" s="155">
        <v>2002355</v>
      </c>
      <c r="Y55" s="157">
        <f t="shared" si="5"/>
        <v>11384263</v>
      </c>
    </row>
    <row r="56" spans="1:25">
      <c r="A56" s="541">
        <v>42309</v>
      </c>
      <c r="B56" s="552">
        <v>4327676</v>
      </c>
      <c r="C56" s="141">
        <v>532933</v>
      </c>
      <c r="D56" s="142">
        <v>347499</v>
      </c>
      <c r="E56" s="143">
        <f t="shared" si="0"/>
        <v>5208108</v>
      </c>
      <c r="F56" s="142">
        <v>4078348</v>
      </c>
      <c r="G56" s="141">
        <v>508209</v>
      </c>
      <c r="H56" s="146"/>
      <c r="I56" s="143">
        <f t="shared" si="1"/>
        <v>4586557</v>
      </c>
      <c r="J56" s="141">
        <v>1622180</v>
      </c>
      <c r="K56" s="141">
        <v>281315</v>
      </c>
      <c r="L56" s="141">
        <v>309564</v>
      </c>
      <c r="M56" s="145">
        <f t="shared" si="2"/>
        <v>2213059</v>
      </c>
      <c r="N56" s="154">
        <v>14844927</v>
      </c>
      <c r="O56" s="155">
        <v>2936925</v>
      </c>
      <c r="P56" s="155">
        <v>2996123</v>
      </c>
      <c r="Q56" s="156">
        <f t="shared" si="3"/>
        <v>20777975</v>
      </c>
      <c r="R56" s="155">
        <v>14040015</v>
      </c>
      <c r="S56" s="155">
        <v>2830809</v>
      </c>
      <c r="T56" s="155"/>
      <c r="U56" s="156">
        <f t="shared" si="4"/>
        <v>16870824</v>
      </c>
      <c r="V56" s="155">
        <v>6813952</v>
      </c>
      <c r="W56" s="155">
        <v>2538958</v>
      </c>
      <c r="X56" s="155">
        <v>2000688</v>
      </c>
      <c r="Y56" s="157">
        <f t="shared" si="5"/>
        <v>11353598</v>
      </c>
    </row>
    <row r="57" spans="1:25">
      <c r="A57" s="541">
        <v>42278</v>
      </c>
      <c r="B57" s="552">
        <v>4308820</v>
      </c>
      <c r="C57" s="141">
        <v>531505</v>
      </c>
      <c r="D57" s="142">
        <v>360410</v>
      </c>
      <c r="E57" s="143">
        <f t="shared" si="0"/>
        <v>5200735</v>
      </c>
      <c r="F57" s="142">
        <v>4061183</v>
      </c>
      <c r="G57" s="141">
        <v>506602</v>
      </c>
      <c r="H57" s="146"/>
      <c r="I57" s="143">
        <f t="shared" si="1"/>
        <v>4567785</v>
      </c>
      <c r="J57" s="141">
        <v>1612265</v>
      </c>
      <c r="K57" s="141">
        <v>281126</v>
      </c>
      <c r="L57" s="141">
        <v>309437</v>
      </c>
      <c r="M57" s="145">
        <f t="shared" si="2"/>
        <v>2202828</v>
      </c>
      <c r="N57" s="154">
        <v>14809694</v>
      </c>
      <c r="O57" s="155">
        <v>2941078</v>
      </c>
      <c r="P57" s="155">
        <v>3071020</v>
      </c>
      <c r="Q57" s="156">
        <f t="shared" si="3"/>
        <v>20821792</v>
      </c>
      <c r="R57" s="155">
        <v>14004735</v>
      </c>
      <c r="S57" s="155">
        <v>2834268</v>
      </c>
      <c r="T57" s="155"/>
      <c r="U57" s="156">
        <f t="shared" si="4"/>
        <v>16839003</v>
      </c>
      <c r="V57" s="155">
        <v>6779506</v>
      </c>
      <c r="W57" s="155">
        <v>2538471</v>
      </c>
      <c r="X57" s="155">
        <v>1998616</v>
      </c>
      <c r="Y57" s="157">
        <f t="shared" si="5"/>
        <v>11316593</v>
      </c>
    </row>
    <row r="58" spans="1:25">
      <c r="A58" s="541">
        <v>42248</v>
      </c>
      <c r="B58" s="552">
        <v>4255432</v>
      </c>
      <c r="C58" s="141">
        <v>531322</v>
      </c>
      <c r="D58" s="142">
        <v>347315</v>
      </c>
      <c r="E58" s="143">
        <f t="shared" si="0"/>
        <v>5134069</v>
      </c>
      <c r="F58" s="142">
        <v>4016023</v>
      </c>
      <c r="G58" s="141">
        <v>506109</v>
      </c>
      <c r="H58" s="146"/>
      <c r="I58" s="143">
        <f t="shared" si="1"/>
        <v>4522132</v>
      </c>
      <c r="J58" s="141">
        <v>1604544</v>
      </c>
      <c r="K58" s="141">
        <v>280619</v>
      </c>
      <c r="L58" s="141">
        <v>308854</v>
      </c>
      <c r="M58" s="145">
        <f t="shared" si="2"/>
        <v>2194017</v>
      </c>
      <c r="N58" s="154">
        <v>14480741</v>
      </c>
      <c r="O58" s="155">
        <v>2949169</v>
      </c>
      <c r="P58" s="155">
        <v>2967562</v>
      </c>
      <c r="Q58" s="156">
        <f t="shared" si="3"/>
        <v>20397472</v>
      </c>
      <c r="R58" s="155">
        <v>13761913</v>
      </c>
      <c r="S58" s="155">
        <v>2841359</v>
      </c>
      <c r="T58" s="155"/>
      <c r="U58" s="156">
        <f t="shared" si="4"/>
        <v>16603272</v>
      </c>
      <c r="V58" s="155">
        <v>6752319</v>
      </c>
      <c r="W58" s="155">
        <v>2534804</v>
      </c>
      <c r="X58" s="155">
        <v>1992633</v>
      </c>
      <c r="Y58" s="157">
        <f t="shared" si="5"/>
        <v>11279756</v>
      </c>
    </row>
    <row r="59" spans="1:25">
      <c r="A59" s="541">
        <v>42217</v>
      </c>
      <c r="B59" s="552">
        <v>4253026</v>
      </c>
      <c r="C59" s="141">
        <v>527804</v>
      </c>
      <c r="D59" s="142">
        <v>345635</v>
      </c>
      <c r="E59" s="143">
        <f t="shared" si="0"/>
        <v>5126465</v>
      </c>
      <c r="F59" s="142">
        <v>4056809</v>
      </c>
      <c r="G59" s="141">
        <v>502160</v>
      </c>
      <c r="H59" s="146"/>
      <c r="I59" s="143">
        <f t="shared" si="1"/>
        <v>4558969</v>
      </c>
      <c r="J59" s="141">
        <v>1598557</v>
      </c>
      <c r="K59" s="141">
        <v>280157</v>
      </c>
      <c r="L59" s="141">
        <v>308545</v>
      </c>
      <c r="M59" s="145">
        <f t="shared" si="2"/>
        <v>2187259</v>
      </c>
      <c r="N59" s="154">
        <v>14537704</v>
      </c>
      <c r="O59" s="155">
        <v>2738747</v>
      </c>
      <c r="P59" s="155">
        <v>2949836</v>
      </c>
      <c r="Q59" s="156">
        <f t="shared" si="3"/>
        <v>20226287</v>
      </c>
      <c r="R59" s="155">
        <v>14021397</v>
      </c>
      <c r="S59" s="155">
        <v>2629792</v>
      </c>
      <c r="T59" s="155"/>
      <c r="U59" s="156">
        <f t="shared" si="4"/>
        <v>16651189</v>
      </c>
      <c r="V59" s="155">
        <v>6727741</v>
      </c>
      <c r="W59" s="155">
        <v>2531845</v>
      </c>
      <c r="X59" s="155">
        <v>1990594</v>
      </c>
      <c r="Y59" s="157">
        <f t="shared" si="5"/>
        <v>11250180</v>
      </c>
    </row>
    <row r="60" spans="1:25">
      <c r="A60" s="541">
        <v>42186</v>
      </c>
      <c r="B60" s="552">
        <v>4207271</v>
      </c>
      <c r="C60" s="141">
        <v>526599</v>
      </c>
      <c r="D60" s="142">
        <v>346618</v>
      </c>
      <c r="E60" s="143">
        <f t="shared" si="0"/>
        <v>5080488</v>
      </c>
      <c r="F60" s="142">
        <v>4017275</v>
      </c>
      <c r="G60" s="141">
        <v>500771</v>
      </c>
      <c r="H60" s="146"/>
      <c r="I60" s="143">
        <f t="shared" si="1"/>
        <v>4518046</v>
      </c>
      <c r="J60" s="141">
        <v>1589766</v>
      </c>
      <c r="K60" s="141">
        <v>279982</v>
      </c>
      <c r="L60" s="141">
        <v>307890</v>
      </c>
      <c r="M60" s="145">
        <f t="shared" si="2"/>
        <v>2177638</v>
      </c>
      <c r="N60" s="154">
        <v>14400540</v>
      </c>
      <c r="O60" s="155">
        <v>2948325</v>
      </c>
      <c r="P60" s="155">
        <v>2948014</v>
      </c>
      <c r="Q60" s="156">
        <f t="shared" si="3"/>
        <v>20296879</v>
      </c>
      <c r="R60" s="155">
        <v>13891275</v>
      </c>
      <c r="S60" s="155">
        <v>2838611</v>
      </c>
      <c r="T60" s="155"/>
      <c r="U60" s="156">
        <f t="shared" si="4"/>
        <v>16729886</v>
      </c>
      <c r="V60" s="155">
        <v>6700080</v>
      </c>
      <c r="W60" s="155">
        <v>2530103</v>
      </c>
      <c r="X60" s="155">
        <v>1982513</v>
      </c>
      <c r="Y60" s="157">
        <f t="shared" si="5"/>
        <v>11212696</v>
      </c>
    </row>
    <row r="61" spans="1:25">
      <c r="A61" s="541">
        <v>42156</v>
      </c>
      <c r="B61" s="552">
        <v>4281994</v>
      </c>
      <c r="C61" s="141">
        <v>525409</v>
      </c>
      <c r="D61" s="142">
        <v>341930</v>
      </c>
      <c r="E61" s="143">
        <f t="shared" si="0"/>
        <v>5149333</v>
      </c>
      <c r="F61" s="142">
        <v>4055436</v>
      </c>
      <c r="G61" s="141">
        <v>499359</v>
      </c>
      <c r="H61" s="146"/>
      <c r="I61" s="143">
        <f t="shared" si="1"/>
        <v>4554795</v>
      </c>
      <c r="J61" s="141">
        <v>1582403</v>
      </c>
      <c r="K61" s="141">
        <v>279603</v>
      </c>
      <c r="L61" s="141">
        <v>307963</v>
      </c>
      <c r="M61" s="145">
        <f t="shared" si="2"/>
        <v>2169969</v>
      </c>
      <c r="N61" s="154">
        <v>14741342</v>
      </c>
      <c r="O61" s="155">
        <v>2940653</v>
      </c>
      <c r="P61" s="155">
        <v>2936848</v>
      </c>
      <c r="Q61" s="156">
        <f t="shared" si="3"/>
        <v>20618843</v>
      </c>
      <c r="R61" s="155">
        <v>14033585</v>
      </c>
      <c r="S61" s="155">
        <v>2829934</v>
      </c>
      <c r="T61" s="155"/>
      <c r="U61" s="156">
        <f t="shared" si="4"/>
        <v>16863519</v>
      </c>
      <c r="V61" s="155">
        <v>6670826</v>
      </c>
      <c r="W61" s="155">
        <v>2525483</v>
      </c>
      <c r="X61" s="155">
        <v>1980856</v>
      </c>
      <c r="Y61" s="157">
        <f t="shared" si="5"/>
        <v>11177165</v>
      </c>
    </row>
    <row r="62" spans="1:25">
      <c r="A62" s="541">
        <v>42125</v>
      </c>
      <c r="B62" s="552">
        <v>4258747</v>
      </c>
      <c r="C62" s="141">
        <v>532377</v>
      </c>
      <c r="D62" s="142">
        <v>340524</v>
      </c>
      <c r="E62" s="143">
        <f t="shared" si="0"/>
        <v>5131648</v>
      </c>
      <c r="F62" s="142">
        <v>4027102</v>
      </c>
      <c r="G62" s="141">
        <v>505646</v>
      </c>
      <c r="H62" s="146"/>
      <c r="I62" s="143">
        <f t="shared" si="1"/>
        <v>4532748</v>
      </c>
      <c r="J62" s="141">
        <v>1576701</v>
      </c>
      <c r="K62" s="141">
        <v>279405</v>
      </c>
      <c r="L62" s="141">
        <v>307855</v>
      </c>
      <c r="M62" s="145">
        <f t="shared" si="2"/>
        <v>2163961</v>
      </c>
      <c r="N62" s="154">
        <v>14569995</v>
      </c>
      <c r="O62" s="155">
        <v>2987673</v>
      </c>
      <c r="P62" s="155">
        <v>2928677</v>
      </c>
      <c r="Q62" s="156">
        <f t="shared" si="3"/>
        <v>20486345</v>
      </c>
      <c r="R62" s="155">
        <v>13830442</v>
      </c>
      <c r="S62" s="155">
        <v>2874835</v>
      </c>
      <c r="T62" s="155"/>
      <c r="U62" s="156">
        <f t="shared" si="4"/>
        <v>16705277</v>
      </c>
      <c r="V62" s="155">
        <v>6656771</v>
      </c>
      <c r="W62" s="155">
        <v>2523631</v>
      </c>
      <c r="X62" s="155">
        <v>1977972</v>
      </c>
      <c r="Y62" s="157">
        <f t="shared" si="5"/>
        <v>11158374</v>
      </c>
    </row>
    <row r="63" spans="1:25">
      <c r="A63" s="541">
        <v>42095</v>
      </c>
      <c r="B63" s="552">
        <v>4237087</v>
      </c>
      <c r="C63" s="141">
        <v>522593</v>
      </c>
      <c r="D63" s="142">
        <v>340647</v>
      </c>
      <c r="E63" s="143">
        <f t="shared" si="0"/>
        <v>5100327</v>
      </c>
      <c r="F63" s="142">
        <v>4007982</v>
      </c>
      <c r="G63" s="141">
        <v>495640</v>
      </c>
      <c r="H63" s="146"/>
      <c r="I63" s="143">
        <f t="shared" si="1"/>
        <v>4503622</v>
      </c>
      <c r="J63" s="141">
        <v>1569680</v>
      </c>
      <c r="K63" s="141">
        <v>278187</v>
      </c>
      <c r="L63" s="141">
        <v>307480</v>
      </c>
      <c r="M63" s="145">
        <f t="shared" si="2"/>
        <v>2155347</v>
      </c>
      <c r="N63" s="154">
        <v>14410018</v>
      </c>
      <c r="O63" s="155">
        <v>2901733</v>
      </c>
      <c r="P63" s="155">
        <v>2928695</v>
      </c>
      <c r="Q63" s="156">
        <f t="shared" si="3"/>
        <v>20240446</v>
      </c>
      <c r="R63" s="155">
        <v>13681271</v>
      </c>
      <c r="S63" s="155">
        <v>2789168</v>
      </c>
      <c r="T63" s="155"/>
      <c r="U63" s="156">
        <f t="shared" si="4"/>
        <v>16470439</v>
      </c>
      <c r="V63" s="155">
        <v>6627141</v>
      </c>
      <c r="W63" s="155">
        <v>2506449</v>
      </c>
      <c r="X63" s="155">
        <v>1973585</v>
      </c>
      <c r="Y63" s="157">
        <f t="shared" si="5"/>
        <v>11107175</v>
      </c>
    </row>
    <row r="64" spans="1:25">
      <c r="A64" s="541">
        <v>42064</v>
      </c>
      <c r="B64" s="552">
        <v>4224074</v>
      </c>
      <c r="C64" s="141">
        <v>531677</v>
      </c>
      <c r="D64" s="142">
        <v>340900</v>
      </c>
      <c r="E64" s="143">
        <f t="shared" si="0"/>
        <v>5096651</v>
      </c>
      <c r="F64" s="142">
        <v>3992945</v>
      </c>
      <c r="G64" s="141">
        <v>504185</v>
      </c>
      <c r="H64" s="146"/>
      <c r="I64" s="143">
        <f t="shared" si="1"/>
        <v>4497130</v>
      </c>
      <c r="J64" s="141">
        <v>1562002</v>
      </c>
      <c r="K64" s="141">
        <v>277609</v>
      </c>
      <c r="L64" s="141">
        <v>307096</v>
      </c>
      <c r="M64" s="145">
        <f t="shared" si="2"/>
        <v>2146707</v>
      </c>
      <c r="N64" s="154">
        <v>14057628</v>
      </c>
      <c r="O64" s="155">
        <v>3013492</v>
      </c>
      <c r="P64" s="155">
        <v>2926533</v>
      </c>
      <c r="Q64" s="156">
        <f t="shared" si="3"/>
        <v>19997653</v>
      </c>
      <c r="R64" s="155">
        <v>13328128</v>
      </c>
      <c r="S64" s="155">
        <v>2898016</v>
      </c>
      <c r="T64" s="155"/>
      <c r="U64" s="156">
        <f t="shared" si="4"/>
        <v>16226144</v>
      </c>
      <c r="V64" s="155">
        <v>6593877</v>
      </c>
      <c r="W64" s="155">
        <v>2500613</v>
      </c>
      <c r="X64" s="155">
        <v>1968707</v>
      </c>
      <c r="Y64" s="157">
        <f t="shared" si="5"/>
        <v>11063197</v>
      </c>
    </row>
    <row r="65" spans="1:25">
      <c r="A65" s="541">
        <v>42036</v>
      </c>
      <c r="B65" s="552">
        <v>4155308</v>
      </c>
      <c r="C65" s="141">
        <v>531810</v>
      </c>
      <c r="D65" s="142">
        <v>340871</v>
      </c>
      <c r="E65" s="143">
        <f t="shared" si="0"/>
        <v>5027989</v>
      </c>
      <c r="F65" s="142">
        <v>3930756</v>
      </c>
      <c r="G65" s="141">
        <v>503989</v>
      </c>
      <c r="H65" s="146"/>
      <c r="I65" s="143">
        <f t="shared" si="1"/>
        <v>4434745</v>
      </c>
      <c r="J65" s="141">
        <v>1554971</v>
      </c>
      <c r="K65" s="141">
        <v>276237</v>
      </c>
      <c r="L65" s="141">
        <v>306743</v>
      </c>
      <c r="M65" s="145">
        <f t="shared" si="2"/>
        <v>2137951</v>
      </c>
      <c r="N65" s="154">
        <v>13740253</v>
      </c>
      <c r="O65" s="155">
        <v>3031287</v>
      </c>
      <c r="P65" s="155">
        <v>2929385</v>
      </c>
      <c r="Q65" s="156">
        <f t="shared" si="3"/>
        <v>19700925</v>
      </c>
      <c r="R65" s="155">
        <v>13019198</v>
      </c>
      <c r="S65" s="155">
        <v>2914541</v>
      </c>
      <c r="T65" s="155"/>
      <c r="U65" s="156">
        <f t="shared" si="4"/>
        <v>15933739</v>
      </c>
      <c r="V65" s="155">
        <v>6563711</v>
      </c>
      <c r="W65" s="155">
        <v>2481963</v>
      </c>
      <c r="X65" s="155">
        <v>1963846</v>
      </c>
      <c r="Y65" s="157">
        <f t="shared" si="5"/>
        <v>11009520</v>
      </c>
    </row>
    <row r="66" spans="1:25">
      <c r="A66" s="541">
        <v>42005</v>
      </c>
      <c r="B66" s="552">
        <v>4170557</v>
      </c>
      <c r="C66" s="141">
        <v>518769</v>
      </c>
      <c r="D66" s="142">
        <v>341386</v>
      </c>
      <c r="E66" s="143">
        <f t="shared" si="0"/>
        <v>5030712</v>
      </c>
      <c r="F66" s="142">
        <v>3940453</v>
      </c>
      <c r="G66" s="141">
        <v>491313</v>
      </c>
      <c r="H66" s="146"/>
      <c r="I66" s="143">
        <f t="shared" si="1"/>
        <v>4431766</v>
      </c>
      <c r="J66" s="141">
        <v>1552150</v>
      </c>
      <c r="K66" s="141">
        <v>275230</v>
      </c>
      <c r="L66" s="141">
        <v>306476</v>
      </c>
      <c r="M66" s="145">
        <f t="shared" si="2"/>
        <v>2133856</v>
      </c>
      <c r="N66" s="154">
        <v>13787084</v>
      </c>
      <c r="O66" s="155">
        <v>2936528</v>
      </c>
      <c r="P66" s="155">
        <v>2926680</v>
      </c>
      <c r="Q66" s="156">
        <f t="shared" si="3"/>
        <v>19650292</v>
      </c>
      <c r="R66" s="155">
        <v>13058277</v>
      </c>
      <c r="S66" s="155">
        <v>2821819</v>
      </c>
      <c r="T66" s="155"/>
      <c r="U66" s="156">
        <f t="shared" si="4"/>
        <v>15880096</v>
      </c>
      <c r="V66" s="155">
        <v>6539249</v>
      </c>
      <c r="W66" s="155">
        <v>2465705</v>
      </c>
      <c r="X66" s="155">
        <v>1960932</v>
      </c>
      <c r="Y66" s="157">
        <f t="shared" si="5"/>
        <v>10965886</v>
      </c>
    </row>
    <row r="67" spans="1:25">
      <c r="A67" s="541">
        <v>41974</v>
      </c>
      <c r="B67" s="552">
        <v>4205777</v>
      </c>
      <c r="C67" s="141">
        <v>516982</v>
      </c>
      <c r="D67" s="142">
        <v>340277</v>
      </c>
      <c r="E67" s="143">
        <f t="shared" si="0"/>
        <v>5063036</v>
      </c>
      <c r="F67" s="142">
        <v>3971464</v>
      </c>
      <c r="G67" s="141">
        <v>489182</v>
      </c>
      <c r="H67" s="146"/>
      <c r="I67" s="143">
        <f t="shared" si="1"/>
        <v>4460646</v>
      </c>
      <c r="J67" s="141">
        <v>1542234</v>
      </c>
      <c r="K67" s="141">
        <v>274534</v>
      </c>
      <c r="L67" s="141">
        <v>306352</v>
      </c>
      <c r="M67" s="145">
        <f t="shared" si="2"/>
        <v>2123120</v>
      </c>
      <c r="N67" s="154">
        <v>13967837</v>
      </c>
      <c r="O67" s="155">
        <v>2943837</v>
      </c>
      <c r="P67" s="155">
        <v>2910148</v>
      </c>
      <c r="Q67" s="156">
        <f t="shared" si="3"/>
        <v>19821822</v>
      </c>
      <c r="R67" s="155">
        <v>13240122</v>
      </c>
      <c r="S67" s="155">
        <v>2827633</v>
      </c>
      <c r="T67" s="155"/>
      <c r="U67" s="156">
        <f t="shared" si="4"/>
        <v>16067755</v>
      </c>
      <c r="V67" s="155">
        <v>6509613</v>
      </c>
      <c r="W67" s="155">
        <v>2452887</v>
      </c>
      <c r="X67" s="155">
        <v>1958401</v>
      </c>
      <c r="Y67" s="157">
        <f t="shared" si="5"/>
        <v>10920901</v>
      </c>
    </row>
    <row r="68" spans="1:25">
      <c r="A68" s="541">
        <v>41944</v>
      </c>
      <c r="B68" s="552">
        <v>4175597</v>
      </c>
      <c r="C68" s="141">
        <v>522878</v>
      </c>
      <c r="D68" s="142">
        <v>342376</v>
      </c>
      <c r="E68" s="143">
        <f t="shared" si="0"/>
        <v>5040851</v>
      </c>
      <c r="F68" s="142">
        <v>3942675</v>
      </c>
      <c r="G68" s="141">
        <v>494631</v>
      </c>
      <c r="H68" s="146"/>
      <c r="I68" s="143">
        <f t="shared" si="1"/>
        <v>4437306</v>
      </c>
      <c r="J68" s="141">
        <v>1535437</v>
      </c>
      <c r="K68" s="141">
        <v>274711</v>
      </c>
      <c r="L68" s="141">
        <v>305906</v>
      </c>
      <c r="M68" s="145">
        <f t="shared" si="2"/>
        <v>2116054</v>
      </c>
      <c r="N68" s="154">
        <v>13958132</v>
      </c>
      <c r="O68" s="155">
        <v>2987171</v>
      </c>
      <c r="P68" s="155">
        <v>2929226</v>
      </c>
      <c r="Q68" s="156">
        <f t="shared" si="3"/>
        <v>19874529</v>
      </c>
      <c r="R68" s="155">
        <v>13237370</v>
      </c>
      <c r="S68" s="155">
        <v>2868886</v>
      </c>
      <c r="T68" s="155"/>
      <c r="U68" s="156">
        <f t="shared" si="4"/>
        <v>16106256</v>
      </c>
      <c r="V68" s="155">
        <v>6469967</v>
      </c>
      <c r="W68" s="155">
        <v>2449455</v>
      </c>
      <c r="X68" s="155">
        <v>1955958</v>
      </c>
      <c r="Y68" s="157">
        <f t="shared" si="5"/>
        <v>10875380</v>
      </c>
    </row>
    <row r="69" spans="1:25">
      <c r="A69" s="541">
        <v>41913</v>
      </c>
      <c r="B69" s="552">
        <v>4145273</v>
      </c>
      <c r="C69" s="141">
        <v>522633</v>
      </c>
      <c r="D69" s="142">
        <v>339149</v>
      </c>
      <c r="E69" s="143">
        <f t="shared" si="0"/>
        <v>5007055</v>
      </c>
      <c r="F69" s="142">
        <v>3916341</v>
      </c>
      <c r="G69" s="141">
        <v>492301</v>
      </c>
      <c r="H69" s="146"/>
      <c r="I69" s="143">
        <f t="shared" si="1"/>
        <v>4408642</v>
      </c>
      <c r="J69" s="141">
        <v>1532156</v>
      </c>
      <c r="K69" s="141">
        <v>273903</v>
      </c>
      <c r="L69" s="141">
        <v>305605</v>
      </c>
      <c r="M69" s="145">
        <f t="shared" si="2"/>
        <v>2111664</v>
      </c>
      <c r="N69" s="154">
        <v>13924896</v>
      </c>
      <c r="O69" s="155">
        <v>3054841</v>
      </c>
      <c r="P69" s="155">
        <v>2908367</v>
      </c>
      <c r="Q69" s="156">
        <f t="shared" si="3"/>
        <v>19888104</v>
      </c>
      <c r="R69" s="155">
        <v>13211467</v>
      </c>
      <c r="S69" s="155">
        <v>2924846</v>
      </c>
      <c r="T69" s="155"/>
      <c r="U69" s="156">
        <f t="shared" si="4"/>
        <v>16136313</v>
      </c>
      <c r="V69" s="155">
        <v>6468309</v>
      </c>
      <c r="W69" s="155">
        <v>2444900</v>
      </c>
      <c r="X69" s="155">
        <v>1953011</v>
      </c>
      <c r="Y69" s="157">
        <f t="shared" si="5"/>
        <v>10866220</v>
      </c>
    </row>
    <row r="70" spans="1:25">
      <c r="A70" s="541">
        <v>41883</v>
      </c>
      <c r="B70" s="552">
        <v>4176693</v>
      </c>
      <c r="C70" s="141">
        <v>518074</v>
      </c>
      <c r="D70" s="142">
        <v>337542</v>
      </c>
      <c r="E70" s="143">
        <f t="shared" si="0"/>
        <v>5032309</v>
      </c>
      <c r="F70" s="142">
        <v>3949304</v>
      </c>
      <c r="G70" s="141">
        <v>487621</v>
      </c>
      <c r="H70" s="146"/>
      <c r="I70" s="143">
        <f t="shared" si="1"/>
        <v>4436925</v>
      </c>
      <c r="J70" s="141">
        <v>1527884</v>
      </c>
      <c r="K70" s="141">
        <v>273566</v>
      </c>
      <c r="L70" s="141">
        <v>305356</v>
      </c>
      <c r="M70" s="145">
        <f t="shared" si="2"/>
        <v>2106806</v>
      </c>
      <c r="N70" s="154">
        <v>14031787</v>
      </c>
      <c r="O70" s="155">
        <v>3038213</v>
      </c>
      <c r="P70" s="155">
        <v>2879940</v>
      </c>
      <c r="Q70" s="156">
        <f t="shared" si="3"/>
        <v>19949940</v>
      </c>
      <c r="R70" s="155">
        <v>13321597</v>
      </c>
      <c r="S70" s="155">
        <v>2907549</v>
      </c>
      <c r="T70" s="155"/>
      <c r="U70" s="156">
        <f t="shared" si="4"/>
        <v>16229146</v>
      </c>
      <c r="V70" s="155">
        <v>6448220</v>
      </c>
      <c r="W70" s="155">
        <v>2446028</v>
      </c>
      <c r="X70" s="155">
        <v>1949911</v>
      </c>
      <c r="Y70" s="157">
        <f t="shared" si="5"/>
        <v>10844159</v>
      </c>
    </row>
    <row r="71" spans="1:25">
      <c r="A71" s="541">
        <v>41852</v>
      </c>
      <c r="B71" s="552">
        <v>4059746</v>
      </c>
      <c r="C71" s="141">
        <v>517360</v>
      </c>
      <c r="D71" s="142">
        <v>335622</v>
      </c>
      <c r="E71" s="143">
        <f t="shared" si="0"/>
        <v>4912728</v>
      </c>
      <c r="F71" s="142">
        <v>3876549</v>
      </c>
      <c r="G71" s="141">
        <v>486517</v>
      </c>
      <c r="H71" s="146"/>
      <c r="I71" s="143">
        <f t="shared" si="1"/>
        <v>4363066</v>
      </c>
      <c r="J71" s="141">
        <v>1525180</v>
      </c>
      <c r="K71" s="141">
        <v>273857</v>
      </c>
      <c r="L71" s="141">
        <v>304980</v>
      </c>
      <c r="M71" s="145">
        <f t="shared" si="2"/>
        <v>2104017</v>
      </c>
      <c r="N71" s="154">
        <v>13682742</v>
      </c>
      <c r="O71" s="155">
        <v>3042162</v>
      </c>
      <c r="P71" s="155">
        <v>2859563</v>
      </c>
      <c r="Q71" s="156">
        <f t="shared" si="3"/>
        <v>19584467</v>
      </c>
      <c r="R71" s="155">
        <v>13212186</v>
      </c>
      <c r="S71" s="155">
        <v>2909657</v>
      </c>
      <c r="T71" s="155"/>
      <c r="U71" s="156">
        <f t="shared" si="4"/>
        <v>16121843</v>
      </c>
      <c r="V71" s="155">
        <v>6433391</v>
      </c>
      <c r="W71" s="155">
        <v>2444972</v>
      </c>
      <c r="X71" s="155">
        <v>1946244</v>
      </c>
      <c r="Y71" s="157">
        <f t="shared" si="5"/>
        <v>10824607</v>
      </c>
    </row>
    <row r="72" spans="1:25">
      <c r="A72" s="541">
        <v>41821</v>
      </c>
      <c r="B72" s="552">
        <v>4025219</v>
      </c>
      <c r="C72" s="141">
        <v>517966</v>
      </c>
      <c r="D72" s="142">
        <v>336305</v>
      </c>
      <c r="E72" s="143">
        <f t="shared" ref="E72:E135" si="6">B72+C72+D72</f>
        <v>4879490</v>
      </c>
      <c r="F72" s="142">
        <v>3839139</v>
      </c>
      <c r="G72" s="141">
        <v>486734</v>
      </c>
      <c r="H72" s="146"/>
      <c r="I72" s="143">
        <f t="shared" ref="I72:I135" si="7">F72+G72+H72</f>
        <v>4325873</v>
      </c>
      <c r="J72" s="141">
        <v>1520416</v>
      </c>
      <c r="K72" s="141">
        <v>273673</v>
      </c>
      <c r="L72" s="141">
        <v>304483</v>
      </c>
      <c r="M72" s="145">
        <f t="shared" ref="M72:M135" si="8">J72+K72+L72</f>
        <v>2098572</v>
      </c>
      <c r="N72" s="154">
        <v>13609439</v>
      </c>
      <c r="O72" s="155">
        <v>3008365</v>
      </c>
      <c r="P72" s="155">
        <v>2864800</v>
      </c>
      <c r="Q72" s="156">
        <f t="shared" ref="Q72:Q135" si="9">N72+O72+P72</f>
        <v>19482604</v>
      </c>
      <c r="R72" s="155">
        <v>13109755</v>
      </c>
      <c r="S72" s="155">
        <v>2875917</v>
      </c>
      <c r="T72" s="155"/>
      <c r="U72" s="156">
        <f t="shared" ref="U72:U135" si="10">R72+S72+T72</f>
        <v>15985672</v>
      </c>
      <c r="V72" s="155">
        <v>6409556</v>
      </c>
      <c r="W72" s="155">
        <v>2444153</v>
      </c>
      <c r="X72" s="155">
        <v>1941342</v>
      </c>
      <c r="Y72" s="157">
        <f t="shared" ref="Y72:Y135" si="11">V72+W72+X72</f>
        <v>10795051</v>
      </c>
    </row>
    <row r="73" spans="1:25">
      <c r="A73" s="541">
        <v>41791</v>
      </c>
      <c r="B73" s="552">
        <v>4112042</v>
      </c>
      <c r="C73" s="141">
        <v>506902</v>
      </c>
      <c r="D73" s="142">
        <v>337048</v>
      </c>
      <c r="E73" s="143">
        <f t="shared" si="6"/>
        <v>4955992</v>
      </c>
      <c r="F73" s="142">
        <v>3892450</v>
      </c>
      <c r="G73" s="141">
        <v>475294</v>
      </c>
      <c r="H73" s="146"/>
      <c r="I73" s="143">
        <f t="shared" si="7"/>
        <v>4367744</v>
      </c>
      <c r="J73" s="141">
        <v>1515559</v>
      </c>
      <c r="K73" s="141">
        <v>273854</v>
      </c>
      <c r="L73" s="141">
        <v>304457</v>
      </c>
      <c r="M73" s="145">
        <f t="shared" si="8"/>
        <v>2093870</v>
      </c>
      <c r="N73" s="154">
        <v>14018621</v>
      </c>
      <c r="O73" s="155">
        <v>2950720</v>
      </c>
      <c r="P73" s="155">
        <v>2852087</v>
      </c>
      <c r="Q73" s="156">
        <f t="shared" si="9"/>
        <v>19821428</v>
      </c>
      <c r="R73" s="155">
        <v>13351474</v>
      </c>
      <c r="S73" s="155">
        <v>2816946</v>
      </c>
      <c r="T73" s="155"/>
      <c r="U73" s="156">
        <f t="shared" si="10"/>
        <v>16168420</v>
      </c>
      <c r="V73" s="155">
        <v>6389319</v>
      </c>
      <c r="W73" s="155">
        <v>2445321</v>
      </c>
      <c r="X73" s="155">
        <v>1940198</v>
      </c>
      <c r="Y73" s="157">
        <f t="shared" si="11"/>
        <v>10774838</v>
      </c>
    </row>
    <row r="74" spans="1:25">
      <c r="A74" s="541">
        <v>41760</v>
      </c>
      <c r="B74" s="552">
        <v>4068663</v>
      </c>
      <c r="C74" s="141">
        <v>506274</v>
      </c>
      <c r="D74" s="142">
        <v>333983</v>
      </c>
      <c r="E74" s="143">
        <f t="shared" si="6"/>
        <v>4908920</v>
      </c>
      <c r="F74" s="142">
        <v>3850000</v>
      </c>
      <c r="G74" s="141">
        <v>474728</v>
      </c>
      <c r="H74" s="146"/>
      <c r="I74" s="143">
        <f t="shared" si="7"/>
        <v>4324728</v>
      </c>
      <c r="J74" s="141">
        <v>1512148</v>
      </c>
      <c r="K74" s="141">
        <v>273578</v>
      </c>
      <c r="L74" s="141">
        <v>304172</v>
      </c>
      <c r="M74" s="145">
        <f t="shared" si="8"/>
        <v>2089898</v>
      </c>
      <c r="N74" s="154">
        <v>13738095</v>
      </c>
      <c r="O74" s="155">
        <v>2948876</v>
      </c>
      <c r="P74" s="155">
        <v>2849314</v>
      </c>
      <c r="Q74" s="156">
        <f t="shared" si="9"/>
        <v>19536285</v>
      </c>
      <c r="R74" s="155">
        <v>13068558</v>
      </c>
      <c r="S74" s="155">
        <v>2815276</v>
      </c>
      <c r="T74" s="155"/>
      <c r="U74" s="156">
        <f t="shared" si="10"/>
        <v>15883834</v>
      </c>
      <c r="V74" s="155">
        <v>6368579</v>
      </c>
      <c r="W74" s="155">
        <v>2442822</v>
      </c>
      <c r="X74" s="155">
        <v>1937050</v>
      </c>
      <c r="Y74" s="157">
        <f t="shared" si="11"/>
        <v>10748451</v>
      </c>
    </row>
    <row r="75" spans="1:25">
      <c r="A75" s="541">
        <v>41730</v>
      </c>
      <c r="B75" s="552">
        <v>4030673</v>
      </c>
      <c r="C75" s="141">
        <v>505628</v>
      </c>
      <c r="D75" s="142">
        <v>333527</v>
      </c>
      <c r="E75" s="143">
        <f t="shared" si="6"/>
        <v>4869828</v>
      </c>
      <c r="F75" s="142">
        <v>3816004</v>
      </c>
      <c r="G75" s="141">
        <v>473937</v>
      </c>
      <c r="H75" s="146"/>
      <c r="I75" s="143">
        <f t="shared" si="7"/>
        <v>4289941</v>
      </c>
      <c r="J75" s="141">
        <v>1506432</v>
      </c>
      <c r="K75" s="141">
        <v>272465</v>
      </c>
      <c r="L75" s="141">
        <v>303750</v>
      </c>
      <c r="M75" s="145">
        <f t="shared" si="8"/>
        <v>2082647</v>
      </c>
      <c r="N75" s="154">
        <v>13526991</v>
      </c>
      <c r="O75" s="155">
        <v>2949110</v>
      </c>
      <c r="P75" s="155">
        <v>2844868</v>
      </c>
      <c r="Q75" s="156">
        <f t="shared" si="9"/>
        <v>19320969</v>
      </c>
      <c r="R75" s="155">
        <v>12868737</v>
      </c>
      <c r="S75" s="155">
        <v>2815090</v>
      </c>
      <c r="T75" s="155"/>
      <c r="U75" s="156">
        <f t="shared" si="10"/>
        <v>15683827</v>
      </c>
      <c r="V75" s="155">
        <v>6350815</v>
      </c>
      <c r="W75" s="155">
        <v>2435709</v>
      </c>
      <c r="X75" s="155">
        <v>1933202</v>
      </c>
      <c r="Y75" s="157">
        <f t="shared" si="11"/>
        <v>10719726</v>
      </c>
    </row>
    <row r="76" spans="1:25">
      <c r="A76" s="541">
        <v>41699</v>
      </c>
      <c r="B76" s="552">
        <v>4001760</v>
      </c>
      <c r="C76" s="141">
        <v>515058</v>
      </c>
      <c r="D76" s="142">
        <v>334651</v>
      </c>
      <c r="E76" s="143">
        <f t="shared" si="6"/>
        <v>4851469</v>
      </c>
      <c r="F76" s="142">
        <v>3792374</v>
      </c>
      <c r="G76" s="141">
        <v>482331</v>
      </c>
      <c r="H76" s="146"/>
      <c r="I76" s="143">
        <f t="shared" si="7"/>
        <v>4274705</v>
      </c>
      <c r="J76" s="141">
        <v>1500127</v>
      </c>
      <c r="K76" s="141">
        <v>272391</v>
      </c>
      <c r="L76" s="141">
        <v>303493</v>
      </c>
      <c r="M76" s="145">
        <f t="shared" si="8"/>
        <v>2076011</v>
      </c>
      <c r="N76" s="154">
        <v>13352357</v>
      </c>
      <c r="O76" s="155">
        <v>3008301</v>
      </c>
      <c r="P76" s="155">
        <v>2849623</v>
      </c>
      <c r="Q76" s="156">
        <f t="shared" si="9"/>
        <v>19210281</v>
      </c>
      <c r="R76" s="155">
        <v>12700185</v>
      </c>
      <c r="S76" s="155">
        <v>2871284</v>
      </c>
      <c r="T76" s="155"/>
      <c r="U76" s="156">
        <f t="shared" si="10"/>
        <v>15571469</v>
      </c>
      <c r="V76" s="155">
        <v>6330340</v>
      </c>
      <c r="W76" s="155">
        <v>2432862</v>
      </c>
      <c r="X76" s="155">
        <v>1930269</v>
      </c>
      <c r="Y76" s="157">
        <f t="shared" si="11"/>
        <v>10693471</v>
      </c>
    </row>
    <row r="77" spans="1:25">
      <c r="A77" s="541">
        <v>41671</v>
      </c>
      <c r="B77" s="552">
        <v>3972126</v>
      </c>
      <c r="C77" s="141">
        <v>514278</v>
      </c>
      <c r="D77" s="142">
        <v>332890</v>
      </c>
      <c r="E77" s="143">
        <f t="shared" si="6"/>
        <v>4819294</v>
      </c>
      <c r="F77" s="142">
        <v>3764384</v>
      </c>
      <c r="G77" s="141">
        <v>481125</v>
      </c>
      <c r="H77" s="146"/>
      <c r="I77" s="143">
        <f t="shared" si="7"/>
        <v>4245509</v>
      </c>
      <c r="J77" s="141">
        <v>1494499</v>
      </c>
      <c r="K77" s="141">
        <v>272002</v>
      </c>
      <c r="L77" s="141">
        <v>303064</v>
      </c>
      <c r="M77" s="145">
        <f t="shared" si="8"/>
        <v>2069565</v>
      </c>
      <c r="N77" s="154">
        <v>13134982</v>
      </c>
      <c r="O77" s="155">
        <v>2994006</v>
      </c>
      <c r="P77" s="155">
        <v>2836699</v>
      </c>
      <c r="Q77" s="156">
        <f t="shared" si="9"/>
        <v>18965687</v>
      </c>
      <c r="R77" s="155">
        <v>12486017</v>
      </c>
      <c r="S77" s="155">
        <v>2855300</v>
      </c>
      <c r="T77" s="155"/>
      <c r="U77" s="156">
        <f t="shared" si="10"/>
        <v>15341317</v>
      </c>
      <c r="V77" s="155">
        <v>6307872</v>
      </c>
      <c r="W77" s="155">
        <v>2429893</v>
      </c>
      <c r="X77" s="155">
        <v>1926293</v>
      </c>
      <c r="Y77" s="157">
        <f t="shared" si="11"/>
        <v>10664058</v>
      </c>
    </row>
    <row r="78" spans="1:25">
      <c r="A78" s="541">
        <v>41640</v>
      </c>
      <c r="B78" s="552">
        <v>3954456.6146662054</v>
      </c>
      <c r="C78" s="141">
        <v>482255</v>
      </c>
      <c r="D78" s="142">
        <v>334851</v>
      </c>
      <c r="E78" s="143">
        <f t="shared" si="6"/>
        <v>4771562.6146662049</v>
      </c>
      <c r="F78" s="142">
        <v>3751055</v>
      </c>
      <c r="G78" s="141">
        <v>447925</v>
      </c>
      <c r="H78" s="146"/>
      <c r="I78" s="143">
        <f t="shared" si="7"/>
        <v>4198980</v>
      </c>
      <c r="J78" s="141">
        <v>1486780</v>
      </c>
      <c r="K78" s="141">
        <v>271189</v>
      </c>
      <c r="L78" s="141">
        <v>302492</v>
      </c>
      <c r="M78" s="145">
        <f t="shared" si="8"/>
        <v>2060461</v>
      </c>
      <c r="N78" s="154">
        <v>13095026.000000006</v>
      </c>
      <c r="O78" s="155">
        <v>2865903</v>
      </c>
      <c r="P78" s="155">
        <v>2838873</v>
      </c>
      <c r="Q78" s="156">
        <f t="shared" si="9"/>
        <v>18799802.000000007</v>
      </c>
      <c r="R78" s="155">
        <v>12447958</v>
      </c>
      <c r="S78" s="155">
        <v>2720965</v>
      </c>
      <c r="T78" s="155"/>
      <c r="U78" s="156">
        <f t="shared" si="10"/>
        <v>15168923</v>
      </c>
      <c r="V78" s="155">
        <v>6278763</v>
      </c>
      <c r="W78" s="155">
        <v>2421366</v>
      </c>
      <c r="X78" s="155">
        <v>1923078</v>
      </c>
      <c r="Y78" s="157">
        <f t="shared" si="11"/>
        <v>10623207</v>
      </c>
    </row>
    <row r="79" spans="1:25">
      <c r="A79" s="541">
        <v>41609</v>
      </c>
      <c r="B79" s="552">
        <v>3933326</v>
      </c>
      <c r="C79" s="141">
        <v>491158</v>
      </c>
      <c r="D79" s="142">
        <v>333352</v>
      </c>
      <c r="E79" s="143">
        <f t="shared" si="6"/>
        <v>4757836</v>
      </c>
      <c r="F79" s="142">
        <v>3730604</v>
      </c>
      <c r="G79" s="141">
        <v>452832</v>
      </c>
      <c r="H79" s="146"/>
      <c r="I79" s="143">
        <f t="shared" si="7"/>
        <v>4183436</v>
      </c>
      <c r="J79" s="141">
        <v>1481601</v>
      </c>
      <c r="K79" s="141">
        <v>271073</v>
      </c>
      <c r="L79" s="141">
        <v>307066</v>
      </c>
      <c r="M79" s="145">
        <f t="shared" si="8"/>
        <v>2059740</v>
      </c>
      <c r="N79" s="154">
        <v>13136339</v>
      </c>
      <c r="O79" s="155">
        <v>2927250</v>
      </c>
      <c r="P79" s="155">
        <v>2823400</v>
      </c>
      <c r="Q79" s="156">
        <f t="shared" si="9"/>
        <v>18886989</v>
      </c>
      <c r="R79" s="155">
        <v>12484113</v>
      </c>
      <c r="S79" s="155">
        <v>2760917</v>
      </c>
      <c r="T79" s="155"/>
      <c r="U79" s="156">
        <f t="shared" si="10"/>
        <v>15245030</v>
      </c>
      <c r="V79" s="155">
        <v>6260444</v>
      </c>
      <c r="W79" s="155">
        <v>2422898</v>
      </c>
      <c r="X79" s="155">
        <v>1923921</v>
      </c>
      <c r="Y79" s="157">
        <f t="shared" si="11"/>
        <v>10607263</v>
      </c>
    </row>
    <row r="80" spans="1:25">
      <c r="A80" s="541">
        <v>41579</v>
      </c>
      <c r="B80" s="552">
        <v>3919426</v>
      </c>
      <c r="C80" s="141">
        <v>498594</v>
      </c>
      <c r="D80" s="142">
        <v>326341</v>
      </c>
      <c r="E80" s="143">
        <f t="shared" si="6"/>
        <v>4744361</v>
      </c>
      <c r="F80" s="142">
        <v>3720018</v>
      </c>
      <c r="G80" s="141">
        <v>459686</v>
      </c>
      <c r="H80" s="146"/>
      <c r="I80" s="143">
        <f t="shared" si="7"/>
        <v>4179704</v>
      </c>
      <c r="J80" s="141">
        <v>1475935</v>
      </c>
      <c r="K80" s="141">
        <v>271363</v>
      </c>
      <c r="L80" s="141">
        <v>306332</v>
      </c>
      <c r="M80" s="145">
        <f t="shared" si="8"/>
        <v>2053630</v>
      </c>
      <c r="N80" s="154">
        <v>13182838</v>
      </c>
      <c r="O80" s="155">
        <v>2969575</v>
      </c>
      <c r="P80" s="155">
        <v>2766055</v>
      </c>
      <c r="Q80" s="156">
        <f t="shared" si="9"/>
        <v>18918468</v>
      </c>
      <c r="R80" s="155">
        <v>12557625</v>
      </c>
      <c r="S80" s="155">
        <v>2800861</v>
      </c>
      <c r="T80" s="155"/>
      <c r="U80" s="156">
        <f t="shared" si="10"/>
        <v>15358486</v>
      </c>
      <c r="V80" s="155">
        <v>6235911</v>
      </c>
      <c r="W80" s="155">
        <v>2418614</v>
      </c>
      <c r="X80" s="155">
        <v>1918272</v>
      </c>
      <c r="Y80" s="157">
        <f t="shared" si="11"/>
        <v>10572797</v>
      </c>
    </row>
    <row r="81" spans="1:25">
      <c r="A81" s="541">
        <v>41548</v>
      </c>
      <c r="B81" s="552">
        <v>3864772</v>
      </c>
      <c r="C81" s="141">
        <v>508863</v>
      </c>
      <c r="D81" s="142">
        <v>326024</v>
      </c>
      <c r="E81" s="143">
        <f t="shared" si="6"/>
        <v>4699659</v>
      </c>
      <c r="F81" s="142">
        <v>3661093</v>
      </c>
      <c r="G81" s="141">
        <v>468896</v>
      </c>
      <c r="H81" s="146"/>
      <c r="I81" s="143">
        <f t="shared" si="7"/>
        <v>4129989</v>
      </c>
      <c r="J81" s="141">
        <v>1471085</v>
      </c>
      <c r="K81" s="141">
        <v>270363</v>
      </c>
      <c r="L81" s="141">
        <v>305897</v>
      </c>
      <c r="M81" s="145">
        <f t="shared" si="8"/>
        <v>2047345</v>
      </c>
      <c r="N81" s="154">
        <v>13048248</v>
      </c>
      <c r="O81" s="155">
        <v>3029103</v>
      </c>
      <c r="P81" s="155">
        <v>2756891</v>
      </c>
      <c r="Q81" s="156">
        <f t="shared" si="9"/>
        <v>18834242</v>
      </c>
      <c r="R81" s="155">
        <v>12412998</v>
      </c>
      <c r="S81" s="155">
        <v>2856746</v>
      </c>
      <c r="T81" s="155"/>
      <c r="U81" s="156">
        <f t="shared" si="10"/>
        <v>15269744</v>
      </c>
      <c r="V81" s="155">
        <v>6217733</v>
      </c>
      <c r="W81" s="155">
        <v>2415539</v>
      </c>
      <c r="X81" s="155">
        <v>1915823</v>
      </c>
      <c r="Y81" s="157">
        <f t="shared" si="11"/>
        <v>10549095</v>
      </c>
    </row>
    <row r="82" spans="1:25">
      <c r="A82" s="541">
        <v>41518</v>
      </c>
      <c r="B82" s="552">
        <v>3912291</v>
      </c>
      <c r="C82" s="141">
        <v>514306</v>
      </c>
      <c r="D82" s="142">
        <v>319732</v>
      </c>
      <c r="E82" s="143">
        <f t="shared" si="6"/>
        <v>4746329</v>
      </c>
      <c r="F82" s="142">
        <v>3709063</v>
      </c>
      <c r="G82" s="141">
        <v>473935</v>
      </c>
      <c r="H82" s="146"/>
      <c r="I82" s="143">
        <f t="shared" si="7"/>
        <v>4182998</v>
      </c>
      <c r="J82" s="141">
        <v>1466149</v>
      </c>
      <c r="K82" s="141">
        <v>270433</v>
      </c>
      <c r="L82" s="141">
        <v>305412</v>
      </c>
      <c r="M82" s="145">
        <f t="shared" si="8"/>
        <v>2041994</v>
      </c>
      <c r="N82" s="154">
        <v>13312933</v>
      </c>
      <c r="O82" s="155">
        <v>3056901</v>
      </c>
      <c r="P82" s="155">
        <v>2707070</v>
      </c>
      <c r="Q82" s="156">
        <f t="shared" si="9"/>
        <v>19076904</v>
      </c>
      <c r="R82" s="155">
        <v>12679379</v>
      </c>
      <c r="S82" s="155">
        <v>2883080</v>
      </c>
      <c r="T82" s="155"/>
      <c r="U82" s="156">
        <f t="shared" si="10"/>
        <v>15562459</v>
      </c>
      <c r="V82" s="155">
        <v>6198741</v>
      </c>
      <c r="W82" s="155">
        <v>2416167</v>
      </c>
      <c r="X82" s="155">
        <v>1910888</v>
      </c>
      <c r="Y82" s="157">
        <f t="shared" si="11"/>
        <v>10525796</v>
      </c>
    </row>
    <row r="83" spans="1:25">
      <c r="A83" s="541">
        <v>41487</v>
      </c>
      <c r="B83" s="552">
        <v>3817353</v>
      </c>
      <c r="C83" s="141">
        <v>526681</v>
      </c>
      <c r="D83" s="142">
        <v>308490</v>
      </c>
      <c r="E83" s="143">
        <f t="shared" si="6"/>
        <v>4652524</v>
      </c>
      <c r="F83" s="142">
        <v>3655942</v>
      </c>
      <c r="G83" s="141">
        <v>485659</v>
      </c>
      <c r="H83" s="146"/>
      <c r="I83" s="143">
        <f t="shared" si="7"/>
        <v>4141601</v>
      </c>
      <c r="J83" s="141">
        <v>1463566</v>
      </c>
      <c r="K83" s="141">
        <v>270347</v>
      </c>
      <c r="L83" s="141">
        <v>304715</v>
      </c>
      <c r="M83" s="145">
        <f t="shared" si="8"/>
        <v>2038628</v>
      </c>
      <c r="N83" s="154">
        <v>12977841</v>
      </c>
      <c r="O83" s="155">
        <v>3107976</v>
      </c>
      <c r="P83" s="155">
        <v>2663081</v>
      </c>
      <c r="Q83" s="156">
        <f t="shared" si="9"/>
        <v>18748898</v>
      </c>
      <c r="R83" s="155">
        <v>12542642</v>
      </c>
      <c r="S83" s="155">
        <v>2931681</v>
      </c>
      <c r="T83" s="155"/>
      <c r="U83" s="156">
        <f t="shared" si="10"/>
        <v>15474323</v>
      </c>
      <c r="V83" s="155">
        <v>6187622</v>
      </c>
      <c r="W83" s="155">
        <v>2415722</v>
      </c>
      <c r="X83" s="155">
        <v>1900800</v>
      </c>
      <c r="Y83" s="157">
        <f t="shared" si="11"/>
        <v>10504144</v>
      </c>
    </row>
    <row r="84" spans="1:25">
      <c r="A84" s="541">
        <v>41456</v>
      </c>
      <c r="B84" s="552">
        <v>3835479</v>
      </c>
      <c r="C84" s="141">
        <v>532490</v>
      </c>
      <c r="D84" s="142">
        <v>309702</v>
      </c>
      <c r="E84" s="143">
        <f t="shared" si="6"/>
        <v>4677671</v>
      </c>
      <c r="F84" s="142">
        <v>3673322</v>
      </c>
      <c r="G84" s="141">
        <v>490791</v>
      </c>
      <c r="H84" s="146"/>
      <c r="I84" s="143">
        <f t="shared" si="7"/>
        <v>4164113</v>
      </c>
      <c r="J84" s="141">
        <v>1457872</v>
      </c>
      <c r="K84" s="141">
        <v>270500</v>
      </c>
      <c r="L84" s="141">
        <v>304016</v>
      </c>
      <c r="M84" s="145">
        <f t="shared" si="8"/>
        <v>2032388</v>
      </c>
      <c r="N84" s="154">
        <v>13071712</v>
      </c>
      <c r="O84" s="155">
        <v>3149498</v>
      </c>
      <c r="P84" s="155">
        <v>2668898</v>
      </c>
      <c r="Q84" s="156">
        <f t="shared" si="9"/>
        <v>18890108</v>
      </c>
      <c r="R84" s="155">
        <v>12615267</v>
      </c>
      <c r="S84" s="155">
        <v>2969457</v>
      </c>
      <c r="T84" s="155"/>
      <c r="U84" s="156">
        <f t="shared" si="10"/>
        <v>15584724</v>
      </c>
      <c r="V84" s="155">
        <v>6161252</v>
      </c>
      <c r="W84" s="155">
        <v>2408078</v>
      </c>
      <c r="X84" s="155">
        <v>1902636</v>
      </c>
      <c r="Y84" s="157">
        <f t="shared" si="11"/>
        <v>10471966</v>
      </c>
    </row>
    <row r="85" spans="1:25">
      <c r="A85" s="541">
        <v>41426</v>
      </c>
      <c r="B85" s="552">
        <v>3862075</v>
      </c>
      <c r="C85" s="141">
        <v>532301</v>
      </c>
      <c r="D85" s="142">
        <v>310970</v>
      </c>
      <c r="E85" s="143">
        <f t="shared" si="6"/>
        <v>4705346</v>
      </c>
      <c r="F85" s="142">
        <v>3671113</v>
      </c>
      <c r="G85" s="141">
        <v>490023</v>
      </c>
      <c r="H85" s="146"/>
      <c r="I85" s="143">
        <f t="shared" si="7"/>
        <v>4161136</v>
      </c>
      <c r="J85" s="141">
        <v>1454230</v>
      </c>
      <c r="K85" s="141">
        <v>269553</v>
      </c>
      <c r="L85" s="141">
        <v>300634</v>
      </c>
      <c r="M85" s="145">
        <f t="shared" si="8"/>
        <v>2024417</v>
      </c>
      <c r="N85" s="154">
        <v>13164396</v>
      </c>
      <c r="O85" s="155">
        <v>3155306</v>
      </c>
      <c r="P85" s="155">
        <v>2663305</v>
      </c>
      <c r="Q85" s="156">
        <f t="shared" si="9"/>
        <v>18983007</v>
      </c>
      <c r="R85" s="155">
        <v>12561253</v>
      </c>
      <c r="S85" s="155">
        <v>2974355</v>
      </c>
      <c r="T85" s="155"/>
      <c r="U85" s="156">
        <f t="shared" si="10"/>
        <v>15535608</v>
      </c>
      <c r="V85" s="155">
        <v>6146693</v>
      </c>
      <c r="W85" s="155">
        <v>2408744</v>
      </c>
      <c r="X85" s="155">
        <v>1903712</v>
      </c>
      <c r="Y85" s="157">
        <f t="shared" si="11"/>
        <v>10459149</v>
      </c>
    </row>
    <row r="86" spans="1:25">
      <c r="A86" s="541">
        <v>41395</v>
      </c>
      <c r="B86" s="552">
        <v>3833853</v>
      </c>
      <c r="C86" s="141">
        <v>533557</v>
      </c>
      <c r="D86" s="142">
        <v>309051</v>
      </c>
      <c r="E86" s="143">
        <f t="shared" si="6"/>
        <v>4676461</v>
      </c>
      <c r="F86" s="142">
        <v>3642863</v>
      </c>
      <c r="G86" s="141">
        <v>490414</v>
      </c>
      <c r="H86" s="146"/>
      <c r="I86" s="143">
        <f t="shared" si="7"/>
        <v>4133277</v>
      </c>
      <c r="J86" s="141">
        <v>1450673</v>
      </c>
      <c r="K86" s="141">
        <v>268607</v>
      </c>
      <c r="L86" s="141">
        <v>299917</v>
      </c>
      <c r="M86" s="145">
        <f t="shared" si="8"/>
        <v>2019197</v>
      </c>
      <c r="N86" s="154">
        <v>12954329</v>
      </c>
      <c r="O86" s="155">
        <v>3164976</v>
      </c>
      <c r="P86" s="155">
        <v>2650756</v>
      </c>
      <c r="Q86" s="156">
        <f t="shared" si="9"/>
        <v>18770061</v>
      </c>
      <c r="R86" s="155">
        <v>12354071</v>
      </c>
      <c r="S86" s="155">
        <v>2981302</v>
      </c>
      <c r="T86" s="155"/>
      <c r="U86" s="156">
        <f t="shared" si="10"/>
        <v>15335373</v>
      </c>
      <c r="V86" s="155">
        <v>6134033</v>
      </c>
      <c r="W86" s="155">
        <v>2400024</v>
      </c>
      <c r="X86" s="155">
        <v>1898346</v>
      </c>
      <c r="Y86" s="157">
        <f t="shared" si="11"/>
        <v>10432403</v>
      </c>
    </row>
    <row r="87" spans="1:25">
      <c r="A87" s="541">
        <v>41365</v>
      </c>
      <c r="B87" s="552">
        <v>3820224</v>
      </c>
      <c r="C87" s="141">
        <v>531872</v>
      </c>
      <c r="D87" s="142">
        <v>305162</v>
      </c>
      <c r="E87" s="143">
        <f t="shared" si="6"/>
        <v>4657258</v>
      </c>
      <c r="F87" s="142">
        <v>3636403</v>
      </c>
      <c r="G87" s="141">
        <v>488343</v>
      </c>
      <c r="H87" s="146"/>
      <c r="I87" s="143">
        <f t="shared" si="7"/>
        <v>4124746</v>
      </c>
      <c r="J87" s="141">
        <v>1445549</v>
      </c>
      <c r="K87" s="141">
        <v>268548</v>
      </c>
      <c r="L87" s="141">
        <v>303059</v>
      </c>
      <c r="M87" s="145">
        <f t="shared" si="8"/>
        <v>2017156</v>
      </c>
      <c r="N87" s="154">
        <v>12846477</v>
      </c>
      <c r="O87" s="155">
        <v>3160911</v>
      </c>
      <c r="P87" s="155">
        <v>2649513</v>
      </c>
      <c r="Q87" s="156">
        <f t="shared" si="9"/>
        <v>18656901</v>
      </c>
      <c r="R87" s="155">
        <v>12262422</v>
      </c>
      <c r="S87" s="155">
        <v>2976760</v>
      </c>
      <c r="T87" s="155"/>
      <c r="U87" s="156">
        <f t="shared" si="10"/>
        <v>15239182</v>
      </c>
      <c r="V87" s="155">
        <v>6114333</v>
      </c>
      <c r="W87" s="155">
        <v>2399686</v>
      </c>
      <c r="X87" s="155">
        <v>1896370</v>
      </c>
      <c r="Y87" s="157">
        <f t="shared" si="11"/>
        <v>10410389</v>
      </c>
    </row>
    <row r="88" spans="1:25">
      <c r="A88" s="541">
        <v>41334</v>
      </c>
      <c r="B88" s="552">
        <v>3793049</v>
      </c>
      <c r="C88" s="141">
        <v>529289</v>
      </c>
      <c r="D88" s="142">
        <v>305637</v>
      </c>
      <c r="E88" s="143">
        <f t="shared" si="6"/>
        <v>4627975</v>
      </c>
      <c r="F88" s="142">
        <v>3609583</v>
      </c>
      <c r="G88" s="141">
        <v>485263</v>
      </c>
      <c r="H88" s="146"/>
      <c r="I88" s="143">
        <f t="shared" si="7"/>
        <v>4094846</v>
      </c>
      <c r="J88" s="141">
        <v>1439124</v>
      </c>
      <c r="K88" s="141">
        <v>267653</v>
      </c>
      <c r="L88" s="141">
        <v>303329</v>
      </c>
      <c r="M88" s="145">
        <f t="shared" si="8"/>
        <v>2010106</v>
      </c>
      <c r="N88" s="154">
        <v>12621449</v>
      </c>
      <c r="O88" s="155">
        <v>3159906</v>
      </c>
      <c r="P88" s="155">
        <v>2651342</v>
      </c>
      <c r="Q88" s="156">
        <f t="shared" si="9"/>
        <v>18432697</v>
      </c>
      <c r="R88" s="155">
        <v>12030850</v>
      </c>
      <c r="S88" s="155">
        <v>2973096</v>
      </c>
      <c r="T88" s="155"/>
      <c r="U88" s="156">
        <f t="shared" si="10"/>
        <v>15003946</v>
      </c>
      <c r="V88" s="155">
        <v>6088831</v>
      </c>
      <c r="W88" s="155">
        <v>2389213</v>
      </c>
      <c r="X88" s="155">
        <v>1893856</v>
      </c>
      <c r="Y88" s="157">
        <f t="shared" si="11"/>
        <v>10371900</v>
      </c>
    </row>
    <row r="89" spans="1:25">
      <c r="A89" s="541">
        <v>41306</v>
      </c>
      <c r="B89" s="552">
        <v>3725671</v>
      </c>
      <c r="C89" s="141">
        <v>527246.85314206372</v>
      </c>
      <c r="D89" s="142">
        <v>310654</v>
      </c>
      <c r="E89" s="143">
        <f t="shared" si="6"/>
        <v>4563571.8531420641</v>
      </c>
      <c r="F89" s="142">
        <v>3548412</v>
      </c>
      <c r="G89" s="141">
        <v>482642.11437707563</v>
      </c>
      <c r="H89" s="146"/>
      <c r="I89" s="143">
        <f t="shared" si="7"/>
        <v>4031054.1143770758</v>
      </c>
      <c r="J89" s="141">
        <v>1433260</v>
      </c>
      <c r="K89" s="141">
        <v>267098</v>
      </c>
      <c r="L89" s="141">
        <v>302672</v>
      </c>
      <c r="M89" s="145">
        <f t="shared" si="8"/>
        <v>2003030</v>
      </c>
      <c r="N89" s="154">
        <v>12342101</v>
      </c>
      <c r="O89" s="155">
        <v>3157813</v>
      </c>
      <c r="P89" s="155">
        <v>2670744</v>
      </c>
      <c r="Q89" s="156">
        <f t="shared" si="9"/>
        <v>18170658</v>
      </c>
      <c r="R89" s="155">
        <v>11748042</v>
      </c>
      <c r="S89" s="155">
        <v>2969232</v>
      </c>
      <c r="T89" s="155"/>
      <c r="U89" s="156">
        <f t="shared" si="10"/>
        <v>14717274</v>
      </c>
      <c r="V89" s="155">
        <v>6058572</v>
      </c>
      <c r="W89" s="155">
        <v>2383603</v>
      </c>
      <c r="X89" s="155">
        <v>1889683</v>
      </c>
      <c r="Y89" s="157">
        <f t="shared" si="11"/>
        <v>10331858</v>
      </c>
    </row>
    <row r="90" spans="1:25">
      <c r="A90" s="541">
        <v>41275</v>
      </c>
      <c r="B90" s="552">
        <v>3713071</v>
      </c>
      <c r="C90" s="141">
        <v>524826</v>
      </c>
      <c r="D90" s="142">
        <v>310176</v>
      </c>
      <c r="E90" s="143">
        <f t="shared" si="6"/>
        <v>4548073</v>
      </c>
      <c r="F90" s="142">
        <v>3541778</v>
      </c>
      <c r="G90" s="141">
        <v>479521</v>
      </c>
      <c r="H90" s="146"/>
      <c r="I90" s="143">
        <f t="shared" si="7"/>
        <v>4021299</v>
      </c>
      <c r="J90" s="141">
        <v>1426711</v>
      </c>
      <c r="K90" s="141">
        <v>266539</v>
      </c>
      <c r="L90" s="141">
        <v>301894</v>
      </c>
      <c r="M90" s="145">
        <f t="shared" si="8"/>
        <v>1995144</v>
      </c>
      <c r="N90" s="154">
        <v>12408971</v>
      </c>
      <c r="O90" s="155">
        <v>3154419</v>
      </c>
      <c r="P90" s="155">
        <v>2667984</v>
      </c>
      <c r="Q90" s="156">
        <f t="shared" si="9"/>
        <v>18231374</v>
      </c>
      <c r="R90" s="155">
        <v>11818115</v>
      </c>
      <c r="S90" s="155">
        <v>2963719</v>
      </c>
      <c r="T90" s="155"/>
      <c r="U90" s="156">
        <f t="shared" si="10"/>
        <v>14781834</v>
      </c>
      <c r="V90" s="155">
        <v>6042589</v>
      </c>
      <c r="W90" s="155">
        <v>2377305</v>
      </c>
      <c r="X90" s="155">
        <v>1889288</v>
      </c>
      <c r="Y90" s="157">
        <f t="shared" si="11"/>
        <v>10309182</v>
      </c>
    </row>
    <row r="91" spans="1:25">
      <c r="A91" s="541">
        <v>41244</v>
      </c>
      <c r="B91" s="552">
        <v>3702462</v>
      </c>
      <c r="C91" s="141">
        <v>524613</v>
      </c>
      <c r="D91" s="142">
        <v>308562</v>
      </c>
      <c r="E91" s="143">
        <f t="shared" si="6"/>
        <v>4535637</v>
      </c>
      <c r="F91" s="142">
        <v>3538860</v>
      </c>
      <c r="G91" s="141">
        <v>478376</v>
      </c>
      <c r="H91" s="146"/>
      <c r="I91" s="143">
        <f t="shared" si="7"/>
        <v>4017236</v>
      </c>
      <c r="J91" s="141">
        <v>1421699</v>
      </c>
      <c r="K91" s="141">
        <v>282429</v>
      </c>
      <c r="L91" s="141">
        <v>298013</v>
      </c>
      <c r="M91" s="145">
        <f t="shared" si="8"/>
        <v>2002141</v>
      </c>
      <c r="N91" s="154">
        <v>12527337</v>
      </c>
      <c r="O91" s="155">
        <v>3162914</v>
      </c>
      <c r="P91" s="155">
        <v>2662608</v>
      </c>
      <c r="Q91" s="156">
        <f t="shared" si="9"/>
        <v>18352859</v>
      </c>
      <c r="R91" s="155">
        <v>11939620</v>
      </c>
      <c r="S91" s="155">
        <v>2967357</v>
      </c>
      <c r="T91" s="155"/>
      <c r="U91" s="156">
        <f t="shared" si="10"/>
        <v>14906977</v>
      </c>
      <c r="V91" s="155">
        <v>6026431</v>
      </c>
      <c r="W91" s="155">
        <v>2469307</v>
      </c>
      <c r="X91" s="155">
        <v>1886681</v>
      </c>
      <c r="Y91" s="157">
        <f t="shared" si="11"/>
        <v>10382419</v>
      </c>
    </row>
    <row r="92" spans="1:25">
      <c r="A92" s="541">
        <v>41214</v>
      </c>
      <c r="B92" s="552">
        <v>3695038</v>
      </c>
      <c r="C92" s="141">
        <v>531832</v>
      </c>
      <c r="D92" s="142">
        <v>302828</v>
      </c>
      <c r="E92" s="143">
        <f t="shared" si="6"/>
        <v>4529698</v>
      </c>
      <c r="F92" s="142">
        <v>3532200</v>
      </c>
      <c r="G92" s="141">
        <v>483952</v>
      </c>
      <c r="H92" s="146"/>
      <c r="I92" s="143">
        <f t="shared" si="7"/>
        <v>4016152</v>
      </c>
      <c r="J92" s="141">
        <v>1416664</v>
      </c>
      <c r="K92" s="141">
        <v>281119</v>
      </c>
      <c r="L92" s="141">
        <v>300966</v>
      </c>
      <c r="M92" s="145">
        <f t="shared" si="8"/>
        <v>1998749</v>
      </c>
      <c r="N92" s="154">
        <v>12603647</v>
      </c>
      <c r="O92" s="155">
        <v>3205402</v>
      </c>
      <c r="P92" s="155">
        <v>2622715</v>
      </c>
      <c r="Q92" s="156">
        <f t="shared" si="9"/>
        <v>18431764</v>
      </c>
      <c r="R92" s="155">
        <v>11996881</v>
      </c>
      <c r="S92" s="155">
        <v>3004914</v>
      </c>
      <c r="T92" s="155"/>
      <c r="U92" s="156">
        <f t="shared" si="10"/>
        <v>15001795</v>
      </c>
      <c r="V92" s="155">
        <v>6004409</v>
      </c>
      <c r="W92" s="155">
        <v>2451979</v>
      </c>
      <c r="X92" s="155">
        <v>1881949</v>
      </c>
      <c r="Y92" s="157">
        <f t="shared" si="11"/>
        <v>10338337</v>
      </c>
    </row>
    <row r="93" spans="1:25">
      <c r="A93" s="541">
        <v>41183</v>
      </c>
      <c r="B93" s="552">
        <v>3615055</v>
      </c>
      <c r="C93" s="141">
        <v>531008</v>
      </c>
      <c r="D93" s="142">
        <v>312132</v>
      </c>
      <c r="E93" s="143">
        <f t="shared" si="6"/>
        <v>4458195</v>
      </c>
      <c r="F93" s="142">
        <v>3457020</v>
      </c>
      <c r="G93" s="141">
        <v>482093</v>
      </c>
      <c r="H93" s="146"/>
      <c r="I93" s="143">
        <f t="shared" si="7"/>
        <v>3939113</v>
      </c>
      <c r="J93" s="141">
        <v>1411775</v>
      </c>
      <c r="K93" s="141">
        <v>280173</v>
      </c>
      <c r="L93" s="141">
        <v>300637</v>
      </c>
      <c r="M93" s="145">
        <f t="shared" si="8"/>
        <v>1992585</v>
      </c>
      <c r="N93" s="154">
        <v>12349306</v>
      </c>
      <c r="O93" s="155">
        <v>3218136</v>
      </c>
      <c r="P93" s="155">
        <v>2688851</v>
      </c>
      <c r="Q93" s="156">
        <f t="shared" si="9"/>
        <v>18256293</v>
      </c>
      <c r="R93" s="155">
        <v>11743906</v>
      </c>
      <c r="S93" s="155">
        <v>3013973</v>
      </c>
      <c r="T93" s="155"/>
      <c r="U93" s="156">
        <f t="shared" si="10"/>
        <v>14757879</v>
      </c>
      <c r="V93" s="155">
        <v>5985474</v>
      </c>
      <c r="W93" s="155">
        <v>2442529</v>
      </c>
      <c r="X93" s="155">
        <v>1879993</v>
      </c>
      <c r="Y93" s="157">
        <f t="shared" si="11"/>
        <v>10307996</v>
      </c>
    </row>
    <row r="94" spans="1:25">
      <c r="A94" s="541">
        <v>41153</v>
      </c>
      <c r="B94" s="552">
        <v>3653299</v>
      </c>
      <c r="C94" s="141">
        <v>528313</v>
      </c>
      <c r="D94" s="142">
        <v>301080</v>
      </c>
      <c r="E94" s="143">
        <f t="shared" si="6"/>
        <v>4482692</v>
      </c>
      <c r="F94" s="142">
        <v>3499261</v>
      </c>
      <c r="G94" s="141">
        <v>478469</v>
      </c>
      <c r="H94" s="146"/>
      <c r="I94" s="143">
        <f t="shared" si="7"/>
        <v>3977730</v>
      </c>
      <c r="J94" s="141">
        <v>1407428</v>
      </c>
      <c r="K94" s="141">
        <v>287869</v>
      </c>
      <c r="L94" s="141">
        <v>300367</v>
      </c>
      <c r="M94" s="145">
        <f t="shared" si="8"/>
        <v>1995664</v>
      </c>
      <c r="N94" s="154">
        <v>12654168</v>
      </c>
      <c r="O94" s="155">
        <v>3244442</v>
      </c>
      <c r="P94" s="155">
        <v>2613470</v>
      </c>
      <c r="Q94" s="156">
        <f t="shared" si="9"/>
        <v>18512080</v>
      </c>
      <c r="R94" s="155">
        <v>12069085</v>
      </c>
      <c r="S94" s="155">
        <v>3035071</v>
      </c>
      <c r="T94" s="155"/>
      <c r="U94" s="156">
        <f t="shared" si="10"/>
        <v>15104156</v>
      </c>
      <c r="V94" s="155">
        <v>5966411</v>
      </c>
      <c r="W94" s="155">
        <v>2454795</v>
      </c>
      <c r="X94" s="155">
        <v>1878116</v>
      </c>
      <c r="Y94" s="157">
        <f t="shared" si="11"/>
        <v>10299322</v>
      </c>
    </row>
    <row r="95" spans="1:25">
      <c r="A95" s="541">
        <v>41122</v>
      </c>
      <c r="B95" s="552">
        <v>3528066</v>
      </c>
      <c r="C95" s="141">
        <v>521041</v>
      </c>
      <c r="D95" s="142">
        <v>295049</v>
      </c>
      <c r="E95" s="143">
        <f t="shared" si="6"/>
        <v>4344156</v>
      </c>
      <c r="F95" s="142">
        <v>3410920</v>
      </c>
      <c r="G95" s="141">
        <v>471436</v>
      </c>
      <c r="H95" s="146"/>
      <c r="I95" s="143">
        <f t="shared" si="7"/>
        <v>3882356</v>
      </c>
      <c r="J95" s="141">
        <v>1402856</v>
      </c>
      <c r="K95" s="141">
        <v>280099</v>
      </c>
      <c r="L95" s="141">
        <v>295771</v>
      </c>
      <c r="M95" s="145">
        <f t="shared" si="8"/>
        <v>1978726</v>
      </c>
      <c r="N95" s="154">
        <v>12124019</v>
      </c>
      <c r="O95" s="155">
        <v>3250360</v>
      </c>
      <c r="P95" s="155">
        <v>2600540</v>
      </c>
      <c r="Q95" s="156">
        <f t="shared" si="9"/>
        <v>17974919</v>
      </c>
      <c r="R95" s="155">
        <v>11716148</v>
      </c>
      <c r="S95" s="155">
        <v>3038438</v>
      </c>
      <c r="T95" s="155"/>
      <c r="U95" s="156">
        <f t="shared" si="10"/>
        <v>14754586</v>
      </c>
      <c r="V95" s="155">
        <v>5950513</v>
      </c>
      <c r="W95" s="155">
        <v>2446131</v>
      </c>
      <c r="X95" s="155">
        <v>1868502</v>
      </c>
      <c r="Y95" s="157">
        <f t="shared" si="11"/>
        <v>10265146</v>
      </c>
    </row>
    <row r="96" spans="1:25">
      <c r="A96" s="541">
        <v>41091</v>
      </c>
      <c r="B96" s="552">
        <v>3593672</v>
      </c>
      <c r="C96" s="141">
        <v>526446</v>
      </c>
      <c r="D96" s="142">
        <v>298019</v>
      </c>
      <c r="E96" s="143">
        <f t="shared" si="6"/>
        <v>4418137</v>
      </c>
      <c r="F96" s="142">
        <v>3474379</v>
      </c>
      <c r="G96" s="141">
        <v>474971</v>
      </c>
      <c r="H96" s="146"/>
      <c r="I96" s="143">
        <f t="shared" si="7"/>
        <v>3949350</v>
      </c>
      <c r="J96" s="141">
        <v>1398250</v>
      </c>
      <c r="K96" s="141">
        <v>280407</v>
      </c>
      <c r="L96" s="141">
        <v>296198</v>
      </c>
      <c r="M96" s="145">
        <f t="shared" si="8"/>
        <v>1974855</v>
      </c>
      <c r="N96" s="154">
        <v>12555186</v>
      </c>
      <c r="O96" s="155">
        <v>3260111</v>
      </c>
      <c r="P96" s="155">
        <v>2613791</v>
      </c>
      <c r="Q96" s="156">
        <f t="shared" si="9"/>
        <v>18429088</v>
      </c>
      <c r="R96" s="155">
        <v>12107944</v>
      </c>
      <c r="S96" s="155">
        <v>3042931</v>
      </c>
      <c r="T96" s="155"/>
      <c r="U96" s="156">
        <f t="shared" si="10"/>
        <v>15150875</v>
      </c>
      <c r="V96" s="155">
        <v>5928405</v>
      </c>
      <c r="W96" s="155">
        <v>2445806</v>
      </c>
      <c r="X96" s="155">
        <v>1872015</v>
      </c>
      <c r="Y96" s="157">
        <f t="shared" si="11"/>
        <v>10246226</v>
      </c>
    </row>
    <row r="97" spans="1:25">
      <c r="A97" s="541">
        <v>41061</v>
      </c>
      <c r="B97" s="552">
        <v>3614097</v>
      </c>
      <c r="C97" s="141">
        <v>524996</v>
      </c>
      <c r="D97" s="142">
        <v>302191</v>
      </c>
      <c r="E97" s="143">
        <f t="shared" si="6"/>
        <v>4441284</v>
      </c>
      <c r="F97" s="142">
        <v>3481420</v>
      </c>
      <c r="G97" s="141">
        <v>472534</v>
      </c>
      <c r="H97" s="146"/>
      <c r="I97" s="143">
        <f t="shared" si="7"/>
        <v>3953954</v>
      </c>
      <c r="J97" s="141">
        <v>1393776</v>
      </c>
      <c r="K97" s="141">
        <v>279328</v>
      </c>
      <c r="L97" s="141">
        <v>298802</v>
      </c>
      <c r="M97" s="145">
        <f t="shared" si="8"/>
        <v>1971906</v>
      </c>
      <c r="N97" s="154">
        <v>12642926</v>
      </c>
      <c r="O97" s="155">
        <v>3261208</v>
      </c>
      <c r="P97" s="155">
        <v>2610813</v>
      </c>
      <c r="Q97" s="156">
        <f t="shared" si="9"/>
        <v>18514947</v>
      </c>
      <c r="R97" s="155">
        <v>12087084</v>
      </c>
      <c r="S97" s="155">
        <v>3040162</v>
      </c>
      <c r="T97" s="155"/>
      <c r="U97" s="156">
        <f t="shared" si="10"/>
        <v>15127246</v>
      </c>
      <c r="V97" s="155">
        <v>5911487</v>
      </c>
      <c r="W97" s="155">
        <v>2445315</v>
      </c>
      <c r="X97" s="155">
        <v>1870805</v>
      </c>
      <c r="Y97" s="157">
        <f t="shared" si="11"/>
        <v>10227607</v>
      </c>
    </row>
    <row r="98" spans="1:25">
      <c r="A98" s="541">
        <v>41030</v>
      </c>
      <c r="B98" s="552">
        <v>3583727</v>
      </c>
      <c r="C98" s="141">
        <v>544058</v>
      </c>
      <c r="D98" s="142">
        <v>294713</v>
      </c>
      <c r="E98" s="143">
        <f t="shared" si="6"/>
        <v>4422498</v>
      </c>
      <c r="F98" s="142">
        <v>3441850</v>
      </c>
      <c r="G98" s="141">
        <v>487748</v>
      </c>
      <c r="H98" s="146"/>
      <c r="I98" s="143">
        <f t="shared" si="7"/>
        <v>3929598</v>
      </c>
      <c r="J98" s="141">
        <v>1389632</v>
      </c>
      <c r="K98" s="141">
        <v>278959</v>
      </c>
      <c r="L98" s="141">
        <v>298423</v>
      </c>
      <c r="M98" s="145">
        <f t="shared" si="8"/>
        <v>1967014</v>
      </c>
      <c r="N98" s="154">
        <v>12411867</v>
      </c>
      <c r="O98" s="155">
        <v>3270810</v>
      </c>
      <c r="P98" s="155">
        <v>2574350</v>
      </c>
      <c r="Q98" s="156">
        <f t="shared" si="9"/>
        <v>18257027</v>
      </c>
      <c r="R98" s="155">
        <v>11820778</v>
      </c>
      <c r="S98" s="155">
        <v>3044795</v>
      </c>
      <c r="T98" s="155"/>
      <c r="U98" s="156">
        <f t="shared" si="10"/>
        <v>14865573</v>
      </c>
      <c r="V98" s="155">
        <v>5897769</v>
      </c>
      <c r="W98" s="155">
        <v>2438667</v>
      </c>
      <c r="X98" s="155">
        <v>1865372</v>
      </c>
      <c r="Y98" s="157">
        <f t="shared" si="11"/>
        <v>10201808</v>
      </c>
    </row>
    <row r="99" spans="1:25">
      <c r="A99" s="541">
        <v>41000</v>
      </c>
      <c r="B99" s="552">
        <v>3541565</v>
      </c>
      <c r="C99" s="141">
        <v>532276</v>
      </c>
      <c r="D99" s="142">
        <v>295579</v>
      </c>
      <c r="E99" s="143">
        <f t="shared" si="6"/>
        <v>4369420</v>
      </c>
      <c r="F99" s="142">
        <v>3404243</v>
      </c>
      <c r="G99" s="141">
        <v>474757</v>
      </c>
      <c r="H99" s="146"/>
      <c r="I99" s="143">
        <f t="shared" si="7"/>
        <v>3879000</v>
      </c>
      <c r="J99" s="141">
        <v>1384667</v>
      </c>
      <c r="K99" s="141">
        <v>277602</v>
      </c>
      <c r="L99" s="141">
        <v>295464</v>
      </c>
      <c r="M99" s="145">
        <f t="shared" si="8"/>
        <v>1957733</v>
      </c>
      <c r="N99" s="154">
        <v>12090069</v>
      </c>
      <c r="O99" s="155">
        <v>3295664</v>
      </c>
      <c r="P99" s="155">
        <v>2569269</v>
      </c>
      <c r="Q99" s="156">
        <f t="shared" si="9"/>
        <v>17955002</v>
      </c>
      <c r="R99" s="155">
        <v>11521869</v>
      </c>
      <c r="S99" s="155">
        <v>3058583</v>
      </c>
      <c r="T99" s="155"/>
      <c r="U99" s="156">
        <f t="shared" si="10"/>
        <v>14580452</v>
      </c>
      <c r="V99" s="155">
        <v>5879097</v>
      </c>
      <c r="W99" s="155">
        <v>2424559</v>
      </c>
      <c r="X99" s="155">
        <v>1864750</v>
      </c>
      <c r="Y99" s="157">
        <f t="shared" si="11"/>
        <v>10168406</v>
      </c>
    </row>
    <row r="100" spans="1:25">
      <c r="A100" s="541">
        <v>40969</v>
      </c>
      <c r="B100" s="552">
        <v>3517802</v>
      </c>
      <c r="C100" s="141">
        <v>518720</v>
      </c>
      <c r="D100" s="142">
        <v>296372</v>
      </c>
      <c r="E100" s="143">
        <f t="shared" si="6"/>
        <v>4332894</v>
      </c>
      <c r="F100" s="142">
        <v>3382532</v>
      </c>
      <c r="G100" s="141">
        <v>461672</v>
      </c>
      <c r="H100" s="146"/>
      <c r="I100" s="143">
        <f t="shared" si="7"/>
        <v>3844204</v>
      </c>
      <c r="J100" s="141">
        <v>1378078</v>
      </c>
      <c r="K100" s="141">
        <v>278302</v>
      </c>
      <c r="L100" s="141">
        <v>295133</v>
      </c>
      <c r="M100" s="145">
        <f t="shared" si="8"/>
        <v>1951513</v>
      </c>
      <c r="N100" s="154">
        <v>11825161</v>
      </c>
      <c r="O100" s="155">
        <v>3314099</v>
      </c>
      <c r="P100" s="155">
        <v>2574644</v>
      </c>
      <c r="Q100" s="156">
        <f t="shared" si="9"/>
        <v>17713904</v>
      </c>
      <c r="R100" s="155">
        <v>11257343</v>
      </c>
      <c r="S100" s="155">
        <v>3068170</v>
      </c>
      <c r="T100" s="155"/>
      <c r="U100" s="156">
        <f t="shared" si="10"/>
        <v>14325513</v>
      </c>
      <c r="V100" s="155">
        <v>5850599</v>
      </c>
      <c r="W100" s="155">
        <v>2412399</v>
      </c>
      <c r="X100" s="155">
        <v>1861678</v>
      </c>
      <c r="Y100" s="157">
        <f t="shared" si="11"/>
        <v>10124676</v>
      </c>
    </row>
    <row r="101" spans="1:25">
      <c r="A101" s="541">
        <v>40940</v>
      </c>
      <c r="B101" s="552">
        <v>3405996</v>
      </c>
      <c r="C101" s="141">
        <v>513436</v>
      </c>
      <c r="D101" s="142">
        <v>297405</v>
      </c>
      <c r="E101" s="143">
        <f t="shared" si="6"/>
        <v>4216837</v>
      </c>
      <c r="F101" s="142">
        <v>3280303</v>
      </c>
      <c r="G101" s="141">
        <v>454669</v>
      </c>
      <c r="H101" s="146"/>
      <c r="I101" s="143">
        <f t="shared" si="7"/>
        <v>3734972</v>
      </c>
      <c r="J101" s="141">
        <v>1371888</v>
      </c>
      <c r="K101" s="141">
        <v>277646</v>
      </c>
      <c r="L101" s="141">
        <v>297349</v>
      </c>
      <c r="M101" s="145">
        <f t="shared" si="8"/>
        <v>1946883</v>
      </c>
      <c r="N101" s="154">
        <v>11402580</v>
      </c>
      <c r="O101" s="155">
        <v>3312843</v>
      </c>
      <c r="P101" s="155">
        <v>2576419</v>
      </c>
      <c r="Q101" s="156">
        <f t="shared" si="9"/>
        <v>17291842</v>
      </c>
      <c r="R101" s="155">
        <v>10845430</v>
      </c>
      <c r="S101" s="155">
        <v>3059708</v>
      </c>
      <c r="T101" s="155"/>
      <c r="U101" s="156">
        <f t="shared" si="10"/>
        <v>13905138</v>
      </c>
      <c r="V101" s="155">
        <v>5823610</v>
      </c>
      <c r="W101" s="155">
        <v>2397428</v>
      </c>
      <c r="X101" s="155">
        <v>1859006</v>
      </c>
      <c r="Y101" s="157">
        <f t="shared" si="11"/>
        <v>10080044</v>
      </c>
    </row>
    <row r="102" spans="1:25">
      <c r="A102" s="541">
        <v>40909</v>
      </c>
      <c r="B102" s="552">
        <v>3405945</v>
      </c>
      <c r="C102" s="141">
        <v>508782</v>
      </c>
      <c r="D102" s="142">
        <v>296526</v>
      </c>
      <c r="E102" s="143">
        <f t="shared" si="6"/>
        <v>4211253</v>
      </c>
      <c r="F102" s="142">
        <v>3294918</v>
      </c>
      <c r="G102" s="141">
        <v>447195</v>
      </c>
      <c r="H102" s="146"/>
      <c r="I102" s="143">
        <f t="shared" si="7"/>
        <v>3742113</v>
      </c>
      <c r="J102" s="141">
        <v>1365511</v>
      </c>
      <c r="K102" s="141">
        <v>276911</v>
      </c>
      <c r="L102" s="141">
        <v>294780</v>
      </c>
      <c r="M102" s="145">
        <f t="shared" si="8"/>
        <v>1937202</v>
      </c>
      <c r="N102" s="154">
        <v>11492205</v>
      </c>
      <c r="O102" s="155">
        <v>3301810</v>
      </c>
      <c r="P102" s="155">
        <v>2563237</v>
      </c>
      <c r="Q102" s="156">
        <f t="shared" si="9"/>
        <v>17357252</v>
      </c>
      <c r="R102" s="155">
        <v>10957242</v>
      </c>
      <c r="S102" s="155">
        <v>3039975</v>
      </c>
      <c r="T102" s="155"/>
      <c r="U102" s="156">
        <f t="shared" si="10"/>
        <v>13997217</v>
      </c>
      <c r="V102" s="155">
        <v>5795255</v>
      </c>
      <c r="W102" s="155">
        <v>2388505</v>
      </c>
      <c r="X102" s="155">
        <v>1857847</v>
      </c>
      <c r="Y102" s="157">
        <f t="shared" si="11"/>
        <v>10041607</v>
      </c>
    </row>
    <row r="103" spans="1:25">
      <c r="A103" s="541">
        <v>40878</v>
      </c>
      <c r="B103" s="552">
        <v>3380995.4059405942</v>
      </c>
      <c r="C103" s="141">
        <v>504874</v>
      </c>
      <c r="D103" s="142">
        <v>295593</v>
      </c>
      <c r="E103" s="143">
        <f t="shared" si="6"/>
        <v>4181462.4059405942</v>
      </c>
      <c r="F103" s="142">
        <v>3278733</v>
      </c>
      <c r="G103" s="141">
        <v>440516</v>
      </c>
      <c r="H103" s="146"/>
      <c r="I103" s="143">
        <f t="shared" si="7"/>
        <v>3719249</v>
      </c>
      <c r="J103" s="141">
        <v>1360516</v>
      </c>
      <c r="K103" s="141">
        <v>275485</v>
      </c>
      <c r="L103" s="141">
        <v>294039</v>
      </c>
      <c r="M103" s="145">
        <f t="shared" si="8"/>
        <v>1930040</v>
      </c>
      <c r="N103" s="154">
        <v>11547134</v>
      </c>
      <c r="O103" s="155">
        <v>3273297.1964713852</v>
      </c>
      <c r="P103" s="155">
        <v>2554200</v>
      </c>
      <c r="Q103" s="156">
        <f t="shared" si="9"/>
        <v>17374631.196471386</v>
      </c>
      <c r="R103" s="155">
        <v>11030939</v>
      </c>
      <c r="S103" s="155">
        <v>3002517</v>
      </c>
      <c r="T103" s="155"/>
      <c r="U103" s="156">
        <f t="shared" si="10"/>
        <v>14033456</v>
      </c>
      <c r="V103" s="155">
        <v>5777300</v>
      </c>
      <c r="W103" s="155">
        <v>2381409</v>
      </c>
      <c r="X103" s="155">
        <v>1856273</v>
      </c>
      <c r="Y103" s="157">
        <f t="shared" si="11"/>
        <v>10014982</v>
      </c>
    </row>
    <row r="104" spans="1:25">
      <c r="A104" s="541">
        <v>40848</v>
      </c>
      <c r="B104" s="552">
        <v>3344349</v>
      </c>
      <c r="C104" s="141">
        <v>506184</v>
      </c>
      <c r="D104" s="142">
        <v>293505</v>
      </c>
      <c r="E104" s="143">
        <f t="shared" si="6"/>
        <v>4144038</v>
      </c>
      <c r="F104" s="142">
        <v>3246517</v>
      </c>
      <c r="G104" s="141">
        <v>439864</v>
      </c>
      <c r="H104" s="146"/>
      <c r="I104" s="143">
        <f t="shared" si="7"/>
        <v>3686381</v>
      </c>
      <c r="J104" s="141">
        <v>1354891</v>
      </c>
      <c r="K104" s="141">
        <v>274443</v>
      </c>
      <c r="L104" s="141">
        <v>294107</v>
      </c>
      <c r="M104" s="145">
        <f t="shared" si="8"/>
        <v>1923441</v>
      </c>
      <c r="N104" s="154">
        <v>11502092</v>
      </c>
      <c r="O104" s="155">
        <v>3300589</v>
      </c>
      <c r="P104" s="155">
        <v>2543634</v>
      </c>
      <c r="Q104" s="156">
        <f t="shared" si="9"/>
        <v>17346315</v>
      </c>
      <c r="R104" s="155">
        <v>10984191</v>
      </c>
      <c r="S104" s="155">
        <v>3021556</v>
      </c>
      <c r="T104" s="155"/>
      <c r="U104" s="156">
        <f t="shared" si="10"/>
        <v>14005747</v>
      </c>
      <c r="V104" s="155">
        <v>5754418</v>
      </c>
      <c r="W104" s="155">
        <v>2362910</v>
      </c>
      <c r="X104" s="155">
        <v>1855232</v>
      </c>
      <c r="Y104" s="157">
        <f t="shared" si="11"/>
        <v>9972560</v>
      </c>
    </row>
    <row r="105" spans="1:25">
      <c r="A105" s="541">
        <v>40817</v>
      </c>
      <c r="B105" s="552">
        <v>3339868</v>
      </c>
      <c r="C105" s="141">
        <v>503902</v>
      </c>
      <c r="D105" s="142">
        <v>301995</v>
      </c>
      <c r="E105" s="143">
        <f t="shared" si="6"/>
        <v>4145765</v>
      </c>
      <c r="F105" s="142">
        <v>3244397</v>
      </c>
      <c r="G105" s="141">
        <v>435611</v>
      </c>
      <c r="H105" s="146"/>
      <c r="I105" s="143">
        <f t="shared" si="7"/>
        <v>3680008</v>
      </c>
      <c r="J105" s="141">
        <v>1348937</v>
      </c>
      <c r="K105" s="141">
        <v>272852</v>
      </c>
      <c r="L105" s="141">
        <v>293642</v>
      </c>
      <c r="M105" s="145">
        <f t="shared" si="8"/>
        <v>1915431</v>
      </c>
      <c r="N105" s="154">
        <v>11596217</v>
      </c>
      <c r="O105" s="155">
        <v>3307941</v>
      </c>
      <c r="P105" s="155">
        <v>2579366</v>
      </c>
      <c r="Q105" s="156">
        <f t="shared" si="9"/>
        <v>17483524</v>
      </c>
      <c r="R105" s="155">
        <v>11078121</v>
      </c>
      <c r="S105" s="155">
        <v>3023173</v>
      </c>
      <c r="T105" s="155"/>
      <c r="U105" s="156">
        <f t="shared" si="10"/>
        <v>14101294</v>
      </c>
      <c r="V105" s="155">
        <v>5727710</v>
      </c>
      <c r="W105" s="155">
        <v>2345612</v>
      </c>
      <c r="X105" s="155">
        <v>1850116</v>
      </c>
      <c r="Y105" s="157">
        <f t="shared" si="11"/>
        <v>9923438</v>
      </c>
    </row>
    <row r="106" spans="1:25">
      <c r="A106" s="541">
        <v>40787</v>
      </c>
      <c r="B106" s="552">
        <v>3312534</v>
      </c>
      <c r="C106" s="141">
        <v>505323</v>
      </c>
      <c r="D106" s="142">
        <v>294795</v>
      </c>
      <c r="E106" s="143">
        <f t="shared" si="6"/>
        <v>4112652</v>
      </c>
      <c r="F106" s="142">
        <v>3224107</v>
      </c>
      <c r="G106" s="141">
        <v>433414</v>
      </c>
      <c r="H106" s="146"/>
      <c r="I106" s="143">
        <f t="shared" si="7"/>
        <v>3657521</v>
      </c>
      <c r="J106" s="141">
        <v>1348937</v>
      </c>
      <c r="K106" s="141">
        <v>271925</v>
      </c>
      <c r="L106" s="141">
        <v>295262</v>
      </c>
      <c r="M106" s="145">
        <f t="shared" si="8"/>
        <v>1916124</v>
      </c>
      <c r="N106" s="154">
        <v>11548057</v>
      </c>
      <c r="O106" s="155">
        <v>3315491</v>
      </c>
      <c r="P106" s="155">
        <v>2537648.3709038096</v>
      </c>
      <c r="Q106" s="156">
        <f t="shared" si="9"/>
        <v>17401196.370903809</v>
      </c>
      <c r="R106" s="155">
        <v>11061597</v>
      </c>
      <c r="S106" s="155">
        <v>3020725</v>
      </c>
      <c r="T106" s="155"/>
      <c r="U106" s="156">
        <f t="shared" si="10"/>
        <v>14082322</v>
      </c>
      <c r="V106" s="155">
        <v>5727710</v>
      </c>
      <c r="W106" s="155">
        <v>2319611</v>
      </c>
      <c r="X106" s="155">
        <v>1847219</v>
      </c>
      <c r="Y106" s="157">
        <f t="shared" si="11"/>
        <v>9894540</v>
      </c>
    </row>
    <row r="107" spans="1:25">
      <c r="A107" s="541">
        <v>40756</v>
      </c>
      <c r="B107" s="552">
        <v>3238498</v>
      </c>
      <c r="C107" s="141">
        <v>506426</v>
      </c>
      <c r="D107" s="142">
        <v>293523</v>
      </c>
      <c r="E107" s="143">
        <f t="shared" si="6"/>
        <v>4038447</v>
      </c>
      <c r="F107" s="142">
        <v>3182841</v>
      </c>
      <c r="G107" s="141">
        <v>433954</v>
      </c>
      <c r="H107" s="146"/>
      <c r="I107" s="143">
        <f t="shared" si="7"/>
        <v>3616795</v>
      </c>
      <c r="J107" s="141">
        <v>1343279</v>
      </c>
      <c r="K107" s="141">
        <v>270614</v>
      </c>
      <c r="L107" s="141">
        <v>292496</v>
      </c>
      <c r="M107" s="145">
        <f t="shared" si="8"/>
        <v>1906389</v>
      </c>
      <c r="N107" s="154">
        <v>11232452</v>
      </c>
      <c r="O107" s="155">
        <v>3344743</v>
      </c>
      <c r="P107" s="155">
        <v>2509484</v>
      </c>
      <c r="Q107" s="156">
        <f t="shared" si="9"/>
        <v>17086679</v>
      </c>
      <c r="R107" s="155">
        <v>10886860</v>
      </c>
      <c r="S107" s="155">
        <v>3043525</v>
      </c>
      <c r="T107" s="155"/>
      <c r="U107" s="156">
        <f t="shared" si="10"/>
        <v>13930385</v>
      </c>
      <c r="V107" s="155">
        <v>5703902</v>
      </c>
      <c r="W107" s="155">
        <v>2300553</v>
      </c>
      <c r="X107" s="155">
        <v>1819437</v>
      </c>
      <c r="Y107" s="157">
        <f t="shared" si="11"/>
        <v>9823892</v>
      </c>
    </row>
    <row r="108" spans="1:25">
      <c r="A108" s="541">
        <v>40725</v>
      </c>
      <c r="B108" s="552">
        <v>3257433</v>
      </c>
      <c r="C108" s="141">
        <v>503618.94530923618</v>
      </c>
      <c r="D108" s="142">
        <v>269224</v>
      </c>
      <c r="E108" s="143">
        <f t="shared" si="6"/>
        <v>4030275.9453092362</v>
      </c>
      <c r="F108" s="142">
        <v>3199976</v>
      </c>
      <c r="G108" s="141">
        <v>429981.77024389344</v>
      </c>
      <c r="H108" s="146"/>
      <c r="I108" s="143">
        <f t="shared" si="7"/>
        <v>3629957.7702438934</v>
      </c>
      <c r="J108" s="141">
        <v>1338207</v>
      </c>
      <c r="K108" s="141">
        <v>267954</v>
      </c>
      <c r="L108" s="141">
        <v>292447</v>
      </c>
      <c r="M108" s="145">
        <f t="shared" si="8"/>
        <v>1898608</v>
      </c>
      <c r="N108" s="154">
        <v>11488151</v>
      </c>
      <c r="O108" s="155">
        <v>3357130.0000000009</v>
      </c>
      <c r="P108" s="155">
        <v>2376533</v>
      </c>
      <c r="Q108" s="156">
        <f t="shared" si="9"/>
        <v>17221814</v>
      </c>
      <c r="R108" s="155">
        <v>11112453</v>
      </c>
      <c r="S108" s="155">
        <v>3053242.0000000009</v>
      </c>
      <c r="T108" s="155"/>
      <c r="U108" s="156">
        <f t="shared" si="10"/>
        <v>14165695</v>
      </c>
      <c r="V108" s="155">
        <v>5681663</v>
      </c>
      <c r="W108" s="155">
        <v>2262531</v>
      </c>
      <c r="X108" s="155">
        <v>1821357</v>
      </c>
      <c r="Y108" s="157">
        <f t="shared" si="11"/>
        <v>9765551</v>
      </c>
    </row>
    <row r="109" spans="1:25">
      <c r="A109" s="541">
        <v>40695</v>
      </c>
      <c r="B109" s="552">
        <v>3227304.741569519</v>
      </c>
      <c r="C109" s="141">
        <v>512600.85579754564</v>
      </c>
      <c r="D109" s="142">
        <v>270152.87239464087</v>
      </c>
      <c r="E109" s="143">
        <f t="shared" si="6"/>
        <v>4010058.4697617055</v>
      </c>
      <c r="F109" s="142">
        <v>3143529</v>
      </c>
      <c r="G109" s="141">
        <v>435245.0915251908</v>
      </c>
      <c r="H109" s="146"/>
      <c r="I109" s="143">
        <f t="shared" si="7"/>
        <v>3578774.091525191</v>
      </c>
      <c r="J109" s="141">
        <v>1327316</v>
      </c>
      <c r="K109" s="141">
        <v>265956</v>
      </c>
      <c r="L109" s="141">
        <v>292431.18514465098</v>
      </c>
      <c r="M109" s="145">
        <f t="shared" si="8"/>
        <v>1885703.185144651</v>
      </c>
      <c r="N109" s="154">
        <v>11274849.400763273</v>
      </c>
      <c r="O109" s="155">
        <v>3407213.9999999991</v>
      </c>
      <c r="P109" s="155">
        <v>2370551</v>
      </c>
      <c r="Q109" s="156">
        <f t="shared" si="9"/>
        <v>17052614.400763273</v>
      </c>
      <c r="R109" s="155">
        <v>10771209</v>
      </c>
      <c r="S109" s="155">
        <v>3089308.9999999991</v>
      </c>
      <c r="T109" s="155"/>
      <c r="U109" s="156">
        <f t="shared" si="10"/>
        <v>13860518</v>
      </c>
      <c r="V109" s="155">
        <v>5637855</v>
      </c>
      <c r="W109" s="155">
        <v>2227890</v>
      </c>
      <c r="X109" s="155">
        <v>1842468.0000000007</v>
      </c>
      <c r="Y109" s="157">
        <f t="shared" si="11"/>
        <v>9708213</v>
      </c>
    </row>
    <row r="110" spans="1:25">
      <c r="A110" s="541">
        <v>40664</v>
      </c>
      <c r="B110" s="552">
        <v>3181906</v>
      </c>
      <c r="C110" s="141">
        <v>510712.08335200662</v>
      </c>
      <c r="D110" s="142">
        <v>268443.1460488665</v>
      </c>
      <c r="E110" s="143">
        <f t="shared" si="6"/>
        <v>3961061.2294008732</v>
      </c>
      <c r="F110" s="142">
        <v>3103939</v>
      </c>
      <c r="G110" s="141">
        <v>431745.6056320066</v>
      </c>
      <c r="H110" s="146"/>
      <c r="I110" s="143">
        <f t="shared" si="7"/>
        <v>3535684.6056320067</v>
      </c>
      <c r="J110" s="141">
        <v>1323890</v>
      </c>
      <c r="K110" s="141">
        <v>264278</v>
      </c>
      <c r="L110" s="141">
        <v>292317</v>
      </c>
      <c r="M110" s="145">
        <f t="shared" si="8"/>
        <v>1880485</v>
      </c>
      <c r="N110" s="154">
        <v>11001608</v>
      </c>
      <c r="O110" s="155">
        <v>3424246.8168624747</v>
      </c>
      <c r="P110" s="155">
        <v>2312095.9196292008</v>
      </c>
      <c r="Q110" s="156">
        <f t="shared" si="9"/>
        <v>16737950.736491676</v>
      </c>
      <c r="R110" s="155">
        <v>10511792</v>
      </c>
      <c r="S110" s="155">
        <v>3103246.2160124746</v>
      </c>
      <c r="T110" s="155"/>
      <c r="U110" s="156">
        <f t="shared" si="10"/>
        <v>13615038.216012474</v>
      </c>
      <c r="V110" s="155">
        <v>5626352</v>
      </c>
      <c r="W110" s="155">
        <v>2208938</v>
      </c>
      <c r="X110" s="155">
        <v>1840754</v>
      </c>
      <c r="Y110" s="157">
        <f t="shared" si="11"/>
        <v>9676044</v>
      </c>
    </row>
    <row r="111" spans="1:25">
      <c r="A111" s="541">
        <v>40634</v>
      </c>
      <c r="B111" s="552">
        <v>3150555</v>
      </c>
      <c r="C111" s="141">
        <v>518052.15334203542</v>
      </c>
      <c r="D111" s="142">
        <v>264713</v>
      </c>
      <c r="E111" s="143">
        <f t="shared" si="6"/>
        <v>3933320.1533420356</v>
      </c>
      <c r="F111" s="142">
        <v>3071664</v>
      </c>
      <c r="G111" s="141">
        <v>435094.29591828951</v>
      </c>
      <c r="H111" s="146"/>
      <c r="I111" s="143">
        <f t="shared" si="7"/>
        <v>3506758.2959182896</v>
      </c>
      <c r="J111" s="141">
        <v>1318119</v>
      </c>
      <c r="K111" s="141">
        <v>263210</v>
      </c>
      <c r="L111" s="141">
        <v>292075.17055657489</v>
      </c>
      <c r="M111" s="145">
        <f t="shared" si="8"/>
        <v>1873404.1705565748</v>
      </c>
      <c r="N111" s="154">
        <v>10751851</v>
      </c>
      <c r="O111" s="155">
        <v>3439234.146848009</v>
      </c>
      <c r="P111" s="155">
        <v>2305863</v>
      </c>
      <c r="Q111" s="156">
        <f t="shared" si="9"/>
        <v>16496948.146848008</v>
      </c>
      <c r="R111" s="155">
        <v>10252034</v>
      </c>
      <c r="S111" s="155">
        <v>3102039.400431247</v>
      </c>
      <c r="T111" s="155"/>
      <c r="U111" s="156">
        <f t="shared" si="10"/>
        <v>13354073.400431247</v>
      </c>
      <c r="V111" s="155">
        <v>5605910</v>
      </c>
      <c r="W111" s="155">
        <v>2187503</v>
      </c>
      <c r="X111" s="155">
        <v>1839340.0056683021</v>
      </c>
      <c r="Y111" s="157">
        <f t="shared" si="11"/>
        <v>9632753.0056683011</v>
      </c>
    </row>
    <row r="112" spans="1:25">
      <c r="A112" s="541">
        <v>40603</v>
      </c>
      <c r="B112" s="552">
        <v>3095276.4171280479</v>
      </c>
      <c r="C112" s="141">
        <v>514455.51558842277</v>
      </c>
      <c r="D112" s="142">
        <v>264745.09914943908</v>
      </c>
      <c r="E112" s="143">
        <f t="shared" si="6"/>
        <v>3874477.0318659097</v>
      </c>
      <c r="F112" s="142">
        <v>3010560</v>
      </c>
      <c r="G112" s="141">
        <v>428824.27468842274</v>
      </c>
      <c r="H112" s="146"/>
      <c r="I112" s="143">
        <f t="shared" si="7"/>
        <v>3439384.2746884227</v>
      </c>
      <c r="J112" s="141">
        <v>1310478</v>
      </c>
      <c r="K112" s="141">
        <v>261918</v>
      </c>
      <c r="L112" s="141">
        <v>291506.70137646602</v>
      </c>
      <c r="M112" s="145">
        <f t="shared" si="8"/>
        <v>1863902.7013764661</v>
      </c>
      <c r="N112" s="154">
        <v>10516205.999999996</v>
      </c>
      <c r="O112" s="155">
        <v>3406046.0686816443</v>
      </c>
      <c r="P112" s="155">
        <v>2306477.7486305959</v>
      </c>
      <c r="Q112" s="156">
        <f t="shared" si="9"/>
        <v>16228729.817312237</v>
      </c>
      <c r="R112" s="155">
        <v>9970036</v>
      </c>
      <c r="S112" s="155">
        <v>3059010.2403816441</v>
      </c>
      <c r="T112" s="155"/>
      <c r="U112" s="156">
        <f t="shared" si="10"/>
        <v>13029046.240381643</v>
      </c>
      <c r="V112" s="155">
        <v>5580264</v>
      </c>
      <c r="W112" s="155">
        <v>2169484</v>
      </c>
      <c r="X112" s="155">
        <v>1833055.0253451217</v>
      </c>
      <c r="Y112" s="157">
        <f t="shared" si="11"/>
        <v>9582803.0253451224</v>
      </c>
    </row>
    <row r="113" spans="1:25">
      <c r="A113" s="541">
        <v>40575</v>
      </c>
      <c r="B113" s="552">
        <v>3083375.1215167339</v>
      </c>
      <c r="C113" s="141">
        <v>510279.35660319822</v>
      </c>
      <c r="D113" s="142">
        <v>263228</v>
      </c>
      <c r="E113" s="143">
        <f t="shared" si="6"/>
        <v>3856882.4781199321</v>
      </c>
      <c r="F113" s="142">
        <v>3000636</v>
      </c>
      <c r="G113" s="141">
        <v>422140.06724319822</v>
      </c>
      <c r="H113" s="146"/>
      <c r="I113" s="143">
        <f t="shared" si="7"/>
        <v>3422776.0672431984</v>
      </c>
      <c r="J113" s="141">
        <v>1304473</v>
      </c>
      <c r="K113" s="141">
        <v>277035</v>
      </c>
      <c r="L113" s="141">
        <v>291014.27978922823</v>
      </c>
      <c r="M113" s="145">
        <f t="shared" si="8"/>
        <v>1872522.2797892282</v>
      </c>
      <c r="N113" s="154">
        <v>10504927.000000002</v>
      </c>
      <c r="O113" s="155">
        <v>3384125.3149348246</v>
      </c>
      <c r="P113" s="155">
        <v>2301439</v>
      </c>
      <c r="Q113" s="156">
        <f t="shared" si="9"/>
        <v>16190491.314934827</v>
      </c>
      <c r="R113" s="155">
        <v>9960858</v>
      </c>
      <c r="S113" s="155">
        <v>3027766.3283948246</v>
      </c>
      <c r="T113" s="155"/>
      <c r="U113" s="156">
        <f t="shared" si="10"/>
        <v>12988624.328394825</v>
      </c>
      <c r="V113" s="155">
        <v>5557088</v>
      </c>
      <c r="W113" s="155">
        <v>2159896</v>
      </c>
      <c r="X113" s="155">
        <v>1829672.0459612142</v>
      </c>
      <c r="Y113" s="157">
        <f t="shared" si="11"/>
        <v>9546656.0459612142</v>
      </c>
    </row>
    <row r="114" spans="1:25">
      <c r="A114" s="541">
        <v>40544</v>
      </c>
      <c r="B114" s="552">
        <v>3070529</v>
      </c>
      <c r="C114" s="141">
        <v>508022.11249088513</v>
      </c>
      <c r="D114" s="142">
        <v>258872.57112105991</v>
      </c>
      <c r="E114" s="143">
        <f t="shared" si="6"/>
        <v>3837423.6836119448</v>
      </c>
      <c r="F114" s="142">
        <v>2986050</v>
      </c>
      <c r="G114" s="141">
        <v>417733.4110999924</v>
      </c>
      <c r="H114" s="146"/>
      <c r="I114" s="143">
        <f t="shared" si="7"/>
        <v>3403783.4110999922</v>
      </c>
      <c r="J114" s="141">
        <v>1295131</v>
      </c>
      <c r="K114" s="141">
        <v>277268</v>
      </c>
      <c r="L114" s="141">
        <v>290686.855502647</v>
      </c>
      <c r="M114" s="145">
        <f t="shared" si="8"/>
        <v>1863085.8555026469</v>
      </c>
      <c r="N114" s="154">
        <v>10575935</v>
      </c>
      <c r="O114" s="155">
        <v>3355428.6954112365</v>
      </c>
      <c r="P114" s="155">
        <v>2287486.867606679</v>
      </c>
      <c r="Q114" s="156">
        <f t="shared" si="9"/>
        <v>16218850.563017916</v>
      </c>
      <c r="R114" s="155">
        <v>10030810</v>
      </c>
      <c r="S114" s="155">
        <v>2991561.6954112365</v>
      </c>
      <c r="T114" s="155"/>
      <c r="U114" s="156">
        <f t="shared" si="10"/>
        <v>13022371.695411237</v>
      </c>
      <c r="V114" s="155">
        <v>5515114</v>
      </c>
      <c r="W114" s="155">
        <v>2160451</v>
      </c>
      <c r="X114" s="155">
        <v>1827648.9031291173</v>
      </c>
      <c r="Y114" s="157">
        <f t="shared" si="11"/>
        <v>9503213.9031291176</v>
      </c>
    </row>
    <row r="115" spans="1:25">
      <c r="A115" s="541">
        <v>40513</v>
      </c>
      <c r="B115" s="552">
        <v>3023697.2030000002</v>
      </c>
      <c r="C115" s="141">
        <v>506248.92764899996</v>
      </c>
      <c r="D115" s="142">
        <v>259452.24243119999</v>
      </c>
      <c r="E115" s="143">
        <f t="shared" si="6"/>
        <v>3789398.3730802005</v>
      </c>
      <c r="F115" s="142">
        <v>2938124</v>
      </c>
      <c r="G115" s="141">
        <v>412803.03532899998</v>
      </c>
      <c r="H115" s="146"/>
      <c r="I115" s="143">
        <f t="shared" si="7"/>
        <v>3350927.0353290001</v>
      </c>
      <c r="J115" s="141">
        <v>1293106</v>
      </c>
      <c r="K115" s="141">
        <v>276899</v>
      </c>
      <c r="L115" s="141">
        <v>290674.57376813068</v>
      </c>
      <c r="M115" s="145">
        <f t="shared" si="8"/>
        <v>1860679.5737681307</v>
      </c>
      <c r="N115" s="154">
        <v>10468388.296</v>
      </c>
      <c r="O115" s="155">
        <v>3337857.9021279993</v>
      </c>
      <c r="P115" s="155">
        <v>2282511.2843659995</v>
      </c>
      <c r="Q115" s="156">
        <f t="shared" si="9"/>
        <v>16088757.482494</v>
      </c>
      <c r="R115" s="155">
        <v>9914976</v>
      </c>
      <c r="S115" s="155">
        <v>2963322.4560179994</v>
      </c>
      <c r="T115" s="155"/>
      <c r="U115" s="156">
        <f t="shared" si="10"/>
        <v>12878298.456017999</v>
      </c>
      <c r="V115" s="155">
        <v>5515207</v>
      </c>
      <c r="W115" s="155">
        <v>2160507</v>
      </c>
      <c r="X115" s="155">
        <v>1822730.0805832024</v>
      </c>
      <c r="Y115" s="157">
        <f t="shared" si="11"/>
        <v>9498444.0805832017</v>
      </c>
    </row>
    <row r="116" spans="1:25">
      <c r="A116" s="541">
        <v>40483</v>
      </c>
      <c r="B116" s="552">
        <v>3018236.4290686687</v>
      </c>
      <c r="C116" s="141">
        <v>497939.84315294871</v>
      </c>
      <c r="D116" s="142">
        <v>254754.35063999999</v>
      </c>
      <c r="E116" s="143">
        <f t="shared" si="6"/>
        <v>3770930.6228616172</v>
      </c>
      <c r="F116" s="142">
        <v>2928040</v>
      </c>
      <c r="G116" s="141">
        <v>401818.10042294872</v>
      </c>
      <c r="H116" s="146"/>
      <c r="I116" s="143">
        <f t="shared" si="7"/>
        <v>3329858.1004229486</v>
      </c>
      <c r="J116" s="141">
        <v>1287845</v>
      </c>
      <c r="K116" s="141">
        <v>275994</v>
      </c>
      <c r="L116" s="141">
        <v>292279</v>
      </c>
      <c r="M116" s="145">
        <f t="shared" si="8"/>
        <v>1856118</v>
      </c>
      <c r="N116" s="154">
        <v>10575648.957771106</v>
      </c>
      <c r="O116" s="155">
        <v>3311214.5793357785</v>
      </c>
      <c r="P116" s="155">
        <v>2260298.7719999999</v>
      </c>
      <c r="Q116" s="156">
        <f t="shared" si="9"/>
        <v>16147162.309106885</v>
      </c>
      <c r="R116" s="155">
        <v>9992591</v>
      </c>
      <c r="S116" s="155">
        <v>2926501.2828645767</v>
      </c>
      <c r="T116" s="155"/>
      <c r="U116" s="156">
        <f t="shared" si="10"/>
        <v>12919092.282864576</v>
      </c>
      <c r="V116" s="155">
        <v>5493349</v>
      </c>
      <c r="W116" s="155">
        <v>2154993</v>
      </c>
      <c r="X116" s="155">
        <v>1820063</v>
      </c>
      <c r="Y116" s="157">
        <f t="shared" si="11"/>
        <v>9468405</v>
      </c>
    </row>
    <row r="117" spans="1:25">
      <c r="A117" s="541">
        <v>40452</v>
      </c>
      <c r="B117" s="552">
        <v>2994041.9879359645</v>
      </c>
      <c r="C117" s="141">
        <v>496269.30277516332</v>
      </c>
      <c r="D117" s="142">
        <v>260109.54608</v>
      </c>
      <c r="E117" s="143">
        <f t="shared" si="6"/>
        <v>3750420.8367911279</v>
      </c>
      <c r="F117" s="142">
        <v>2910932</v>
      </c>
      <c r="G117" s="141">
        <v>399124.90627516329</v>
      </c>
      <c r="H117" s="146"/>
      <c r="I117" s="143">
        <f t="shared" si="7"/>
        <v>3310056.9062751634</v>
      </c>
      <c r="J117" s="141">
        <v>1283620</v>
      </c>
      <c r="K117" s="141">
        <v>275779</v>
      </c>
      <c r="L117" s="141">
        <v>290511.00855577516</v>
      </c>
      <c r="M117" s="145">
        <f t="shared" si="8"/>
        <v>1849910.008555775</v>
      </c>
      <c r="N117" s="154">
        <v>10497875.894611845</v>
      </c>
      <c r="O117" s="155">
        <v>3300301.1095111282</v>
      </c>
      <c r="P117" s="155">
        <v>2263441.5897599999</v>
      </c>
      <c r="Q117" s="156">
        <f t="shared" si="9"/>
        <v>16061618.593882972</v>
      </c>
      <c r="R117" s="155">
        <v>9959685</v>
      </c>
      <c r="S117" s="155">
        <v>2912220.7206927198</v>
      </c>
      <c r="T117" s="155"/>
      <c r="U117" s="156">
        <f t="shared" si="10"/>
        <v>12871905.72069272</v>
      </c>
      <c r="V117" s="155">
        <v>5476159</v>
      </c>
      <c r="W117" s="155">
        <v>2151918</v>
      </c>
      <c r="X117" s="155">
        <v>1819347.0082729782</v>
      </c>
      <c r="Y117" s="157">
        <f t="shared" si="11"/>
        <v>9447424.0082729775</v>
      </c>
    </row>
    <row r="118" spans="1:25">
      <c r="A118" s="541">
        <v>40422</v>
      </c>
      <c r="B118" s="552">
        <v>2948398.7895577364</v>
      </c>
      <c r="C118" s="141">
        <v>495143.87289784139</v>
      </c>
      <c r="D118" s="142">
        <v>258519</v>
      </c>
      <c r="E118" s="143">
        <f t="shared" si="6"/>
        <v>3702061.6624555779</v>
      </c>
      <c r="F118" s="142">
        <v>2898367</v>
      </c>
      <c r="G118" s="141">
        <v>397323.52591784135</v>
      </c>
      <c r="H118" s="146"/>
      <c r="I118" s="143">
        <f t="shared" si="7"/>
        <v>3295690.5259178411</v>
      </c>
      <c r="J118" s="141">
        <v>1280311</v>
      </c>
      <c r="K118" s="141">
        <v>275250</v>
      </c>
      <c r="L118" s="141">
        <v>290190.50639795174</v>
      </c>
      <c r="M118" s="145">
        <f t="shared" si="8"/>
        <v>1845751.5063979519</v>
      </c>
      <c r="N118" s="154">
        <v>10338988.893301854</v>
      </c>
      <c r="O118" s="155">
        <v>3290728.621525228</v>
      </c>
      <c r="P118" s="155">
        <v>2246536.5914599998</v>
      </c>
      <c r="Q118" s="156">
        <f t="shared" si="9"/>
        <v>15876254.106287081</v>
      </c>
      <c r="R118" s="155">
        <v>9937919</v>
      </c>
      <c r="S118" s="155">
        <v>2900001.0995845688</v>
      </c>
      <c r="T118" s="155"/>
      <c r="U118" s="156">
        <f t="shared" si="10"/>
        <v>12837920.099584568</v>
      </c>
      <c r="V118" s="155">
        <v>5461277</v>
      </c>
      <c r="W118" s="155">
        <v>2147549</v>
      </c>
      <c r="X118" s="155">
        <v>1818736.5892333423</v>
      </c>
      <c r="Y118" s="157">
        <f t="shared" si="11"/>
        <v>9427562.5892333426</v>
      </c>
    </row>
    <row r="119" spans="1:25">
      <c r="A119" s="541">
        <v>40391</v>
      </c>
      <c r="B119" s="552">
        <v>2933874</v>
      </c>
      <c r="C119" s="141">
        <v>496602.28686891426</v>
      </c>
      <c r="D119" s="142">
        <v>258915.17152469064</v>
      </c>
      <c r="E119" s="143">
        <f t="shared" si="6"/>
        <v>3689391.4583936045</v>
      </c>
      <c r="F119" s="142">
        <v>2878858</v>
      </c>
      <c r="G119" s="141">
        <v>404225.37411372334</v>
      </c>
      <c r="H119" s="146"/>
      <c r="I119" s="143">
        <f t="shared" si="7"/>
        <v>3283083.3741137232</v>
      </c>
      <c r="J119" s="141">
        <v>1275439</v>
      </c>
      <c r="K119" s="141">
        <v>274210</v>
      </c>
      <c r="L119" s="141">
        <v>289785.67778913811</v>
      </c>
      <c r="M119" s="145">
        <f t="shared" si="8"/>
        <v>1839434.6777891382</v>
      </c>
      <c r="N119" s="154">
        <v>10415683.89330185</v>
      </c>
      <c r="O119" s="155">
        <v>3309530.6156211561</v>
      </c>
      <c r="P119" s="155">
        <v>2244533.8789214152</v>
      </c>
      <c r="Q119" s="156">
        <f t="shared" si="9"/>
        <v>15969748.387844421</v>
      </c>
      <c r="R119" s="155">
        <v>9976855</v>
      </c>
      <c r="S119" s="155">
        <v>2935390</v>
      </c>
      <c r="T119" s="155"/>
      <c r="U119" s="156">
        <f t="shared" si="10"/>
        <v>12912245</v>
      </c>
      <c r="V119" s="155">
        <v>5439356</v>
      </c>
      <c r="W119" s="155">
        <v>2181854</v>
      </c>
      <c r="X119" s="155">
        <v>1812999.225110851</v>
      </c>
      <c r="Y119" s="157">
        <f t="shared" si="11"/>
        <v>9434209.2251108512</v>
      </c>
    </row>
    <row r="120" spans="1:25">
      <c r="A120" s="541">
        <v>40360</v>
      </c>
      <c r="B120" s="552">
        <v>2910789.7924241433</v>
      </c>
      <c r="C120" s="141">
        <v>497966.58920167008</v>
      </c>
      <c r="D120" s="142">
        <v>255089.334592</v>
      </c>
      <c r="E120" s="143">
        <f t="shared" si="6"/>
        <v>3663845.7162178135</v>
      </c>
      <c r="F120" s="142">
        <v>2822225</v>
      </c>
      <c r="G120" s="141">
        <v>404962.35105536826</v>
      </c>
      <c r="H120" s="146"/>
      <c r="I120" s="143">
        <f t="shared" si="7"/>
        <v>3227187.3510553683</v>
      </c>
      <c r="J120" s="141">
        <v>1270613</v>
      </c>
      <c r="K120" s="141">
        <v>260484</v>
      </c>
      <c r="L120" s="141">
        <v>289653.88846159924</v>
      </c>
      <c r="M120" s="145">
        <f t="shared" si="8"/>
        <v>1820750.8884615991</v>
      </c>
      <c r="N120" s="154">
        <v>10338455.001632147</v>
      </c>
      <c r="O120" s="155">
        <v>3302807.7858111784</v>
      </c>
      <c r="P120" s="155">
        <v>2238881.6103040003</v>
      </c>
      <c r="Q120" s="156">
        <f t="shared" si="9"/>
        <v>15880144.397747325</v>
      </c>
      <c r="R120" s="155">
        <v>9743072</v>
      </c>
      <c r="S120" s="155">
        <v>2926292.1685423478</v>
      </c>
      <c r="T120" s="155"/>
      <c r="U120" s="156">
        <f t="shared" si="10"/>
        <v>12669364.168542348</v>
      </c>
      <c r="V120" s="155">
        <v>5418500</v>
      </c>
      <c r="W120" s="155">
        <v>2137359</v>
      </c>
      <c r="X120" s="155">
        <v>1812666.153062412</v>
      </c>
      <c r="Y120" s="157">
        <f t="shared" si="11"/>
        <v>9368525.1530624125</v>
      </c>
    </row>
    <row r="121" spans="1:25">
      <c r="A121" s="541">
        <v>40330</v>
      </c>
      <c r="B121" s="552">
        <v>2914720.0671629356</v>
      </c>
      <c r="C121" s="141">
        <v>511182</v>
      </c>
      <c r="D121" s="142">
        <v>259367.33600000001</v>
      </c>
      <c r="E121" s="143">
        <f t="shared" si="6"/>
        <v>3685269.4031629357</v>
      </c>
      <c r="F121" s="142">
        <v>2824329</v>
      </c>
      <c r="G121" s="141">
        <v>415132</v>
      </c>
      <c r="H121" s="146"/>
      <c r="I121" s="143">
        <f t="shared" si="7"/>
        <v>3239461</v>
      </c>
      <c r="J121" s="141">
        <v>1267253</v>
      </c>
      <c r="K121" s="141">
        <v>260064</v>
      </c>
      <c r="L121" s="141">
        <v>290660</v>
      </c>
      <c r="M121" s="145">
        <f t="shared" si="8"/>
        <v>1817977</v>
      </c>
      <c r="N121" s="154">
        <v>10185716.523389433</v>
      </c>
      <c r="O121" s="155">
        <v>3278878</v>
      </c>
      <c r="P121" s="155">
        <v>2250200.2319999994</v>
      </c>
      <c r="Q121" s="156">
        <f t="shared" si="9"/>
        <v>15714794.755389431</v>
      </c>
      <c r="R121" s="155">
        <v>9604589</v>
      </c>
      <c r="S121" s="155">
        <v>2902400</v>
      </c>
      <c r="T121" s="155"/>
      <c r="U121" s="156">
        <f t="shared" si="10"/>
        <v>12506989</v>
      </c>
      <c r="V121" s="155">
        <v>5403046</v>
      </c>
      <c r="W121" s="155">
        <v>2131630</v>
      </c>
      <c r="X121" s="155">
        <v>1810786</v>
      </c>
      <c r="Y121" s="157">
        <f t="shared" si="11"/>
        <v>9345462</v>
      </c>
    </row>
    <row r="122" spans="1:25">
      <c r="A122" s="541">
        <v>40299</v>
      </c>
      <c r="B122" s="552">
        <v>2869267.0260559493</v>
      </c>
      <c r="C122" s="141">
        <v>508137</v>
      </c>
      <c r="D122" s="142">
        <v>255122.42352822013</v>
      </c>
      <c r="E122" s="143">
        <f t="shared" si="6"/>
        <v>3632526.4495841693</v>
      </c>
      <c r="F122" s="142">
        <v>2781053</v>
      </c>
      <c r="G122" s="141">
        <v>412062</v>
      </c>
      <c r="H122" s="146"/>
      <c r="I122" s="143">
        <f t="shared" si="7"/>
        <v>3193115</v>
      </c>
      <c r="J122" s="141">
        <v>1262554</v>
      </c>
      <c r="K122" s="141">
        <v>259330</v>
      </c>
      <c r="L122" s="141">
        <v>288684.53272986977</v>
      </c>
      <c r="M122" s="145">
        <f t="shared" si="8"/>
        <v>1810568.5327298697</v>
      </c>
      <c r="N122" s="154">
        <v>9933949.518307874</v>
      </c>
      <c r="O122" s="155">
        <v>3273252</v>
      </c>
      <c r="P122" s="155">
        <v>2220133.9999999991</v>
      </c>
      <c r="Q122" s="156">
        <f t="shared" si="9"/>
        <v>15427335.518307872</v>
      </c>
      <c r="R122" s="155">
        <v>9361665</v>
      </c>
      <c r="S122" s="155">
        <v>2896308</v>
      </c>
      <c r="T122" s="155"/>
      <c r="U122" s="156">
        <f t="shared" si="10"/>
        <v>12257973</v>
      </c>
      <c r="V122" s="155">
        <v>5385450</v>
      </c>
      <c r="W122" s="155">
        <v>2123143</v>
      </c>
      <c r="X122" s="155">
        <v>1809116.001723408</v>
      </c>
      <c r="Y122" s="157">
        <f t="shared" si="11"/>
        <v>9317709.0017234087</v>
      </c>
    </row>
    <row r="123" spans="1:25">
      <c r="A123" s="541">
        <v>40269</v>
      </c>
      <c r="B123" s="552">
        <v>2838312.4919594629</v>
      </c>
      <c r="C123" s="141">
        <v>506689</v>
      </c>
      <c r="D123" s="142">
        <v>255606</v>
      </c>
      <c r="E123" s="143">
        <f t="shared" si="6"/>
        <v>3600607.4919594629</v>
      </c>
      <c r="F123" s="142">
        <v>2746916</v>
      </c>
      <c r="G123" s="141">
        <v>410619</v>
      </c>
      <c r="H123" s="146"/>
      <c r="I123" s="143">
        <f t="shared" si="7"/>
        <v>3157535</v>
      </c>
      <c r="J123" s="141">
        <v>1257081</v>
      </c>
      <c r="K123" s="141">
        <v>258637</v>
      </c>
      <c r="L123" s="141">
        <v>287561</v>
      </c>
      <c r="M123" s="145">
        <f t="shared" si="8"/>
        <v>1803279</v>
      </c>
      <c r="N123" s="154">
        <v>9719045.0792589858</v>
      </c>
      <c r="O123" s="155">
        <v>3267314</v>
      </c>
      <c r="P123" s="155">
        <v>2228659</v>
      </c>
      <c r="Q123" s="156">
        <f t="shared" si="9"/>
        <v>15215018.079258986</v>
      </c>
      <c r="R123" s="155">
        <v>9136036</v>
      </c>
      <c r="S123" s="155">
        <v>2888488</v>
      </c>
      <c r="T123" s="155"/>
      <c r="U123" s="156">
        <f t="shared" si="10"/>
        <v>12024524</v>
      </c>
      <c r="V123" s="155">
        <v>5364590</v>
      </c>
      <c r="W123" s="155">
        <v>2116534</v>
      </c>
      <c r="X123" s="155">
        <v>1806441</v>
      </c>
      <c r="Y123" s="157">
        <f t="shared" si="11"/>
        <v>9287565</v>
      </c>
    </row>
    <row r="124" spans="1:25">
      <c r="A124" s="541">
        <v>40238</v>
      </c>
      <c r="B124" s="552">
        <v>2787293.8691935465</v>
      </c>
      <c r="C124" s="141">
        <v>506241</v>
      </c>
      <c r="D124" s="142">
        <v>256839</v>
      </c>
      <c r="E124" s="143">
        <f t="shared" si="6"/>
        <v>3550373.8691935465</v>
      </c>
      <c r="F124" s="142">
        <v>2695837</v>
      </c>
      <c r="G124" s="141">
        <v>409521</v>
      </c>
      <c r="H124" s="146"/>
      <c r="I124" s="143">
        <f t="shared" si="7"/>
        <v>3105358</v>
      </c>
      <c r="J124" s="141">
        <v>1248874</v>
      </c>
      <c r="K124" s="141">
        <v>257849</v>
      </c>
      <c r="L124" s="141">
        <v>290970</v>
      </c>
      <c r="M124" s="145">
        <f t="shared" si="8"/>
        <v>1797693</v>
      </c>
      <c r="N124" s="154">
        <v>9491772.5671253577</v>
      </c>
      <c r="O124" s="155">
        <v>3262468</v>
      </c>
      <c r="P124" s="155">
        <v>2233661</v>
      </c>
      <c r="Q124" s="156">
        <f t="shared" si="9"/>
        <v>14987901.567125358</v>
      </c>
      <c r="R124" s="155">
        <v>8900113</v>
      </c>
      <c r="S124" s="155">
        <v>2878843</v>
      </c>
      <c r="T124" s="155"/>
      <c r="U124" s="156">
        <f t="shared" si="10"/>
        <v>11778956</v>
      </c>
      <c r="V124" s="155">
        <v>5331811</v>
      </c>
      <c r="W124" s="155">
        <v>2108016</v>
      </c>
      <c r="X124" s="155">
        <v>1804221</v>
      </c>
      <c r="Y124" s="157">
        <f t="shared" si="11"/>
        <v>9244048</v>
      </c>
    </row>
    <row r="125" spans="1:25">
      <c r="A125" s="541">
        <v>40210</v>
      </c>
      <c r="B125" s="552">
        <v>2772067.7986225272</v>
      </c>
      <c r="C125" s="141">
        <v>506978</v>
      </c>
      <c r="D125" s="142">
        <v>257232</v>
      </c>
      <c r="E125" s="143">
        <f t="shared" si="6"/>
        <v>3536277.7986225272</v>
      </c>
      <c r="F125" s="142">
        <v>2681929</v>
      </c>
      <c r="G125" s="141">
        <v>409602</v>
      </c>
      <c r="H125" s="146"/>
      <c r="I125" s="143">
        <f t="shared" si="7"/>
        <v>3091531</v>
      </c>
      <c r="J125" s="141">
        <v>1243066</v>
      </c>
      <c r="K125" s="141">
        <v>256896</v>
      </c>
      <c r="L125" s="141">
        <v>290202</v>
      </c>
      <c r="M125" s="145">
        <f t="shared" si="8"/>
        <v>1790164</v>
      </c>
      <c r="N125" s="154">
        <v>9466203.565513052</v>
      </c>
      <c r="O125" s="155">
        <v>3257968</v>
      </c>
      <c r="P125" s="155">
        <v>2232394</v>
      </c>
      <c r="Q125" s="156">
        <f t="shared" si="9"/>
        <v>14956565.565513052</v>
      </c>
      <c r="R125" s="155">
        <v>8874966</v>
      </c>
      <c r="S125" s="155">
        <v>2870824</v>
      </c>
      <c r="T125" s="155"/>
      <c r="U125" s="156">
        <f t="shared" si="10"/>
        <v>11745790</v>
      </c>
      <c r="V125" s="155">
        <v>5310525</v>
      </c>
      <c r="W125" s="155">
        <v>2102146</v>
      </c>
      <c r="X125" s="155">
        <v>1798978</v>
      </c>
      <c r="Y125" s="157">
        <f t="shared" si="11"/>
        <v>9211649</v>
      </c>
    </row>
    <row r="126" spans="1:25">
      <c r="A126" s="541">
        <v>40179</v>
      </c>
      <c r="B126" s="552">
        <v>2808047.3516510567</v>
      </c>
      <c r="C126" s="141">
        <v>506968</v>
      </c>
      <c r="D126" s="142">
        <v>255453</v>
      </c>
      <c r="E126" s="143">
        <f t="shared" si="6"/>
        <v>3570468.3516510567</v>
      </c>
      <c r="F126" s="142">
        <v>2701551</v>
      </c>
      <c r="G126" s="141">
        <v>409666</v>
      </c>
      <c r="H126" s="146"/>
      <c r="I126" s="143">
        <f t="shared" si="7"/>
        <v>3111217</v>
      </c>
      <c r="J126" s="141">
        <v>1237785</v>
      </c>
      <c r="K126" s="141">
        <v>255637</v>
      </c>
      <c r="L126" s="141">
        <v>290313</v>
      </c>
      <c r="M126" s="145">
        <f t="shared" si="8"/>
        <v>1783735</v>
      </c>
      <c r="N126" s="154">
        <v>9664930.0012000054</v>
      </c>
      <c r="O126" s="155">
        <v>3239723</v>
      </c>
      <c r="P126" s="155">
        <v>2224741</v>
      </c>
      <c r="Q126" s="156">
        <f t="shared" si="9"/>
        <v>15129394.001200005</v>
      </c>
      <c r="R126" s="155">
        <v>9030202</v>
      </c>
      <c r="S126" s="155">
        <v>2851378</v>
      </c>
      <c r="T126" s="155"/>
      <c r="U126" s="156">
        <f t="shared" si="10"/>
        <v>11881580</v>
      </c>
      <c r="V126" s="155">
        <v>5290415</v>
      </c>
      <c r="W126" s="155">
        <v>2089477</v>
      </c>
      <c r="X126" s="155">
        <v>1799299</v>
      </c>
      <c r="Y126" s="157">
        <f t="shared" si="11"/>
        <v>9179191</v>
      </c>
    </row>
    <row r="127" spans="1:25">
      <c r="A127" s="541">
        <v>40148</v>
      </c>
      <c r="B127" s="552">
        <v>2774928.6768462285</v>
      </c>
      <c r="C127" s="141">
        <v>511782</v>
      </c>
      <c r="D127" s="142">
        <v>257764</v>
      </c>
      <c r="E127" s="143">
        <f t="shared" si="6"/>
        <v>3544474.6768462285</v>
      </c>
      <c r="F127" s="142">
        <v>2666031</v>
      </c>
      <c r="G127" s="141">
        <v>414717</v>
      </c>
      <c r="H127" s="146"/>
      <c r="I127" s="143">
        <f t="shared" si="7"/>
        <v>3080748</v>
      </c>
      <c r="J127" s="141">
        <v>1231127</v>
      </c>
      <c r="K127" s="141">
        <v>255227</v>
      </c>
      <c r="L127" s="141">
        <v>288706</v>
      </c>
      <c r="M127" s="145">
        <f t="shared" si="8"/>
        <v>1775060</v>
      </c>
      <c r="N127" s="154">
        <v>9623629.9999999963</v>
      </c>
      <c r="O127" s="155">
        <v>3236872</v>
      </c>
      <c r="P127" s="155">
        <v>2241418</v>
      </c>
      <c r="Q127" s="156">
        <f t="shared" si="9"/>
        <v>15101919.999999996</v>
      </c>
      <c r="R127" s="155">
        <v>8975981</v>
      </c>
      <c r="S127" s="155">
        <v>2847081</v>
      </c>
      <c r="T127" s="155"/>
      <c r="U127" s="156">
        <f t="shared" si="10"/>
        <v>11823062</v>
      </c>
      <c r="V127" s="155">
        <v>5266464</v>
      </c>
      <c r="W127" s="155">
        <v>2088146</v>
      </c>
      <c r="X127" s="155">
        <v>1795334</v>
      </c>
      <c r="Y127" s="157">
        <f t="shared" si="11"/>
        <v>9149944</v>
      </c>
    </row>
    <row r="128" spans="1:25">
      <c r="A128" s="541">
        <v>40118</v>
      </c>
      <c r="B128" s="552">
        <v>2764897.5188326566</v>
      </c>
      <c r="C128" s="141">
        <v>512650</v>
      </c>
      <c r="D128" s="142">
        <v>271037</v>
      </c>
      <c r="E128" s="143">
        <f t="shared" si="6"/>
        <v>3548584.5188326566</v>
      </c>
      <c r="F128" s="142">
        <v>2655651</v>
      </c>
      <c r="G128" s="141">
        <v>414442</v>
      </c>
      <c r="H128" s="146"/>
      <c r="I128" s="143">
        <f t="shared" si="7"/>
        <v>3070093</v>
      </c>
      <c r="J128" s="141">
        <v>1226574</v>
      </c>
      <c r="K128" s="141">
        <v>254321</v>
      </c>
      <c r="L128" s="141">
        <v>288584</v>
      </c>
      <c r="M128" s="145">
        <f t="shared" si="8"/>
        <v>1769479</v>
      </c>
      <c r="N128" s="154">
        <v>9699991</v>
      </c>
      <c r="O128" s="155">
        <v>3293450</v>
      </c>
      <c r="P128" s="155">
        <v>2266276</v>
      </c>
      <c r="Q128" s="156">
        <f t="shared" si="9"/>
        <v>15259717</v>
      </c>
      <c r="R128" s="155">
        <v>9046769</v>
      </c>
      <c r="S128" s="155">
        <v>2898808</v>
      </c>
      <c r="T128" s="155"/>
      <c r="U128" s="156">
        <f t="shared" si="10"/>
        <v>11945577</v>
      </c>
      <c r="V128" s="155">
        <v>5248928</v>
      </c>
      <c r="W128" s="155">
        <v>2082364</v>
      </c>
      <c r="X128" s="155">
        <v>1793376</v>
      </c>
      <c r="Y128" s="157">
        <f t="shared" si="11"/>
        <v>9124668</v>
      </c>
    </row>
    <row r="129" spans="1:25">
      <c r="A129" s="541">
        <v>40087</v>
      </c>
      <c r="B129" s="552">
        <v>2716011.8396108854</v>
      </c>
      <c r="C129" s="141">
        <v>507450</v>
      </c>
      <c r="D129" s="142">
        <v>264863</v>
      </c>
      <c r="E129" s="143">
        <f t="shared" si="6"/>
        <v>3488324.8396108854</v>
      </c>
      <c r="F129" s="142">
        <v>2618978</v>
      </c>
      <c r="G129" s="141">
        <v>409063</v>
      </c>
      <c r="H129" s="146"/>
      <c r="I129" s="143">
        <f t="shared" si="7"/>
        <v>3028041</v>
      </c>
      <c r="J129" s="141">
        <v>1219522</v>
      </c>
      <c r="K129" s="141">
        <v>253353</v>
      </c>
      <c r="L129" s="141">
        <v>287745</v>
      </c>
      <c r="M129" s="145">
        <f t="shared" si="8"/>
        <v>1760620</v>
      </c>
      <c r="N129" s="154">
        <v>9530218.9999999944</v>
      </c>
      <c r="O129" s="155">
        <v>3286387</v>
      </c>
      <c r="P129" s="155">
        <v>2279402</v>
      </c>
      <c r="Q129" s="156">
        <f t="shared" si="9"/>
        <v>15096007.999999994</v>
      </c>
      <c r="R129" s="155">
        <v>8950211</v>
      </c>
      <c r="S129" s="155">
        <v>2891157</v>
      </c>
      <c r="T129" s="155"/>
      <c r="U129" s="156">
        <f t="shared" si="10"/>
        <v>11841368</v>
      </c>
      <c r="V129" s="155">
        <v>5221311</v>
      </c>
      <c r="W129" s="155">
        <v>2077090</v>
      </c>
      <c r="X129" s="155">
        <v>1795788</v>
      </c>
      <c r="Y129" s="157">
        <f t="shared" si="11"/>
        <v>9094189</v>
      </c>
    </row>
    <row r="130" spans="1:25">
      <c r="A130" s="541">
        <v>40057</v>
      </c>
      <c r="B130" s="552">
        <v>2732738</v>
      </c>
      <c r="C130" s="141">
        <v>446344</v>
      </c>
      <c r="D130" s="142">
        <v>261439</v>
      </c>
      <c r="E130" s="143">
        <f t="shared" si="6"/>
        <v>3440521</v>
      </c>
      <c r="F130" s="142">
        <v>2617684</v>
      </c>
      <c r="G130" s="141">
        <v>401397</v>
      </c>
      <c r="H130" s="146"/>
      <c r="I130" s="143">
        <f t="shared" si="7"/>
        <v>3019081</v>
      </c>
      <c r="J130" s="141">
        <v>1214984</v>
      </c>
      <c r="K130" s="141">
        <v>252296</v>
      </c>
      <c r="L130" s="141">
        <v>288629</v>
      </c>
      <c r="M130" s="145">
        <f t="shared" si="8"/>
        <v>1755909</v>
      </c>
      <c r="N130" s="154">
        <v>9578120</v>
      </c>
      <c r="O130" s="155">
        <v>3139771</v>
      </c>
      <c r="P130" s="155">
        <v>2262750</v>
      </c>
      <c r="Q130" s="156">
        <f t="shared" si="9"/>
        <v>14980641</v>
      </c>
      <c r="R130" s="155">
        <v>8977653</v>
      </c>
      <c r="S130" s="155">
        <v>2878242</v>
      </c>
      <c r="T130" s="155"/>
      <c r="U130" s="156">
        <f t="shared" si="10"/>
        <v>11855895</v>
      </c>
      <c r="V130" s="155">
        <v>5193533</v>
      </c>
      <c r="W130" s="155">
        <v>2068664</v>
      </c>
      <c r="X130" s="155">
        <v>1791780</v>
      </c>
      <c r="Y130" s="157">
        <f t="shared" si="11"/>
        <v>9053977</v>
      </c>
    </row>
    <row r="131" spans="1:25">
      <c r="A131" s="541">
        <v>40026</v>
      </c>
      <c r="B131" s="552">
        <v>2738500</v>
      </c>
      <c r="C131" s="141">
        <v>450637</v>
      </c>
      <c r="D131" s="142">
        <v>260460</v>
      </c>
      <c r="E131" s="143">
        <f t="shared" si="6"/>
        <v>3449597</v>
      </c>
      <c r="F131" s="142">
        <v>2618666</v>
      </c>
      <c r="G131" s="141">
        <v>402718</v>
      </c>
      <c r="H131" s="146"/>
      <c r="I131" s="143">
        <f t="shared" si="7"/>
        <v>3021384</v>
      </c>
      <c r="J131" s="141">
        <v>1210719</v>
      </c>
      <c r="K131" s="141">
        <v>251554</v>
      </c>
      <c r="L131" s="141">
        <v>285940</v>
      </c>
      <c r="M131" s="145">
        <f t="shared" si="8"/>
        <v>1748213</v>
      </c>
      <c r="N131" s="154">
        <v>9647086</v>
      </c>
      <c r="O131" s="155">
        <v>3099028</v>
      </c>
      <c r="P131" s="155">
        <v>2248048</v>
      </c>
      <c r="Q131" s="156">
        <f t="shared" si="9"/>
        <v>14994162</v>
      </c>
      <c r="R131" s="155">
        <v>9013349</v>
      </c>
      <c r="S131" s="155">
        <v>2837520</v>
      </c>
      <c r="T131" s="155"/>
      <c r="U131" s="156">
        <f t="shared" si="10"/>
        <v>11850869</v>
      </c>
      <c r="V131" s="155">
        <v>5182708</v>
      </c>
      <c r="W131" s="155">
        <v>2057331</v>
      </c>
      <c r="X131" s="155">
        <v>1786525</v>
      </c>
      <c r="Y131" s="157">
        <f t="shared" si="11"/>
        <v>9026564</v>
      </c>
    </row>
    <row r="132" spans="1:25">
      <c r="A132" s="541">
        <v>39995</v>
      </c>
      <c r="B132" s="552">
        <v>2728760</v>
      </c>
      <c r="C132" s="141">
        <v>454607</v>
      </c>
      <c r="D132" s="142">
        <v>262158</v>
      </c>
      <c r="E132" s="143">
        <f t="shared" si="6"/>
        <v>3445525</v>
      </c>
      <c r="F132" s="142">
        <v>2608304</v>
      </c>
      <c r="G132" s="141">
        <v>407068</v>
      </c>
      <c r="H132" s="146"/>
      <c r="I132" s="143">
        <f t="shared" si="7"/>
        <v>3015372</v>
      </c>
      <c r="J132" s="141">
        <v>1206166</v>
      </c>
      <c r="K132" s="141">
        <v>250551</v>
      </c>
      <c r="L132" s="141">
        <v>285360</v>
      </c>
      <c r="M132" s="145">
        <f t="shared" si="8"/>
        <v>1742077</v>
      </c>
      <c r="N132" s="154">
        <v>9633763</v>
      </c>
      <c r="O132" s="155">
        <v>3164542</v>
      </c>
      <c r="P132" s="155">
        <v>2260614</v>
      </c>
      <c r="Q132" s="156">
        <f t="shared" si="9"/>
        <v>15058919</v>
      </c>
      <c r="R132" s="155">
        <v>8922743</v>
      </c>
      <c r="S132" s="155">
        <v>2877507</v>
      </c>
      <c r="T132" s="155"/>
      <c r="U132" s="156">
        <f t="shared" si="10"/>
        <v>11800250</v>
      </c>
      <c r="V132" s="155">
        <v>5162090</v>
      </c>
      <c r="W132" s="155">
        <v>2051223</v>
      </c>
      <c r="X132" s="155">
        <v>1782780</v>
      </c>
      <c r="Y132" s="157">
        <f t="shared" si="11"/>
        <v>8996093</v>
      </c>
    </row>
    <row r="133" spans="1:25">
      <c r="A133" s="541">
        <v>39965</v>
      </c>
      <c r="B133" s="552">
        <v>2708760</v>
      </c>
      <c r="C133" s="141">
        <v>463945</v>
      </c>
      <c r="D133" s="142">
        <v>264785</v>
      </c>
      <c r="E133" s="143">
        <f t="shared" si="6"/>
        <v>3437490</v>
      </c>
      <c r="F133" s="142">
        <v>2568777</v>
      </c>
      <c r="G133" s="141">
        <v>423590</v>
      </c>
      <c r="H133" s="146"/>
      <c r="I133" s="143">
        <f t="shared" si="7"/>
        <v>2992367</v>
      </c>
      <c r="J133" s="141">
        <v>1199651</v>
      </c>
      <c r="K133" s="141">
        <v>237033</v>
      </c>
      <c r="L133" s="141">
        <v>284971.5</v>
      </c>
      <c r="M133" s="145">
        <f t="shared" si="8"/>
        <v>1721655.5</v>
      </c>
      <c r="N133" s="154">
        <v>9391845</v>
      </c>
      <c r="O133" s="155">
        <v>3305030</v>
      </c>
      <c r="P133" s="155">
        <v>2271485</v>
      </c>
      <c r="Q133" s="156">
        <f t="shared" si="9"/>
        <v>14968360</v>
      </c>
      <c r="R133" s="155">
        <v>8674726</v>
      </c>
      <c r="S133" s="155">
        <v>3051391</v>
      </c>
      <c r="T133" s="155"/>
      <c r="U133" s="156">
        <f t="shared" si="10"/>
        <v>11726117</v>
      </c>
      <c r="V133" s="155">
        <v>5140073</v>
      </c>
      <c r="W133" s="155">
        <v>2000079</v>
      </c>
      <c r="X133" s="155">
        <v>1779546</v>
      </c>
      <c r="Y133" s="157">
        <f t="shared" si="11"/>
        <v>8919698</v>
      </c>
    </row>
    <row r="134" spans="1:25">
      <c r="A134" s="541">
        <v>39934</v>
      </c>
      <c r="B134" s="552">
        <v>2699138.6752194338</v>
      </c>
      <c r="C134" s="141">
        <v>462868</v>
      </c>
      <c r="D134" s="142">
        <v>263593</v>
      </c>
      <c r="E134" s="143">
        <f t="shared" si="6"/>
        <v>3425599.6752194338</v>
      </c>
      <c r="F134" s="142">
        <v>2554054</v>
      </c>
      <c r="G134" s="141">
        <v>421198.41942737222</v>
      </c>
      <c r="H134" s="146"/>
      <c r="I134" s="143">
        <f t="shared" si="7"/>
        <v>2975252.419427372</v>
      </c>
      <c r="J134" s="141">
        <v>1195206</v>
      </c>
      <c r="K134" s="141">
        <v>250212</v>
      </c>
      <c r="L134" s="141">
        <v>284583</v>
      </c>
      <c r="M134" s="145">
        <f t="shared" si="8"/>
        <v>1730001</v>
      </c>
      <c r="N134" s="154">
        <v>9222655.7843151987</v>
      </c>
      <c r="O134" s="155">
        <v>3354084</v>
      </c>
      <c r="P134" s="155">
        <v>2270276</v>
      </c>
      <c r="Q134" s="156">
        <f t="shared" si="9"/>
        <v>14847015.784315199</v>
      </c>
      <c r="R134" s="155">
        <v>8503053</v>
      </c>
      <c r="S134" s="155">
        <v>3085783</v>
      </c>
      <c r="T134" s="155"/>
      <c r="U134" s="156">
        <f t="shared" si="10"/>
        <v>11588836</v>
      </c>
      <c r="V134" s="155">
        <v>5126201</v>
      </c>
      <c r="W134" s="155">
        <v>2046782</v>
      </c>
      <c r="X134" s="155">
        <v>1776312</v>
      </c>
      <c r="Y134" s="157">
        <f t="shared" si="11"/>
        <v>8949295</v>
      </c>
    </row>
    <row r="135" spans="1:25">
      <c r="A135" s="541">
        <v>39904</v>
      </c>
      <c r="B135" s="552">
        <v>2698661.5166018638</v>
      </c>
      <c r="C135" s="141">
        <v>455463</v>
      </c>
      <c r="D135" s="142">
        <v>262950</v>
      </c>
      <c r="E135" s="143">
        <f t="shared" si="6"/>
        <v>3417074.5166018638</v>
      </c>
      <c r="F135" s="142">
        <v>2565944</v>
      </c>
      <c r="G135" s="141">
        <v>416016</v>
      </c>
      <c r="H135" s="146"/>
      <c r="I135" s="143">
        <f t="shared" si="7"/>
        <v>2981960</v>
      </c>
      <c r="J135" s="141">
        <v>1187455</v>
      </c>
      <c r="K135" s="141">
        <v>247576</v>
      </c>
      <c r="L135" s="141">
        <v>284447</v>
      </c>
      <c r="M135" s="145">
        <f t="shared" si="8"/>
        <v>1719478</v>
      </c>
      <c r="N135" s="154">
        <v>9138149.7853622083</v>
      </c>
      <c r="O135" s="155">
        <v>3330399</v>
      </c>
      <c r="P135" s="155">
        <v>2271908</v>
      </c>
      <c r="Q135" s="156">
        <f t="shared" si="9"/>
        <v>14740456.785362208</v>
      </c>
      <c r="R135" s="155">
        <v>8410234</v>
      </c>
      <c r="S135" s="155">
        <v>3067756</v>
      </c>
      <c r="T135" s="155"/>
      <c r="U135" s="156">
        <f t="shared" si="10"/>
        <v>11477990</v>
      </c>
      <c r="V135" s="155">
        <v>5098297</v>
      </c>
      <c r="W135" s="155">
        <v>2028754</v>
      </c>
      <c r="X135" s="155">
        <v>1773389</v>
      </c>
      <c r="Y135" s="157">
        <f t="shared" si="11"/>
        <v>8900440</v>
      </c>
    </row>
    <row r="136" spans="1:25">
      <c r="A136" s="541">
        <v>39873</v>
      </c>
      <c r="B136" s="552">
        <v>2730879.3579751113</v>
      </c>
      <c r="C136" s="141">
        <v>451364</v>
      </c>
      <c r="D136" s="142">
        <v>264173</v>
      </c>
      <c r="E136" s="143">
        <f t="shared" ref="E136:E138" si="12">B136+C136+D136</f>
        <v>3446416.3579751113</v>
      </c>
      <c r="F136" s="142">
        <v>2580529</v>
      </c>
      <c r="G136" s="141">
        <v>414195</v>
      </c>
      <c r="H136" s="146"/>
      <c r="I136" s="143">
        <f t="shared" ref="I136:I138" si="13">F136+G136+H136</f>
        <v>2994724</v>
      </c>
      <c r="J136" s="141">
        <v>1180251</v>
      </c>
      <c r="K136" s="141">
        <v>246400</v>
      </c>
      <c r="L136" s="141">
        <v>284059</v>
      </c>
      <c r="M136" s="145">
        <f t="shared" ref="M136:M138" si="14">J136+K136+L136</f>
        <v>1710710</v>
      </c>
      <c r="N136" s="154">
        <v>9096284.6351032704</v>
      </c>
      <c r="O136" s="155">
        <v>3310817</v>
      </c>
      <c r="P136" s="155">
        <v>2279020</v>
      </c>
      <c r="Q136" s="156">
        <f t="shared" ref="Q136:Q138" si="15">N136+O136+P136</f>
        <v>14686121.63510327</v>
      </c>
      <c r="R136" s="155">
        <v>8362290</v>
      </c>
      <c r="S136" s="155">
        <v>3052927</v>
      </c>
      <c r="T136" s="155"/>
      <c r="U136" s="156">
        <f t="shared" ref="U136:U138" si="16">R136+S136+T136</f>
        <v>11415217</v>
      </c>
      <c r="V136" s="155">
        <v>5072210</v>
      </c>
      <c r="W136" s="155">
        <v>2011677</v>
      </c>
      <c r="X136" s="155">
        <v>1769199</v>
      </c>
      <c r="Y136" s="157">
        <f t="shared" ref="Y136:Y138" si="17">V136+W136+X136</f>
        <v>8853086</v>
      </c>
    </row>
    <row r="137" spans="1:25">
      <c r="A137" s="541">
        <v>39845</v>
      </c>
      <c r="B137" s="552">
        <v>2761623.8515296662</v>
      </c>
      <c r="C137" s="141">
        <v>449807</v>
      </c>
      <c r="D137" s="142">
        <v>245085.48975164659</v>
      </c>
      <c r="E137" s="143">
        <f t="shared" si="12"/>
        <v>3456516.341281313</v>
      </c>
      <c r="F137" s="142">
        <v>2621374</v>
      </c>
      <c r="G137" s="141">
        <v>412726</v>
      </c>
      <c r="H137" s="146"/>
      <c r="I137" s="143">
        <f t="shared" si="13"/>
        <v>3034100</v>
      </c>
      <c r="J137" s="141">
        <v>1174311</v>
      </c>
      <c r="K137" s="141">
        <v>246355</v>
      </c>
      <c r="L137" s="141">
        <v>283512</v>
      </c>
      <c r="M137" s="145">
        <f t="shared" si="14"/>
        <v>1704178</v>
      </c>
      <c r="N137" s="154">
        <v>9208313.9999999981</v>
      </c>
      <c r="O137" s="155">
        <v>3306273</v>
      </c>
      <c r="P137" s="155">
        <v>2472893.9999999991</v>
      </c>
      <c r="Q137" s="156">
        <f t="shared" si="15"/>
        <v>14987480.999999996</v>
      </c>
      <c r="R137" s="155">
        <v>8481011</v>
      </c>
      <c r="S137" s="155">
        <v>3052613</v>
      </c>
      <c r="T137" s="155"/>
      <c r="U137" s="156">
        <f t="shared" si="16"/>
        <v>11533624</v>
      </c>
      <c r="V137" s="155">
        <v>5049144</v>
      </c>
      <c r="W137" s="155">
        <v>1998941</v>
      </c>
      <c r="X137" s="155">
        <v>1764125</v>
      </c>
      <c r="Y137" s="157">
        <f t="shared" si="17"/>
        <v>8812210</v>
      </c>
    </row>
    <row r="138" spans="1:25" ht="15" thickBot="1">
      <c r="A138" s="542">
        <v>39814</v>
      </c>
      <c r="B138" s="553">
        <v>2829990.935319378</v>
      </c>
      <c r="C138" s="147">
        <v>448086</v>
      </c>
      <c r="D138" s="148">
        <v>244589.94588734902</v>
      </c>
      <c r="E138" s="149">
        <f t="shared" si="12"/>
        <v>3522666.8812067271</v>
      </c>
      <c r="F138" s="148">
        <v>2688981</v>
      </c>
      <c r="G138" s="147">
        <v>410895</v>
      </c>
      <c r="H138" s="150"/>
      <c r="I138" s="149">
        <f t="shared" si="13"/>
        <v>3099876</v>
      </c>
      <c r="J138" s="147">
        <v>1168491</v>
      </c>
      <c r="K138" s="147">
        <v>246327</v>
      </c>
      <c r="L138" s="147">
        <v>283057</v>
      </c>
      <c r="M138" s="151">
        <f t="shared" si="14"/>
        <v>1697875</v>
      </c>
      <c r="N138" s="158">
        <v>9533682.9999999981</v>
      </c>
      <c r="O138" s="159">
        <v>3292207</v>
      </c>
      <c r="P138" s="159">
        <v>2467893.9999999991</v>
      </c>
      <c r="Q138" s="160">
        <f t="shared" si="15"/>
        <v>15293783.999999996</v>
      </c>
      <c r="R138" s="159">
        <v>8802989</v>
      </c>
      <c r="S138" s="159">
        <v>3042821</v>
      </c>
      <c r="T138" s="159"/>
      <c r="U138" s="160">
        <f t="shared" si="16"/>
        <v>11845810</v>
      </c>
      <c r="V138" s="159">
        <v>5024696</v>
      </c>
      <c r="W138" s="159">
        <v>1978631</v>
      </c>
      <c r="X138" s="159">
        <v>1759911</v>
      </c>
      <c r="Y138" s="161">
        <f t="shared" si="17"/>
        <v>8763238</v>
      </c>
    </row>
    <row r="139" spans="1:25">
      <c r="N139" s="135"/>
      <c r="O139" s="135"/>
      <c r="P139" s="135"/>
      <c r="Q139" s="136"/>
      <c r="R139" s="135"/>
      <c r="S139" s="135"/>
      <c r="T139" s="135"/>
      <c r="U139" s="136"/>
      <c r="V139" s="135"/>
      <c r="W139" s="135"/>
      <c r="X139" s="135"/>
    </row>
    <row r="140" spans="1:25">
      <c r="B140" s="836" t="s">
        <v>213</v>
      </c>
      <c r="C140" s="836"/>
      <c r="D140" s="836"/>
      <c r="E140" s="836"/>
      <c r="F140" s="836"/>
      <c r="G140" s="836"/>
      <c r="H140" s="836"/>
      <c r="I140" s="836"/>
      <c r="J140" s="836"/>
      <c r="K140" s="836"/>
      <c r="N140" s="135"/>
      <c r="O140" s="135"/>
      <c r="P140" s="135"/>
      <c r="Q140" s="136"/>
      <c r="R140" s="135"/>
      <c r="S140" s="135"/>
      <c r="T140" s="135"/>
      <c r="U140" s="136"/>
      <c r="V140" s="135"/>
      <c r="W140" s="135"/>
      <c r="X140" s="135"/>
    </row>
    <row r="141" spans="1:25">
      <c r="N141" s="135"/>
      <c r="O141" s="135"/>
      <c r="P141" s="135"/>
      <c r="Q141" s="136"/>
      <c r="R141" s="135"/>
      <c r="S141" s="135"/>
      <c r="T141" s="135"/>
      <c r="U141" s="136"/>
      <c r="V141" s="135"/>
      <c r="W141" s="135"/>
      <c r="X141" s="135"/>
    </row>
    <row r="142" spans="1:25">
      <c r="N142" s="135"/>
      <c r="O142" s="135"/>
      <c r="P142" s="135"/>
      <c r="Q142" s="136"/>
      <c r="R142" s="135"/>
      <c r="S142" s="135"/>
      <c r="T142" s="135"/>
      <c r="U142" s="136"/>
      <c r="V142" s="135"/>
      <c r="W142" s="135"/>
      <c r="X142" s="135"/>
    </row>
    <row r="143" spans="1:25">
      <c r="N143" s="135"/>
      <c r="O143" s="135"/>
      <c r="P143" s="135"/>
      <c r="Q143" s="136"/>
      <c r="R143" s="135"/>
      <c r="S143" s="135"/>
      <c r="T143" s="135"/>
      <c r="U143" s="136"/>
      <c r="V143" s="135"/>
      <c r="W143" s="135"/>
      <c r="X143" s="135"/>
    </row>
    <row r="144" spans="1:25">
      <c r="N144" s="135"/>
      <c r="O144" s="135"/>
      <c r="P144" s="135"/>
      <c r="Q144" s="136"/>
      <c r="R144" s="135"/>
      <c r="S144" s="135"/>
      <c r="T144" s="135"/>
      <c r="U144" s="136"/>
      <c r="V144" s="135"/>
      <c r="W144" s="135"/>
      <c r="X144" s="135"/>
    </row>
    <row r="145" spans="14:24">
      <c r="N145" s="135"/>
      <c r="O145" s="135"/>
      <c r="P145" s="135"/>
      <c r="Q145" s="136"/>
      <c r="R145" s="135"/>
      <c r="S145" s="135"/>
      <c r="T145" s="135"/>
      <c r="U145" s="136"/>
      <c r="V145" s="135"/>
      <c r="W145" s="135"/>
      <c r="X145" s="135"/>
    </row>
    <row r="146" spans="14:24">
      <c r="N146" s="135"/>
      <c r="O146" s="135"/>
      <c r="P146" s="135"/>
      <c r="Q146" s="136"/>
      <c r="R146" s="135"/>
      <c r="S146" s="135"/>
      <c r="T146" s="135"/>
      <c r="U146" s="136"/>
      <c r="V146" s="135"/>
      <c r="W146" s="135"/>
      <c r="X146" s="135"/>
    </row>
    <row r="147" spans="14:24">
      <c r="N147" s="135"/>
      <c r="O147" s="135"/>
      <c r="P147" s="135"/>
      <c r="Q147" s="136"/>
      <c r="R147" s="135"/>
      <c r="S147" s="135"/>
      <c r="T147" s="135"/>
      <c r="U147" s="136"/>
      <c r="V147" s="135"/>
      <c r="W147" s="135"/>
      <c r="X147" s="135"/>
    </row>
    <row r="148" spans="14:24">
      <c r="N148" s="135"/>
      <c r="O148" s="135"/>
      <c r="P148" s="135"/>
      <c r="Q148" s="136"/>
      <c r="R148" s="135"/>
      <c r="S148" s="135"/>
      <c r="T148" s="135"/>
      <c r="U148" s="136"/>
      <c r="V148" s="135"/>
      <c r="W148" s="135"/>
      <c r="X148" s="135"/>
    </row>
    <row r="149" spans="14:24">
      <c r="N149" s="135"/>
      <c r="O149" s="135"/>
      <c r="P149" s="135"/>
      <c r="Q149" s="136"/>
      <c r="R149" s="135"/>
      <c r="S149" s="135"/>
      <c r="T149" s="135"/>
      <c r="U149" s="136"/>
      <c r="V149" s="135"/>
      <c r="W149" s="135"/>
      <c r="X149" s="135"/>
    </row>
    <row r="150" spans="14:24">
      <c r="N150" s="135"/>
      <c r="O150" s="135"/>
      <c r="P150" s="135"/>
      <c r="Q150" s="136"/>
      <c r="R150" s="135"/>
      <c r="S150" s="135"/>
      <c r="T150" s="135"/>
      <c r="U150" s="136"/>
      <c r="V150" s="135"/>
      <c r="W150" s="135"/>
      <c r="X150" s="135"/>
    </row>
    <row r="151" spans="14:24">
      <c r="N151" s="135"/>
      <c r="O151" s="135"/>
      <c r="P151" s="135"/>
      <c r="Q151" s="136"/>
      <c r="R151" s="135"/>
      <c r="S151" s="135"/>
      <c r="T151" s="135"/>
      <c r="U151" s="136"/>
      <c r="V151" s="135"/>
      <c r="W151" s="135"/>
      <c r="X151" s="135"/>
    </row>
    <row r="152" spans="14:24">
      <c r="N152" s="135"/>
      <c r="O152" s="135"/>
      <c r="P152" s="135"/>
      <c r="Q152" s="136"/>
      <c r="R152" s="135"/>
      <c r="S152" s="135"/>
      <c r="T152" s="135"/>
      <c r="U152" s="136"/>
      <c r="V152" s="135"/>
      <c r="W152" s="135"/>
      <c r="X152" s="135"/>
    </row>
    <row r="153" spans="14:24">
      <c r="N153" s="135"/>
      <c r="O153" s="135"/>
      <c r="P153" s="135"/>
      <c r="Q153" s="136"/>
      <c r="R153" s="135"/>
      <c r="S153" s="135"/>
      <c r="T153" s="135"/>
      <c r="U153" s="136"/>
      <c r="V153" s="135"/>
      <c r="W153" s="135"/>
      <c r="X153" s="135"/>
    </row>
    <row r="154" spans="14:24">
      <c r="N154" s="135"/>
      <c r="O154" s="135"/>
      <c r="P154" s="135"/>
      <c r="Q154" s="136"/>
      <c r="R154" s="135"/>
      <c r="S154" s="135"/>
      <c r="T154" s="135"/>
      <c r="U154" s="136"/>
      <c r="V154" s="135"/>
      <c r="W154" s="135"/>
      <c r="X154" s="135"/>
    </row>
    <row r="155" spans="14:24">
      <c r="N155" s="135"/>
      <c r="O155" s="135"/>
      <c r="P155" s="135"/>
      <c r="Q155" s="136"/>
      <c r="R155" s="135"/>
      <c r="S155" s="135"/>
      <c r="T155" s="135"/>
      <c r="U155" s="136"/>
      <c r="V155" s="135"/>
      <c r="W155" s="135"/>
      <c r="X155" s="135"/>
    </row>
    <row r="156" spans="14:24">
      <c r="N156" s="135"/>
      <c r="O156" s="135"/>
      <c r="P156" s="135"/>
      <c r="Q156" s="136"/>
      <c r="R156" s="135"/>
      <c r="S156" s="135"/>
      <c r="T156" s="135"/>
      <c r="U156" s="136"/>
      <c r="V156" s="135"/>
      <c r="W156" s="135"/>
      <c r="X156" s="135"/>
    </row>
    <row r="157" spans="14:24">
      <c r="N157" s="135"/>
      <c r="O157" s="135"/>
      <c r="P157" s="135"/>
      <c r="Q157" s="136"/>
      <c r="R157" s="135"/>
      <c r="S157" s="135"/>
      <c r="T157" s="135"/>
      <c r="U157" s="136"/>
      <c r="V157" s="135"/>
      <c r="W157" s="135"/>
      <c r="X157" s="135"/>
    </row>
    <row r="158" spans="14:24">
      <c r="N158" s="135"/>
      <c r="O158" s="135"/>
      <c r="P158" s="135"/>
      <c r="Q158" s="136"/>
      <c r="R158" s="135"/>
      <c r="S158" s="135"/>
      <c r="T158" s="135"/>
      <c r="U158" s="136"/>
      <c r="V158" s="135"/>
      <c r="W158" s="135"/>
      <c r="X158" s="135"/>
    </row>
    <row r="159" spans="14:24">
      <c r="N159" s="135"/>
      <c r="O159" s="135"/>
      <c r="P159" s="135"/>
      <c r="Q159" s="136"/>
      <c r="R159" s="135"/>
      <c r="S159" s="135"/>
      <c r="T159" s="135"/>
      <c r="U159" s="136"/>
      <c r="V159" s="135"/>
      <c r="W159" s="135"/>
      <c r="X159" s="135"/>
    </row>
    <row r="160" spans="14:24">
      <c r="N160" s="135"/>
      <c r="O160" s="135"/>
      <c r="P160" s="135"/>
      <c r="Q160" s="136"/>
      <c r="R160" s="135"/>
      <c r="S160" s="135"/>
      <c r="T160" s="135"/>
      <c r="U160" s="136"/>
      <c r="V160" s="135"/>
      <c r="W160" s="135"/>
      <c r="X160" s="135"/>
    </row>
    <row r="161" spans="14:24">
      <c r="N161" s="135"/>
      <c r="O161" s="135"/>
      <c r="P161" s="135"/>
      <c r="Q161" s="136"/>
      <c r="R161" s="135"/>
      <c r="S161" s="135"/>
      <c r="T161" s="135"/>
      <c r="U161" s="136"/>
      <c r="V161" s="135"/>
      <c r="W161" s="135"/>
      <c r="X161" s="135"/>
    </row>
    <row r="162" spans="14:24">
      <c r="N162" s="135"/>
      <c r="O162" s="135"/>
      <c r="P162" s="135"/>
      <c r="Q162" s="136"/>
      <c r="R162" s="135"/>
      <c r="S162" s="135"/>
      <c r="T162" s="135"/>
      <c r="U162" s="136"/>
      <c r="V162" s="135"/>
      <c r="W162" s="135"/>
      <c r="X162" s="135"/>
    </row>
    <row r="163" spans="14:24">
      <c r="N163" s="135"/>
      <c r="O163" s="135"/>
      <c r="P163" s="135"/>
      <c r="Q163" s="136"/>
      <c r="R163" s="135"/>
      <c r="S163" s="135"/>
      <c r="T163" s="135"/>
      <c r="U163" s="136"/>
      <c r="V163" s="135"/>
      <c r="W163" s="135"/>
      <c r="X163" s="135"/>
    </row>
    <row r="164" spans="14:24">
      <c r="N164" s="135"/>
      <c r="O164" s="135"/>
      <c r="P164" s="135"/>
      <c r="Q164" s="136"/>
      <c r="R164" s="135"/>
      <c r="S164" s="135"/>
      <c r="T164" s="135"/>
      <c r="U164" s="136"/>
      <c r="V164" s="135"/>
      <c r="W164" s="135"/>
      <c r="X164" s="135"/>
    </row>
    <row r="165" spans="14:24">
      <c r="N165" s="135"/>
      <c r="O165" s="135"/>
      <c r="P165" s="135"/>
      <c r="Q165" s="136"/>
      <c r="R165" s="135"/>
      <c r="S165" s="135"/>
      <c r="T165" s="135"/>
      <c r="U165" s="136"/>
      <c r="V165" s="135"/>
      <c r="W165" s="135"/>
      <c r="X165" s="135"/>
    </row>
    <row r="166" spans="14:24">
      <c r="N166" s="135"/>
      <c r="O166" s="135"/>
      <c r="P166" s="135"/>
      <c r="Q166" s="136"/>
      <c r="R166" s="135"/>
      <c r="S166" s="135"/>
      <c r="T166" s="135"/>
      <c r="U166" s="136"/>
      <c r="V166" s="135"/>
      <c r="W166" s="135"/>
      <c r="X166" s="135"/>
    </row>
    <row r="167" spans="14:24">
      <c r="N167" s="135"/>
      <c r="O167" s="135"/>
      <c r="P167" s="135"/>
      <c r="Q167" s="136"/>
      <c r="R167" s="135"/>
      <c r="S167" s="135"/>
      <c r="T167" s="135"/>
      <c r="U167" s="136"/>
      <c r="V167" s="135"/>
      <c r="W167" s="135"/>
      <c r="X167" s="135"/>
    </row>
    <row r="168" spans="14:24">
      <c r="N168" s="135"/>
      <c r="O168" s="135"/>
      <c r="P168" s="135"/>
      <c r="Q168" s="136"/>
      <c r="R168" s="135"/>
      <c r="S168" s="135"/>
      <c r="T168" s="135"/>
      <c r="U168" s="136"/>
      <c r="V168" s="135"/>
      <c r="W168" s="135"/>
      <c r="X168" s="135"/>
    </row>
    <row r="169" spans="14:24">
      <c r="N169" s="135"/>
      <c r="O169" s="135"/>
      <c r="P169" s="135"/>
      <c r="Q169" s="136"/>
      <c r="R169" s="135"/>
      <c r="S169" s="135"/>
      <c r="T169" s="135"/>
      <c r="U169" s="136"/>
      <c r="V169" s="135"/>
      <c r="W169" s="135"/>
      <c r="X169" s="135"/>
    </row>
    <row r="170" spans="14:24">
      <c r="N170" s="135"/>
      <c r="O170" s="135"/>
      <c r="P170" s="135"/>
      <c r="Q170" s="136"/>
      <c r="R170" s="135"/>
      <c r="S170" s="135"/>
      <c r="T170" s="135"/>
      <c r="U170" s="136"/>
      <c r="V170" s="135"/>
      <c r="W170" s="135"/>
      <c r="X170" s="135"/>
    </row>
    <row r="171" spans="14:24">
      <c r="N171" s="135"/>
      <c r="O171" s="135"/>
      <c r="P171" s="135"/>
      <c r="Q171" s="136"/>
      <c r="R171" s="135"/>
      <c r="S171" s="135"/>
      <c r="T171" s="135"/>
      <c r="U171" s="136"/>
      <c r="V171" s="135"/>
      <c r="W171" s="135"/>
      <c r="X171" s="135"/>
    </row>
    <row r="172" spans="14:24">
      <c r="N172" s="135"/>
      <c r="O172" s="135"/>
      <c r="P172" s="135"/>
      <c r="Q172" s="136"/>
      <c r="R172" s="135"/>
      <c r="S172" s="135"/>
      <c r="T172" s="135"/>
      <c r="U172" s="136"/>
      <c r="V172" s="135"/>
      <c r="W172" s="135"/>
      <c r="X172" s="135"/>
    </row>
    <row r="173" spans="14:24">
      <c r="N173" s="135"/>
      <c r="O173" s="135"/>
      <c r="P173" s="135"/>
      <c r="Q173" s="136"/>
      <c r="R173" s="135"/>
      <c r="S173" s="135"/>
      <c r="T173" s="135"/>
      <c r="U173" s="136"/>
      <c r="V173" s="135"/>
      <c r="W173" s="135"/>
      <c r="X173" s="135"/>
    </row>
  </sheetData>
  <mergeCells count="11">
    <mergeCell ref="A1:Y2"/>
    <mergeCell ref="A3:A5"/>
    <mergeCell ref="B140:K140"/>
    <mergeCell ref="V4:Y4"/>
    <mergeCell ref="B4:E4"/>
    <mergeCell ref="F4:I4"/>
    <mergeCell ref="J4:M4"/>
    <mergeCell ref="N4:Q4"/>
    <mergeCell ref="R4:U4"/>
    <mergeCell ref="B3:M3"/>
    <mergeCell ref="N3:Y3"/>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I181"/>
  <sheetViews>
    <sheetView zoomScale="90" zoomScaleNormal="90" workbookViewId="0">
      <pane xSplit="1" ySplit="6" topLeftCell="B7" activePane="bottomRight" state="frozen"/>
      <selection pane="topRight" activeCell="B1" sqref="B1"/>
      <selection pane="bottomLeft" activeCell="A8" sqref="A8"/>
      <selection pane="bottomRight" activeCell="B8" sqref="B8"/>
    </sheetView>
  </sheetViews>
  <sheetFormatPr baseColWidth="10" defaultColWidth="9.1640625" defaultRowHeight="14"/>
  <cols>
    <col min="1" max="1" width="13.33203125" style="130" customWidth="1"/>
    <col min="2" max="47" width="11.83203125" style="163" customWidth="1"/>
    <col min="48" max="48" width="11.83203125" style="166" customWidth="1"/>
    <col min="49" max="49" width="11.83203125" style="163" customWidth="1"/>
    <col min="50" max="53" width="9.33203125" style="286" bestFit="1" customWidth="1"/>
    <col min="54" max="54" width="10.1640625" style="286" bestFit="1" customWidth="1"/>
    <col min="55" max="61" width="9.1640625" style="286"/>
    <col min="62" max="16384" width="9.1640625" style="163"/>
  </cols>
  <sheetData>
    <row r="1" spans="1:61" ht="40" customHeight="1" thickBot="1">
      <c r="A1" s="336"/>
      <c r="B1" s="849" t="s">
        <v>188</v>
      </c>
      <c r="C1" s="849"/>
      <c r="D1" s="849"/>
      <c r="E1" s="849"/>
      <c r="F1" s="849"/>
      <c r="G1" s="849"/>
      <c r="H1" s="849"/>
      <c r="I1" s="849"/>
      <c r="J1" s="849"/>
      <c r="K1" s="849"/>
      <c r="L1" s="849"/>
      <c r="M1" s="849"/>
      <c r="N1" s="849"/>
      <c r="O1" s="849"/>
      <c r="P1" s="849"/>
      <c r="Q1" s="849"/>
      <c r="R1" s="849"/>
      <c r="S1" s="849"/>
      <c r="T1" s="849"/>
      <c r="U1" s="849"/>
      <c r="V1" s="849"/>
      <c r="W1" s="849"/>
      <c r="X1" s="849"/>
      <c r="Y1" s="849"/>
      <c r="Z1" s="849"/>
      <c r="AA1" s="849"/>
      <c r="AB1" s="358"/>
      <c r="AC1" s="358"/>
      <c r="AD1" s="358"/>
      <c r="AE1" s="358"/>
      <c r="AF1" s="358"/>
      <c r="AG1" s="358"/>
      <c r="AH1" s="358"/>
      <c r="AI1" s="358"/>
      <c r="AJ1" s="358"/>
      <c r="AK1" s="358"/>
      <c r="AL1" s="358"/>
      <c r="AM1" s="358"/>
      <c r="AN1" s="358"/>
      <c r="AO1" s="358"/>
      <c r="AP1" s="358"/>
      <c r="AQ1" s="358"/>
      <c r="AR1" s="358"/>
      <c r="AS1" s="358"/>
      <c r="AT1" s="358"/>
      <c r="AU1" s="358"/>
      <c r="AV1" s="358"/>
      <c r="AW1" s="359"/>
    </row>
    <row r="2" spans="1:61" s="417" customFormat="1" ht="22" customHeight="1" thickBot="1">
      <c r="A2" s="834" t="s">
        <v>9</v>
      </c>
      <c r="B2" s="881" t="s">
        <v>0</v>
      </c>
      <c r="C2" s="882"/>
      <c r="D2" s="882"/>
      <c r="E2" s="882"/>
      <c r="F2" s="882"/>
      <c r="G2" s="882"/>
      <c r="H2" s="882"/>
      <c r="I2" s="883"/>
      <c r="J2" s="883"/>
      <c r="K2" s="883"/>
      <c r="L2" s="883"/>
      <c r="M2" s="883"/>
      <c r="N2" s="883"/>
      <c r="O2" s="883"/>
      <c r="P2" s="883"/>
      <c r="Q2" s="883"/>
      <c r="R2" s="883"/>
      <c r="S2" s="883"/>
      <c r="T2" s="883"/>
      <c r="U2" s="883"/>
      <c r="V2" s="883"/>
      <c r="W2" s="882"/>
      <c r="X2" s="882"/>
      <c r="Y2" s="884"/>
      <c r="Z2" s="885" t="s">
        <v>1</v>
      </c>
      <c r="AA2" s="886"/>
      <c r="AB2" s="886"/>
      <c r="AC2" s="886"/>
      <c r="AD2" s="886"/>
      <c r="AE2" s="886"/>
      <c r="AF2" s="886"/>
      <c r="AG2" s="886"/>
      <c r="AH2" s="886"/>
      <c r="AI2" s="886"/>
      <c r="AJ2" s="886"/>
      <c r="AK2" s="886"/>
      <c r="AL2" s="886"/>
      <c r="AM2" s="886"/>
      <c r="AN2" s="886"/>
      <c r="AO2" s="886"/>
      <c r="AP2" s="886"/>
      <c r="AQ2" s="886"/>
      <c r="AR2" s="886"/>
      <c r="AS2" s="886"/>
      <c r="AT2" s="886"/>
      <c r="AU2" s="886"/>
      <c r="AV2" s="886"/>
      <c r="AW2" s="887"/>
      <c r="AX2" s="416"/>
      <c r="AY2" s="416"/>
      <c r="AZ2" s="416"/>
      <c r="BA2" s="416"/>
      <c r="BB2" s="416"/>
      <c r="BC2" s="416"/>
      <c r="BD2" s="416"/>
      <c r="BE2" s="416"/>
      <c r="BF2" s="416"/>
      <c r="BG2" s="416"/>
      <c r="BH2" s="416"/>
      <c r="BI2" s="416"/>
    </row>
    <row r="3" spans="1:61" s="417" customFormat="1" ht="41" customHeight="1" thickBot="1">
      <c r="A3" s="835"/>
      <c r="B3" s="856" t="s">
        <v>2</v>
      </c>
      <c r="C3" s="857"/>
      <c r="D3" s="857"/>
      <c r="E3" s="857"/>
      <c r="F3" s="857"/>
      <c r="G3" s="857"/>
      <c r="H3" s="857"/>
      <c r="I3" s="889" t="s">
        <v>208</v>
      </c>
      <c r="J3" s="890"/>
      <c r="K3" s="890"/>
      <c r="L3" s="890"/>
      <c r="M3" s="890"/>
      <c r="N3" s="890"/>
      <c r="O3" s="891"/>
      <c r="P3" s="889" t="s">
        <v>209</v>
      </c>
      <c r="Q3" s="890"/>
      <c r="R3" s="890"/>
      <c r="S3" s="890"/>
      <c r="T3" s="890"/>
      <c r="U3" s="890"/>
      <c r="V3" s="892"/>
      <c r="W3" s="866" t="s">
        <v>268</v>
      </c>
      <c r="X3" s="866" t="s">
        <v>269</v>
      </c>
      <c r="Y3" s="868" t="s">
        <v>5</v>
      </c>
      <c r="Z3" s="860" t="s">
        <v>6</v>
      </c>
      <c r="AA3" s="860"/>
      <c r="AB3" s="860"/>
      <c r="AC3" s="860"/>
      <c r="AD3" s="860"/>
      <c r="AE3" s="860"/>
      <c r="AF3" s="861"/>
      <c r="AG3" s="864" t="s">
        <v>3</v>
      </c>
      <c r="AH3" s="864"/>
      <c r="AI3" s="864"/>
      <c r="AJ3" s="864"/>
      <c r="AK3" s="864"/>
      <c r="AL3" s="864"/>
      <c r="AM3" s="864"/>
      <c r="AN3" s="864" t="s">
        <v>4</v>
      </c>
      <c r="AO3" s="864"/>
      <c r="AP3" s="864"/>
      <c r="AQ3" s="864"/>
      <c r="AR3" s="864"/>
      <c r="AS3" s="864"/>
      <c r="AT3" s="864"/>
      <c r="AU3" s="853" t="s">
        <v>270</v>
      </c>
      <c r="AV3" s="853" t="s">
        <v>269</v>
      </c>
      <c r="AW3" s="850" t="s">
        <v>5</v>
      </c>
      <c r="AX3" s="416"/>
      <c r="AY3" s="416"/>
      <c r="AZ3" s="416"/>
      <c r="BA3" s="416"/>
      <c r="BB3" s="416"/>
      <c r="BC3" s="416"/>
      <c r="BD3" s="416"/>
      <c r="BE3" s="416"/>
      <c r="BF3" s="416"/>
      <c r="BG3" s="416"/>
      <c r="BH3" s="416"/>
      <c r="BI3" s="416"/>
    </row>
    <row r="4" spans="1:61" s="417" customFormat="1" ht="26" customHeight="1" thickBot="1">
      <c r="A4" s="835"/>
      <c r="B4" s="858"/>
      <c r="C4" s="859"/>
      <c r="D4" s="859"/>
      <c r="E4" s="859"/>
      <c r="F4" s="859"/>
      <c r="G4" s="859"/>
      <c r="H4" s="859"/>
      <c r="I4" s="870" t="s">
        <v>7</v>
      </c>
      <c r="J4" s="871"/>
      <c r="K4" s="871"/>
      <c r="L4" s="879"/>
      <c r="M4" s="870" t="s">
        <v>8</v>
      </c>
      <c r="N4" s="871"/>
      <c r="O4" s="879"/>
      <c r="P4" s="870" t="s">
        <v>7</v>
      </c>
      <c r="Q4" s="871"/>
      <c r="R4" s="871"/>
      <c r="S4" s="879"/>
      <c r="T4" s="870" t="s">
        <v>8</v>
      </c>
      <c r="U4" s="871"/>
      <c r="V4" s="872"/>
      <c r="W4" s="867"/>
      <c r="X4" s="867"/>
      <c r="Y4" s="869"/>
      <c r="Z4" s="862"/>
      <c r="AA4" s="862"/>
      <c r="AB4" s="862"/>
      <c r="AC4" s="862"/>
      <c r="AD4" s="862"/>
      <c r="AE4" s="862"/>
      <c r="AF4" s="863"/>
      <c r="AG4" s="880" t="s">
        <v>7</v>
      </c>
      <c r="AH4" s="880"/>
      <c r="AI4" s="880"/>
      <c r="AJ4" s="880"/>
      <c r="AK4" s="880" t="s">
        <v>8</v>
      </c>
      <c r="AL4" s="880"/>
      <c r="AM4" s="880"/>
      <c r="AN4" s="880" t="s">
        <v>7</v>
      </c>
      <c r="AO4" s="880"/>
      <c r="AP4" s="880"/>
      <c r="AQ4" s="880"/>
      <c r="AR4" s="880" t="s">
        <v>8</v>
      </c>
      <c r="AS4" s="880"/>
      <c r="AT4" s="888"/>
      <c r="AU4" s="865"/>
      <c r="AV4" s="865"/>
      <c r="AW4" s="851"/>
      <c r="AX4" s="416"/>
      <c r="AY4" s="416"/>
      <c r="AZ4" s="416"/>
      <c r="BA4" s="416"/>
      <c r="BB4" s="416"/>
      <c r="BC4" s="416"/>
      <c r="BD4" s="416"/>
      <c r="BE4" s="416"/>
      <c r="BF4" s="416"/>
      <c r="BG4" s="416"/>
      <c r="BH4" s="416"/>
      <c r="BI4" s="416"/>
    </row>
    <row r="5" spans="1:61" s="417" customFormat="1" ht="38" customHeight="1">
      <c r="A5" s="835"/>
      <c r="B5" s="854" t="s">
        <v>10</v>
      </c>
      <c r="C5" s="854" t="s">
        <v>11</v>
      </c>
      <c r="D5" s="854" t="s">
        <v>12</v>
      </c>
      <c r="E5" s="854" t="s">
        <v>13</v>
      </c>
      <c r="F5" s="854" t="s">
        <v>180</v>
      </c>
      <c r="G5" s="854" t="s">
        <v>14</v>
      </c>
      <c r="H5" s="854" t="s">
        <v>181</v>
      </c>
      <c r="I5" s="854" t="s">
        <v>15</v>
      </c>
      <c r="J5" s="854" t="s">
        <v>16</v>
      </c>
      <c r="K5" s="854" t="s">
        <v>17</v>
      </c>
      <c r="L5" s="854" t="s">
        <v>182</v>
      </c>
      <c r="M5" s="854" t="s">
        <v>183</v>
      </c>
      <c r="N5" s="854" t="s">
        <v>18</v>
      </c>
      <c r="O5" s="854" t="s">
        <v>19</v>
      </c>
      <c r="P5" s="854" t="s">
        <v>184</v>
      </c>
      <c r="Q5" s="854" t="s">
        <v>20</v>
      </c>
      <c r="R5" s="854" t="s">
        <v>185</v>
      </c>
      <c r="S5" s="854" t="s">
        <v>186</v>
      </c>
      <c r="T5" s="854" t="s">
        <v>187</v>
      </c>
      <c r="U5" s="854" t="s">
        <v>21</v>
      </c>
      <c r="V5" s="873" t="s">
        <v>22</v>
      </c>
      <c r="W5" s="867"/>
      <c r="X5" s="867"/>
      <c r="Y5" s="869"/>
      <c r="Z5" s="875" t="s">
        <v>23</v>
      </c>
      <c r="AA5" s="852" t="s">
        <v>11</v>
      </c>
      <c r="AB5" s="852" t="s">
        <v>12</v>
      </c>
      <c r="AC5" s="852" t="s">
        <v>13</v>
      </c>
      <c r="AD5" s="852" t="s">
        <v>180</v>
      </c>
      <c r="AE5" s="852" t="s">
        <v>14</v>
      </c>
      <c r="AF5" s="852" t="s">
        <v>181</v>
      </c>
      <c r="AG5" s="852" t="s">
        <v>15</v>
      </c>
      <c r="AH5" s="852" t="s">
        <v>16</v>
      </c>
      <c r="AI5" s="852" t="s">
        <v>17</v>
      </c>
      <c r="AJ5" s="852" t="s">
        <v>182</v>
      </c>
      <c r="AK5" s="852" t="s">
        <v>183</v>
      </c>
      <c r="AL5" s="852" t="s">
        <v>18</v>
      </c>
      <c r="AM5" s="852" t="s">
        <v>19</v>
      </c>
      <c r="AN5" s="852" t="s">
        <v>184</v>
      </c>
      <c r="AO5" s="852" t="s">
        <v>20</v>
      </c>
      <c r="AP5" s="852" t="s">
        <v>185</v>
      </c>
      <c r="AQ5" s="852" t="s">
        <v>24</v>
      </c>
      <c r="AR5" s="852" t="s">
        <v>187</v>
      </c>
      <c r="AS5" s="852" t="s">
        <v>21</v>
      </c>
      <c r="AT5" s="877" t="s">
        <v>22</v>
      </c>
      <c r="AU5" s="865"/>
      <c r="AV5" s="865"/>
      <c r="AW5" s="851"/>
      <c r="AX5" s="416"/>
      <c r="AY5" s="416"/>
      <c r="AZ5" s="416"/>
      <c r="BA5" s="416"/>
      <c r="BB5" s="416"/>
      <c r="BC5" s="416"/>
      <c r="BD5" s="416"/>
      <c r="BE5" s="416"/>
      <c r="BF5" s="416"/>
      <c r="BG5" s="416"/>
      <c r="BH5" s="416"/>
      <c r="BI5" s="416"/>
    </row>
    <row r="6" spans="1:61" s="417" customFormat="1" ht="54" customHeight="1" thickBot="1">
      <c r="A6" s="835"/>
      <c r="B6" s="855"/>
      <c r="C6" s="855"/>
      <c r="D6" s="855"/>
      <c r="E6" s="855"/>
      <c r="F6" s="855"/>
      <c r="G6" s="855"/>
      <c r="H6" s="855"/>
      <c r="I6" s="855"/>
      <c r="J6" s="855"/>
      <c r="K6" s="855"/>
      <c r="L6" s="855"/>
      <c r="M6" s="855"/>
      <c r="N6" s="855"/>
      <c r="O6" s="855"/>
      <c r="P6" s="855"/>
      <c r="Q6" s="855"/>
      <c r="R6" s="855"/>
      <c r="S6" s="855"/>
      <c r="T6" s="855"/>
      <c r="U6" s="855"/>
      <c r="V6" s="874"/>
      <c r="W6" s="867"/>
      <c r="X6" s="867"/>
      <c r="Y6" s="869"/>
      <c r="Z6" s="876"/>
      <c r="AA6" s="853"/>
      <c r="AB6" s="853"/>
      <c r="AC6" s="853"/>
      <c r="AD6" s="853"/>
      <c r="AE6" s="853"/>
      <c r="AF6" s="853"/>
      <c r="AG6" s="853"/>
      <c r="AH6" s="853"/>
      <c r="AI6" s="853"/>
      <c r="AJ6" s="853"/>
      <c r="AK6" s="853"/>
      <c r="AL6" s="853"/>
      <c r="AM6" s="853"/>
      <c r="AN6" s="853"/>
      <c r="AO6" s="853"/>
      <c r="AP6" s="853"/>
      <c r="AQ6" s="853"/>
      <c r="AR6" s="853"/>
      <c r="AS6" s="853"/>
      <c r="AT6" s="878"/>
      <c r="AU6" s="865"/>
      <c r="AV6" s="865"/>
      <c r="AW6" s="851"/>
      <c r="AX6" s="416"/>
      <c r="AY6" s="416"/>
      <c r="AZ6" s="416"/>
      <c r="BA6" s="416"/>
      <c r="BB6" s="416"/>
      <c r="BC6" s="416"/>
      <c r="BD6" s="416"/>
      <c r="BE6" s="416"/>
      <c r="BF6" s="416"/>
      <c r="BG6" s="416"/>
      <c r="BH6" s="416"/>
      <c r="BI6" s="416"/>
    </row>
    <row r="7" spans="1:61" ht="15" customHeight="1">
      <c r="A7" s="540">
        <v>43831</v>
      </c>
      <c r="B7" s="694">
        <v>4407535</v>
      </c>
      <c r="C7" s="194">
        <v>4123150</v>
      </c>
      <c r="D7" s="140">
        <v>199391</v>
      </c>
      <c r="E7" s="140">
        <v>54478</v>
      </c>
      <c r="F7" s="140">
        <v>320</v>
      </c>
      <c r="G7" s="140">
        <v>18216</v>
      </c>
      <c r="H7" s="140">
        <v>11980</v>
      </c>
      <c r="I7" s="140">
        <v>16841</v>
      </c>
      <c r="J7" s="140">
        <v>1411744</v>
      </c>
      <c r="K7" s="140">
        <v>415883</v>
      </c>
      <c r="L7" s="140">
        <v>340573</v>
      </c>
      <c r="M7" s="140">
        <v>12813</v>
      </c>
      <c r="N7" s="140">
        <v>11414</v>
      </c>
      <c r="O7" s="140">
        <v>7822</v>
      </c>
      <c r="P7" s="140">
        <v>31</v>
      </c>
      <c r="Q7" s="140">
        <v>1491</v>
      </c>
      <c r="R7" s="140">
        <v>378</v>
      </c>
      <c r="S7" s="140">
        <v>292</v>
      </c>
      <c r="T7" s="140">
        <v>0</v>
      </c>
      <c r="U7" s="140">
        <v>0</v>
      </c>
      <c r="V7" s="140">
        <v>0</v>
      </c>
      <c r="W7" s="140">
        <v>1791607</v>
      </c>
      <c r="X7" s="194">
        <v>1870595</v>
      </c>
      <c r="Y7" s="195">
        <v>10344028</v>
      </c>
      <c r="Z7" s="210">
        <v>15769214</v>
      </c>
      <c r="AA7" s="211">
        <v>14154168</v>
      </c>
      <c r="AB7" s="212">
        <v>1015986</v>
      </c>
      <c r="AC7" s="212">
        <v>308546</v>
      </c>
      <c r="AD7" s="212">
        <v>40832</v>
      </c>
      <c r="AE7" s="212">
        <v>229645</v>
      </c>
      <c r="AF7" s="212">
        <v>20037</v>
      </c>
      <c r="AG7" s="212">
        <v>76959</v>
      </c>
      <c r="AH7" s="212">
        <v>5709433</v>
      </c>
      <c r="AI7" s="212">
        <v>2003361</v>
      </c>
      <c r="AJ7" s="212">
        <v>1611869</v>
      </c>
      <c r="AK7" s="212">
        <v>79277</v>
      </c>
      <c r="AL7" s="212">
        <v>94916</v>
      </c>
      <c r="AM7" s="212">
        <v>62426</v>
      </c>
      <c r="AN7" s="212">
        <v>941</v>
      </c>
      <c r="AO7" s="212">
        <v>63473</v>
      </c>
      <c r="AP7" s="212">
        <v>13986</v>
      </c>
      <c r="AQ7" s="212">
        <v>10635</v>
      </c>
      <c r="AR7" s="212">
        <v>6</v>
      </c>
      <c r="AS7" s="212">
        <v>27</v>
      </c>
      <c r="AT7" s="212">
        <v>15</v>
      </c>
      <c r="AU7" s="212">
        <v>7615034</v>
      </c>
      <c r="AV7" s="211">
        <v>8042379</v>
      </c>
      <c r="AW7" s="213">
        <v>42389742</v>
      </c>
    </row>
    <row r="8" spans="1:61" ht="15" customHeight="1">
      <c r="A8" s="675">
        <v>43800</v>
      </c>
      <c r="B8" s="687">
        <v>4425287</v>
      </c>
      <c r="C8" s="688">
        <v>4130578</v>
      </c>
      <c r="D8" s="680">
        <v>208361</v>
      </c>
      <c r="E8" s="680">
        <v>55252</v>
      </c>
      <c r="F8" s="680">
        <v>318</v>
      </c>
      <c r="G8" s="680">
        <v>17998</v>
      </c>
      <c r="H8" s="680">
        <v>12780</v>
      </c>
      <c r="I8" s="680">
        <v>16812</v>
      </c>
      <c r="J8" s="680">
        <v>1408705</v>
      </c>
      <c r="K8" s="680">
        <v>415204</v>
      </c>
      <c r="L8" s="680">
        <v>339768</v>
      </c>
      <c r="M8" s="680">
        <v>12757</v>
      </c>
      <c r="N8" s="680">
        <v>11435</v>
      </c>
      <c r="O8" s="680">
        <v>7812</v>
      </c>
      <c r="P8" s="680">
        <v>31</v>
      </c>
      <c r="Q8" s="680">
        <v>1488</v>
      </c>
      <c r="R8" s="680">
        <v>377</v>
      </c>
      <c r="S8" s="680">
        <v>293</v>
      </c>
      <c r="T8" s="680">
        <v>0</v>
      </c>
      <c r="U8" s="680">
        <v>0</v>
      </c>
      <c r="V8" s="680">
        <v>0</v>
      </c>
      <c r="W8" s="680">
        <v>1787666</v>
      </c>
      <c r="X8" s="688">
        <v>1866809</v>
      </c>
      <c r="Y8" s="689">
        <v>10358225</v>
      </c>
      <c r="Z8" s="690">
        <v>16010002</v>
      </c>
      <c r="AA8" s="691">
        <v>14314313</v>
      </c>
      <c r="AB8" s="692">
        <v>1082512</v>
      </c>
      <c r="AC8" s="692">
        <v>319017</v>
      </c>
      <c r="AD8" s="692">
        <v>41108</v>
      </c>
      <c r="AE8" s="692">
        <v>232050</v>
      </c>
      <c r="AF8" s="692">
        <v>21002</v>
      </c>
      <c r="AG8" s="692">
        <v>76800</v>
      </c>
      <c r="AH8" s="692">
        <v>5696406</v>
      </c>
      <c r="AI8" s="692">
        <v>2000223</v>
      </c>
      <c r="AJ8" s="692">
        <v>1607659</v>
      </c>
      <c r="AK8" s="692">
        <v>78911</v>
      </c>
      <c r="AL8" s="692">
        <v>95106</v>
      </c>
      <c r="AM8" s="692">
        <v>62359</v>
      </c>
      <c r="AN8" s="692">
        <v>952</v>
      </c>
      <c r="AO8" s="692">
        <v>63372</v>
      </c>
      <c r="AP8" s="692">
        <v>13966</v>
      </c>
      <c r="AQ8" s="692">
        <v>10584</v>
      </c>
      <c r="AR8" s="692">
        <v>6</v>
      </c>
      <c r="AS8" s="692">
        <v>27</v>
      </c>
      <c r="AT8" s="692">
        <v>15</v>
      </c>
      <c r="AU8" s="692">
        <v>7597064</v>
      </c>
      <c r="AV8" s="691">
        <v>8025769</v>
      </c>
      <c r="AW8" s="693">
        <v>42721744</v>
      </c>
    </row>
    <row r="9" spans="1:61" ht="15" customHeight="1">
      <c r="A9" s="541">
        <v>43770</v>
      </c>
      <c r="B9" s="538">
        <v>4401020</v>
      </c>
      <c r="C9" s="196">
        <v>4106190</v>
      </c>
      <c r="D9" s="144">
        <v>208742</v>
      </c>
      <c r="E9" s="144">
        <v>55586</v>
      </c>
      <c r="F9" s="144">
        <v>320</v>
      </c>
      <c r="G9" s="144">
        <v>17316</v>
      </c>
      <c r="H9" s="197">
        <v>12866</v>
      </c>
      <c r="I9" s="197">
        <v>16801</v>
      </c>
      <c r="J9" s="197">
        <v>1405067</v>
      </c>
      <c r="K9" s="197">
        <v>413811</v>
      </c>
      <c r="L9" s="197">
        <v>338898</v>
      </c>
      <c r="M9" s="197">
        <v>12710</v>
      </c>
      <c r="N9" s="197">
        <v>11380</v>
      </c>
      <c r="O9" s="197">
        <v>7774</v>
      </c>
      <c r="P9" s="197">
        <v>31</v>
      </c>
      <c r="Q9" s="197">
        <v>1478</v>
      </c>
      <c r="R9" s="197">
        <v>379</v>
      </c>
      <c r="S9" s="197">
        <v>293</v>
      </c>
      <c r="T9" s="197">
        <v>0</v>
      </c>
      <c r="U9" s="197">
        <v>0</v>
      </c>
      <c r="V9" s="197">
        <v>0</v>
      </c>
      <c r="W9" s="198">
        <v>1783052</v>
      </c>
      <c r="X9" s="199">
        <v>1861657</v>
      </c>
      <c r="Y9" s="200">
        <v>9965791</v>
      </c>
      <c r="Z9" s="214">
        <v>16092850</v>
      </c>
      <c r="AA9" s="215">
        <v>14393707</v>
      </c>
      <c r="AB9" s="216">
        <v>1085764</v>
      </c>
      <c r="AC9" s="216">
        <v>321580</v>
      </c>
      <c r="AD9" s="216">
        <v>42389</v>
      </c>
      <c r="AE9" s="216">
        <v>228316</v>
      </c>
      <c r="AF9" s="216">
        <v>21094</v>
      </c>
      <c r="AG9" s="216">
        <v>76675</v>
      </c>
      <c r="AH9" s="216">
        <v>5681338</v>
      </c>
      <c r="AI9" s="216">
        <v>1991746</v>
      </c>
      <c r="AJ9" s="216">
        <v>1602274</v>
      </c>
      <c r="AK9" s="216">
        <v>78578</v>
      </c>
      <c r="AL9" s="216">
        <v>94664</v>
      </c>
      <c r="AM9" s="216">
        <v>62159</v>
      </c>
      <c r="AN9" s="216">
        <v>952</v>
      </c>
      <c r="AO9" s="216">
        <v>63241</v>
      </c>
      <c r="AP9" s="216">
        <v>13918</v>
      </c>
      <c r="AQ9" s="216">
        <v>10548</v>
      </c>
      <c r="AR9" s="216">
        <v>6</v>
      </c>
      <c r="AS9" s="216">
        <v>27</v>
      </c>
      <c r="AT9" s="216">
        <v>15</v>
      </c>
      <c r="AU9" s="216">
        <v>7575786</v>
      </c>
      <c r="AV9" s="215">
        <v>8001145</v>
      </c>
      <c r="AW9" s="217">
        <v>42072733</v>
      </c>
    </row>
    <row r="10" spans="1:61" ht="15" customHeight="1">
      <c r="A10" s="541">
        <v>43739</v>
      </c>
      <c r="B10" s="538">
        <v>4376514</v>
      </c>
      <c r="C10" s="196">
        <v>4081452</v>
      </c>
      <c r="D10" s="144">
        <v>210497</v>
      </c>
      <c r="E10" s="144">
        <v>54217</v>
      </c>
      <c r="F10" s="201">
        <v>346</v>
      </c>
      <c r="G10" s="144">
        <v>17081</v>
      </c>
      <c r="H10" s="197">
        <v>12921</v>
      </c>
      <c r="I10" s="197">
        <v>16740</v>
      </c>
      <c r="J10" s="197">
        <v>1401738</v>
      </c>
      <c r="K10" s="197">
        <v>412786</v>
      </c>
      <c r="L10" s="197">
        <v>338046</v>
      </c>
      <c r="M10" s="197">
        <v>12667</v>
      </c>
      <c r="N10" s="197">
        <v>11334</v>
      </c>
      <c r="O10" s="197">
        <v>7753</v>
      </c>
      <c r="P10" s="202">
        <v>32</v>
      </c>
      <c r="Q10" s="197">
        <v>1478</v>
      </c>
      <c r="R10" s="202">
        <v>372</v>
      </c>
      <c r="S10" s="203">
        <v>288</v>
      </c>
      <c r="T10" s="197">
        <v>0</v>
      </c>
      <c r="U10" s="197">
        <v>0</v>
      </c>
      <c r="V10" s="197">
        <v>0</v>
      </c>
      <c r="W10" s="198">
        <v>1778742</v>
      </c>
      <c r="X10" s="199">
        <v>1857147</v>
      </c>
      <c r="Y10" s="200">
        <v>9943813</v>
      </c>
      <c r="Z10" s="214">
        <v>16199603</v>
      </c>
      <c r="AA10" s="215">
        <v>14511611</v>
      </c>
      <c r="AB10" s="216">
        <v>1074217</v>
      </c>
      <c r="AC10" s="216">
        <v>320132</v>
      </c>
      <c r="AD10" s="216">
        <v>43537</v>
      </c>
      <c r="AE10" s="216">
        <v>228895</v>
      </c>
      <c r="AF10" s="216">
        <v>21211</v>
      </c>
      <c r="AG10" s="216">
        <v>76629</v>
      </c>
      <c r="AH10" s="216">
        <v>5666881</v>
      </c>
      <c r="AI10" s="216">
        <v>1986410</v>
      </c>
      <c r="AJ10" s="216">
        <v>1597425</v>
      </c>
      <c r="AK10" s="216">
        <v>78308</v>
      </c>
      <c r="AL10" s="216">
        <v>94480</v>
      </c>
      <c r="AM10" s="216">
        <v>62002</v>
      </c>
      <c r="AN10" s="216">
        <v>957</v>
      </c>
      <c r="AO10" s="216">
        <v>63130</v>
      </c>
      <c r="AP10" s="216">
        <v>13889</v>
      </c>
      <c r="AQ10" s="216">
        <v>10516</v>
      </c>
      <c r="AR10" s="216">
        <v>6</v>
      </c>
      <c r="AS10" s="216">
        <v>27</v>
      </c>
      <c r="AT10" s="216">
        <v>15</v>
      </c>
      <c r="AU10" s="216">
        <v>7555869</v>
      </c>
      <c r="AV10" s="215">
        <v>7980717</v>
      </c>
      <c r="AW10" s="217">
        <v>42136688</v>
      </c>
    </row>
    <row r="11" spans="1:61" ht="15" customHeight="1">
      <c r="A11" s="541">
        <v>43709</v>
      </c>
      <c r="B11" s="538">
        <v>4348916</v>
      </c>
      <c r="C11" s="196">
        <v>4059070</v>
      </c>
      <c r="D11" s="144">
        <v>207708</v>
      </c>
      <c r="E11" s="144">
        <v>52425</v>
      </c>
      <c r="F11" s="201">
        <v>404</v>
      </c>
      <c r="G11" s="144">
        <v>16516</v>
      </c>
      <c r="H11" s="197">
        <v>12793</v>
      </c>
      <c r="I11" s="197">
        <v>16853</v>
      </c>
      <c r="J11" s="197">
        <v>1397539</v>
      </c>
      <c r="K11" s="197">
        <v>411542</v>
      </c>
      <c r="L11" s="197">
        <v>336884</v>
      </c>
      <c r="M11" s="197">
        <v>12585</v>
      </c>
      <c r="N11" s="197">
        <v>11302</v>
      </c>
      <c r="O11" s="197">
        <v>7732</v>
      </c>
      <c r="P11" s="202">
        <v>32</v>
      </c>
      <c r="Q11" s="197">
        <v>1470</v>
      </c>
      <c r="R11" s="202">
        <v>373</v>
      </c>
      <c r="S11" s="203">
        <v>288</v>
      </c>
      <c r="T11" s="197">
        <v>0</v>
      </c>
      <c r="U11" s="197">
        <v>0</v>
      </c>
      <c r="V11" s="197">
        <v>0</v>
      </c>
      <c r="W11" s="198">
        <v>1773383</v>
      </c>
      <c r="X11" s="199">
        <v>1851696</v>
      </c>
      <c r="Y11" s="200">
        <v>9962812</v>
      </c>
      <c r="Z11" s="214">
        <v>16099105</v>
      </c>
      <c r="AA11" s="215">
        <v>14440956</v>
      </c>
      <c r="AB11" s="216">
        <v>1052704</v>
      </c>
      <c r="AC11" s="216">
        <v>317553</v>
      </c>
      <c r="AD11" s="216">
        <v>43712</v>
      </c>
      <c r="AE11" s="216">
        <v>222871</v>
      </c>
      <c r="AF11" s="216">
        <v>21309</v>
      </c>
      <c r="AG11" s="216">
        <v>76828</v>
      </c>
      <c r="AH11" s="216">
        <v>5651312</v>
      </c>
      <c r="AI11" s="216">
        <v>1979259</v>
      </c>
      <c r="AJ11" s="216">
        <v>1591175</v>
      </c>
      <c r="AK11" s="216">
        <v>77972</v>
      </c>
      <c r="AL11" s="216">
        <v>94238</v>
      </c>
      <c r="AM11" s="216">
        <v>61834</v>
      </c>
      <c r="AN11" s="216">
        <v>955</v>
      </c>
      <c r="AO11" s="216">
        <v>62735</v>
      </c>
      <c r="AP11" s="216">
        <v>13827</v>
      </c>
      <c r="AQ11" s="216">
        <v>10447</v>
      </c>
      <c r="AR11" s="216">
        <v>6</v>
      </c>
      <c r="AS11" s="216">
        <v>28</v>
      </c>
      <c r="AT11" s="216">
        <v>15</v>
      </c>
      <c r="AU11" s="216">
        <v>7533279</v>
      </c>
      <c r="AV11" s="215">
        <v>7957160</v>
      </c>
      <c r="AW11" s="217">
        <v>42115543</v>
      </c>
    </row>
    <row r="12" spans="1:61" ht="15" customHeight="1">
      <c r="A12" s="541">
        <v>43678</v>
      </c>
      <c r="B12" s="538">
        <v>4170257</v>
      </c>
      <c r="C12" s="196">
        <v>3957295</v>
      </c>
      <c r="D12" s="144">
        <v>170631</v>
      </c>
      <c r="E12" s="144">
        <v>12431</v>
      </c>
      <c r="F12" s="201">
        <v>379</v>
      </c>
      <c r="G12" s="144">
        <v>16918</v>
      </c>
      <c r="H12" s="197">
        <v>12603</v>
      </c>
      <c r="I12" s="197">
        <v>16939</v>
      </c>
      <c r="J12" s="197">
        <v>1396885</v>
      </c>
      <c r="K12" s="197">
        <v>411289</v>
      </c>
      <c r="L12" s="197">
        <v>336541</v>
      </c>
      <c r="M12" s="197">
        <v>12539</v>
      </c>
      <c r="N12" s="197">
        <v>11345</v>
      </c>
      <c r="O12" s="197">
        <v>7740</v>
      </c>
      <c r="P12" s="202">
        <v>32</v>
      </c>
      <c r="Q12" s="197">
        <v>1469</v>
      </c>
      <c r="R12" s="202">
        <v>369</v>
      </c>
      <c r="S12" s="203">
        <v>283</v>
      </c>
      <c r="T12" s="197">
        <v>0</v>
      </c>
      <c r="U12" s="197">
        <v>0</v>
      </c>
      <c r="V12" s="197">
        <v>0</v>
      </c>
      <c r="W12" s="198">
        <v>1772428</v>
      </c>
      <c r="X12" s="199">
        <v>1850867</v>
      </c>
      <c r="Y12" s="200">
        <v>9978518</v>
      </c>
      <c r="Z12" s="214">
        <v>15449307</v>
      </c>
      <c r="AA12" s="215">
        <v>14119665</v>
      </c>
      <c r="AB12" s="216">
        <v>936787</v>
      </c>
      <c r="AC12" s="216">
        <v>102176</v>
      </c>
      <c r="AD12" s="216">
        <v>43875</v>
      </c>
      <c r="AE12" s="216">
        <v>225772</v>
      </c>
      <c r="AF12" s="216">
        <v>21032</v>
      </c>
      <c r="AG12" s="216">
        <v>76904</v>
      </c>
      <c r="AH12" s="216">
        <v>5641812</v>
      </c>
      <c r="AI12" s="216">
        <v>1976372</v>
      </c>
      <c r="AJ12" s="216">
        <v>1588311</v>
      </c>
      <c r="AK12" s="216">
        <v>77795</v>
      </c>
      <c r="AL12" s="216">
        <v>94369</v>
      </c>
      <c r="AM12" s="216">
        <v>61858</v>
      </c>
      <c r="AN12" s="216">
        <v>950</v>
      </c>
      <c r="AO12" s="216">
        <v>62644</v>
      </c>
      <c r="AP12" s="216">
        <v>13795</v>
      </c>
      <c r="AQ12" s="216">
        <v>10410</v>
      </c>
      <c r="AR12" s="216">
        <v>6</v>
      </c>
      <c r="AS12" s="216">
        <v>28</v>
      </c>
      <c r="AT12" s="216">
        <v>15</v>
      </c>
      <c r="AU12" s="216">
        <v>7520705</v>
      </c>
      <c r="AV12" s="215">
        <v>7944675</v>
      </c>
      <c r="AW12" s="217">
        <v>42014492</v>
      </c>
    </row>
    <row r="13" spans="1:61" ht="15" customHeight="1">
      <c r="A13" s="541">
        <v>43647</v>
      </c>
      <c r="B13" s="538">
        <v>4188808</v>
      </c>
      <c r="C13" s="196">
        <v>3954773</v>
      </c>
      <c r="D13" s="144">
        <v>190410</v>
      </c>
      <c r="E13" s="144">
        <v>13317</v>
      </c>
      <c r="F13" s="201">
        <v>362</v>
      </c>
      <c r="G13" s="144">
        <v>16597</v>
      </c>
      <c r="H13" s="197">
        <v>13349</v>
      </c>
      <c r="I13" s="197">
        <v>17017</v>
      </c>
      <c r="J13" s="197">
        <v>1396150</v>
      </c>
      <c r="K13" s="197">
        <v>411194</v>
      </c>
      <c r="L13" s="197">
        <v>336061</v>
      </c>
      <c r="M13" s="197">
        <v>12465</v>
      </c>
      <c r="N13" s="197">
        <v>11366</v>
      </c>
      <c r="O13" s="197">
        <v>7736</v>
      </c>
      <c r="P13" s="202">
        <v>31</v>
      </c>
      <c r="Q13" s="197">
        <v>1452</v>
      </c>
      <c r="R13" s="202">
        <v>372</v>
      </c>
      <c r="S13" s="203">
        <v>285</v>
      </c>
      <c r="T13" s="197">
        <v>0</v>
      </c>
      <c r="U13" s="197">
        <v>0</v>
      </c>
      <c r="V13" s="197">
        <v>0</v>
      </c>
      <c r="W13" s="198">
        <v>1771197</v>
      </c>
      <c r="X13" s="199">
        <v>1850047</v>
      </c>
      <c r="Y13" s="200">
        <v>9954290</v>
      </c>
      <c r="Z13" s="214">
        <v>15678110</v>
      </c>
      <c r="AA13" s="215">
        <v>14198097</v>
      </c>
      <c r="AB13" s="216">
        <v>1059178</v>
      </c>
      <c r="AC13" s="216">
        <v>102048</v>
      </c>
      <c r="AD13" s="216">
        <v>44006</v>
      </c>
      <c r="AE13" s="216">
        <v>252773</v>
      </c>
      <c r="AF13" s="216">
        <v>22008</v>
      </c>
      <c r="AG13" s="216">
        <v>76816</v>
      </c>
      <c r="AH13" s="216">
        <v>5621129</v>
      </c>
      <c r="AI13" s="216">
        <v>1972495</v>
      </c>
      <c r="AJ13" s="216">
        <v>1582700</v>
      </c>
      <c r="AK13" s="216">
        <v>77318</v>
      </c>
      <c r="AL13" s="216">
        <v>94407</v>
      </c>
      <c r="AM13" s="216">
        <v>61687</v>
      </c>
      <c r="AN13" s="216">
        <v>942</v>
      </c>
      <c r="AO13" s="216">
        <v>62534</v>
      </c>
      <c r="AP13" s="216">
        <v>13805</v>
      </c>
      <c r="AQ13" s="216">
        <v>10367</v>
      </c>
      <c r="AR13" s="216">
        <v>6</v>
      </c>
      <c r="AS13" s="216">
        <v>28</v>
      </c>
      <c r="AT13" s="216">
        <v>15</v>
      </c>
      <c r="AU13" s="216">
        <v>7493514</v>
      </c>
      <c r="AV13" s="215">
        <v>7919480</v>
      </c>
      <c r="AW13" s="217">
        <v>42112606</v>
      </c>
    </row>
    <row r="14" spans="1:61" ht="15" customHeight="1">
      <c r="A14" s="541">
        <v>43617</v>
      </c>
      <c r="B14" s="538">
        <v>4293777</v>
      </c>
      <c r="C14" s="204">
        <v>3962915</v>
      </c>
      <c r="D14" s="144">
        <v>246789</v>
      </c>
      <c r="E14" s="144">
        <v>55474</v>
      </c>
      <c r="F14" s="201">
        <v>375</v>
      </c>
      <c r="G14" s="144">
        <v>14463</v>
      </c>
      <c r="H14" s="142">
        <v>13761</v>
      </c>
      <c r="I14" s="197">
        <v>17038</v>
      </c>
      <c r="J14" s="197">
        <v>1396050</v>
      </c>
      <c r="K14" s="197">
        <v>411316</v>
      </c>
      <c r="L14" s="197">
        <v>335951</v>
      </c>
      <c r="M14" s="197">
        <v>12458</v>
      </c>
      <c r="N14" s="197">
        <v>11388</v>
      </c>
      <c r="O14" s="197">
        <v>7734</v>
      </c>
      <c r="P14" s="202">
        <v>31</v>
      </c>
      <c r="Q14" s="197">
        <v>1446</v>
      </c>
      <c r="R14" s="202">
        <v>372</v>
      </c>
      <c r="S14" s="203">
        <v>288</v>
      </c>
      <c r="T14" s="197">
        <v>0</v>
      </c>
      <c r="U14" s="197">
        <v>0</v>
      </c>
      <c r="V14" s="197">
        <v>0</v>
      </c>
      <c r="W14" s="198">
        <v>1770996</v>
      </c>
      <c r="X14" s="199">
        <v>1850099</v>
      </c>
      <c r="Y14" s="200">
        <v>9938817</v>
      </c>
      <c r="Z14" s="214">
        <v>16186743</v>
      </c>
      <c r="AA14" s="215">
        <v>14287607</v>
      </c>
      <c r="AB14" s="216">
        <v>1257663</v>
      </c>
      <c r="AC14" s="216">
        <v>324572</v>
      </c>
      <c r="AD14" s="216">
        <v>44113</v>
      </c>
      <c r="AE14" s="216">
        <v>250730</v>
      </c>
      <c r="AF14" s="216">
        <v>22058</v>
      </c>
      <c r="AG14" s="216">
        <v>76841</v>
      </c>
      <c r="AH14" s="216">
        <v>5612351</v>
      </c>
      <c r="AI14" s="216">
        <v>1970820</v>
      </c>
      <c r="AJ14" s="216">
        <v>1579866</v>
      </c>
      <c r="AK14" s="216">
        <v>77148</v>
      </c>
      <c r="AL14" s="216">
        <v>94418</v>
      </c>
      <c r="AM14" s="216">
        <v>61609</v>
      </c>
      <c r="AN14" s="216">
        <v>957</v>
      </c>
      <c r="AO14" s="216">
        <v>61580</v>
      </c>
      <c r="AP14" s="216">
        <v>13781</v>
      </c>
      <c r="AQ14" s="216">
        <v>10337</v>
      </c>
      <c r="AR14" s="216">
        <v>6</v>
      </c>
      <c r="AS14" s="216">
        <v>28</v>
      </c>
      <c r="AT14" s="216">
        <v>15</v>
      </c>
      <c r="AU14" s="216">
        <v>7480710</v>
      </c>
      <c r="AV14" s="215">
        <v>7907930</v>
      </c>
      <c r="AW14" s="217">
        <v>42345297</v>
      </c>
    </row>
    <row r="15" spans="1:61" ht="15" customHeight="1">
      <c r="A15" s="541">
        <v>43586</v>
      </c>
      <c r="B15" s="538">
        <v>4314642</v>
      </c>
      <c r="C15" s="196">
        <v>3985810</v>
      </c>
      <c r="D15" s="144">
        <v>242288</v>
      </c>
      <c r="E15" s="144">
        <v>57045</v>
      </c>
      <c r="F15" s="201">
        <v>378</v>
      </c>
      <c r="G15" s="144">
        <v>14910</v>
      </c>
      <c r="H15" s="197">
        <v>14211</v>
      </c>
      <c r="I15" s="197">
        <v>16940</v>
      </c>
      <c r="J15" s="197">
        <v>1391569</v>
      </c>
      <c r="K15" s="197">
        <v>410085</v>
      </c>
      <c r="L15" s="197">
        <v>335097</v>
      </c>
      <c r="M15" s="197">
        <v>12458</v>
      </c>
      <c r="N15" s="197">
        <v>11368</v>
      </c>
      <c r="O15" s="197">
        <v>7723</v>
      </c>
      <c r="P15" s="202">
        <v>30</v>
      </c>
      <c r="Q15" s="197">
        <v>1436</v>
      </c>
      <c r="R15" s="202">
        <v>370</v>
      </c>
      <c r="S15" s="203">
        <v>287</v>
      </c>
      <c r="T15" s="197">
        <v>0</v>
      </c>
      <c r="U15" s="197">
        <v>0</v>
      </c>
      <c r="V15" s="197">
        <v>0</v>
      </c>
      <c r="W15" s="198">
        <v>1765540</v>
      </c>
      <c r="X15" s="199">
        <v>1844256</v>
      </c>
      <c r="Y15" s="200">
        <v>9956696</v>
      </c>
      <c r="Z15" s="214">
        <v>16152490</v>
      </c>
      <c r="AA15" s="215">
        <v>14324472</v>
      </c>
      <c r="AB15" s="216">
        <v>1195041</v>
      </c>
      <c r="AC15" s="216">
        <v>339458</v>
      </c>
      <c r="AD15" s="216">
        <v>44194</v>
      </c>
      <c r="AE15" s="216">
        <v>226701</v>
      </c>
      <c r="AF15" s="216">
        <v>22624</v>
      </c>
      <c r="AG15" s="216">
        <v>76670</v>
      </c>
      <c r="AH15" s="216">
        <v>5590988</v>
      </c>
      <c r="AI15" s="216">
        <v>1963244</v>
      </c>
      <c r="AJ15" s="216">
        <v>1573930</v>
      </c>
      <c r="AK15" s="216">
        <v>76762</v>
      </c>
      <c r="AL15" s="216">
        <v>94056</v>
      </c>
      <c r="AM15" s="216">
        <v>61389</v>
      </c>
      <c r="AN15" s="216">
        <v>955</v>
      </c>
      <c r="AO15" s="216">
        <v>62513</v>
      </c>
      <c r="AP15" s="216">
        <v>13734</v>
      </c>
      <c r="AQ15" s="216">
        <v>10309</v>
      </c>
      <c r="AR15" s="216">
        <v>6</v>
      </c>
      <c r="AS15" s="216">
        <v>28</v>
      </c>
      <c r="AT15" s="216">
        <v>15</v>
      </c>
      <c r="AU15" s="216">
        <v>7453537</v>
      </c>
      <c r="AV15" s="215">
        <v>7878956</v>
      </c>
      <c r="AW15" s="217">
        <v>42404992</v>
      </c>
    </row>
    <row r="16" spans="1:61" ht="15" customHeight="1">
      <c r="A16" s="541">
        <v>43556</v>
      </c>
      <c r="B16" s="538">
        <v>4339615</v>
      </c>
      <c r="C16" s="196">
        <v>3994414</v>
      </c>
      <c r="D16" s="144">
        <v>256648</v>
      </c>
      <c r="E16" s="144">
        <v>57101</v>
      </c>
      <c r="F16" s="201">
        <v>397</v>
      </c>
      <c r="G16" s="144">
        <v>16542</v>
      </c>
      <c r="H16" s="197">
        <v>14513</v>
      </c>
      <c r="I16" s="197">
        <v>16879</v>
      </c>
      <c r="J16" s="197">
        <v>1390131</v>
      </c>
      <c r="K16" s="197">
        <v>409126</v>
      </c>
      <c r="L16" s="197">
        <v>334373</v>
      </c>
      <c r="M16" s="197">
        <v>12446</v>
      </c>
      <c r="N16" s="197">
        <v>11351</v>
      </c>
      <c r="O16" s="197">
        <v>7704</v>
      </c>
      <c r="P16" s="202">
        <v>30</v>
      </c>
      <c r="Q16" s="197">
        <v>1437</v>
      </c>
      <c r="R16" s="202">
        <v>367</v>
      </c>
      <c r="S16" s="203">
        <v>283</v>
      </c>
      <c r="T16" s="197">
        <v>0</v>
      </c>
      <c r="U16" s="197">
        <v>0</v>
      </c>
      <c r="V16" s="197">
        <v>0</v>
      </c>
      <c r="W16" s="198">
        <v>1763283</v>
      </c>
      <c r="X16" s="199">
        <v>1841767</v>
      </c>
      <c r="Y16" s="200">
        <v>10001811</v>
      </c>
      <c r="Z16" s="214">
        <v>16093564</v>
      </c>
      <c r="AA16" s="215">
        <v>14226393</v>
      </c>
      <c r="AB16" s="216">
        <v>1225017</v>
      </c>
      <c r="AC16" s="216">
        <v>335869</v>
      </c>
      <c r="AD16" s="216">
        <v>44346</v>
      </c>
      <c r="AE16" s="216">
        <v>238962</v>
      </c>
      <c r="AF16" s="216">
        <v>22977</v>
      </c>
      <c r="AG16" s="216">
        <v>76444</v>
      </c>
      <c r="AH16" s="216">
        <v>5571102</v>
      </c>
      <c r="AI16" s="216">
        <v>1956733</v>
      </c>
      <c r="AJ16" s="216">
        <v>1568553</v>
      </c>
      <c r="AK16" s="216">
        <v>76469</v>
      </c>
      <c r="AL16" s="216">
        <v>93852</v>
      </c>
      <c r="AM16" s="216">
        <v>61237</v>
      </c>
      <c r="AN16" s="216">
        <v>954</v>
      </c>
      <c r="AO16" s="216">
        <v>62339</v>
      </c>
      <c r="AP16" s="216">
        <v>13720</v>
      </c>
      <c r="AQ16" s="216">
        <v>10272</v>
      </c>
      <c r="AR16" s="216">
        <v>6</v>
      </c>
      <c r="AS16" s="216">
        <v>28</v>
      </c>
      <c r="AT16" s="216">
        <v>15</v>
      </c>
      <c r="AU16" s="216">
        <v>7427391</v>
      </c>
      <c r="AV16" s="215">
        <v>7851647</v>
      </c>
      <c r="AW16" s="217">
        <v>42521642</v>
      </c>
    </row>
    <row r="17" spans="1:50" ht="15" customHeight="1">
      <c r="A17" s="541">
        <v>43525</v>
      </c>
      <c r="B17" s="538">
        <v>4317788</v>
      </c>
      <c r="C17" s="196">
        <v>3970483</v>
      </c>
      <c r="D17" s="144">
        <v>259357</v>
      </c>
      <c r="E17" s="144">
        <v>55250</v>
      </c>
      <c r="F17" s="201">
        <v>373</v>
      </c>
      <c r="G17" s="144">
        <v>18002</v>
      </c>
      <c r="H17" s="197">
        <v>14323</v>
      </c>
      <c r="I17" s="197">
        <v>16807</v>
      </c>
      <c r="J17" s="197">
        <v>1385013</v>
      </c>
      <c r="K17" s="197">
        <v>407709</v>
      </c>
      <c r="L17" s="197">
        <v>333264</v>
      </c>
      <c r="M17" s="197">
        <v>12407</v>
      </c>
      <c r="N17" s="197">
        <v>11309</v>
      </c>
      <c r="O17" s="197">
        <v>7681</v>
      </c>
      <c r="P17" s="202">
        <v>31</v>
      </c>
      <c r="Q17" s="197">
        <v>1436</v>
      </c>
      <c r="R17" s="202">
        <v>362</v>
      </c>
      <c r="S17" s="203">
        <v>282</v>
      </c>
      <c r="T17" s="197">
        <v>0</v>
      </c>
      <c r="U17" s="197">
        <v>0</v>
      </c>
      <c r="V17" s="197">
        <v>0</v>
      </c>
      <c r="W17" s="198">
        <v>1756921</v>
      </c>
      <c r="X17" s="199">
        <v>1835074</v>
      </c>
      <c r="Y17" s="200">
        <v>9997300</v>
      </c>
      <c r="Z17" s="214">
        <v>15854688</v>
      </c>
      <c r="AA17" s="215">
        <v>13994899</v>
      </c>
      <c r="AB17" s="216">
        <v>1210960</v>
      </c>
      <c r="AC17" s="216">
        <v>336147</v>
      </c>
      <c r="AD17" s="216">
        <v>44593</v>
      </c>
      <c r="AE17" s="216">
        <v>245259</v>
      </c>
      <c r="AF17" s="216">
        <v>22830</v>
      </c>
      <c r="AG17" s="216">
        <v>76273</v>
      </c>
      <c r="AH17" s="216">
        <v>5548802</v>
      </c>
      <c r="AI17" s="216">
        <v>1949981</v>
      </c>
      <c r="AJ17" s="216">
        <v>1563298</v>
      </c>
      <c r="AK17" s="216">
        <v>76160</v>
      </c>
      <c r="AL17" s="216">
        <v>93493</v>
      </c>
      <c r="AM17" s="216">
        <v>61045</v>
      </c>
      <c r="AN17" s="216">
        <v>956</v>
      </c>
      <c r="AO17" s="216">
        <v>62134</v>
      </c>
      <c r="AP17" s="216">
        <v>13704</v>
      </c>
      <c r="AQ17" s="216">
        <v>10245</v>
      </c>
      <c r="AR17" s="216">
        <v>8</v>
      </c>
      <c r="AS17" s="216">
        <v>53</v>
      </c>
      <c r="AT17" s="216">
        <v>15</v>
      </c>
      <c r="AU17" s="216">
        <v>7398936</v>
      </c>
      <c r="AV17" s="215">
        <v>7821564</v>
      </c>
      <c r="AW17" s="217">
        <v>42277026</v>
      </c>
    </row>
    <row r="18" spans="1:50" ht="15" customHeight="1">
      <c r="A18" s="541">
        <v>43497</v>
      </c>
      <c r="B18" s="538">
        <v>4300122</v>
      </c>
      <c r="C18" s="196">
        <v>3953242</v>
      </c>
      <c r="D18" s="144">
        <v>257359</v>
      </c>
      <c r="E18" s="144">
        <v>56775</v>
      </c>
      <c r="F18" s="201">
        <v>362</v>
      </c>
      <c r="G18" s="144">
        <v>18195</v>
      </c>
      <c r="H18" s="197">
        <v>14189</v>
      </c>
      <c r="I18" s="197">
        <v>16737</v>
      </c>
      <c r="J18" s="197">
        <v>1379426</v>
      </c>
      <c r="K18" s="197">
        <v>406284</v>
      </c>
      <c r="L18" s="197">
        <v>332106</v>
      </c>
      <c r="M18" s="197">
        <v>12409</v>
      </c>
      <c r="N18" s="197">
        <v>11264</v>
      </c>
      <c r="O18" s="197">
        <v>7662</v>
      </c>
      <c r="P18" s="202">
        <v>31</v>
      </c>
      <c r="Q18" s="197">
        <v>1429</v>
      </c>
      <c r="R18" s="202">
        <v>363</v>
      </c>
      <c r="S18" s="203">
        <v>283</v>
      </c>
      <c r="T18" s="197">
        <v>0</v>
      </c>
      <c r="U18" s="197">
        <v>0</v>
      </c>
      <c r="V18" s="197">
        <v>0</v>
      </c>
      <c r="W18" s="198">
        <v>1750083</v>
      </c>
      <c r="X18" s="199">
        <v>1827943</v>
      </c>
      <c r="Y18" s="200">
        <v>9969866</v>
      </c>
      <c r="Z18" s="214">
        <v>15644875</v>
      </c>
      <c r="AA18" s="215">
        <v>13807689</v>
      </c>
      <c r="AB18" s="216">
        <v>1175109</v>
      </c>
      <c r="AC18" s="216">
        <v>341040</v>
      </c>
      <c r="AD18" s="216">
        <v>44835</v>
      </c>
      <c r="AE18" s="216">
        <v>253591</v>
      </c>
      <c r="AF18" s="216">
        <v>22611</v>
      </c>
      <c r="AG18" s="216">
        <v>76098</v>
      </c>
      <c r="AH18" s="216">
        <v>5526201</v>
      </c>
      <c r="AI18" s="216">
        <v>1943034</v>
      </c>
      <c r="AJ18" s="216">
        <v>1557349</v>
      </c>
      <c r="AK18" s="216">
        <v>75981</v>
      </c>
      <c r="AL18" s="216">
        <v>93138</v>
      </c>
      <c r="AM18" s="216">
        <v>60819</v>
      </c>
      <c r="AN18" s="216">
        <v>961</v>
      </c>
      <c r="AO18" s="216">
        <v>61924</v>
      </c>
      <c r="AP18" s="216">
        <v>13682</v>
      </c>
      <c r="AQ18" s="216">
        <v>10200</v>
      </c>
      <c r="AR18" s="216">
        <v>6</v>
      </c>
      <c r="AS18" s="216">
        <v>28</v>
      </c>
      <c r="AT18" s="216">
        <v>15</v>
      </c>
      <c r="AU18" s="216">
        <v>7369554</v>
      </c>
      <c r="AV18" s="215">
        <v>7791053</v>
      </c>
      <c r="AW18" s="217">
        <v>41872714</v>
      </c>
    </row>
    <row r="19" spans="1:50" ht="15" customHeight="1">
      <c r="A19" s="541">
        <v>43466</v>
      </c>
      <c r="B19" s="538">
        <v>4311105</v>
      </c>
      <c r="C19" s="196">
        <v>3982660</v>
      </c>
      <c r="D19" s="144">
        <v>240320</v>
      </c>
      <c r="E19" s="144">
        <v>55389</v>
      </c>
      <c r="F19" s="201">
        <v>380</v>
      </c>
      <c r="G19" s="144">
        <v>18244</v>
      </c>
      <c r="H19" s="197">
        <v>14112</v>
      </c>
      <c r="I19" s="197">
        <v>16652</v>
      </c>
      <c r="J19" s="197">
        <v>1373418</v>
      </c>
      <c r="K19" s="197">
        <v>404141</v>
      </c>
      <c r="L19" s="197">
        <v>330860</v>
      </c>
      <c r="M19" s="197">
        <v>12375</v>
      </c>
      <c r="N19" s="197">
        <v>11174</v>
      </c>
      <c r="O19" s="197">
        <v>7629</v>
      </c>
      <c r="P19" s="202">
        <v>32</v>
      </c>
      <c r="Q19" s="197">
        <v>1423</v>
      </c>
      <c r="R19" s="202">
        <v>362</v>
      </c>
      <c r="S19" s="203">
        <v>280</v>
      </c>
      <c r="T19" s="197">
        <v>0</v>
      </c>
      <c r="U19" s="197">
        <v>0</v>
      </c>
      <c r="V19" s="197">
        <v>0</v>
      </c>
      <c r="W19" s="198">
        <v>1742669</v>
      </c>
      <c r="X19" s="199">
        <v>1819577</v>
      </c>
      <c r="Y19" s="200">
        <v>9975021</v>
      </c>
      <c r="Z19" s="214">
        <v>15595071</v>
      </c>
      <c r="AA19" s="215">
        <v>13826757</v>
      </c>
      <c r="AB19" s="216">
        <v>1103961</v>
      </c>
      <c r="AC19" s="216">
        <v>335915</v>
      </c>
      <c r="AD19" s="216">
        <v>45245</v>
      </c>
      <c r="AE19" s="216">
        <v>260971</v>
      </c>
      <c r="AF19" s="216">
        <v>22222</v>
      </c>
      <c r="AG19" s="216">
        <v>75933</v>
      </c>
      <c r="AH19" s="216">
        <v>5502270</v>
      </c>
      <c r="AI19" s="216">
        <v>1933565</v>
      </c>
      <c r="AJ19" s="216">
        <v>1551606</v>
      </c>
      <c r="AK19" s="216">
        <v>75691</v>
      </c>
      <c r="AL19" s="216">
        <v>92603</v>
      </c>
      <c r="AM19" s="216">
        <v>60607</v>
      </c>
      <c r="AN19" s="216">
        <v>957</v>
      </c>
      <c r="AO19" s="216">
        <v>61674</v>
      </c>
      <c r="AP19" s="216">
        <v>13595</v>
      </c>
      <c r="AQ19" s="216">
        <v>10142</v>
      </c>
      <c r="AR19" s="216">
        <v>6</v>
      </c>
      <c r="AS19" s="216">
        <v>28</v>
      </c>
      <c r="AT19" s="216">
        <v>15</v>
      </c>
      <c r="AU19" s="216">
        <v>7338901</v>
      </c>
      <c r="AV19" s="215">
        <v>7756322</v>
      </c>
      <c r="AW19" s="217">
        <v>41859108</v>
      </c>
    </row>
    <row r="20" spans="1:50" ht="15" customHeight="1">
      <c r="A20" s="541">
        <v>43435</v>
      </c>
      <c r="B20" s="538">
        <v>4378098</v>
      </c>
      <c r="C20" s="196">
        <v>4041665</v>
      </c>
      <c r="D20" s="144">
        <v>247856</v>
      </c>
      <c r="E20" s="144">
        <v>56435</v>
      </c>
      <c r="F20" s="201">
        <v>372</v>
      </c>
      <c r="G20" s="144">
        <v>17642</v>
      </c>
      <c r="H20" s="197">
        <v>14128</v>
      </c>
      <c r="I20" s="197">
        <v>16550</v>
      </c>
      <c r="J20" s="197">
        <v>1370719</v>
      </c>
      <c r="K20" s="197">
        <v>402562</v>
      </c>
      <c r="L20" s="197">
        <v>329775</v>
      </c>
      <c r="M20" s="197">
        <v>12313</v>
      </c>
      <c r="N20" s="197">
        <v>11138</v>
      </c>
      <c r="O20" s="197">
        <v>7608</v>
      </c>
      <c r="P20" s="202">
        <v>30</v>
      </c>
      <c r="Q20" s="197">
        <v>1423</v>
      </c>
      <c r="R20" s="202">
        <v>362</v>
      </c>
      <c r="S20" s="203">
        <v>279</v>
      </c>
      <c r="T20" s="197">
        <v>0</v>
      </c>
      <c r="U20" s="197">
        <v>0</v>
      </c>
      <c r="V20" s="197">
        <v>0</v>
      </c>
      <c r="W20" s="198">
        <v>1738697</v>
      </c>
      <c r="X20" s="199">
        <v>1815097</v>
      </c>
      <c r="Y20" s="200">
        <v>9996531</v>
      </c>
      <c r="Z20" s="214">
        <v>16054759</v>
      </c>
      <c r="AA20" s="215">
        <v>14229170</v>
      </c>
      <c r="AB20" s="216">
        <v>1161122</v>
      </c>
      <c r="AC20" s="216">
        <v>341659</v>
      </c>
      <c r="AD20" s="216">
        <v>45384</v>
      </c>
      <c r="AE20" s="216">
        <v>254525</v>
      </c>
      <c r="AF20" s="216">
        <v>22899</v>
      </c>
      <c r="AG20" s="216">
        <v>75595</v>
      </c>
      <c r="AH20" s="216">
        <v>5490752</v>
      </c>
      <c r="AI20" s="216">
        <v>1926019</v>
      </c>
      <c r="AJ20" s="216">
        <v>1546472</v>
      </c>
      <c r="AK20" s="216">
        <v>75400</v>
      </c>
      <c r="AL20" s="216">
        <v>92188</v>
      </c>
      <c r="AM20" s="216">
        <v>60408</v>
      </c>
      <c r="AN20" s="216">
        <v>959</v>
      </c>
      <c r="AO20" s="216">
        <v>61529</v>
      </c>
      <c r="AP20" s="216">
        <v>13529</v>
      </c>
      <c r="AQ20" s="216">
        <v>10106</v>
      </c>
      <c r="AR20" s="216">
        <v>6</v>
      </c>
      <c r="AS20" s="216">
        <v>27</v>
      </c>
      <c r="AT20" s="216">
        <v>15</v>
      </c>
      <c r="AU20" s="216">
        <v>7321242</v>
      </c>
      <c r="AV20" s="215">
        <v>7736004</v>
      </c>
      <c r="AW20" s="217">
        <v>42297932</v>
      </c>
    </row>
    <row r="21" spans="1:50" ht="15" customHeight="1">
      <c r="A21" s="541">
        <v>43405</v>
      </c>
      <c r="B21" s="538">
        <v>4372119</v>
      </c>
      <c r="C21" s="196">
        <v>4037733</v>
      </c>
      <c r="D21" s="144">
        <v>246309</v>
      </c>
      <c r="E21" s="144">
        <v>56309</v>
      </c>
      <c r="F21" s="201">
        <v>446</v>
      </c>
      <c r="G21" s="144">
        <v>17310</v>
      </c>
      <c r="H21" s="197">
        <v>14012</v>
      </c>
      <c r="I21" s="197">
        <v>16553</v>
      </c>
      <c r="J21" s="197">
        <v>1366408</v>
      </c>
      <c r="K21" s="197">
        <v>401030</v>
      </c>
      <c r="L21" s="197">
        <v>328641</v>
      </c>
      <c r="M21" s="197">
        <v>12275</v>
      </c>
      <c r="N21" s="197">
        <v>11033</v>
      </c>
      <c r="O21" s="197">
        <v>7556</v>
      </c>
      <c r="P21" s="202">
        <v>30</v>
      </c>
      <c r="Q21" s="197">
        <v>1418</v>
      </c>
      <c r="R21" s="202">
        <v>360</v>
      </c>
      <c r="S21" s="203">
        <v>281</v>
      </c>
      <c r="T21" s="197">
        <v>0</v>
      </c>
      <c r="U21" s="197">
        <v>0</v>
      </c>
      <c r="V21" s="197">
        <v>0</v>
      </c>
      <c r="W21" s="198">
        <v>1733162</v>
      </c>
      <c r="X21" s="199">
        <v>1809107</v>
      </c>
      <c r="Y21" s="200">
        <v>10009613</v>
      </c>
      <c r="Z21" s="214">
        <v>16277390</v>
      </c>
      <c r="AA21" s="215">
        <v>14448590</v>
      </c>
      <c r="AB21" s="216">
        <v>1163764</v>
      </c>
      <c r="AC21" s="216">
        <v>346323</v>
      </c>
      <c r="AD21" s="216">
        <v>46705</v>
      </c>
      <c r="AE21" s="216">
        <v>249105</v>
      </c>
      <c r="AF21" s="216">
        <v>22903</v>
      </c>
      <c r="AG21" s="216">
        <v>75470</v>
      </c>
      <c r="AH21" s="216">
        <v>5474015</v>
      </c>
      <c r="AI21" s="216">
        <v>1919000</v>
      </c>
      <c r="AJ21" s="216">
        <v>1541100</v>
      </c>
      <c r="AK21" s="216">
        <v>75085</v>
      </c>
      <c r="AL21" s="216">
        <v>91678</v>
      </c>
      <c r="AM21" s="216">
        <v>60153</v>
      </c>
      <c r="AN21" s="216">
        <v>957</v>
      </c>
      <c r="AO21" s="216">
        <v>61384</v>
      </c>
      <c r="AP21" s="216">
        <v>13532</v>
      </c>
      <c r="AQ21" s="216">
        <v>10082</v>
      </c>
      <c r="AR21" s="216">
        <v>6</v>
      </c>
      <c r="AS21" s="216">
        <v>27</v>
      </c>
      <c r="AT21" s="216">
        <v>15</v>
      </c>
      <c r="AU21" s="216">
        <v>7298267</v>
      </c>
      <c r="AV21" s="215">
        <v>7711154</v>
      </c>
      <c r="AW21" s="217">
        <v>42086951</v>
      </c>
    </row>
    <row r="22" spans="1:50" ht="15" customHeight="1">
      <c r="A22" s="541">
        <v>43374</v>
      </c>
      <c r="B22" s="538">
        <v>4399199</v>
      </c>
      <c r="C22" s="196">
        <v>4065966</v>
      </c>
      <c r="D22" s="144">
        <v>243346</v>
      </c>
      <c r="E22" s="144">
        <v>58301</v>
      </c>
      <c r="F22" s="201">
        <v>445</v>
      </c>
      <c r="G22" s="144">
        <v>17401</v>
      </c>
      <c r="H22" s="197">
        <v>13740</v>
      </c>
      <c r="I22" s="197">
        <v>16593</v>
      </c>
      <c r="J22" s="197">
        <v>1361384</v>
      </c>
      <c r="K22" s="197">
        <v>399017</v>
      </c>
      <c r="L22" s="197">
        <v>327476</v>
      </c>
      <c r="M22" s="197">
        <v>12247</v>
      </c>
      <c r="N22" s="197">
        <v>10962</v>
      </c>
      <c r="O22" s="197">
        <v>7529</v>
      </c>
      <c r="P22" s="202">
        <v>31</v>
      </c>
      <c r="Q22" s="197">
        <v>1409</v>
      </c>
      <c r="R22" s="202">
        <v>360</v>
      </c>
      <c r="S22" s="203">
        <v>280</v>
      </c>
      <c r="T22" s="197">
        <v>0</v>
      </c>
      <c r="U22" s="197">
        <v>0</v>
      </c>
      <c r="V22" s="197">
        <v>0</v>
      </c>
      <c r="W22" s="198">
        <v>1726949</v>
      </c>
      <c r="X22" s="199">
        <v>1802003</v>
      </c>
      <c r="Y22" s="200">
        <v>10038098</v>
      </c>
      <c r="Z22" s="214">
        <v>16505372</v>
      </c>
      <c r="AA22" s="215">
        <v>14695062</v>
      </c>
      <c r="AB22" s="216">
        <v>1138803</v>
      </c>
      <c r="AC22" s="216">
        <v>352233</v>
      </c>
      <c r="AD22" s="216">
        <v>46711</v>
      </c>
      <c r="AE22" s="216">
        <v>249846</v>
      </c>
      <c r="AF22" s="216">
        <v>22717</v>
      </c>
      <c r="AG22" s="216">
        <v>75298</v>
      </c>
      <c r="AH22" s="216">
        <v>5451951</v>
      </c>
      <c r="AI22" s="216">
        <v>1908964</v>
      </c>
      <c r="AJ22" s="216">
        <v>1535341</v>
      </c>
      <c r="AK22" s="216">
        <v>74772</v>
      </c>
      <c r="AL22" s="216">
        <v>91026</v>
      </c>
      <c r="AM22" s="216">
        <v>59900</v>
      </c>
      <c r="AN22" s="216">
        <v>953</v>
      </c>
      <c r="AO22" s="216">
        <v>61236</v>
      </c>
      <c r="AP22" s="216">
        <v>13454</v>
      </c>
      <c r="AQ22" s="216">
        <v>10027</v>
      </c>
      <c r="AR22" s="216">
        <v>6</v>
      </c>
      <c r="AS22" s="216">
        <v>27</v>
      </c>
      <c r="AT22" s="216">
        <v>15</v>
      </c>
      <c r="AU22" s="216">
        <v>7269499</v>
      </c>
      <c r="AV22" s="215">
        <v>7677687</v>
      </c>
      <c r="AW22" s="217">
        <v>42286640</v>
      </c>
    </row>
    <row r="23" spans="1:50" ht="15" customHeight="1">
      <c r="A23" s="541">
        <v>43344</v>
      </c>
      <c r="B23" s="538">
        <v>4419700</v>
      </c>
      <c r="C23" s="196">
        <v>4096557</v>
      </c>
      <c r="D23" s="144">
        <v>234576</v>
      </c>
      <c r="E23" s="144">
        <v>57678</v>
      </c>
      <c r="F23" s="201">
        <v>416</v>
      </c>
      <c r="G23" s="144">
        <v>17144</v>
      </c>
      <c r="H23" s="197">
        <v>13329</v>
      </c>
      <c r="I23" s="197">
        <v>16557</v>
      </c>
      <c r="J23" s="197">
        <v>1356165</v>
      </c>
      <c r="K23" s="197">
        <v>397420</v>
      </c>
      <c r="L23" s="197">
        <v>326257</v>
      </c>
      <c r="M23" s="197">
        <v>12228</v>
      </c>
      <c r="N23" s="197">
        <v>10936</v>
      </c>
      <c r="O23" s="197">
        <v>7507</v>
      </c>
      <c r="P23" s="202">
        <v>32</v>
      </c>
      <c r="Q23" s="197">
        <v>1408</v>
      </c>
      <c r="R23" s="202">
        <v>365</v>
      </c>
      <c r="S23" s="203">
        <v>281</v>
      </c>
      <c r="T23" s="197">
        <v>0</v>
      </c>
      <c r="U23" s="197">
        <v>0</v>
      </c>
      <c r="V23" s="197">
        <v>0</v>
      </c>
      <c r="W23" s="198">
        <v>1720435</v>
      </c>
      <c r="X23" s="199">
        <v>1795111</v>
      </c>
      <c r="Y23" s="200">
        <v>10155314</v>
      </c>
      <c r="Z23" s="214">
        <v>16548698</v>
      </c>
      <c r="AA23" s="215">
        <v>14809349</v>
      </c>
      <c r="AB23" s="216">
        <v>1083811</v>
      </c>
      <c r="AC23" s="216">
        <v>341957</v>
      </c>
      <c r="AD23" s="216">
        <v>46807</v>
      </c>
      <c r="AE23" s="216">
        <v>245035</v>
      </c>
      <c r="AF23" s="216">
        <v>21739</v>
      </c>
      <c r="AG23" s="216">
        <v>75332</v>
      </c>
      <c r="AH23" s="216">
        <v>5428509</v>
      </c>
      <c r="AI23" s="216">
        <v>1901198</v>
      </c>
      <c r="AJ23" s="216">
        <v>1529579</v>
      </c>
      <c r="AK23" s="216">
        <v>74615</v>
      </c>
      <c r="AL23" s="216">
        <v>90841</v>
      </c>
      <c r="AM23" s="216">
        <v>59741</v>
      </c>
      <c r="AN23" s="216">
        <v>955</v>
      </c>
      <c r="AO23" s="216">
        <v>61089</v>
      </c>
      <c r="AP23" s="216">
        <v>13409</v>
      </c>
      <c r="AQ23" s="216">
        <v>9984</v>
      </c>
      <c r="AR23" s="216">
        <v>6</v>
      </c>
      <c r="AS23" s="216">
        <v>26</v>
      </c>
      <c r="AT23" s="216">
        <v>15</v>
      </c>
      <c r="AU23" s="216">
        <v>7239825</v>
      </c>
      <c r="AV23" s="215">
        <v>7645980</v>
      </c>
      <c r="AW23" s="217">
        <v>42847435</v>
      </c>
    </row>
    <row r="24" spans="1:50" ht="15" customHeight="1">
      <c r="A24" s="541">
        <v>43313</v>
      </c>
      <c r="B24" s="538">
        <v>4252311</v>
      </c>
      <c r="C24" s="196">
        <v>4014554</v>
      </c>
      <c r="D24" s="144">
        <v>192719</v>
      </c>
      <c r="E24" s="144">
        <v>15413</v>
      </c>
      <c r="F24" s="201">
        <v>437</v>
      </c>
      <c r="G24" s="144">
        <v>16903</v>
      </c>
      <c r="H24" s="197">
        <v>12285</v>
      </c>
      <c r="I24" s="197">
        <v>16643</v>
      </c>
      <c r="J24" s="197">
        <v>1353732</v>
      </c>
      <c r="K24" s="197">
        <v>397061</v>
      </c>
      <c r="L24" s="197">
        <v>325867</v>
      </c>
      <c r="M24" s="197">
        <v>12230</v>
      </c>
      <c r="N24" s="197">
        <v>10941</v>
      </c>
      <c r="O24" s="197">
        <v>7510</v>
      </c>
      <c r="P24" s="202">
        <v>32</v>
      </c>
      <c r="Q24" s="197">
        <v>1405</v>
      </c>
      <c r="R24" s="202">
        <v>365</v>
      </c>
      <c r="S24" s="203">
        <v>282</v>
      </c>
      <c r="T24" s="197">
        <v>0</v>
      </c>
      <c r="U24" s="197">
        <v>0</v>
      </c>
      <c r="V24" s="197">
        <v>0</v>
      </c>
      <c r="W24" s="198">
        <v>1717701</v>
      </c>
      <c r="X24" s="199">
        <v>1792409</v>
      </c>
      <c r="Y24" s="200">
        <v>10138885.6514</v>
      </c>
      <c r="Z24" s="214">
        <v>15862561</v>
      </c>
      <c r="AA24" s="215">
        <v>14482653</v>
      </c>
      <c r="AB24" s="216">
        <v>956932</v>
      </c>
      <c r="AC24" s="216">
        <v>112116</v>
      </c>
      <c r="AD24" s="216">
        <v>47004</v>
      </c>
      <c r="AE24" s="216">
        <v>242645</v>
      </c>
      <c r="AF24" s="216">
        <v>21211</v>
      </c>
      <c r="AG24" s="216">
        <v>75575</v>
      </c>
      <c r="AH24" s="216">
        <v>5416703</v>
      </c>
      <c r="AI24" s="216">
        <v>1898687</v>
      </c>
      <c r="AJ24" s="216">
        <v>1526808</v>
      </c>
      <c r="AK24" s="216">
        <v>74556</v>
      </c>
      <c r="AL24" s="216">
        <v>90839</v>
      </c>
      <c r="AM24" s="216">
        <v>59718</v>
      </c>
      <c r="AN24" s="216">
        <v>960</v>
      </c>
      <c r="AO24" s="216">
        <v>61027</v>
      </c>
      <c r="AP24" s="216">
        <v>13399</v>
      </c>
      <c r="AQ24" s="216">
        <v>9946</v>
      </c>
      <c r="AR24" s="216">
        <v>6</v>
      </c>
      <c r="AS24" s="216">
        <v>26</v>
      </c>
      <c r="AT24" s="216">
        <v>15</v>
      </c>
      <c r="AU24" s="216">
        <v>7225314</v>
      </c>
      <c r="AV24" s="215">
        <v>7631778</v>
      </c>
      <c r="AW24" s="217">
        <v>42752899.957149029</v>
      </c>
    </row>
    <row r="25" spans="1:50" ht="15" customHeight="1">
      <c r="A25" s="541">
        <v>43282</v>
      </c>
      <c r="B25" s="538">
        <v>4315192</v>
      </c>
      <c r="C25" s="196">
        <v>4049767</v>
      </c>
      <c r="D25" s="144">
        <v>216775</v>
      </c>
      <c r="E25" s="144">
        <v>18329</v>
      </c>
      <c r="F25" s="201">
        <v>402</v>
      </c>
      <c r="G25" s="144">
        <v>17543</v>
      </c>
      <c r="H25" s="197">
        <v>12376</v>
      </c>
      <c r="I25" s="197">
        <v>16599</v>
      </c>
      <c r="J25" s="197">
        <v>1348783</v>
      </c>
      <c r="K25" s="197">
        <v>397706</v>
      </c>
      <c r="L25" s="197">
        <v>324912</v>
      </c>
      <c r="M25" s="197">
        <v>12174</v>
      </c>
      <c r="N25" s="197">
        <v>11056</v>
      </c>
      <c r="O25" s="197">
        <v>7512</v>
      </c>
      <c r="P25" s="202">
        <v>31</v>
      </c>
      <c r="Q25" s="197">
        <v>1402</v>
      </c>
      <c r="R25" s="202">
        <v>368</v>
      </c>
      <c r="S25" s="203">
        <v>280</v>
      </c>
      <c r="T25" s="197">
        <v>0</v>
      </c>
      <c r="U25" s="197">
        <v>0</v>
      </c>
      <c r="V25" s="197">
        <v>0</v>
      </c>
      <c r="W25" s="198">
        <v>1711693</v>
      </c>
      <c r="X25" s="199">
        <v>1788119</v>
      </c>
      <c r="Y25" s="200">
        <v>10095854.531799998</v>
      </c>
      <c r="Z25" s="214">
        <v>16225581</v>
      </c>
      <c r="AA25" s="215">
        <v>14664384</v>
      </c>
      <c r="AB25" s="216">
        <v>1123394</v>
      </c>
      <c r="AC25" s="216">
        <v>120696</v>
      </c>
      <c r="AD25" s="216">
        <v>47132</v>
      </c>
      <c r="AE25" s="216">
        <v>248713</v>
      </c>
      <c r="AF25" s="216">
        <v>21262</v>
      </c>
      <c r="AG25" s="216">
        <v>75376</v>
      </c>
      <c r="AH25" s="216">
        <v>5394078</v>
      </c>
      <c r="AI25" s="216">
        <v>1903083</v>
      </c>
      <c r="AJ25" s="216">
        <v>1522468</v>
      </c>
      <c r="AK25" s="216">
        <v>74263</v>
      </c>
      <c r="AL25" s="216">
        <v>91793</v>
      </c>
      <c r="AM25" s="216">
        <v>59687</v>
      </c>
      <c r="AN25" s="216">
        <v>967</v>
      </c>
      <c r="AO25" s="216">
        <v>60918</v>
      </c>
      <c r="AP25" s="216">
        <v>13496</v>
      </c>
      <c r="AQ25" s="216">
        <v>9895</v>
      </c>
      <c r="AR25" s="216">
        <v>6</v>
      </c>
      <c r="AS25" s="216">
        <v>28</v>
      </c>
      <c r="AT25" s="216">
        <v>15</v>
      </c>
      <c r="AU25" s="216">
        <v>7197673</v>
      </c>
      <c r="AV25" s="215">
        <v>7614008</v>
      </c>
      <c r="AW25" s="217">
        <v>42694003.221544266</v>
      </c>
    </row>
    <row r="26" spans="1:50" ht="15" customHeight="1">
      <c r="A26" s="541">
        <v>43252</v>
      </c>
      <c r="B26" s="538">
        <v>4405127</v>
      </c>
      <c r="C26" s="196">
        <v>4056114</v>
      </c>
      <c r="D26" s="144">
        <v>252695</v>
      </c>
      <c r="E26" s="144">
        <v>66115</v>
      </c>
      <c r="F26" s="201">
        <v>398</v>
      </c>
      <c r="G26" s="144">
        <v>17636</v>
      </c>
      <c r="H26" s="197">
        <v>12169</v>
      </c>
      <c r="I26" s="197">
        <v>16611</v>
      </c>
      <c r="J26" s="197">
        <v>1345997</v>
      </c>
      <c r="K26" s="197">
        <v>397600</v>
      </c>
      <c r="L26" s="197">
        <v>324308</v>
      </c>
      <c r="M26" s="197">
        <v>12151</v>
      </c>
      <c r="N26" s="197">
        <v>11077</v>
      </c>
      <c r="O26" s="197">
        <v>7499</v>
      </c>
      <c r="P26" s="202">
        <v>31</v>
      </c>
      <c r="Q26" s="197">
        <v>1401</v>
      </c>
      <c r="R26" s="202">
        <v>367</v>
      </c>
      <c r="S26" s="203">
        <v>278</v>
      </c>
      <c r="T26" s="197">
        <v>0</v>
      </c>
      <c r="U26" s="197">
        <v>0</v>
      </c>
      <c r="V26" s="197">
        <v>0</v>
      </c>
      <c r="W26" s="198">
        <v>1708276</v>
      </c>
      <c r="X26" s="199">
        <v>1785235</v>
      </c>
      <c r="Y26" s="200">
        <v>10138816.482999999</v>
      </c>
      <c r="Z26" s="214">
        <v>16494687</v>
      </c>
      <c r="AA26" s="215">
        <v>14570283</v>
      </c>
      <c r="AB26" s="216">
        <v>1259391</v>
      </c>
      <c r="AC26" s="216">
        <v>347520</v>
      </c>
      <c r="AD26" s="216">
        <v>47249</v>
      </c>
      <c r="AE26" s="216">
        <v>249105</v>
      </c>
      <c r="AF26" s="216">
        <v>21139</v>
      </c>
      <c r="AG26" s="216">
        <v>75379</v>
      </c>
      <c r="AH26" s="216">
        <v>5383281</v>
      </c>
      <c r="AI26" s="216">
        <v>1902579</v>
      </c>
      <c r="AJ26" s="216">
        <v>1519053</v>
      </c>
      <c r="AK26" s="216">
        <v>74047</v>
      </c>
      <c r="AL26" s="216">
        <v>91663</v>
      </c>
      <c r="AM26" s="216">
        <v>59461</v>
      </c>
      <c r="AN26" s="216">
        <v>966</v>
      </c>
      <c r="AO26" s="216">
        <v>60819</v>
      </c>
      <c r="AP26" s="216">
        <v>13507</v>
      </c>
      <c r="AQ26" s="216">
        <v>9872</v>
      </c>
      <c r="AR26" s="216">
        <v>6</v>
      </c>
      <c r="AS26" s="216">
        <v>23</v>
      </c>
      <c r="AT26" s="216">
        <v>14</v>
      </c>
      <c r="AU26" s="216">
        <v>7182898</v>
      </c>
      <c r="AV26" s="215">
        <v>7602270</v>
      </c>
      <c r="AW26" s="217">
        <v>43095114.277135089</v>
      </c>
    </row>
    <row r="27" spans="1:50" ht="15" customHeight="1">
      <c r="A27" s="541">
        <v>43221</v>
      </c>
      <c r="B27" s="538">
        <v>4454557</v>
      </c>
      <c r="C27" s="196">
        <v>4115039</v>
      </c>
      <c r="D27" s="144">
        <v>242342</v>
      </c>
      <c r="E27" s="144">
        <v>66252</v>
      </c>
      <c r="F27" s="201">
        <v>396</v>
      </c>
      <c r="G27" s="144">
        <v>18297</v>
      </c>
      <c r="H27" s="197">
        <v>12231</v>
      </c>
      <c r="I27" s="197">
        <v>16474</v>
      </c>
      <c r="J27" s="197">
        <v>1336627</v>
      </c>
      <c r="K27" s="197">
        <v>395771</v>
      </c>
      <c r="L27" s="197">
        <v>321813</v>
      </c>
      <c r="M27" s="197">
        <v>12104</v>
      </c>
      <c r="N27" s="197">
        <v>10988</v>
      </c>
      <c r="O27" s="197">
        <v>7430</v>
      </c>
      <c r="P27" s="202">
        <v>32</v>
      </c>
      <c r="Q27" s="197">
        <v>1392</v>
      </c>
      <c r="R27" s="202">
        <v>369</v>
      </c>
      <c r="S27" s="203">
        <v>282</v>
      </c>
      <c r="T27" s="197">
        <v>0</v>
      </c>
      <c r="U27" s="197">
        <v>0</v>
      </c>
      <c r="V27" s="197">
        <v>0</v>
      </c>
      <c r="W27" s="198">
        <v>1696154</v>
      </c>
      <c r="X27" s="199">
        <v>1773757</v>
      </c>
      <c r="Y27" s="200">
        <v>10115363.1555</v>
      </c>
      <c r="Z27" s="214">
        <v>16617826</v>
      </c>
      <c r="AA27" s="215">
        <v>14729306</v>
      </c>
      <c r="AB27" s="216">
        <v>1174212</v>
      </c>
      <c r="AC27" s="216">
        <v>360101</v>
      </c>
      <c r="AD27" s="216">
        <v>47451</v>
      </c>
      <c r="AE27" s="216">
        <v>285150</v>
      </c>
      <c r="AF27" s="216">
        <v>21606</v>
      </c>
      <c r="AG27" s="216">
        <v>74836</v>
      </c>
      <c r="AH27" s="216">
        <v>5346698</v>
      </c>
      <c r="AI27" s="216">
        <v>1893692</v>
      </c>
      <c r="AJ27" s="216">
        <v>1507097</v>
      </c>
      <c r="AK27" s="216">
        <v>73763</v>
      </c>
      <c r="AL27" s="216">
        <v>90957</v>
      </c>
      <c r="AM27" s="216">
        <v>58916</v>
      </c>
      <c r="AN27" s="216">
        <v>962</v>
      </c>
      <c r="AO27" s="216">
        <v>60521</v>
      </c>
      <c r="AP27" s="216">
        <v>13479</v>
      </c>
      <c r="AQ27" s="216">
        <v>9826</v>
      </c>
      <c r="AR27" s="216">
        <v>6</v>
      </c>
      <c r="AS27" s="216">
        <v>24</v>
      </c>
      <c r="AT27" s="216">
        <v>14</v>
      </c>
      <c r="AU27" s="216">
        <v>7132639</v>
      </c>
      <c r="AV27" s="215">
        <v>7554938</v>
      </c>
      <c r="AW27" s="217">
        <v>42882139.758628659</v>
      </c>
    </row>
    <row r="28" spans="1:50" ht="15" customHeight="1">
      <c r="A28" s="541">
        <v>43191</v>
      </c>
      <c r="B28" s="538">
        <v>4448303</v>
      </c>
      <c r="C28" s="196">
        <v>4105918</v>
      </c>
      <c r="D28" s="144">
        <v>246086</v>
      </c>
      <c r="E28" s="144">
        <v>65357</v>
      </c>
      <c r="F28" s="201">
        <v>405</v>
      </c>
      <c r="G28" s="144">
        <v>18339</v>
      </c>
      <c r="H28" s="197">
        <v>12198</v>
      </c>
      <c r="I28" s="197">
        <v>16449</v>
      </c>
      <c r="J28" s="197">
        <v>1331946</v>
      </c>
      <c r="K28" s="197">
        <v>394828</v>
      </c>
      <c r="L28" s="197">
        <v>321906</v>
      </c>
      <c r="M28" s="197">
        <v>12068</v>
      </c>
      <c r="N28" s="197">
        <v>10981</v>
      </c>
      <c r="O28" s="197">
        <v>7445</v>
      </c>
      <c r="P28" s="202">
        <v>32</v>
      </c>
      <c r="Q28" s="197">
        <v>1384</v>
      </c>
      <c r="R28" s="202">
        <v>364</v>
      </c>
      <c r="S28" s="203">
        <v>281</v>
      </c>
      <c r="T28" s="197">
        <v>0</v>
      </c>
      <c r="U28" s="197">
        <v>0</v>
      </c>
      <c r="V28" s="197">
        <v>0</v>
      </c>
      <c r="W28" s="198">
        <v>1691511</v>
      </c>
      <c r="X28" s="199">
        <v>1768052</v>
      </c>
      <c r="Y28" s="200">
        <v>10208448.536</v>
      </c>
      <c r="Z28" s="214">
        <v>16437334</v>
      </c>
      <c r="AA28" s="215">
        <v>14527332</v>
      </c>
      <c r="AB28" s="216">
        <v>1188646</v>
      </c>
      <c r="AC28" s="216">
        <v>355495</v>
      </c>
      <c r="AD28" s="216">
        <v>47666</v>
      </c>
      <c r="AE28" s="216">
        <v>296050</v>
      </c>
      <c r="AF28" s="216">
        <v>22145</v>
      </c>
      <c r="AG28" s="216">
        <v>74808</v>
      </c>
      <c r="AH28" s="216">
        <v>5328105</v>
      </c>
      <c r="AI28" s="216">
        <v>1888710</v>
      </c>
      <c r="AJ28" s="216">
        <v>1507139</v>
      </c>
      <c r="AK28" s="216">
        <v>73568</v>
      </c>
      <c r="AL28" s="216">
        <v>90684</v>
      </c>
      <c r="AM28" s="216">
        <v>58916</v>
      </c>
      <c r="AN28" s="216">
        <v>969</v>
      </c>
      <c r="AO28" s="216">
        <v>60367</v>
      </c>
      <c r="AP28" s="216">
        <v>13427</v>
      </c>
      <c r="AQ28" s="216">
        <v>9784</v>
      </c>
      <c r="AR28" s="216">
        <v>6</v>
      </c>
      <c r="AS28" s="216">
        <v>24</v>
      </c>
      <c r="AT28" s="216">
        <v>14</v>
      </c>
      <c r="AU28" s="216">
        <v>7113676</v>
      </c>
      <c r="AV28" s="215">
        <v>7530668</v>
      </c>
      <c r="AW28" s="217">
        <v>42962124.134010307</v>
      </c>
    </row>
    <row r="29" spans="1:50" ht="15" customHeight="1">
      <c r="A29" s="541">
        <v>43160</v>
      </c>
      <c r="B29" s="538">
        <v>4455040</v>
      </c>
      <c r="C29" s="196">
        <v>4107912</v>
      </c>
      <c r="D29" s="144">
        <v>250989</v>
      </c>
      <c r="E29" s="144">
        <v>65353</v>
      </c>
      <c r="F29" s="201">
        <v>412</v>
      </c>
      <c r="G29" s="144">
        <v>18275</v>
      </c>
      <c r="H29" s="197">
        <v>12099</v>
      </c>
      <c r="I29" s="197">
        <v>16407</v>
      </c>
      <c r="J29" s="197">
        <v>1326619</v>
      </c>
      <c r="K29" s="197">
        <v>393301</v>
      </c>
      <c r="L29" s="197">
        <v>320781</v>
      </c>
      <c r="M29" s="197">
        <v>12031</v>
      </c>
      <c r="N29" s="197">
        <v>10931</v>
      </c>
      <c r="O29" s="197">
        <v>7413</v>
      </c>
      <c r="P29" s="202">
        <v>32</v>
      </c>
      <c r="Q29" s="197">
        <v>1380</v>
      </c>
      <c r="R29" s="202">
        <v>365</v>
      </c>
      <c r="S29" s="203">
        <v>281</v>
      </c>
      <c r="T29" s="197">
        <v>0</v>
      </c>
      <c r="U29" s="197">
        <v>0</v>
      </c>
      <c r="V29" s="197">
        <v>0</v>
      </c>
      <c r="W29" s="198">
        <v>1684944</v>
      </c>
      <c r="X29" s="199">
        <v>1761066</v>
      </c>
      <c r="Y29" s="200">
        <v>10202650.524</v>
      </c>
      <c r="Z29" s="214">
        <v>16234723</v>
      </c>
      <c r="AA29" s="215">
        <v>14325806</v>
      </c>
      <c r="AB29" s="216">
        <v>1180731</v>
      </c>
      <c r="AC29" s="216">
        <v>358143</v>
      </c>
      <c r="AD29" s="216">
        <v>47915</v>
      </c>
      <c r="AE29" s="216">
        <v>300038</v>
      </c>
      <c r="AF29" s="216">
        <v>22090</v>
      </c>
      <c r="AG29" s="216">
        <v>74738</v>
      </c>
      <c r="AH29" s="216">
        <v>5307508</v>
      </c>
      <c r="AI29" s="216">
        <v>1881115</v>
      </c>
      <c r="AJ29" s="216">
        <v>1501301</v>
      </c>
      <c r="AK29" s="216">
        <v>73231</v>
      </c>
      <c r="AL29" s="216">
        <v>90222</v>
      </c>
      <c r="AM29" s="216">
        <v>58676</v>
      </c>
      <c r="AN29" s="216">
        <v>966</v>
      </c>
      <c r="AO29" s="216">
        <v>60155</v>
      </c>
      <c r="AP29" s="216">
        <v>13398</v>
      </c>
      <c r="AQ29" s="216">
        <v>9737</v>
      </c>
      <c r="AR29" s="216">
        <v>6</v>
      </c>
      <c r="AS29" s="216">
        <v>24</v>
      </c>
      <c r="AT29" s="216">
        <v>14</v>
      </c>
      <c r="AU29" s="216">
        <v>7086332</v>
      </c>
      <c r="AV29" s="215">
        <v>7501363</v>
      </c>
      <c r="AW29" s="217">
        <v>42954703.521502472</v>
      </c>
      <c r="AX29" s="335"/>
    </row>
    <row r="30" spans="1:50" ht="15" customHeight="1">
      <c r="A30" s="541">
        <v>43132</v>
      </c>
      <c r="B30" s="538">
        <v>4431581</v>
      </c>
      <c r="C30" s="196">
        <v>4083271</v>
      </c>
      <c r="D30" s="144">
        <v>250775</v>
      </c>
      <c r="E30" s="144">
        <v>66443</v>
      </c>
      <c r="F30" s="201">
        <v>391</v>
      </c>
      <c r="G30" s="144">
        <v>18394</v>
      </c>
      <c r="H30" s="197">
        <v>12307</v>
      </c>
      <c r="I30" s="197">
        <v>16452</v>
      </c>
      <c r="J30" s="197">
        <v>1323501</v>
      </c>
      <c r="K30" s="197">
        <v>392203</v>
      </c>
      <c r="L30" s="197">
        <v>319741</v>
      </c>
      <c r="M30" s="197">
        <v>12031</v>
      </c>
      <c r="N30" s="197">
        <v>10930</v>
      </c>
      <c r="O30" s="197">
        <v>7409</v>
      </c>
      <c r="P30" s="203">
        <v>33</v>
      </c>
      <c r="Q30" s="197">
        <v>1373</v>
      </c>
      <c r="R30" s="197">
        <v>363</v>
      </c>
      <c r="S30" s="203">
        <v>280</v>
      </c>
      <c r="T30" s="197">
        <v>0</v>
      </c>
      <c r="U30" s="197">
        <v>0</v>
      </c>
      <c r="V30" s="197">
        <v>0</v>
      </c>
      <c r="W30" s="198">
        <v>1680820</v>
      </c>
      <c r="X30" s="199">
        <v>1756886</v>
      </c>
      <c r="Y30" s="200">
        <v>10166736.855</v>
      </c>
      <c r="Z30" s="214">
        <v>16018220</v>
      </c>
      <c r="AA30" s="215">
        <v>14127524</v>
      </c>
      <c r="AB30" s="216">
        <v>1150782</v>
      </c>
      <c r="AC30" s="216">
        <v>362732</v>
      </c>
      <c r="AD30" s="216">
        <v>48031</v>
      </c>
      <c r="AE30" s="216">
        <v>307067</v>
      </c>
      <c r="AF30" s="216">
        <v>22084</v>
      </c>
      <c r="AG30" s="216">
        <v>74925</v>
      </c>
      <c r="AH30" s="216">
        <v>5294941</v>
      </c>
      <c r="AI30" s="216">
        <v>1877339</v>
      </c>
      <c r="AJ30" s="216">
        <v>1497719</v>
      </c>
      <c r="AK30" s="216">
        <v>73187</v>
      </c>
      <c r="AL30" s="216">
        <v>90337</v>
      </c>
      <c r="AM30" s="216">
        <v>58689</v>
      </c>
      <c r="AN30" s="216">
        <v>973</v>
      </c>
      <c r="AO30" s="216">
        <v>60013</v>
      </c>
      <c r="AP30" s="216">
        <v>13346</v>
      </c>
      <c r="AQ30" s="216">
        <v>9695</v>
      </c>
      <c r="AR30" s="216">
        <v>6</v>
      </c>
      <c r="AS30" s="216">
        <v>24</v>
      </c>
      <c r="AT30" s="216">
        <v>14</v>
      </c>
      <c r="AU30" s="216">
        <v>7070162</v>
      </c>
      <c r="AV30" s="215">
        <v>7485091</v>
      </c>
      <c r="AW30" s="217">
        <v>42888377.642258406</v>
      </c>
    </row>
    <row r="31" spans="1:50" ht="15" customHeight="1">
      <c r="A31" s="541">
        <v>43101</v>
      </c>
      <c r="B31" s="538">
        <v>4432983</v>
      </c>
      <c r="C31" s="196">
        <v>4106048</v>
      </c>
      <c r="D31" s="144">
        <v>229527</v>
      </c>
      <c r="E31" s="144">
        <v>66526</v>
      </c>
      <c r="F31" s="201">
        <v>418</v>
      </c>
      <c r="G31" s="144">
        <v>18228</v>
      </c>
      <c r="H31" s="197">
        <v>12236</v>
      </c>
      <c r="I31" s="197">
        <v>16489</v>
      </c>
      <c r="J31" s="197">
        <v>1317937</v>
      </c>
      <c r="K31" s="197">
        <v>390660</v>
      </c>
      <c r="L31" s="197">
        <v>318599</v>
      </c>
      <c r="M31" s="197">
        <v>12002</v>
      </c>
      <c r="N31" s="197">
        <v>10894</v>
      </c>
      <c r="O31" s="197">
        <v>7378</v>
      </c>
      <c r="P31" s="203">
        <v>32</v>
      </c>
      <c r="Q31" s="197">
        <v>1357</v>
      </c>
      <c r="R31" s="197">
        <v>363</v>
      </c>
      <c r="S31" s="203">
        <v>281</v>
      </c>
      <c r="T31" s="197">
        <v>0</v>
      </c>
      <c r="U31" s="197">
        <v>0</v>
      </c>
      <c r="V31" s="197">
        <v>0</v>
      </c>
      <c r="W31" s="198">
        <v>1674075</v>
      </c>
      <c r="X31" s="199">
        <v>1749734</v>
      </c>
      <c r="Y31" s="200">
        <v>10233547.337599998</v>
      </c>
      <c r="Z31" s="214">
        <v>16038268</v>
      </c>
      <c r="AA31" s="215">
        <v>14218231</v>
      </c>
      <c r="AB31" s="216">
        <v>1079844</v>
      </c>
      <c r="AC31" s="216">
        <v>358453</v>
      </c>
      <c r="AD31" s="216">
        <v>48136</v>
      </c>
      <c r="AE31" s="216">
        <v>311877</v>
      </c>
      <c r="AF31" s="216">
        <v>21727</v>
      </c>
      <c r="AG31" s="216">
        <v>75009</v>
      </c>
      <c r="AH31" s="216">
        <v>5272491</v>
      </c>
      <c r="AI31" s="216">
        <v>1869839</v>
      </c>
      <c r="AJ31" s="216">
        <v>1492415</v>
      </c>
      <c r="AK31" s="216">
        <v>73025</v>
      </c>
      <c r="AL31" s="216">
        <v>89902</v>
      </c>
      <c r="AM31" s="216">
        <v>58460</v>
      </c>
      <c r="AN31" s="216">
        <v>972</v>
      </c>
      <c r="AO31" s="216">
        <v>59755</v>
      </c>
      <c r="AP31" s="216">
        <v>13285</v>
      </c>
      <c r="AQ31" s="216">
        <v>9645</v>
      </c>
      <c r="AR31" s="216">
        <v>6</v>
      </c>
      <c r="AS31" s="216">
        <v>24</v>
      </c>
      <c r="AT31" s="216">
        <v>14</v>
      </c>
      <c r="AU31" s="216">
        <v>7041792</v>
      </c>
      <c r="AV31" s="215">
        <v>7454308</v>
      </c>
      <c r="AW31" s="217">
        <v>43243212.382249653</v>
      </c>
    </row>
    <row r="32" spans="1:50" ht="15" customHeight="1">
      <c r="A32" s="541">
        <v>43070</v>
      </c>
      <c r="B32" s="538">
        <v>4462970</v>
      </c>
      <c r="C32" s="196">
        <v>4126798</v>
      </c>
      <c r="D32" s="144">
        <v>236521</v>
      </c>
      <c r="E32" s="144">
        <v>68344</v>
      </c>
      <c r="F32" s="201">
        <v>397</v>
      </c>
      <c r="G32" s="144">
        <v>18411</v>
      </c>
      <c r="H32" s="197">
        <v>12499</v>
      </c>
      <c r="I32" s="197">
        <v>16493</v>
      </c>
      <c r="J32" s="197">
        <v>1314460</v>
      </c>
      <c r="K32" s="197">
        <v>389172</v>
      </c>
      <c r="L32" s="197">
        <v>317407</v>
      </c>
      <c r="M32" s="197">
        <v>11995</v>
      </c>
      <c r="N32" s="197">
        <v>10830</v>
      </c>
      <c r="O32" s="197">
        <v>7338</v>
      </c>
      <c r="P32" s="203">
        <v>32</v>
      </c>
      <c r="Q32" s="197">
        <v>1351</v>
      </c>
      <c r="R32" s="197">
        <v>359</v>
      </c>
      <c r="S32" s="203">
        <v>281</v>
      </c>
      <c r="T32" s="197">
        <v>0</v>
      </c>
      <c r="U32" s="197">
        <v>0</v>
      </c>
      <c r="V32" s="197">
        <v>0</v>
      </c>
      <c r="W32" s="198">
        <v>1669357</v>
      </c>
      <c r="X32" s="199">
        <v>1744692</v>
      </c>
      <c r="Y32" s="200">
        <v>10228664.925800001</v>
      </c>
      <c r="Z32" s="214">
        <v>16369073</v>
      </c>
      <c r="AA32" s="215">
        <v>14477817</v>
      </c>
      <c r="AB32" s="216">
        <v>1136055</v>
      </c>
      <c r="AC32" s="216">
        <v>368373</v>
      </c>
      <c r="AD32" s="216">
        <v>50602</v>
      </c>
      <c r="AE32" s="216">
        <v>314634</v>
      </c>
      <c r="AF32" s="216">
        <v>21592</v>
      </c>
      <c r="AG32" s="216">
        <v>74999</v>
      </c>
      <c r="AH32" s="216">
        <v>5259733</v>
      </c>
      <c r="AI32" s="216">
        <v>1863262</v>
      </c>
      <c r="AJ32" s="216">
        <v>1487361</v>
      </c>
      <c r="AK32" s="216">
        <v>72825</v>
      </c>
      <c r="AL32" s="216">
        <v>89476</v>
      </c>
      <c r="AM32" s="216">
        <v>58241</v>
      </c>
      <c r="AN32" s="216">
        <v>979</v>
      </c>
      <c r="AO32" s="216">
        <v>59585</v>
      </c>
      <c r="AP32" s="216">
        <v>13242</v>
      </c>
      <c r="AQ32" s="216">
        <v>9609</v>
      </c>
      <c r="AR32" s="216">
        <v>6</v>
      </c>
      <c r="AS32" s="216">
        <v>25</v>
      </c>
      <c r="AT32" s="216">
        <v>14</v>
      </c>
      <c r="AU32" s="216">
        <v>7023352</v>
      </c>
      <c r="AV32" s="215">
        <v>7434132</v>
      </c>
      <c r="AW32" s="217">
        <v>43375332.158319265</v>
      </c>
    </row>
    <row r="33" spans="1:49" ht="15" customHeight="1">
      <c r="A33" s="541">
        <v>43040</v>
      </c>
      <c r="B33" s="538">
        <v>4460875</v>
      </c>
      <c r="C33" s="196">
        <v>4117183</v>
      </c>
      <c r="D33" s="144">
        <v>241916</v>
      </c>
      <c r="E33" s="144">
        <v>70235</v>
      </c>
      <c r="F33" s="201">
        <v>390</v>
      </c>
      <c r="G33" s="144">
        <v>18510</v>
      </c>
      <c r="H33" s="197">
        <v>12641</v>
      </c>
      <c r="I33" s="197">
        <v>16527</v>
      </c>
      <c r="J33" s="197">
        <v>1310086</v>
      </c>
      <c r="K33" s="197">
        <v>387315</v>
      </c>
      <c r="L33" s="197">
        <v>316186</v>
      </c>
      <c r="M33" s="197">
        <v>11942</v>
      </c>
      <c r="N33" s="197">
        <v>10742</v>
      </c>
      <c r="O33" s="197">
        <v>7299</v>
      </c>
      <c r="P33" s="203">
        <v>31</v>
      </c>
      <c r="Q33" s="197">
        <v>1349</v>
      </c>
      <c r="R33" s="197">
        <v>356</v>
      </c>
      <c r="S33" s="203">
        <v>278</v>
      </c>
      <c r="T33" s="197">
        <v>0</v>
      </c>
      <c r="U33" s="197">
        <v>0</v>
      </c>
      <c r="V33" s="197">
        <v>0</v>
      </c>
      <c r="W33" s="198">
        <v>1663698</v>
      </c>
      <c r="X33" s="199">
        <v>1738348</v>
      </c>
      <c r="Y33" s="200">
        <v>10062281.8912</v>
      </c>
      <c r="Z33" s="214">
        <v>16475441</v>
      </c>
      <c r="AA33" s="215">
        <v>14555878</v>
      </c>
      <c r="AB33" s="216">
        <v>1159417</v>
      </c>
      <c r="AC33" s="216">
        <v>371819</v>
      </c>
      <c r="AD33" s="216">
        <v>50994</v>
      </c>
      <c r="AE33" s="218">
        <v>315684</v>
      </c>
      <c r="AF33" s="216">
        <v>21649</v>
      </c>
      <c r="AG33" s="216">
        <v>74986</v>
      </c>
      <c r="AH33" s="216">
        <v>5243359</v>
      </c>
      <c r="AI33" s="216">
        <v>1853902</v>
      </c>
      <c r="AJ33" s="216">
        <v>1481465</v>
      </c>
      <c r="AK33" s="216">
        <v>72532</v>
      </c>
      <c r="AL33" s="216">
        <v>88786</v>
      </c>
      <c r="AM33" s="216">
        <v>57961</v>
      </c>
      <c r="AN33" s="216">
        <v>982</v>
      </c>
      <c r="AO33" s="216">
        <v>59417</v>
      </c>
      <c r="AP33" s="216">
        <v>13160</v>
      </c>
      <c r="AQ33" s="216">
        <v>9547</v>
      </c>
      <c r="AR33" s="216">
        <v>6</v>
      </c>
      <c r="AS33" s="216">
        <v>25</v>
      </c>
      <c r="AT33" s="216">
        <v>14</v>
      </c>
      <c r="AU33" s="216">
        <v>7000269</v>
      </c>
      <c r="AV33" s="215">
        <v>7407155</v>
      </c>
      <c r="AW33" s="217">
        <v>42870054.950918332</v>
      </c>
    </row>
    <row r="34" spans="1:49" ht="15" customHeight="1">
      <c r="A34" s="541">
        <v>43009</v>
      </c>
      <c r="B34" s="538">
        <v>4461586</v>
      </c>
      <c r="C34" s="196">
        <v>4117917</v>
      </c>
      <c r="D34" s="144">
        <v>239737</v>
      </c>
      <c r="E34" s="144">
        <v>72543</v>
      </c>
      <c r="F34" s="201">
        <v>412</v>
      </c>
      <c r="G34" s="144">
        <v>18357</v>
      </c>
      <c r="H34" s="197">
        <v>12620</v>
      </c>
      <c r="I34" s="197">
        <v>16502</v>
      </c>
      <c r="J34" s="197">
        <v>1304521</v>
      </c>
      <c r="K34" s="197">
        <v>385050</v>
      </c>
      <c r="L34" s="197">
        <v>314055</v>
      </c>
      <c r="M34" s="197">
        <v>11909</v>
      </c>
      <c r="N34" s="197">
        <v>10655</v>
      </c>
      <c r="O34" s="197">
        <v>7252</v>
      </c>
      <c r="P34" s="203">
        <v>32</v>
      </c>
      <c r="Q34" s="197">
        <v>1341</v>
      </c>
      <c r="R34" s="197">
        <v>351</v>
      </c>
      <c r="S34" s="203">
        <v>276</v>
      </c>
      <c r="T34" s="197">
        <v>0</v>
      </c>
      <c r="U34" s="197">
        <v>0</v>
      </c>
      <c r="V34" s="197">
        <v>0</v>
      </c>
      <c r="W34" s="198">
        <v>1655888</v>
      </c>
      <c r="X34" s="199">
        <v>1730361</v>
      </c>
      <c r="Y34" s="200">
        <v>10065546.685179999</v>
      </c>
      <c r="Z34" s="214">
        <v>16553367</v>
      </c>
      <c r="AA34" s="215">
        <v>14644895</v>
      </c>
      <c r="AB34" s="216">
        <v>1140974</v>
      </c>
      <c r="AC34" s="216">
        <v>377644</v>
      </c>
      <c r="AD34" s="216">
        <v>52543</v>
      </c>
      <c r="AE34" s="216">
        <v>315626</v>
      </c>
      <c r="AF34" s="216">
        <v>21685</v>
      </c>
      <c r="AG34" s="216">
        <v>74888</v>
      </c>
      <c r="AH34" s="216">
        <v>5222048</v>
      </c>
      <c r="AI34" s="216">
        <v>1843332</v>
      </c>
      <c r="AJ34" s="216">
        <v>1471843</v>
      </c>
      <c r="AK34" s="216">
        <v>72209</v>
      </c>
      <c r="AL34" s="216">
        <v>88023</v>
      </c>
      <c r="AM34" s="216">
        <v>57628</v>
      </c>
      <c r="AN34" s="216">
        <v>988</v>
      </c>
      <c r="AO34" s="216">
        <v>59205</v>
      </c>
      <c r="AP34" s="216">
        <v>13080</v>
      </c>
      <c r="AQ34" s="216">
        <v>9479</v>
      </c>
      <c r="AR34" s="216">
        <v>6</v>
      </c>
      <c r="AS34" s="216">
        <v>24</v>
      </c>
      <c r="AT34" s="216">
        <v>14</v>
      </c>
      <c r="AU34" s="216">
        <v>6968308</v>
      </c>
      <c r="AV34" s="215">
        <v>7373803</v>
      </c>
      <c r="AW34" s="217">
        <v>42888150.177609786</v>
      </c>
    </row>
    <row r="35" spans="1:49" ht="15" customHeight="1">
      <c r="A35" s="541">
        <v>42979</v>
      </c>
      <c r="B35" s="538">
        <v>4442398</v>
      </c>
      <c r="C35" s="196">
        <v>4094131</v>
      </c>
      <c r="D35" s="144">
        <v>248047</v>
      </c>
      <c r="E35" s="144">
        <v>70203</v>
      </c>
      <c r="F35" s="201">
        <v>425</v>
      </c>
      <c r="G35" s="144">
        <v>17172</v>
      </c>
      <c r="H35" s="197">
        <v>12420</v>
      </c>
      <c r="I35" s="197">
        <v>16543</v>
      </c>
      <c r="J35" s="197">
        <v>1301477</v>
      </c>
      <c r="K35" s="197">
        <v>384631</v>
      </c>
      <c r="L35" s="197">
        <v>313964</v>
      </c>
      <c r="M35" s="197">
        <v>11901</v>
      </c>
      <c r="N35" s="197">
        <v>10667</v>
      </c>
      <c r="O35" s="197">
        <v>7249</v>
      </c>
      <c r="P35" s="203">
        <v>33</v>
      </c>
      <c r="Q35" s="197">
        <v>1334</v>
      </c>
      <c r="R35" s="197">
        <v>355</v>
      </c>
      <c r="S35" s="203">
        <v>388</v>
      </c>
      <c r="T35" s="197">
        <v>0</v>
      </c>
      <c r="U35" s="197">
        <v>0</v>
      </c>
      <c r="V35" s="197">
        <v>0</v>
      </c>
      <c r="W35" s="198">
        <v>1652889</v>
      </c>
      <c r="X35" s="199">
        <v>1726941</v>
      </c>
      <c r="Y35" s="200">
        <v>9983232.6999999993</v>
      </c>
      <c r="Z35" s="214">
        <v>16440704</v>
      </c>
      <c r="AA35" s="215">
        <v>14547574</v>
      </c>
      <c r="AB35" s="216">
        <v>1129159</v>
      </c>
      <c r="AC35" s="216">
        <v>372807</v>
      </c>
      <c r="AD35" s="216">
        <v>52907</v>
      </c>
      <c r="AE35" s="216">
        <v>316644</v>
      </c>
      <c r="AF35" s="216">
        <v>21613</v>
      </c>
      <c r="AG35" s="216">
        <v>74996</v>
      </c>
      <c r="AH35" s="216">
        <v>5208254</v>
      </c>
      <c r="AI35" s="216">
        <v>1841311</v>
      </c>
      <c r="AJ35" s="216">
        <v>1470979</v>
      </c>
      <c r="AK35" s="216">
        <v>72126</v>
      </c>
      <c r="AL35" s="216">
        <v>88048</v>
      </c>
      <c r="AM35" s="216">
        <v>57558</v>
      </c>
      <c r="AN35" s="216">
        <v>996</v>
      </c>
      <c r="AO35" s="216">
        <v>59065</v>
      </c>
      <c r="AP35" s="216">
        <v>13102</v>
      </c>
      <c r="AQ35" s="216">
        <v>9459</v>
      </c>
      <c r="AR35" s="216">
        <v>6</v>
      </c>
      <c r="AS35" s="216">
        <v>24</v>
      </c>
      <c r="AT35" s="216">
        <v>14</v>
      </c>
      <c r="AU35" s="216">
        <v>6953453</v>
      </c>
      <c r="AV35" s="215">
        <v>7357928</v>
      </c>
      <c r="AW35" s="217">
        <v>42649173.887051232</v>
      </c>
    </row>
    <row r="36" spans="1:49" ht="15" customHeight="1">
      <c r="A36" s="541">
        <v>42948</v>
      </c>
      <c r="B36" s="538">
        <v>4321687</v>
      </c>
      <c r="C36" s="196">
        <v>4040953</v>
      </c>
      <c r="D36" s="144">
        <v>202337</v>
      </c>
      <c r="E36" s="144">
        <v>47990</v>
      </c>
      <c r="F36" s="201">
        <v>418</v>
      </c>
      <c r="G36" s="144">
        <v>17373</v>
      </c>
      <c r="H36" s="197">
        <v>12616</v>
      </c>
      <c r="I36" s="197">
        <v>16578</v>
      </c>
      <c r="J36" s="197">
        <v>1298953</v>
      </c>
      <c r="K36" s="197">
        <v>384169</v>
      </c>
      <c r="L36" s="197">
        <v>313592</v>
      </c>
      <c r="M36" s="197">
        <v>11862</v>
      </c>
      <c r="N36" s="197">
        <v>10616</v>
      </c>
      <c r="O36" s="197">
        <v>7243</v>
      </c>
      <c r="P36" s="203">
        <v>34</v>
      </c>
      <c r="Q36" s="197">
        <v>1327</v>
      </c>
      <c r="R36" s="197">
        <v>358</v>
      </c>
      <c r="S36" s="203">
        <v>277</v>
      </c>
      <c r="T36" s="197">
        <v>0</v>
      </c>
      <c r="U36" s="197">
        <v>0</v>
      </c>
      <c r="V36" s="197">
        <v>0</v>
      </c>
      <c r="W36" s="198">
        <f>+I36+J36+L36+M36+O36+P36+Q36+S36+V36+T36</f>
        <v>1649866</v>
      </c>
      <c r="X36" s="199">
        <f>+I36+J36+K36+M36+N36+P36+Q36+R36+T36+U36</f>
        <v>1723897</v>
      </c>
      <c r="Y36" s="200">
        <v>9808332</v>
      </c>
      <c r="Z36" s="214">
        <v>15911867</v>
      </c>
      <c r="AA36" s="215">
        <v>14265038</v>
      </c>
      <c r="AB36" s="216">
        <v>1074697</v>
      </c>
      <c r="AC36" s="216">
        <v>184877</v>
      </c>
      <c r="AD36" s="216">
        <v>53296</v>
      </c>
      <c r="AE36" s="216">
        <v>311739</v>
      </c>
      <c r="AF36" s="216">
        <v>22220</v>
      </c>
      <c r="AG36" s="216">
        <v>75049</v>
      </c>
      <c r="AH36" s="216">
        <v>5196366</v>
      </c>
      <c r="AI36" s="216">
        <v>1838164</v>
      </c>
      <c r="AJ36" s="216">
        <v>1468137</v>
      </c>
      <c r="AK36" s="216">
        <v>71944</v>
      </c>
      <c r="AL36" s="216">
        <v>87891</v>
      </c>
      <c r="AM36" s="216">
        <v>57484</v>
      </c>
      <c r="AN36" s="216">
        <v>987</v>
      </c>
      <c r="AO36" s="216">
        <v>58966</v>
      </c>
      <c r="AP36" s="216">
        <v>13075</v>
      </c>
      <c r="AQ36" s="216">
        <v>9429</v>
      </c>
      <c r="AR36" s="216">
        <v>6</v>
      </c>
      <c r="AS36" s="216">
        <v>24</v>
      </c>
      <c r="AT36" s="216">
        <v>14</v>
      </c>
      <c r="AU36" s="216">
        <v>6938382</v>
      </c>
      <c r="AV36" s="215">
        <v>7342472</v>
      </c>
      <c r="AW36" s="219">
        <v>41964330</v>
      </c>
    </row>
    <row r="37" spans="1:49" ht="15" customHeight="1">
      <c r="A37" s="541">
        <v>42917</v>
      </c>
      <c r="B37" s="538">
        <v>4332280</v>
      </c>
      <c r="C37" s="196">
        <v>4030604</v>
      </c>
      <c r="D37" s="144">
        <v>219975</v>
      </c>
      <c r="E37" s="144">
        <v>50077</v>
      </c>
      <c r="F37" s="201">
        <v>429</v>
      </c>
      <c r="G37" s="144">
        <v>18607</v>
      </c>
      <c r="H37" s="197">
        <v>12588</v>
      </c>
      <c r="I37" s="197">
        <v>16495</v>
      </c>
      <c r="J37" s="197">
        <v>1294399</v>
      </c>
      <c r="K37" s="197">
        <v>382375</v>
      </c>
      <c r="L37" s="197">
        <v>312322</v>
      </c>
      <c r="M37" s="197">
        <v>11791</v>
      </c>
      <c r="N37" s="197">
        <v>10538</v>
      </c>
      <c r="O37" s="197">
        <v>7216</v>
      </c>
      <c r="P37" s="203">
        <v>34</v>
      </c>
      <c r="Q37" s="197">
        <v>1326</v>
      </c>
      <c r="R37" s="197">
        <v>361</v>
      </c>
      <c r="S37" s="203">
        <v>277</v>
      </c>
      <c r="T37" s="197">
        <v>0</v>
      </c>
      <c r="U37" s="197">
        <v>0</v>
      </c>
      <c r="V37" s="197">
        <v>0</v>
      </c>
      <c r="W37" s="198">
        <f>+I37+J37+L37+M37+O37+P37+Q37+S37+V37+T37</f>
        <v>1643860</v>
      </c>
      <c r="X37" s="199">
        <f>+I37+J37+K37+M37+N37+P37+Q37+R37+T37+U37</f>
        <v>1717319</v>
      </c>
      <c r="Y37" s="200">
        <v>9798687</v>
      </c>
      <c r="Z37" s="214">
        <v>16017735</v>
      </c>
      <c r="AA37" s="215">
        <v>14195607</v>
      </c>
      <c r="AB37" s="218">
        <v>1231424</v>
      </c>
      <c r="AC37" s="218">
        <v>198710</v>
      </c>
      <c r="AD37" s="218">
        <v>53818</v>
      </c>
      <c r="AE37" s="218">
        <v>315918</v>
      </c>
      <c r="AF37" s="218">
        <v>22258</v>
      </c>
      <c r="AG37" s="218">
        <v>74777</v>
      </c>
      <c r="AH37" s="218">
        <v>5176722</v>
      </c>
      <c r="AI37" s="218">
        <v>1829551</v>
      </c>
      <c r="AJ37" s="218">
        <v>1462166</v>
      </c>
      <c r="AK37" s="218">
        <v>71653</v>
      </c>
      <c r="AL37" s="218">
        <v>87329</v>
      </c>
      <c r="AM37" s="218">
        <v>57255</v>
      </c>
      <c r="AN37" s="218">
        <v>986</v>
      </c>
      <c r="AO37" s="218">
        <v>58839</v>
      </c>
      <c r="AP37" s="218">
        <v>13029</v>
      </c>
      <c r="AQ37" s="218">
        <v>9381</v>
      </c>
      <c r="AR37" s="218">
        <v>6</v>
      </c>
      <c r="AS37" s="218">
        <v>23</v>
      </c>
      <c r="AT37" s="218">
        <v>14</v>
      </c>
      <c r="AU37" s="218">
        <v>6911799</v>
      </c>
      <c r="AV37" s="220">
        <v>7312915</v>
      </c>
      <c r="AW37" s="219">
        <v>42049447.170457825</v>
      </c>
    </row>
    <row r="38" spans="1:49" ht="15" customHeight="1">
      <c r="A38" s="541">
        <v>42887</v>
      </c>
      <c r="B38" s="538">
        <v>4358325</v>
      </c>
      <c r="C38" s="196">
        <v>3987100</v>
      </c>
      <c r="D38" s="144">
        <v>219769</v>
      </c>
      <c r="E38" s="144">
        <v>104330</v>
      </c>
      <c r="F38" s="201">
        <v>426</v>
      </c>
      <c r="G38" s="144">
        <v>33877</v>
      </c>
      <c r="H38" s="142">
        <v>12823</v>
      </c>
      <c r="I38" s="142">
        <v>18088</v>
      </c>
      <c r="J38" s="142">
        <v>1366017</v>
      </c>
      <c r="K38" s="142">
        <v>416584</v>
      </c>
      <c r="L38" s="142">
        <v>340464</v>
      </c>
      <c r="M38" s="142">
        <v>13227</v>
      </c>
      <c r="N38" s="142">
        <v>12181</v>
      </c>
      <c r="O38" s="142">
        <v>8379</v>
      </c>
      <c r="P38" s="142">
        <v>56</v>
      </c>
      <c r="Q38" s="142">
        <v>2232</v>
      </c>
      <c r="R38" s="142">
        <v>582</v>
      </c>
      <c r="S38" s="142">
        <v>453</v>
      </c>
      <c r="T38" s="142">
        <v>0</v>
      </c>
      <c r="U38" s="142">
        <v>0</v>
      </c>
      <c r="V38" s="142">
        <v>0</v>
      </c>
      <c r="W38" s="142">
        <v>1748916</v>
      </c>
      <c r="X38" s="204">
        <v>1828967</v>
      </c>
      <c r="Y38" s="205">
        <v>9813877.4799999986</v>
      </c>
      <c r="Z38" s="221">
        <v>16108258</v>
      </c>
      <c r="AA38" s="220">
        <v>14009873</v>
      </c>
      <c r="AB38" s="218">
        <v>1251830</v>
      </c>
      <c r="AC38" s="218">
        <v>437643</v>
      </c>
      <c r="AD38" s="218">
        <v>53866</v>
      </c>
      <c r="AE38" s="218">
        <v>332788</v>
      </c>
      <c r="AF38" s="218">
        <v>22258</v>
      </c>
      <c r="AG38" s="218">
        <v>74569</v>
      </c>
      <c r="AH38" s="218">
        <v>5160200</v>
      </c>
      <c r="AI38" s="218">
        <v>1826384</v>
      </c>
      <c r="AJ38" s="218">
        <v>1457789</v>
      </c>
      <c r="AK38" s="218">
        <v>71402</v>
      </c>
      <c r="AL38" s="218">
        <v>87090</v>
      </c>
      <c r="AM38" s="218">
        <v>57043</v>
      </c>
      <c r="AN38" s="218">
        <v>989</v>
      </c>
      <c r="AO38" s="218">
        <v>58685</v>
      </c>
      <c r="AP38" s="218">
        <v>13022</v>
      </c>
      <c r="AQ38" s="218">
        <v>9339</v>
      </c>
      <c r="AR38" s="218">
        <v>6</v>
      </c>
      <c r="AS38" s="218">
        <v>23</v>
      </c>
      <c r="AT38" s="218">
        <v>14</v>
      </c>
      <c r="AU38" s="218">
        <v>6890036</v>
      </c>
      <c r="AV38" s="220">
        <v>7292370</v>
      </c>
      <c r="AW38" s="219">
        <v>42078568.872535184</v>
      </c>
    </row>
    <row r="39" spans="1:49" ht="15" customHeight="1">
      <c r="A39" s="541">
        <v>42856</v>
      </c>
      <c r="B39" s="245">
        <v>4454557</v>
      </c>
      <c r="C39" s="204">
        <v>4115039</v>
      </c>
      <c r="D39" s="142">
        <v>242342</v>
      </c>
      <c r="E39" s="142">
        <v>66252</v>
      </c>
      <c r="F39" s="142">
        <v>396</v>
      </c>
      <c r="G39" s="142">
        <v>18297</v>
      </c>
      <c r="H39" s="142">
        <v>12231</v>
      </c>
      <c r="I39" s="142">
        <v>16474</v>
      </c>
      <c r="J39" s="142">
        <v>1336627</v>
      </c>
      <c r="K39" s="142">
        <v>395771</v>
      </c>
      <c r="L39" s="142">
        <v>321813</v>
      </c>
      <c r="M39" s="142">
        <v>12104</v>
      </c>
      <c r="N39" s="142">
        <v>10988</v>
      </c>
      <c r="O39" s="142">
        <v>7430</v>
      </c>
      <c r="P39" s="142">
        <v>32</v>
      </c>
      <c r="Q39" s="142">
        <v>1392</v>
      </c>
      <c r="R39" s="142">
        <v>369</v>
      </c>
      <c r="S39" s="142">
        <v>282</v>
      </c>
      <c r="T39" s="142">
        <v>0</v>
      </c>
      <c r="U39" s="142">
        <v>0</v>
      </c>
      <c r="V39" s="142">
        <v>0</v>
      </c>
      <c r="W39" s="142">
        <v>1696154</v>
      </c>
      <c r="X39" s="204">
        <v>1773757</v>
      </c>
      <c r="Y39" s="205">
        <v>10115363.1555</v>
      </c>
      <c r="Z39" s="221">
        <v>16144595</v>
      </c>
      <c r="AA39" s="220">
        <v>14105505</v>
      </c>
      <c r="AB39" s="218">
        <v>1191513</v>
      </c>
      <c r="AC39" s="218">
        <v>456986</v>
      </c>
      <c r="AD39" s="218">
        <v>28282</v>
      </c>
      <c r="AE39" s="218">
        <v>339270</v>
      </c>
      <c r="AF39" s="218">
        <v>23039</v>
      </c>
      <c r="AG39" s="218">
        <v>74510</v>
      </c>
      <c r="AH39" s="218">
        <v>5143472</v>
      </c>
      <c r="AI39" s="218">
        <v>1836936</v>
      </c>
      <c r="AJ39" s="218">
        <v>1454683</v>
      </c>
      <c r="AK39" s="218">
        <v>71107</v>
      </c>
      <c r="AL39" s="218">
        <v>88022</v>
      </c>
      <c r="AM39" s="218">
        <v>56855</v>
      </c>
      <c r="AN39" s="218">
        <v>984</v>
      </c>
      <c r="AO39" s="218">
        <v>58516</v>
      </c>
      <c r="AP39" s="218">
        <v>13207</v>
      </c>
      <c r="AQ39" s="218">
        <v>9312</v>
      </c>
      <c r="AR39" s="218">
        <v>6</v>
      </c>
      <c r="AS39" s="218">
        <v>25</v>
      </c>
      <c r="AT39" s="218">
        <v>14</v>
      </c>
      <c r="AU39" s="218">
        <v>6869459</v>
      </c>
      <c r="AV39" s="220">
        <v>7286785</v>
      </c>
      <c r="AW39" s="219">
        <v>42018468.110574774</v>
      </c>
    </row>
    <row r="40" spans="1:49" ht="15" customHeight="1">
      <c r="A40" s="541">
        <v>42826</v>
      </c>
      <c r="B40" s="245">
        <v>4372639</v>
      </c>
      <c r="C40" s="204">
        <v>4001430</v>
      </c>
      <c r="D40" s="142">
        <v>216078</v>
      </c>
      <c r="E40" s="142">
        <v>104871</v>
      </c>
      <c r="F40" s="142">
        <v>236</v>
      </c>
      <c r="G40" s="142">
        <v>36507</v>
      </c>
      <c r="H40" s="142">
        <v>13517</v>
      </c>
      <c r="I40" s="142">
        <v>17933</v>
      </c>
      <c r="J40" s="142">
        <v>1353127</v>
      </c>
      <c r="K40" s="142">
        <v>414549</v>
      </c>
      <c r="L40" s="142">
        <v>336643</v>
      </c>
      <c r="M40" s="142">
        <v>12949</v>
      </c>
      <c r="N40" s="142">
        <v>12091</v>
      </c>
      <c r="O40" s="142">
        <v>8201</v>
      </c>
      <c r="P40" s="142">
        <v>57</v>
      </c>
      <c r="Q40" s="142">
        <v>2172</v>
      </c>
      <c r="R40" s="142">
        <v>560</v>
      </c>
      <c r="S40" s="142">
        <v>427</v>
      </c>
      <c r="T40" s="142">
        <v>0</v>
      </c>
      <c r="U40" s="142">
        <v>0</v>
      </c>
      <c r="V40" s="142">
        <v>0</v>
      </c>
      <c r="W40" s="142">
        <v>1731509</v>
      </c>
      <c r="X40" s="204">
        <v>1813438</v>
      </c>
      <c r="Y40" s="205">
        <v>9880121.2819999997</v>
      </c>
      <c r="Z40" s="221">
        <v>15883107</v>
      </c>
      <c r="AA40" s="220">
        <v>13849359</v>
      </c>
      <c r="AB40" s="218">
        <v>1181416</v>
      </c>
      <c r="AC40" s="218">
        <v>457249</v>
      </c>
      <c r="AD40" s="218">
        <v>29699</v>
      </c>
      <c r="AE40" s="218">
        <v>341987</v>
      </c>
      <c r="AF40" s="218">
        <v>23397</v>
      </c>
      <c r="AG40" s="218">
        <v>74235</v>
      </c>
      <c r="AH40" s="218">
        <v>5124255</v>
      </c>
      <c r="AI40" s="218">
        <v>1830704</v>
      </c>
      <c r="AJ40" s="218">
        <v>1449723</v>
      </c>
      <c r="AK40" s="218">
        <v>70844</v>
      </c>
      <c r="AL40" s="218">
        <v>87703</v>
      </c>
      <c r="AM40" s="218">
        <v>56685</v>
      </c>
      <c r="AN40" s="218">
        <v>983</v>
      </c>
      <c r="AO40" s="218">
        <v>58335</v>
      </c>
      <c r="AP40" s="218">
        <v>13169</v>
      </c>
      <c r="AQ40" s="218">
        <v>9275</v>
      </c>
      <c r="AR40" s="218">
        <v>6</v>
      </c>
      <c r="AS40" s="218">
        <v>25</v>
      </c>
      <c r="AT40" s="218">
        <v>14</v>
      </c>
      <c r="AU40" s="218">
        <v>6844355</v>
      </c>
      <c r="AV40" s="220">
        <v>7260259</v>
      </c>
      <c r="AW40" s="219">
        <v>42136087.976781361</v>
      </c>
    </row>
    <row r="41" spans="1:49" ht="15" customHeight="1">
      <c r="A41" s="541">
        <v>42795</v>
      </c>
      <c r="B41" s="245">
        <v>4350666</v>
      </c>
      <c r="C41" s="204">
        <v>3981940</v>
      </c>
      <c r="D41" s="142">
        <v>215117</v>
      </c>
      <c r="E41" s="142">
        <v>106274</v>
      </c>
      <c r="F41" s="142">
        <v>236</v>
      </c>
      <c r="G41" s="142">
        <v>33215</v>
      </c>
      <c r="H41" s="142">
        <v>13884</v>
      </c>
      <c r="I41" s="142">
        <v>17681</v>
      </c>
      <c r="J41" s="142">
        <v>1339871</v>
      </c>
      <c r="K41" s="142">
        <v>408650</v>
      </c>
      <c r="L41" s="142">
        <v>331658</v>
      </c>
      <c r="M41" s="142">
        <v>12813</v>
      </c>
      <c r="N41" s="142">
        <v>11849</v>
      </c>
      <c r="O41" s="142">
        <v>8052</v>
      </c>
      <c r="P41" s="142">
        <v>56</v>
      </c>
      <c r="Q41" s="142">
        <v>2064</v>
      </c>
      <c r="R41" s="142">
        <v>531</v>
      </c>
      <c r="S41" s="142">
        <v>408</v>
      </c>
      <c r="T41" s="142">
        <v>0</v>
      </c>
      <c r="U41" s="142">
        <v>0</v>
      </c>
      <c r="V41" s="142">
        <v>0</v>
      </c>
      <c r="W41" s="142">
        <v>1712603</v>
      </c>
      <c r="X41" s="204">
        <v>1793515</v>
      </c>
      <c r="Y41" s="205">
        <v>9820357.1440000013</v>
      </c>
      <c r="Z41" s="221">
        <v>15579941</v>
      </c>
      <c r="AA41" s="220">
        <v>13558783</v>
      </c>
      <c r="AB41" s="218">
        <v>1152676</v>
      </c>
      <c r="AC41" s="218">
        <v>468782</v>
      </c>
      <c r="AD41" s="218">
        <v>29636</v>
      </c>
      <c r="AE41" s="218">
        <v>346456</v>
      </c>
      <c r="AF41" s="218">
        <v>23608</v>
      </c>
      <c r="AG41" s="218">
        <v>73906</v>
      </c>
      <c r="AH41" s="218">
        <v>5100123</v>
      </c>
      <c r="AI41" s="218">
        <v>1822906</v>
      </c>
      <c r="AJ41" s="218">
        <v>1443357</v>
      </c>
      <c r="AK41" s="218">
        <v>70534</v>
      </c>
      <c r="AL41" s="218">
        <v>87350</v>
      </c>
      <c r="AM41" s="218">
        <v>56512</v>
      </c>
      <c r="AN41" s="218">
        <v>978</v>
      </c>
      <c r="AO41" s="218">
        <v>58052</v>
      </c>
      <c r="AP41" s="218">
        <v>13122</v>
      </c>
      <c r="AQ41" s="218">
        <v>9234</v>
      </c>
      <c r="AR41" s="218">
        <v>6</v>
      </c>
      <c r="AS41" s="218">
        <v>23</v>
      </c>
      <c r="AT41" s="218">
        <v>13</v>
      </c>
      <c r="AU41" s="218">
        <v>6812715</v>
      </c>
      <c r="AV41" s="220">
        <v>7227000</v>
      </c>
      <c r="AW41" s="219">
        <v>41926616.901606478</v>
      </c>
    </row>
    <row r="42" spans="1:49" ht="15" customHeight="1">
      <c r="A42" s="541">
        <v>42767</v>
      </c>
      <c r="B42" s="245">
        <v>4288026</v>
      </c>
      <c r="C42" s="204">
        <v>3917795</v>
      </c>
      <c r="D42" s="142">
        <v>206234</v>
      </c>
      <c r="E42" s="142">
        <v>117252</v>
      </c>
      <c r="F42" s="142">
        <v>248</v>
      </c>
      <c r="G42" s="142">
        <v>32557</v>
      </c>
      <c r="H42" s="142">
        <v>13940</v>
      </c>
      <c r="I42" s="142">
        <v>17585</v>
      </c>
      <c r="J42" s="142">
        <v>1333838</v>
      </c>
      <c r="K42" s="142">
        <v>406307</v>
      </c>
      <c r="L42" s="142">
        <v>329880</v>
      </c>
      <c r="M42" s="142">
        <v>12790</v>
      </c>
      <c r="N42" s="142">
        <v>11804</v>
      </c>
      <c r="O42" s="142">
        <v>8020</v>
      </c>
      <c r="P42" s="142">
        <v>56</v>
      </c>
      <c r="Q42" s="142">
        <v>2020</v>
      </c>
      <c r="R42" s="142">
        <v>527</v>
      </c>
      <c r="S42" s="142">
        <v>402</v>
      </c>
      <c r="T42" s="142">
        <v>0</v>
      </c>
      <c r="U42" s="142">
        <v>0</v>
      </c>
      <c r="V42" s="142">
        <v>0</v>
      </c>
      <c r="W42" s="142">
        <v>1704591</v>
      </c>
      <c r="X42" s="204">
        <v>1784927</v>
      </c>
      <c r="Y42" s="205">
        <v>9875724.4799999986</v>
      </c>
      <c r="Z42" s="221">
        <v>15118482</v>
      </c>
      <c r="AA42" s="220">
        <v>13126079</v>
      </c>
      <c r="AB42" s="218">
        <v>1080890</v>
      </c>
      <c r="AC42" s="218">
        <v>509428</v>
      </c>
      <c r="AD42" s="218">
        <v>31037</v>
      </c>
      <c r="AE42" s="218">
        <v>347566</v>
      </c>
      <c r="AF42" s="218">
        <v>23482</v>
      </c>
      <c r="AG42" s="218">
        <v>73652</v>
      </c>
      <c r="AH42" s="218">
        <v>5079997</v>
      </c>
      <c r="AI42" s="218">
        <v>1815292</v>
      </c>
      <c r="AJ42" s="218">
        <v>1437547</v>
      </c>
      <c r="AK42" s="218">
        <v>70348</v>
      </c>
      <c r="AL42" s="218">
        <v>87100</v>
      </c>
      <c r="AM42" s="218">
        <v>56353</v>
      </c>
      <c r="AN42" s="218">
        <v>977</v>
      </c>
      <c r="AO42" s="218">
        <v>57803</v>
      </c>
      <c r="AP42" s="218">
        <v>13064</v>
      </c>
      <c r="AQ42" s="218">
        <v>9190</v>
      </c>
      <c r="AR42" s="218">
        <v>6</v>
      </c>
      <c r="AS42" s="218">
        <v>23</v>
      </c>
      <c r="AT42" s="218">
        <v>13</v>
      </c>
      <c r="AU42" s="218">
        <v>6785886</v>
      </c>
      <c r="AV42" s="220">
        <v>7198262</v>
      </c>
      <c r="AW42" s="219">
        <v>41719013.614899926</v>
      </c>
    </row>
    <row r="43" spans="1:49" ht="15" customHeight="1">
      <c r="A43" s="541">
        <v>42736</v>
      </c>
      <c r="B43" s="245">
        <v>4277650</v>
      </c>
      <c r="C43" s="204">
        <v>3920422</v>
      </c>
      <c r="D43" s="142">
        <v>160248</v>
      </c>
      <c r="E43" s="142">
        <v>149473</v>
      </c>
      <c r="F43" s="142">
        <v>256</v>
      </c>
      <c r="G43" s="142">
        <v>32706</v>
      </c>
      <c r="H43" s="142">
        <v>14545</v>
      </c>
      <c r="I43" s="142">
        <v>17532</v>
      </c>
      <c r="J43" s="142">
        <v>1325779</v>
      </c>
      <c r="K43" s="142">
        <v>403721</v>
      </c>
      <c r="L43" s="142">
        <v>328027</v>
      </c>
      <c r="M43" s="142">
        <v>12713</v>
      </c>
      <c r="N43" s="142">
        <v>11681</v>
      </c>
      <c r="O43" s="142">
        <v>7947</v>
      </c>
      <c r="P43" s="142">
        <v>57</v>
      </c>
      <c r="Q43" s="142">
        <v>1950</v>
      </c>
      <c r="R43" s="142">
        <v>513</v>
      </c>
      <c r="S43" s="142">
        <v>392</v>
      </c>
      <c r="T43" s="142">
        <v>0</v>
      </c>
      <c r="U43" s="142">
        <v>0</v>
      </c>
      <c r="V43" s="142">
        <v>0</v>
      </c>
      <c r="W43" s="142">
        <v>1694397</v>
      </c>
      <c r="X43" s="204">
        <v>1773946</v>
      </c>
      <c r="Y43" s="205">
        <v>9924008.540000001</v>
      </c>
      <c r="Z43" s="221">
        <v>15048220</v>
      </c>
      <c r="AA43" s="220">
        <v>13115945</v>
      </c>
      <c r="AB43" s="218">
        <v>816719</v>
      </c>
      <c r="AC43" s="218">
        <v>710640</v>
      </c>
      <c r="AD43" s="218">
        <v>31282</v>
      </c>
      <c r="AE43" s="218">
        <v>349354</v>
      </c>
      <c r="AF43" s="218">
        <v>24280</v>
      </c>
      <c r="AG43" s="218">
        <v>73682</v>
      </c>
      <c r="AH43" s="218">
        <v>5059934</v>
      </c>
      <c r="AI43" s="218">
        <v>1809339</v>
      </c>
      <c r="AJ43" s="218">
        <v>1433366</v>
      </c>
      <c r="AK43" s="218">
        <v>70213</v>
      </c>
      <c r="AL43" s="218">
        <v>86885</v>
      </c>
      <c r="AM43" s="218">
        <v>56261</v>
      </c>
      <c r="AN43" s="218">
        <v>989</v>
      </c>
      <c r="AO43" s="218">
        <v>57500</v>
      </c>
      <c r="AP43" s="218">
        <v>12997</v>
      </c>
      <c r="AQ43" s="218">
        <v>9145</v>
      </c>
      <c r="AR43" s="218">
        <v>6</v>
      </c>
      <c r="AS43" s="218">
        <v>23</v>
      </c>
      <c r="AT43" s="218">
        <v>13</v>
      </c>
      <c r="AU43" s="218">
        <v>6761109</v>
      </c>
      <c r="AV43" s="220">
        <v>7171568</v>
      </c>
      <c r="AW43" s="219">
        <v>41597690.098795421</v>
      </c>
    </row>
    <row r="44" spans="1:49" ht="15" customHeight="1">
      <c r="A44" s="541">
        <v>42705</v>
      </c>
      <c r="B44" s="245">
        <v>4338622</v>
      </c>
      <c r="C44" s="204">
        <v>4050072</v>
      </c>
      <c r="D44" s="142"/>
      <c r="E44" s="144">
        <v>233618</v>
      </c>
      <c r="F44" s="142">
        <v>277</v>
      </c>
      <c r="G44" s="142">
        <v>39376</v>
      </c>
      <c r="H44" s="142">
        <v>15279</v>
      </c>
      <c r="I44" s="142">
        <v>17476</v>
      </c>
      <c r="J44" s="142">
        <v>1318968</v>
      </c>
      <c r="K44" s="142">
        <v>401308</v>
      </c>
      <c r="L44" s="142">
        <v>326295</v>
      </c>
      <c r="M44" s="142">
        <v>12650</v>
      </c>
      <c r="N44" s="142">
        <v>11619</v>
      </c>
      <c r="O44" s="142">
        <v>7927</v>
      </c>
      <c r="P44" s="142">
        <v>56</v>
      </c>
      <c r="Q44" s="142">
        <v>1924</v>
      </c>
      <c r="R44" s="142">
        <v>510</v>
      </c>
      <c r="S44" s="142">
        <v>390</v>
      </c>
      <c r="T44" s="142">
        <v>0</v>
      </c>
      <c r="U44" s="142">
        <v>0</v>
      </c>
      <c r="V44" s="142">
        <v>0</v>
      </c>
      <c r="W44" s="142">
        <v>1685686</v>
      </c>
      <c r="X44" s="204">
        <v>1764511</v>
      </c>
      <c r="Y44" s="205">
        <v>9855320.5140000004</v>
      </c>
      <c r="Z44" s="214">
        <v>15355158</v>
      </c>
      <c r="AA44" s="215">
        <v>13775188</v>
      </c>
      <c r="AB44" s="218"/>
      <c r="AC44" s="216">
        <v>1170080</v>
      </c>
      <c r="AD44" s="216">
        <v>36125</v>
      </c>
      <c r="AE44" s="216">
        <v>349055</v>
      </c>
      <c r="AF44" s="216">
        <v>24710</v>
      </c>
      <c r="AG44" s="216">
        <v>73446</v>
      </c>
      <c r="AH44" s="216">
        <v>5041508</v>
      </c>
      <c r="AI44" s="216">
        <v>1801446</v>
      </c>
      <c r="AJ44" s="216">
        <v>1427724</v>
      </c>
      <c r="AK44" s="216">
        <v>69899</v>
      </c>
      <c r="AL44" s="216">
        <v>86574</v>
      </c>
      <c r="AM44" s="216">
        <v>56094</v>
      </c>
      <c r="AN44" s="216">
        <v>983</v>
      </c>
      <c r="AO44" s="216">
        <v>57293</v>
      </c>
      <c r="AP44" s="216">
        <v>12961</v>
      </c>
      <c r="AQ44" s="216">
        <v>9104</v>
      </c>
      <c r="AR44" s="216">
        <v>6</v>
      </c>
      <c r="AS44" s="216">
        <v>23</v>
      </c>
      <c r="AT44" s="216">
        <v>13</v>
      </c>
      <c r="AU44" s="216">
        <v>6736070</v>
      </c>
      <c r="AV44" s="215">
        <v>7144139</v>
      </c>
      <c r="AW44" s="217">
        <v>41937453.75569202</v>
      </c>
    </row>
    <row r="45" spans="1:49" ht="15" customHeight="1">
      <c r="A45" s="541">
        <v>42675</v>
      </c>
      <c r="B45" s="245">
        <v>4180812</v>
      </c>
      <c r="C45" s="204">
        <v>4055747</v>
      </c>
      <c r="D45" s="142"/>
      <c r="E45" s="142">
        <v>70506</v>
      </c>
      <c r="F45" s="142">
        <v>266</v>
      </c>
      <c r="G45" s="142">
        <v>38651</v>
      </c>
      <c r="H45" s="142">
        <v>15642</v>
      </c>
      <c r="I45" s="142">
        <v>17537</v>
      </c>
      <c r="J45" s="142">
        <v>1313161</v>
      </c>
      <c r="K45" s="142">
        <v>398788</v>
      </c>
      <c r="L45" s="142">
        <v>324680</v>
      </c>
      <c r="M45" s="142">
        <v>12613</v>
      </c>
      <c r="N45" s="142">
        <v>11503</v>
      </c>
      <c r="O45" s="142">
        <v>7893</v>
      </c>
      <c r="P45" s="142">
        <v>53</v>
      </c>
      <c r="Q45" s="142">
        <v>1897</v>
      </c>
      <c r="R45" s="142">
        <v>509</v>
      </c>
      <c r="S45" s="142">
        <v>388</v>
      </c>
      <c r="T45" s="142">
        <v>0</v>
      </c>
      <c r="U45" s="142">
        <v>0</v>
      </c>
      <c r="V45" s="142">
        <v>0</v>
      </c>
      <c r="W45" s="142">
        <v>1678222</v>
      </c>
      <c r="X45" s="204">
        <v>1756061</v>
      </c>
      <c r="Y45" s="205">
        <v>9728984.7638000008</v>
      </c>
      <c r="Z45" s="221">
        <v>14731423</v>
      </c>
      <c r="AA45" s="220">
        <v>13900353</v>
      </c>
      <c r="AB45" s="218"/>
      <c r="AC45" s="218">
        <v>423388</v>
      </c>
      <c r="AD45" s="218">
        <v>34680</v>
      </c>
      <c r="AE45" s="218">
        <v>347926</v>
      </c>
      <c r="AF45" s="218">
        <v>25076</v>
      </c>
      <c r="AG45" s="218">
        <v>73528</v>
      </c>
      <c r="AH45" s="218">
        <v>5021587</v>
      </c>
      <c r="AI45" s="218">
        <v>1791858</v>
      </c>
      <c r="AJ45" s="218">
        <v>1421929</v>
      </c>
      <c r="AK45" s="218">
        <v>69633</v>
      </c>
      <c r="AL45" s="218">
        <v>86028</v>
      </c>
      <c r="AM45" s="218">
        <v>55918</v>
      </c>
      <c r="AN45" s="218">
        <v>983</v>
      </c>
      <c r="AO45" s="218">
        <v>57108</v>
      </c>
      <c r="AP45" s="218">
        <v>12864</v>
      </c>
      <c r="AQ45" s="218">
        <v>9060</v>
      </c>
      <c r="AR45" s="218">
        <v>6</v>
      </c>
      <c r="AS45" s="218">
        <v>23</v>
      </c>
      <c r="AT45" s="218">
        <v>13</v>
      </c>
      <c r="AU45" s="218">
        <v>6709765</v>
      </c>
      <c r="AV45" s="220">
        <v>7113618</v>
      </c>
      <c r="AW45" s="219">
        <v>41046385.499069348</v>
      </c>
    </row>
    <row r="46" spans="1:49" ht="15" customHeight="1">
      <c r="A46" s="541">
        <v>42644</v>
      </c>
      <c r="B46" s="245">
        <v>4164808</v>
      </c>
      <c r="C46" s="204">
        <v>4054659</v>
      </c>
      <c r="D46" s="142"/>
      <c r="E46" s="142">
        <v>68163</v>
      </c>
      <c r="F46" s="142">
        <v>264</v>
      </c>
      <c r="G46" s="142">
        <v>25792</v>
      </c>
      <c r="H46" s="142">
        <v>15930</v>
      </c>
      <c r="I46" s="142">
        <v>17470</v>
      </c>
      <c r="J46" s="142">
        <v>1306519</v>
      </c>
      <c r="K46" s="142">
        <v>395773</v>
      </c>
      <c r="L46" s="142">
        <v>322461</v>
      </c>
      <c r="M46" s="142">
        <v>12516</v>
      </c>
      <c r="N46" s="142">
        <v>11410</v>
      </c>
      <c r="O46" s="142">
        <v>7832</v>
      </c>
      <c r="P46" s="142">
        <v>50</v>
      </c>
      <c r="Q46" s="142">
        <v>1843</v>
      </c>
      <c r="R46" s="142">
        <v>496</v>
      </c>
      <c r="S46" s="142">
        <v>380</v>
      </c>
      <c r="T46" s="142">
        <v>0</v>
      </c>
      <c r="U46" s="142">
        <v>0</v>
      </c>
      <c r="V46" s="142">
        <v>0</v>
      </c>
      <c r="W46" s="142">
        <v>1669071</v>
      </c>
      <c r="X46" s="204">
        <v>1746077</v>
      </c>
      <c r="Y46" s="205">
        <v>9779478.1634999998</v>
      </c>
      <c r="Z46" s="221">
        <v>14707179</v>
      </c>
      <c r="AA46" s="220">
        <v>13962960</v>
      </c>
      <c r="AB46" s="218"/>
      <c r="AC46" s="218">
        <v>352725</v>
      </c>
      <c r="AD46" s="218">
        <v>32901</v>
      </c>
      <c r="AE46" s="218">
        <v>333303</v>
      </c>
      <c r="AF46" s="218">
        <v>25290</v>
      </c>
      <c r="AG46" s="218">
        <v>73476</v>
      </c>
      <c r="AH46" s="218">
        <v>5003845</v>
      </c>
      <c r="AI46" s="218">
        <v>1783165</v>
      </c>
      <c r="AJ46" s="218">
        <v>1416345</v>
      </c>
      <c r="AK46" s="218">
        <v>69435</v>
      </c>
      <c r="AL46" s="218">
        <v>85624</v>
      </c>
      <c r="AM46" s="218">
        <v>55756</v>
      </c>
      <c r="AN46" s="218">
        <v>977</v>
      </c>
      <c r="AO46" s="218">
        <v>56931</v>
      </c>
      <c r="AP46" s="218">
        <v>12756</v>
      </c>
      <c r="AQ46" s="218">
        <v>8997</v>
      </c>
      <c r="AR46" s="218">
        <v>6</v>
      </c>
      <c r="AS46" s="218">
        <v>23</v>
      </c>
      <c r="AT46" s="218">
        <v>13</v>
      </c>
      <c r="AU46" s="218">
        <v>6685781</v>
      </c>
      <c r="AV46" s="220">
        <v>7086238</v>
      </c>
      <c r="AW46" s="219">
        <v>41653331.405521974</v>
      </c>
    </row>
    <row r="47" spans="1:49" ht="15" customHeight="1">
      <c r="A47" s="541">
        <v>42614</v>
      </c>
      <c r="B47" s="245">
        <v>4128664</v>
      </c>
      <c r="C47" s="204">
        <v>4019416</v>
      </c>
      <c r="D47" s="142"/>
      <c r="E47" s="142">
        <v>67026</v>
      </c>
      <c r="F47" s="142">
        <v>250</v>
      </c>
      <c r="G47" s="142">
        <v>25942</v>
      </c>
      <c r="H47" s="142">
        <v>16030</v>
      </c>
      <c r="I47" s="142">
        <v>17451</v>
      </c>
      <c r="J47" s="142">
        <v>1303260</v>
      </c>
      <c r="K47" s="142">
        <v>394636</v>
      </c>
      <c r="L47" s="142">
        <v>321515</v>
      </c>
      <c r="M47" s="142">
        <v>12473</v>
      </c>
      <c r="N47" s="142">
        <v>11405</v>
      </c>
      <c r="O47" s="142">
        <v>7835</v>
      </c>
      <c r="P47" s="142">
        <v>51</v>
      </c>
      <c r="Q47" s="142">
        <v>1835</v>
      </c>
      <c r="R47" s="142">
        <v>495</v>
      </c>
      <c r="S47" s="142">
        <v>379</v>
      </c>
      <c r="T47" s="142">
        <v>0</v>
      </c>
      <c r="U47" s="142">
        <v>0</v>
      </c>
      <c r="V47" s="142">
        <v>0</v>
      </c>
      <c r="W47" s="142">
        <v>1664799</v>
      </c>
      <c r="X47" s="204">
        <v>1741606</v>
      </c>
      <c r="Y47" s="205">
        <v>9749621.4000000004</v>
      </c>
      <c r="Z47" s="221">
        <v>14538769</v>
      </c>
      <c r="AA47" s="220">
        <v>13813234</v>
      </c>
      <c r="AB47" s="218"/>
      <c r="AC47" s="218">
        <v>344080</v>
      </c>
      <c r="AD47" s="218">
        <v>28548</v>
      </c>
      <c r="AE47" s="218">
        <v>327697</v>
      </c>
      <c r="AF47" s="218">
        <v>25210</v>
      </c>
      <c r="AG47" s="218">
        <v>73399</v>
      </c>
      <c r="AH47" s="218">
        <v>4989439</v>
      </c>
      <c r="AI47" s="218">
        <v>1777974</v>
      </c>
      <c r="AJ47" s="218">
        <v>1411926</v>
      </c>
      <c r="AK47" s="218">
        <v>69232</v>
      </c>
      <c r="AL47" s="218">
        <v>85562</v>
      </c>
      <c r="AM47" s="218">
        <v>55696</v>
      </c>
      <c r="AN47" s="218">
        <v>975</v>
      </c>
      <c r="AO47" s="218">
        <v>56753</v>
      </c>
      <c r="AP47" s="218">
        <v>12649</v>
      </c>
      <c r="AQ47" s="218">
        <v>8927</v>
      </c>
      <c r="AR47" s="218">
        <v>6</v>
      </c>
      <c r="AS47" s="218">
        <v>23</v>
      </c>
      <c r="AT47" s="218">
        <v>13</v>
      </c>
      <c r="AU47" s="218">
        <v>6666366</v>
      </c>
      <c r="AV47" s="220">
        <v>7066012</v>
      </c>
      <c r="AW47" s="219">
        <v>41538212.063479833</v>
      </c>
    </row>
    <row r="48" spans="1:49" ht="15" customHeight="1">
      <c r="A48" s="541">
        <v>42583</v>
      </c>
      <c r="B48" s="245">
        <v>4120693</v>
      </c>
      <c r="C48" s="204">
        <v>4061548</v>
      </c>
      <c r="D48" s="142"/>
      <c r="E48" s="142">
        <v>16416</v>
      </c>
      <c r="F48" s="142">
        <v>257</v>
      </c>
      <c r="G48" s="142">
        <v>26039</v>
      </c>
      <c r="H48" s="142">
        <v>16433</v>
      </c>
      <c r="I48" s="142">
        <v>17466</v>
      </c>
      <c r="J48" s="142">
        <v>1299482</v>
      </c>
      <c r="K48" s="142">
        <v>393157</v>
      </c>
      <c r="L48" s="142">
        <v>320532</v>
      </c>
      <c r="M48" s="142">
        <v>12431</v>
      </c>
      <c r="N48" s="142">
        <v>11372</v>
      </c>
      <c r="O48" s="142">
        <v>7830</v>
      </c>
      <c r="P48" s="142">
        <v>50</v>
      </c>
      <c r="Q48" s="142">
        <v>1828</v>
      </c>
      <c r="R48" s="142">
        <v>496</v>
      </c>
      <c r="S48" s="142">
        <v>380</v>
      </c>
      <c r="T48" s="142">
        <v>0</v>
      </c>
      <c r="U48" s="142">
        <v>0</v>
      </c>
      <c r="V48" s="142">
        <v>0</v>
      </c>
      <c r="W48" s="142">
        <v>1659999</v>
      </c>
      <c r="X48" s="204">
        <v>1736282</v>
      </c>
      <c r="Y48" s="205">
        <v>9797243.7391999997</v>
      </c>
      <c r="Z48" s="221">
        <v>14577287</v>
      </c>
      <c r="AA48" s="220">
        <v>14059476</v>
      </c>
      <c r="AB48" s="218"/>
      <c r="AC48" s="218">
        <v>131682</v>
      </c>
      <c r="AD48" s="218">
        <v>31831</v>
      </c>
      <c r="AE48" s="218">
        <v>328925</v>
      </c>
      <c r="AF48" s="218">
        <v>25373</v>
      </c>
      <c r="AG48" s="218">
        <v>73341</v>
      </c>
      <c r="AH48" s="218">
        <v>4974562</v>
      </c>
      <c r="AI48" s="218">
        <v>1772334</v>
      </c>
      <c r="AJ48" s="218">
        <v>1407943</v>
      </c>
      <c r="AK48" s="218">
        <v>68929</v>
      </c>
      <c r="AL48" s="218">
        <v>85292</v>
      </c>
      <c r="AM48" s="218">
        <v>55557</v>
      </c>
      <c r="AN48" s="218">
        <v>982</v>
      </c>
      <c r="AO48" s="218">
        <v>56634</v>
      </c>
      <c r="AP48" s="218">
        <v>12605</v>
      </c>
      <c r="AQ48" s="218">
        <v>8896</v>
      </c>
      <c r="AR48" s="218">
        <v>6</v>
      </c>
      <c r="AS48" s="218">
        <v>23</v>
      </c>
      <c r="AT48" s="218">
        <v>13</v>
      </c>
      <c r="AU48" s="218">
        <v>6646863</v>
      </c>
      <c r="AV48" s="220">
        <v>7044708</v>
      </c>
      <c r="AW48" s="219">
        <v>41496955.214261413</v>
      </c>
    </row>
    <row r="49" spans="1:49" ht="15" customHeight="1">
      <c r="A49" s="541">
        <v>42552</v>
      </c>
      <c r="B49" s="245">
        <v>4111026</v>
      </c>
      <c r="C49" s="204">
        <v>4050928</v>
      </c>
      <c r="D49" s="142"/>
      <c r="E49" s="142">
        <v>17089</v>
      </c>
      <c r="F49" s="142">
        <v>262</v>
      </c>
      <c r="G49" s="142">
        <v>26249</v>
      </c>
      <c r="H49" s="142">
        <v>16498</v>
      </c>
      <c r="I49" s="142">
        <v>16797</v>
      </c>
      <c r="J49" s="142">
        <v>1269972</v>
      </c>
      <c r="K49" s="142">
        <v>376795</v>
      </c>
      <c r="L49" s="142">
        <v>307120</v>
      </c>
      <c r="M49" s="142">
        <v>11837</v>
      </c>
      <c r="N49" s="142">
        <v>10590</v>
      </c>
      <c r="O49" s="142">
        <v>7264</v>
      </c>
      <c r="P49" s="142">
        <v>40</v>
      </c>
      <c r="Q49" s="142">
        <v>1569</v>
      </c>
      <c r="R49" s="142">
        <v>406</v>
      </c>
      <c r="S49" s="142">
        <v>311</v>
      </c>
      <c r="T49" s="142">
        <v>0</v>
      </c>
      <c r="U49" s="142">
        <v>0</v>
      </c>
      <c r="V49" s="142">
        <v>0</v>
      </c>
      <c r="W49" s="142">
        <v>1614910</v>
      </c>
      <c r="X49" s="204">
        <v>1688006</v>
      </c>
      <c r="Y49" s="205">
        <v>9782320.4560000002</v>
      </c>
      <c r="Z49" s="221">
        <v>14604929</v>
      </c>
      <c r="AA49" s="220">
        <v>14067498</v>
      </c>
      <c r="AB49" s="218"/>
      <c r="AC49" s="218">
        <v>150273</v>
      </c>
      <c r="AD49" s="218">
        <v>31522</v>
      </c>
      <c r="AE49" s="218">
        <v>330164</v>
      </c>
      <c r="AF49" s="218">
        <v>25472</v>
      </c>
      <c r="AG49" s="218">
        <v>73308</v>
      </c>
      <c r="AH49" s="218">
        <v>4958612</v>
      </c>
      <c r="AI49" s="218">
        <v>1766006</v>
      </c>
      <c r="AJ49" s="218">
        <v>1404381</v>
      </c>
      <c r="AK49" s="218">
        <v>68636</v>
      </c>
      <c r="AL49" s="218">
        <v>85098</v>
      </c>
      <c r="AM49" s="218">
        <v>55539</v>
      </c>
      <c r="AN49" s="218">
        <v>985</v>
      </c>
      <c r="AO49" s="218">
        <v>56499</v>
      </c>
      <c r="AP49" s="218">
        <v>12568</v>
      </c>
      <c r="AQ49" s="218">
        <v>8867</v>
      </c>
      <c r="AR49" s="218">
        <v>6</v>
      </c>
      <c r="AS49" s="218">
        <v>22</v>
      </c>
      <c r="AT49" s="218">
        <v>13</v>
      </c>
      <c r="AU49" s="218">
        <v>6626846</v>
      </c>
      <c r="AV49" s="220">
        <v>7021740</v>
      </c>
      <c r="AW49" s="219">
        <v>41520705.776483253</v>
      </c>
    </row>
    <row r="50" spans="1:49" ht="15" customHeight="1">
      <c r="A50" s="541">
        <v>42522</v>
      </c>
      <c r="B50" s="245">
        <v>4216055</v>
      </c>
      <c r="C50" s="204">
        <v>4107079</v>
      </c>
      <c r="D50" s="142"/>
      <c r="E50" s="142">
        <v>64815</v>
      </c>
      <c r="F50" s="142">
        <v>262</v>
      </c>
      <c r="G50" s="142">
        <v>26764</v>
      </c>
      <c r="H50" s="142">
        <v>17135</v>
      </c>
      <c r="I50" s="142">
        <v>16854</v>
      </c>
      <c r="J50" s="142">
        <v>1266389</v>
      </c>
      <c r="K50" s="142">
        <v>377098</v>
      </c>
      <c r="L50" s="142">
        <v>307470</v>
      </c>
      <c r="M50" s="142">
        <v>11821</v>
      </c>
      <c r="N50" s="142">
        <v>10711</v>
      </c>
      <c r="O50" s="142">
        <v>7366</v>
      </c>
      <c r="P50" s="142">
        <v>40</v>
      </c>
      <c r="Q50" s="142">
        <v>1537</v>
      </c>
      <c r="R50" s="142">
        <v>413</v>
      </c>
      <c r="S50" s="142">
        <v>313</v>
      </c>
      <c r="T50" s="142">
        <v>0</v>
      </c>
      <c r="U50" s="142">
        <v>1</v>
      </c>
      <c r="V50" s="142">
        <v>1</v>
      </c>
      <c r="W50" s="142">
        <v>1611791</v>
      </c>
      <c r="X50" s="204">
        <v>1684864</v>
      </c>
      <c r="Y50" s="205">
        <v>9788309.6093000006</v>
      </c>
      <c r="Z50" s="221">
        <v>15050375</v>
      </c>
      <c r="AA50" s="220">
        <v>14275280</v>
      </c>
      <c r="AB50" s="218"/>
      <c r="AC50" s="218">
        <v>385548</v>
      </c>
      <c r="AD50" s="218">
        <v>32099</v>
      </c>
      <c r="AE50" s="218">
        <v>330790</v>
      </c>
      <c r="AF50" s="218">
        <v>26658</v>
      </c>
      <c r="AG50" s="218">
        <v>73005</v>
      </c>
      <c r="AH50" s="218">
        <v>4937501</v>
      </c>
      <c r="AI50" s="218">
        <v>1760141</v>
      </c>
      <c r="AJ50" s="218">
        <v>1399432</v>
      </c>
      <c r="AK50" s="218">
        <v>67975</v>
      </c>
      <c r="AL50" s="218">
        <v>84851</v>
      </c>
      <c r="AM50" s="218">
        <v>55390</v>
      </c>
      <c r="AN50" s="218">
        <v>990</v>
      </c>
      <c r="AO50" s="218">
        <v>56255</v>
      </c>
      <c r="AP50" s="218">
        <v>12545</v>
      </c>
      <c r="AQ50" s="218">
        <v>8841</v>
      </c>
      <c r="AR50" s="218">
        <v>6</v>
      </c>
      <c r="AS50" s="218">
        <v>22</v>
      </c>
      <c r="AT50" s="218">
        <v>13</v>
      </c>
      <c r="AU50" s="218">
        <v>6599408</v>
      </c>
      <c r="AV50" s="220">
        <v>6993291</v>
      </c>
      <c r="AW50" s="219">
        <v>41747417.801733404</v>
      </c>
    </row>
    <row r="51" spans="1:49" ht="15" customHeight="1">
      <c r="A51" s="541">
        <v>42491</v>
      </c>
      <c r="B51" s="245">
        <v>4213931</v>
      </c>
      <c r="C51" s="204">
        <v>4101988</v>
      </c>
      <c r="D51" s="142"/>
      <c r="E51" s="142">
        <v>66833</v>
      </c>
      <c r="F51" s="142">
        <v>258</v>
      </c>
      <c r="G51" s="142">
        <v>27065</v>
      </c>
      <c r="H51" s="142">
        <v>17787</v>
      </c>
      <c r="I51" s="142">
        <v>16860</v>
      </c>
      <c r="J51" s="142">
        <v>1260692</v>
      </c>
      <c r="K51" s="142">
        <v>378476</v>
      </c>
      <c r="L51" s="142">
        <v>306740</v>
      </c>
      <c r="M51" s="142">
        <v>11700</v>
      </c>
      <c r="N51" s="142">
        <v>10875</v>
      </c>
      <c r="O51" s="142">
        <v>7359</v>
      </c>
      <c r="P51" s="142">
        <v>37</v>
      </c>
      <c r="Q51" s="142">
        <v>1513</v>
      </c>
      <c r="R51" s="142">
        <v>416</v>
      </c>
      <c r="S51" s="142">
        <v>311</v>
      </c>
      <c r="T51" s="142">
        <v>0</v>
      </c>
      <c r="U51" s="142">
        <v>1</v>
      </c>
      <c r="V51" s="142">
        <v>1</v>
      </c>
      <c r="W51" s="142">
        <v>1605213</v>
      </c>
      <c r="X51" s="204">
        <v>1680570</v>
      </c>
      <c r="Y51" s="205">
        <v>9762845.1757600009</v>
      </c>
      <c r="Z51" s="221">
        <v>14936379</v>
      </c>
      <c r="AA51" s="220">
        <v>14143311</v>
      </c>
      <c r="AB51" s="218"/>
      <c r="AC51" s="218">
        <v>400203</v>
      </c>
      <c r="AD51" s="218">
        <v>32070</v>
      </c>
      <c r="AE51" s="218">
        <v>332868</v>
      </c>
      <c r="AF51" s="218">
        <v>27927</v>
      </c>
      <c r="AG51" s="218">
        <v>72913</v>
      </c>
      <c r="AH51" s="218">
        <v>4915948</v>
      </c>
      <c r="AI51" s="218">
        <v>1769037</v>
      </c>
      <c r="AJ51" s="218">
        <v>1396407</v>
      </c>
      <c r="AK51" s="218">
        <v>67204</v>
      </c>
      <c r="AL51" s="218">
        <v>85993</v>
      </c>
      <c r="AM51" s="218">
        <v>55311</v>
      </c>
      <c r="AN51" s="218">
        <v>979</v>
      </c>
      <c r="AO51" s="218">
        <v>56023</v>
      </c>
      <c r="AP51" s="218">
        <v>12727</v>
      </c>
      <c r="AQ51" s="218">
        <v>8813</v>
      </c>
      <c r="AR51" s="218">
        <v>6</v>
      </c>
      <c r="AS51" s="218">
        <v>22</v>
      </c>
      <c r="AT51" s="218">
        <v>13</v>
      </c>
      <c r="AU51" s="218">
        <v>6573617</v>
      </c>
      <c r="AV51" s="220">
        <v>6980852</v>
      </c>
      <c r="AW51" s="219">
        <v>41381404.980411321</v>
      </c>
    </row>
    <row r="52" spans="1:49" ht="15" customHeight="1">
      <c r="A52" s="541">
        <v>42461</v>
      </c>
      <c r="B52" s="245">
        <v>4345620</v>
      </c>
      <c r="C52" s="204">
        <v>4099185</v>
      </c>
      <c r="D52" s="142"/>
      <c r="E52" s="142">
        <v>65872</v>
      </c>
      <c r="F52" s="142">
        <v>264</v>
      </c>
      <c r="G52" s="142">
        <v>161775</v>
      </c>
      <c r="H52" s="142">
        <v>18524</v>
      </c>
      <c r="I52" s="142">
        <v>16679</v>
      </c>
      <c r="J52" s="142">
        <v>1247617</v>
      </c>
      <c r="K52" s="142">
        <v>372516</v>
      </c>
      <c r="L52" s="142">
        <v>301785</v>
      </c>
      <c r="M52" s="142">
        <v>11374</v>
      </c>
      <c r="N52" s="142">
        <v>10493</v>
      </c>
      <c r="O52" s="142">
        <v>7062</v>
      </c>
      <c r="P52" s="142">
        <v>33</v>
      </c>
      <c r="Q52" s="142">
        <v>1394</v>
      </c>
      <c r="R52" s="142">
        <v>391</v>
      </c>
      <c r="S52" s="142">
        <v>290</v>
      </c>
      <c r="T52" s="142">
        <v>0</v>
      </c>
      <c r="U52" s="142">
        <v>0</v>
      </c>
      <c r="V52" s="142">
        <v>0</v>
      </c>
      <c r="W52" s="142">
        <v>1586234</v>
      </c>
      <c r="X52" s="204">
        <v>1660497</v>
      </c>
      <c r="Y52" s="205">
        <v>9742240.7679999992</v>
      </c>
      <c r="Z52" s="221">
        <v>14856378</v>
      </c>
      <c r="AA52" s="220">
        <v>14069873</v>
      </c>
      <c r="AB52" s="218"/>
      <c r="AC52" s="218">
        <v>389644</v>
      </c>
      <c r="AD52" s="218">
        <v>32049</v>
      </c>
      <c r="AE52" s="218">
        <v>335681</v>
      </c>
      <c r="AF52" s="218">
        <v>29131</v>
      </c>
      <c r="AG52" s="218">
        <v>72771</v>
      </c>
      <c r="AH52" s="218">
        <v>4898458</v>
      </c>
      <c r="AI52" s="218">
        <v>1764337</v>
      </c>
      <c r="AJ52" s="218">
        <v>1392339</v>
      </c>
      <c r="AK52" s="218">
        <v>66697</v>
      </c>
      <c r="AL52" s="218">
        <v>85869</v>
      </c>
      <c r="AM52" s="218">
        <v>55212</v>
      </c>
      <c r="AN52" s="218">
        <v>976</v>
      </c>
      <c r="AO52" s="218">
        <v>55861</v>
      </c>
      <c r="AP52" s="218">
        <v>12667</v>
      </c>
      <c r="AQ52" s="218">
        <v>8779</v>
      </c>
      <c r="AR52" s="218">
        <v>6</v>
      </c>
      <c r="AS52" s="218">
        <v>22</v>
      </c>
      <c r="AT52" s="218">
        <v>13</v>
      </c>
      <c r="AU52" s="218">
        <v>6551112</v>
      </c>
      <c r="AV52" s="220">
        <v>6957664</v>
      </c>
      <c r="AW52" s="219">
        <v>41051817.486534335</v>
      </c>
    </row>
    <row r="53" spans="1:49" ht="15" customHeight="1">
      <c r="A53" s="541">
        <v>42430</v>
      </c>
      <c r="B53" s="245">
        <v>4337470</v>
      </c>
      <c r="C53" s="204">
        <v>4088557</v>
      </c>
      <c r="D53" s="142"/>
      <c r="E53" s="142">
        <v>66710</v>
      </c>
      <c r="F53" s="142">
        <v>258</v>
      </c>
      <c r="G53" s="142">
        <v>162828</v>
      </c>
      <c r="H53" s="142">
        <v>19117</v>
      </c>
      <c r="I53" s="142">
        <v>16619</v>
      </c>
      <c r="J53" s="142">
        <v>1240361</v>
      </c>
      <c r="K53" s="142">
        <v>370679</v>
      </c>
      <c r="L53" s="142">
        <v>300212</v>
      </c>
      <c r="M53" s="142">
        <v>11293</v>
      </c>
      <c r="N53" s="142">
        <v>10424</v>
      </c>
      <c r="O53" s="142">
        <v>7013</v>
      </c>
      <c r="P53" s="142">
        <v>33</v>
      </c>
      <c r="Q53" s="142">
        <v>1355</v>
      </c>
      <c r="R53" s="142">
        <v>379</v>
      </c>
      <c r="S53" s="142">
        <v>282</v>
      </c>
      <c r="T53" s="142">
        <v>0</v>
      </c>
      <c r="U53" s="142">
        <v>0</v>
      </c>
      <c r="V53" s="142">
        <v>0</v>
      </c>
      <c r="W53" s="142">
        <v>1577168</v>
      </c>
      <c r="X53" s="204">
        <v>1651143</v>
      </c>
      <c r="Y53" s="205">
        <v>9705845.8606000002</v>
      </c>
      <c r="Z53" s="221">
        <v>14660104</v>
      </c>
      <c r="AA53" s="220">
        <v>13866804</v>
      </c>
      <c r="AB53" s="218"/>
      <c r="AC53" s="218">
        <v>393065</v>
      </c>
      <c r="AD53" s="218">
        <v>33126</v>
      </c>
      <c r="AE53" s="218">
        <v>337390</v>
      </c>
      <c r="AF53" s="218">
        <v>29719</v>
      </c>
      <c r="AG53" s="218">
        <v>72516</v>
      </c>
      <c r="AH53" s="218">
        <v>4874059</v>
      </c>
      <c r="AI53" s="218">
        <v>1757702</v>
      </c>
      <c r="AJ53" s="218">
        <v>1387001</v>
      </c>
      <c r="AK53" s="218">
        <v>66330</v>
      </c>
      <c r="AL53" s="218">
        <v>85623</v>
      </c>
      <c r="AM53" s="218">
        <v>55070</v>
      </c>
      <c r="AN53" s="218">
        <v>970</v>
      </c>
      <c r="AO53" s="218">
        <v>55561</v>
      </c>
      <c r="AP53" s="218">
        <v>12589</v>
      </c>
      <c r="AQ53" s="218">
        <v>8726</v>
      </c>
      <c r="AR53" s="218">
        <v>6</v>
      </c>
      <c r="AS53" s="218">
        <v>22</v>
      </c>
      <c r="AT53" s="218">
        <v>13</v>
      </c>
      <c r="AU53" s="218">
        <v>6520252</v>
      </c>
      <c r="AV53" s="220">
        <v>6925378</v>
      </c>
      <c r="AW53" s="219">
        <v>40805412.261907868</v>
      </c>
    </row>
    <row r="54" spans="1:49" ht="15" customHeight="1">
      <c r="A54" s="541">
        <v>42401</v>
      </c>
      <c r="B54" s="245">
        <v>4295649</v>
      </c>
      <c r="C54" s="204">
        <v>4047017</v>
      </c>
      <c r="D54" s="142"/>
      <c r="E54" s="142">
        <v>66538</v>
      </c>
      <c r="F54" s="142">
        <v>266</v>
      </c>
      <c r="G54" s="142">
        <v>163704</v>
      </c>
      <c r="H54" s="142">
        <v>18124</v>
      </c>
      <c r="I54" s="142">
        <v>16534</v>
      </c>
      <c r="J54" s="142">
        <v>1232915</v>
      </c>
      <c r="K54" s="142">
        <v>368477</v>
      </c>
      <c r="L54" s="142">
        <v>298583</v>
      </c>
      <c r="M54" s="142">
        <v>11190</v>
      </c>
      <c r="N54" s="142">
        <v>10354</v>
      </c>
      <c r="O54" s="142">
        <v>6971</v>
      </c>
      <c r="P54" s="142">
        <v>38</v>
      </c>
      <c r="Q54" s="142">
        <v>1486</v>
      </c>
      <c r="R54" s="142">
        <v>405</v>
      </c>
      <c r="S54" s="142">
        <v>277</v>
      </c>
      <c r="T54" s="142">
        <v>0</v>
      </c>
      <c r="U54" s="142">
        <v>0</v>
      </c>
      <c r="V54" s="142">
        <v>0</v>
      </c>
      <c r="W54" s="142">
        <v>1567994</v>
      </c>
      <c r="X54" s="204">
        <v>1641399</v>
      </c>
      <c r="Y54" s="205">
        <v>9693592.5443999991</v>
      </c>
      <c r="Z54" s="221">
        <v>14369858</v>
      </c>
      <c r="AA54" s="220">
        <v>13575109</v>
      </c>
      <c r="AB54" s="218"/>
      <c r="AC54" s="218">
        <v>394552</v>
      </c>
      <c r="AD54" s="218">
        <v>32711</v>
      </c>
      <c r="AE54" s="218">
        <v>338913</v>
      </c>
      <c r="AF54" s="218">
        <v>28573</v>
      </c>
      <c r="AG54" s="218">
        <v>72266</v>
      </c>
      <c r="AH54" s="218">
        <v>4850037</v>
      </c>
      <c r="AI54" s="218">
        <v>1750127</v>
      </c>
      <c r="AJ54" s="218">
        <v>1381626</v>
      </c>
      <c r="AK54" s="218">
        <v>66024</v>
      </c>
      <c r="AL54" s="218">
        <v>85256</v>
      </c>
      <c r="AM54" s="218">
        <v>54920</v>
      </c>
      <c r="AN54" s="218">
        <v>982</v>
      </c>
      <c r="AO54" s="218">
        <v>55361</v>
      </c>
      <c r="AP54" s="218">
        <v>12566</v>
      </c>
      <c r="AQ54" s="218">
        <v>8686</v>
      </c>
      <c r="AR54" s="218">
        <v>6</v>
      </c>
      <c r="AS54" s="218">
        <v>22</v>
      </c>
      <c r="AT54" s="218">
        <v>13</v>
      </c>
      <c r="AU54" s="218">
        <v>6489921</v>
      </c>
      <c r="AV54" s="220">
        <v>6892647</v>
      </c>
      <c r="AW54" s="219">
        <v>40503042.686759777</v>
      </c>
    </row>
    <row r="55" spans="1:49" ht="15" customHeight="1">
      <c r="A55" s="541">
        <v>42370</v>
      </c>
      <c r="B55" s="245">
        <v>4282654</v>
      </c>
      <c r="C55" s="204">
        <v>4034380</v>
      </c>
      <c r="D55" s="142"/>
      <c r="E55" s="142">
        <v>65623</v>
      </c>
      <c r="F55" s="142">
        <v>282</v>
      </c>
      <c r="G55" s="142">
        <v>164109</v>
      </c>
      <c r="H55" s="142">
        <v>18260</v>
      </c>
      <c r="I55" s="142">
        <v>16550</v>
      </c>
      <c r="J55" s="142">
        <v>1225865</v>
      </c>
      <c r="K55" s="142">
        <v>366951</v>
      </c>
      <c r="L55" s="142">
        <v>297428</v>
      </c>
      <c r="M55" s="142">
        <v>11083</v>
      </c>
      <c r="N55" s="142">
        <v>10312</v>
      </c>
      <c r="O55" s="142">
        <v>6943</v>
      </c>
      <c r="P55" s="142">
        <v>33</v>
      </c>
      <c r="Q55" s="142">
        <v>1296</v>
      </c>
      <c r="R55" s="142">
        <v>377</v>
      </c>
      <c r="S55" s="142">
        <v>279</v>
      </c>
      <c r="T55" s="142">
        <v>0</v>
      </c>
      <c r="U55" s="142">
        <v>0</v>
      </c>
      <c r="V55" s="142">
        <v>0</v>
      </c>
      <c r="W55" s="142">
        <v>1559477</v>
      </c>
      <c r="X55" s="204">
        <v>1632467</v>
      </c>
      <c r="Y55" s="205">
        <v>9620637.5699999984</v>
      </c>
      <c r="Z55" s="221">
        <v>14418067</v>
      </c>
      <c r="AA55" s="220">
        <v>13620794</v>
      </c>
      <c r="AB55" s="218"/>
      <c r="AC55" s="218">
        <v>392202</v>
      </c>
      <c r="AD55" s="218">
        <v>35805</v>
      </c>
      <c r="AE55" s="218">
        <v>339683</v>
      </c>
      <c r="AF55" s="218">
        <v>29583</v>
      </c>
      <c r="AG55" s="218">
        <v>72343</v>
      </c>
      <c r="AH55" s="218">
        <v>4826554</v>
      </c>
      <c r="AI55" s="218">
        <v>1744546</v>
      </c>
      <c r="AJ55" s="218">
        <v>1377215</v>
      </c>
      <c r="AK55" s="218">
        <v>65706</v>
      </c>
      <c r="AL55" s="218">
        <v>85157</v>
      </c>
      <c r="AM55" s="218">
        <v>54850</v>
      </c>
      <c r="AN55" s="218">
        <v>976</v>
      </c>
      <c r="AO55" s="218">
        <v>54857</v>
      </c>
      <c r="AP55" s="218">
        <v>12503</v>
      </c>
      <c r="AQ55" s="218">
        <v>8650</v>
      </c>
      <c r="AR55" s="218">
        <v>6</v>
      </c>
      <c r="AS55" s="218">
        <v>23</v>
      </c>
      <c r="AT55" s="218">
        <v>13</v>
      </c>
      <c r="AU55" s="218">
        <v>6461170</v>
      </c>
      <c r="AV55" s="220">
        <v>6862671</v>
      </c>
      <c r="AW55" s="219">
        <v>40288681.079482563</v>
      </c>
    </row>
    <row r="56" spans="1:49" ht="15" customHeight="1">
      <c r="A56" s="541">
        <v>42339</v>
      </c>
      <c r="B56" s="245">
        <v>4346505</v>
      </c>
      <c r="C56" s="204">
        <v>4097388</v>
      </c>
      <c r="D56" s="142"/>
      <c r="E56" s="142">
        <v>66364</v>
      </c>
      <c r="F56" s="142">
        <v>300</v>
      </c>
      <c r="G56" s="142">
        <v>164070</v>
      </c>
      <c r="H56" s="142">
        <v>18383</v>
      </c>
      <c r="I56" s="142">
        <v>16437</v>
      </c>
      <c r="J56" s="142">
        <v>1220228</v>
      </c>
      <c r="K56" s="142">
        <v>365035</v>
      </c>
      <c r="L56" s="142">
        <v>295928</v>
      </c>
      <c r="M56" s="142">
        <v>10846</v>
      </c>
      <c r="N56" s="142">
        <v>10166</v>
      </c>
      <c r="O56" s="142">
        <v>7094</v>
      </c>
      <c r="P56" s="142">
        <v>33</v>
      </c>
      <c r="Q56" s="142">
        <v>1269</v>
      </c>
      <c r="R56" s="142">
        <v>374</v>
      </c>
      <c r="S56" s="142">
        <v>272</v>
      </c>
      <c r="T56" s="142">
        <v>0</v>
      </c>
      <c r="U56" s="142">
        <v>0</v>
      </c>
      <c r="V56" s="142">
        <v>0</v>
      </c>
      <c r="W56" s="142">
        <v>1552107</v>
      </c>
      <c r="X56" s="204">
        <v>1624388</v>
      </c>
      <c r="Y56" s="205">
        <v>9624363.9990799986</v>
      </c>
      <c r="Z56" s="221">
        <v>14802222</v>
      </c>
      <c r="AA56" s="220">
        <v>13999398</v>
      </c>
      <c r="AB56" s="218"/>
      <c r="AC56" s="218">
        <v>392908</v>
      </c>
      <c r="AD56" s="218">
        <v>40615</v>
      </c>
      <c r="AE56" s="218">
        <v>339375</v>
      </c>
      <c r="AF56" s="218">
        <v>29926</v>
      </c>
      <c r="AG56" s="218">
        <v>72023</v>
      </c>
      <c r="AH56" s="218">
        <v>4810607</v>
      </c>
      <c r="AI56" s="218">
        <v>1738860</v>
      </c>
      <c r="AJ56" s="218">
        <v>1372626</v>
      </c>
      <c r="AK56" s="218">
        <v>65356</v>
      </c>
      <c r="AL56" s="218">
        <v>85089</v>
      </c>
      <c r="AM56" s="218">
        <v>56238</v>
      </c>
      <c r="AN56" s="218">
        <v>981</v>
      </c>
      <c r="AO56" s="218">
        <v>54572</v>
      </c>
      <c r="AP56" s="218">
        <v>12465</v>
      </c>
      <c r="AQ56" s="218">
        <v>8608</v>
      </c>
      <c r="AR56" s="218">
        <v>5</v>
      </c>
      <c r="AS56" s="218">
        <v>23</v>
      </c>
      <c r="AT56" s="218">
        <v>13</v>
      </c>
      <c r="AU56" s="218">
        <v>6441029</v>
      </c>
      <c r="AV56" s="220">
        <v>6839981</v>
      </c>
      <c r="AW56" s="219">
        <v>40572447.400339015</v>
      </c>
    </row>
    <row r="57" spans="1:49" ht="15" customHeight="1">
      <c r="A57" s="541">
        <v>42309</v>
      </c>
      <c r="B57" s="245">
        <v>4327676</v>
      </c>
      <c r="C57" s="204">
        <v>4078348</v>
      </c>
      <c r="D57" s="142"/>
      <c r="E57" s="142">
        <v>67284</v>
      </c>
      <c r="F57" s="142">
        <v>297</v>
      </c>
      <c r="G57" s="142">
        <v>163169</v>
      </c>
      <c r="H57" s="142">
        <v>18578</v>
      </c>
      <c r="I57" s="142">
        <v>16586</v>
      </c>
      <c r="J57" s="142">
        <v>1220295</v>
      </c>
      <c r="K57" s="142">
        <v>362693</v>
      </c>
      <c r="L57" s="142">
        <v>294345</v>
      </c>
      <c r="M57" s="142">
        <v>10897</v>
      </c>
      <c r="N57" s="142">
        <v>10091</v>
      </c>
      <c r="O57" s="142">
        <v>6794</v>
      </c>
      <c r="P57" s="142">
        <v>30</v>
      </c>
      <c r="Q57" s="142">
        <v>1226</v>
      </c>
      <c r="R57" s="142">
        <v>362</v>
      </c>
      <c r="S57" s="142">
        <v>266</v>
      </c>
      <c r="T57" s="142">
        <v>0</v>
      </c>
      <c r="U57" s="142">
        <v>0</v>
      </c>
      <c r="V57" s="142">
        <v>0</v>
      </c>
      <c r="W57" s="142">
        <v>1550439</v>
      </c>
      <c r="X57" s="204">
        <v>1622180</v>
      </c>
      <c r="Y57" s="205">
        <v>9388204.790000001</v>
      </c>
      <c r="Z57" s="221">
        <v>14844927</v>
      </c>
      <c r="AA57" s="220">
        <v>14040015</v>
      </c>
      <c r="AB57" s="218"/>
      <c r="AC57" s="218">
        <v>398461</v>
      </c>
      <c r="AD57" s="218">
        <v>38970</v>
      </c>
      <c r="AE57" s="218">
        <v>337429</v>
      </c>
      <c r="AF57" s="218">
        <v>30052</v>
      </c>
      <c r="AG57" s="218">
        <v>72048</v>
      </c>
      <c r="AH57" s="218">
        <v>4793139</v>
      </c>
      <c r="AI57" s="218">
        <v>1731450</v>
      </c>
      <c r="AJ57" s="218">
        <v>1367642</v>
      </c>
      <c r="AK57" s="218">
        <v>64971</v>
      </c>
      <c r="AL57" s="218">
        <v>84619</v>
      </c>
      <c r="AM57" s="218">
        <v>54611</v>
      </c>
      <c r="AN57" s="218">
        <v>975</v>
      </c>
      <c r="AO57" s="218">
        <v>54340</v>
      </c>
      <c r="AP57" s="218">
        <v>12382</v>
      </c>
      <c r="AQ57" s="218">
        <v>8552</v>
      </c>
      <c r="AR57" s="218">
        <v>5</v>
      </c>
      <c r="AS57" s="218">
        <v>23</v>
      </c>
      <c r="AT57" s="218">
        <v>13</v>
      </c>
      <c r="AU57" s="218">
        <v>6416296</v>
      </c>
      <c r="AV57" s="220">
        <v>6813952</v>
      </c>
      <c r="AW57" s="219">
        <v>39984405.553243428</v>
      </c>
    </row>
    <row r="58" spans="1:49" ht="15" customHeight="1">
      <c r="A58" s="541">
        <v>42278</v>
      </c>
      <c r="B58" s="245">
        <v>4308820</v>
      </c>
      <c r="C58" s="204">
        <v>4061183</v>
      </c>
      <c r="D58" s="142"/>
      <c r="E58" s="142">
        <v>66218</v>
      </c>
      <c r="F58" s="142">
        <v>293</v>
      </c>
      <c r="G58" s="142">
        <v>162906</v>
      </c>
      <c r="H58" s="142">
        <v>18220</v>
      </c>
      <c r="I58" s="142">
        <v>16503</v>
      </c>
      <c r="J58" s="142">
        <v>1213466</v>
      </c>
      <c r="K58" s="142">
        <v>359874</v>
      </c>
      <c r="L58" s="142">
        <v>292401</v>
      </c>
      <c r="M58" s="142">
        <v>10825</v>
      </c>
      <c r="N58" s="142">
        <v>10010</v>
      </c>
      <c r="O58" s="142">
        <v>6767</v>
      </c>
      <c r="P58" s="142">
        <v>27</v>
      </c>
      <c r="Q58" s="142">
        <v>1209</v>
      </c>
      <c r="R58" s="142">
        <v>351</v>
      </c>
      <c r="S58" s="142">
        <v>262</v>
      </c>
      <c r="T58" s="142">
        <v>0</v>
      </c>
      <c r="U58" s="142">
        <v>0</v>
      </c>
      <c r="V58" s="142">
        <v>0</v>
      </c>
      <c r="W58" s="142">
        <v>1541460</v>
      </c>
      <c r="X58" s="204">
        <v>1612265</v>
      </c>
      <c r="Y58" s="205">
        <v>9350915.4510000013</v>
      </c>
      <c r="Z58" s="221">
        <v>14809694</v>
      </c>
      <c r="AA58" s="220">
        <v>14004735</v>
      </c>
      <c r="AB58" s="218"/>
      <c r="AC58" s="218">
        <v>401826</v>
      </c>
      <c r="AD58" s="218">
        <v>37709</v>
      </c>
      <c r="AE58" s="218">
        <v>335988</v>
      </c>
      <c r="AF58" s="218">
        <v>29436</v>
      </c>
      <c r="AG58" s="218">
        <v>71859</v>
      </c>
      <c r="AH58" s="218">
        <v>4771276</v>
      </c>
      <c r="AI58" s="218">
        <v>1720352</v>
      </c>
      <c r="AJ58" s="218">
        <v>1360045</v>
      </c>
      <c r="AK58" s="218">
        <v>64581</v>
      </c>
      <c r="AL58" s="218">
        <v>84076</v>
      </c>
      <c r="AM58" s="218">
        <v>54384</v>
      </c>
      <c r="AN58" s="218">
        <v>976</v>
      </c>
      <c r="AO58" s="218">
        <v>54080</v>
      </c>
      <c r="AP58" s="218">
        <v>12278</v>
      </c>
      <c r="AQ58" s="218">
        <v>8491</v>
      </c>
      <c r="AR58" s="218">
        <v>5</v>
      </c>
      <c r="AS58" s="218">
        <v>23</v>
      </c>
      <c r="AT58" s="218">
        <v>13</v>
      </c>
      <c r="AU58" s="218">
        <v>6385710</v>
      </c>
      <c r="AV58" s="220">
        <v>6779506</v>
      </c>
      <c r="AW58" s="219">
        <v>39696936.572981901</v>
      </c>
    </row>
    <row r="59" spans="1:49" ht="15" customHeight="1">
      <c r="A59" s="541">
        <v>42248</v>
      </c>
      <c r="B59" s="245">
        <v>4255432</v>
      </c>
      <c r="C59" s="204">
        <v>4016023</v>
      </c>
      <c r="D59" s="142"/>
      <c r="E59" s="142">
        <v>58208</v>
      </c>
      <c r="F59" s="142">
        <v>280</v>
      </c>
      <c r="G59" s="142">
        <v>163193</v>
      </c>
      <c r="H59" s="142">
        <v>17728</v>
      </c>
      <c r="I59" s="142">
        <v>16441</v>
      </c>
      <c r="J59" s="142">
        <v>1207534</v>
      </c>
      <c r="K59" s="142">
        <v>358294</v>
      </c>
      <c r="L59" s="142">
        <v>291115</v>
      </c>
      <c r="M59" s="142">
        <v>10757</v>
      </c>
      <c r="N59" s="142">
        <v>9973</v>
      </c>
      <c r="O59" s="142">
        <v>6739</v>
      </c>
      <c r="P59" s="142">
        <v>25</v>
      </c>
      <c r="Q59" s="142">
        <v>1180</v>
      </c>
      <c r="R59" s="142">
        <v>340</v>
      </c>
      <c r="S59" s="142">
        <v>255</v>
      </c>
      <c r="T59" s="142">
        <v>0</v>
      </c>
      <c r="U59" s="142">
        <v>0</v>
      </c>
      <c r="V59" s="142">
        <v>0</v>
      </c>
      <c r="W59" s="142">
        <v>1534046</v>
      </c>
      <c r="X59" s="204">
        <v>1604544</v>
      </c>
      <c r="Y59" s="205">
        <v>9417383.9857000001</v>
      </c>
      <c r="Z59" s="221">
        <v>14480741</v>
      </c>
      <c r="AA59" s="220">
        <v>13761913</v>
      </c>
      <c r="AB59" s="218"/>
      <c r="AC59" s="218">
        <v>319640</v>
      </c>
      <c r="AD59" s="218">
        <v>36085</v>
      </c>
      <c r="AE59" s="218">
        <v>334599</v>
      </c>
      <c r="AF59" s="218">
        <v>28504</v>
      </c>
      <c r="AG59" s="218">
        <v>71566</v>
      </c>
      <c r="AH59" s="218">
        <v>4751810</v>
      </c>
      <c r="AI59" s="218">
        <v>1713609</v>
      </c>
      <c r="AJ59" s="218">
        <v>1354576</v>
      </c>
      <c r="AK59" s="218">
        <v>64262</v>
      </c>
      <c r="AL59" s="218">
        <v>83978</v>
      </c>
      <c r="AM59" s="218">
        <v>54277</v>
      </c>
      <c r="AN59" s="218">
        <v>971</v>
      </c>
      <c r="AO59" s="218">
        <v>53850</v>
      </c>
      <c r="AP59" s="218">
        <v>12245</v>
      </c>
      <c r="AQ59" s="218">
        <v>8445</v>
      </c>
      <c r="AR59" s="218">
        <v>5</v>
      </c>
      <c r="AS59" s="218">
        <v>23</v>
      </c>
      <c r="AT59" s="218">
        <v>13</v>
      </c>
      <c r="AU59" s="218">
        <v>6359775</v>
      </c>
      <c r="AV59" s="220">
        <v>6752319</v>
      </c>
      <c r="AW59" s="219">
        <v>39930929.654712074</v>
      </c>
    </row>
    <row r="60" spans="1:49" ht="15" customHeight="1">
      <c r="A60" s="541">
        <v>42217</v>
      </c>
      <c r="B60" s="245">
        <v>4253026</v>
      </c>
      <c r="C60" s="204">
        <v>4056809</v>
      </c>
      <c r="D60" s="142"/>
      <c r="E60" s="142">
        <v>14010</v>
      </c>
      <c r="F60" s="142">
        <v>267</v>
      </c>
      <c r="G60" s="142">
        <v>164535</v>
      </c>
      <c r="H60" s="142">
        <v>17405</v>
      </c>
      <c r="I60" s="142">
        <v>16492</v>
      </c>
      <c r="J60" s="142">
        <v>1202714</v>
      </c>
      <c r="K60" s="142">
        <v>357130</v>
      </c>
      <c r="L60" s="142">
        <v>290195</v>
      </c>
      <c r="M60" s="142">
        <v>10714</v>
      </c>
      <c r="N60" s="142">
        <v>9993</v>
      </c>
      <c r="O60" s="142">
        <v>6734</v>
      </c>
      <c r="P60" s="142">
        <v>25</v>
      </c>
      <c r="Q60" s="142">
        <v>1162</v>
      </c>
      <c r="R60" s="142">
        <v>327</v>
      </c>
      <c r="S60" s="142">
        <v>245</v>
      </c>
      <c r="T60" s="142">
        <v>0</v>
      </c>
      <c r="U60" s="142">
        <v>0</v>
      </c>
      <c r="V60" s="142">
        <v>0</v>
      </c>
      <c r="W60" s="142">
        <v>1528281</v>
      </c>
      <c r="X60" s="204">
        <v>1598557</v>
      </c>
      <c r="Y60" s="205">
        <v>9249586.5170000009</v>
      </c>
      <c r="Z60" s="221">
        <v>14537704</v>
      </c>
      <c r="AA60" s="220">
        <v>14021397</v>
      </c>
      <c r="AB60" s="218"/>
      <c r="AC60" s="218">
        <v>116451</v>
      </c>
      <c r="AD60" s="218">
        <v>35731</v>
      </c>
      <c r="AE60" s="218">
        <v>335533</v>
      </c>
      <c r="AF60" s="218">
        <v>28592</v>
      </c>
      <c r="AG60" s="218">
        <v>71560</v>
      </c>
      <c r="AH60" s="218">
        <v>4733157</v>
      </c>
      <c r="AI60" s="218">
        <v>1708238</v>
      </c>
      <c r="AJ60" s="218">
        <v>1350080</v>
      </c>
      <c r="AK60" s="218">
        <v>63966</v>
      </c>
      <c r="AL60" s="218">
        <v>83982</v>
      </c>
      <c r="AM60" s="218">
        <v>54238</v>
      </c>
      <c r="AN60" s="218">
        <v>969</v>
      </c>
      <c r="AO60" s="218">
        <v>53648</v>
      </c>
      <c r="AP60" s="218">
        <v>12194</v>
      </c>
      <c r="AQ60" s="218">
        <v>8398</v>
      </c>
      <c r="AR60" s="218">
        <v>5</v>
      </c>
      <c r="AS60" s="218">
        <v>22</v>
      </c>
      <c r="AT60" s="218">
        <v>13</v>
      </c>
      <c r="AU60" s="218">
        <v>6336034</v>
      </c>
      <c r="AV60" s="220">
        <v>6727741</v>
      </c>
      <c r="AW60" s="219">
        <v>39758715.796939179</v>
      </c>
    </row>
    <row r="61" spans="1:49" ht="15" customHeight="1">
      <c r="A61" s="541">
        <v>42186</v>
      </c>
      <c r="B61" s="245">
        <v>4207271</v>
      </c>
      <c r="C61" s="204">
        <v>4017275</v>
      </c>
      <c r="D61" s="142"/>
      <c r="E61" s="142">
        <v>16246</v>
      </c>
      <c r="F61" s="142">
        <v>203</v>
      </c>
      <c r="G61" s="142">
        <v>156906</v>
      </c>
      <c r="H61" s="142">
        <v>16641</v>
      </c>
      <c r="I61" s="142">
        <v>16388</v>
      </c>
      <c r="J61" s="142">
        <v>1196295</v>
      </c>
      <c r="K61" s="142">
        <v>355047</v>
      </c>
      <c r="L61" s="142">
        <v>288512</v>
      </c>
      <c r="M61" s="142">
        <v>10645</v>
      </c>
      <c r="N61" s="142">
        <v>9934</v>
      </c>
      <c r="O61" s="142">
        <v>6714</v>
      </c>
      <c r="P61" s="142">
        <v>22</v>
      </c>
      <c r="Q61" s="142">
        <v>1126</v>
      </c>
      <c r="R61" s="142">
        <v>309</v>
      </c>
      <c r="S61" s="142">
        <v>229</v>
      </c>
      <c r="T61" s="142">
        <v>0</v>
      </c>
      <c r="U61" s="142">
        <v>0</v>
      </c>
      <c r="V61" s="142">
        <v>0</v>
      </c>
      <c r="W61" s="142">
        <v>1519931</v>
      </c>
      <c r="X61" s="204">
        <v>1589766</v>
      </c>
      <c r="Y61" s="205">
        <v>9240735.9450000003</v>
      </c>
      <c r="Z61" s="221">
        <v>14400540</v>
      </c>
      <c r="AA61" s="220">
        <v>13891275</v>
      </c>
      <c r="AB61" s="218"/>
      <c r="AC61" s="218">
        <v>140469</v>
      </c>
      <c r="AD61" s="218">
        <v>21084</v>
      </c>
      <c r="AE61" s="218">
        <v>319896</v>
      </c>
      <c r="AF61" s="218">
        <v>27816</v>
      </c>
      <c r="AG61" s="218">
        <v>71384</v>
      </c>
      <c r="AH61" s="218">
        <v>4713205</v>
      </c>
      <c r="AI61" s="218">
        <v>1701356</v>
      </c>
      <c r="AJ61" s="218">
        <v>1345465</v>
      </c>
      <c r="AK61" s="218">
        <v>63725</v>
      </c>
      <c r="AL61" s="218">
        <v>83916</v>
      </c>
      <c r="AM61" s="218">
        <v>54219</v>
      </c>
      <c r="AN61" s="218">
        <v>961</v>
      </c>
      <c r="AO61" s="218">
        <v>53352</v>
      </c>
      <c r="AP61" s="218">
        <v>12155</v>
      </c>
      <c r="AQ61" s="218">
        <v>8367</v>
      </c>
      <c r="AR61" s="218">
        <v>5</v>
      </c>
      <c r="AS61" s="218">
        <v>21</v>
      </c>
      <c r="AT61" s="218">
        <v>13</v>
      </c>
      <c r="AU61" s="218">
        <v>6310696</v>
      </c>
      <c r="AV61" s="220">
        <v>6700080</v>
      </c>
      <c r="AW61" s="219">
        <v>39036657.980119117</v>
      </c>
    </row>
    <row r="62" spans="1:49" ht="15" customHeight="1">
      <c r="A62" s="541">
        <v>42156</v>
      </c>
      <c r="B62" s="245">
        <v>4281994</v>
      </c>
      <c r="C62" s="204">
        <v>4055436</v>
      </c>
      <c r="D62" s="142"/>
      <c r="E62" s="142">
        <v>52117</v>
      </c>
      <c r="F62" s="142">
        <v>249</v>
      </c>
      <c r="G62" s="142">
        <v>157647</v>
      </c>
      <c r="H62" s="142">
        <v>16545</v>
      </c>
      <c r="I62" s="142">
        <v>16289</v>
      </c>
      <c r="J62" s="142">
        <v>1190321</v>
      </c>
      <c r="K62" s="142">
        <v>353867</v>
      </c>
      <c r="L62" s="142">
        <v>287126</v>
      </c>
      <c r="M62" s="142">
        <v>10592</v>
      </c>
      <c r="N62" s="142">
        <v>9893</v>
      </c>
      <c r="O62" s="142">
        <v>6657</v>
      </c>
      <c r="P62" s="142">
        <v>22</v>
      </c>
      <c r="Q62" s="142">
        <v>1110</v>
      </c>
      <c r="R62" s="142">
        <v>309</v>
      </c>
      <c r="S62" s="142">
        <v>229</v>
      </c>
      <c r="T62" s="142">
        <v>0</v>
      </c>
      <c r="U62" s="142">
        <v>0</v>
      </c>
      <c r="V62" s="142">
        <v>0</v>
      </c>
      <c r="W62" s="142">
        <v>1512346</v>
      </c>
      <c r="X62" s="204">
        <v>1582403</v>
      </c>
      <c r="Y62" s="205">
        <v>9247587.7224000003</v>
      </c>
      <c r="Z62" s="221">
        <v>14741342</v>
      </c>
      <c r="AA62" s="220">
        <v>14033585</v>
      </c>
      <c r="AB62" s="218"/>
      <c r="AC62" s="218">
        <v>328805</v>
      </c>
      <c r="AD62" s="218">
        <v>31224</v>
      </c>
      <c r="AE62" s="218">
        <v>319364</v>
      </c>
      <c r="AF62" s="218">
        <v>28364</v>
      </c>
      <c r="AG62" s="218">
        <v>71062</v>
      </c>
      <c r="AH62" s="218">
        <v>4689334</v>
      </c>
      <c r="AI62" s="218">
        <v>1697050</v>
      </c>
      <c r="AJ62" s="218">
        <v>1339953</v>
      </c>
      <c r="AK62" s="218">
        <v>63440</v>
      </c>
      <c r="AL62" s="218">
        <v>83812</v>
      </c>
      <c r="AM62" s="218">
        <v>54016</v>
      </c>
      <c r="AN62" s="218">
        <v>953</v>
      </c>
      <c r="AO62" s="218">
        <v>52981</v>
      </c>
      <c r="AP62" s="218">
        <v>12168</v>
      </c>
      <c r="AQ62" s="218">
        <v>8333</v>
      </c>
      <c r="AR62" s="218">
        <v>5</v>
      </c>
      <c r="AS62" s="218">
        <v>21</v>
      </c>
      <c r="AT62" s="218">
        <v>13</v>
      </c>
      <c r="AU62" s="218">
        <v>6280090</v>
      </c>
      <c r="AV62" s="220">
        <v>6670826</v>
      </c>
      <c r="AW62" s="219">
        <v>39267756.901977673</v>
      </c>
    </row>
    <row r="63" spans="1:49" ht="15" customHeight="1">
      <c r="A63" s="541">
        <v>42125</v>
      </c>
      <c r="B63" s="245">
        <v>4258747</v>
      </c>
      <c r="C63" s="204">
        <v>4027102</v>
      </c>
      <c r="D63" s="142"/>
      <c r="E63" s="142">
        <v>57874</v>
      </c>
      <c r="F63" s="142">
        <v>280</v>
      </c>
      <c r="G63" s="142">
        <v>157105</v>
      </c>
      <c r="H63" s="142">
        <v>16386</v>
      </c>
      <c r="I63" s="142">
        <v>16297</v>
      </c>
      <c r="J63" s="142">
        <v>1184026</v>
      </c>
      <c r="K63" s="142">
        <v>354431</v>
      </c>
      <c r="L63" s="142">
        <v>285846</v>
      </c>
      <c r="M63" s="142">
        <v>10529</v>
      </c>
      <c r="N63" s="142">
        <v>9995</v>
      </c>
      <c r="O63" s="142">
        <v>6639</v>
      </c>
      <c r="P63" s="142">
        <v>21</v>
      </c>
      <c r="Q63" s="142">
        <v>1093</v>
      </c>
      <c r="R63" s="142">
        <v>309</v>
      </c>
      <c r="S63" s="142">
        <v>227</v>
      </c>
      <c r="T63" s="142">
        <v>0</v>
      </c>
      <c r="U63" s="142">
        <v>0</v>
      </c>
      <c r="V63" s="142">
        <v>0</v>
      </c>
      <c r="W63" s="142">
        <v>1504678</v>
      </c>
      <c r="X63" s="204">
        <v>1576701</v>
      </c>
      <c r="Y63" s="205">
        <v>9224272.3200000003</v>
      </c>
      <c r="Z63" s="221">
        <v>14569995</v>
      </c>
      <c r="AA63" s="220">
        <v>13830442</v>
      </c>
      <c r="AB63" s="218"/>
      <c r="AC63" s="218">
        <v>361976</v>
      </c>
      <c r="AD63" s="218">
        <v>35569</v>
      </c>
      <c r="AE63" s="218">
        <v>314210</v>
      </c>
      <c r="AF63" s="218">
        <v>27798</v>
      </c>
      <c r="AG63" s="218">
        <v>71085</v>
      </c>
      <c r="AH63" s="218">
        <v>4667038</v>
      </c>
      <c r="AI63" s="218">
        <v>1704807</v>
      </c>
      <c r="AJ63" s="218">
        <v>1336643</v>
      </c>
      <c r="AK63" s="218">
        <v>63223</v>
      </c>
      <c r="AL63" s="218">
        <v>84753</v>
      </c>
      <c r="AM63" s="218">
        <v>53951</v>
      </c>
      <c r="AN63" s="218">
        <v>949</v>
      </c>
      <c r="AO63" s="218">
        <v>52609</v>
      </c>
      <c r="AP63" s="218">
        <v>12277</v>
      </c>
      <c r="AQ63" s="218">
        <v>8286</v>
      </c>
      <c r="AR63" s="218">
        <v>5</v>
      </c>
      <c r="AS63" s="218">
        <v>25</v>
      </c>
      <c r="AT63" s="218">
        <v>13</v>
      </c>
      <c r="AU63" s="218">
        <v>6253802</v>
      </c>
      <c r="AV63" s="220">
        <v>6656771</v>
      </c>
      <c r="AW63" s="219">
        <v>39063519.148996927</v>
      </c>
    </row>
    <row r="64" spans="1:49" ht="15" customHeight="1">
      <c r="A64" s="541">
        <v>42095</v>
      </c>
      <c r="B64" s="245">
        <v>4237087</v>
      </c>
      <c r="C64" s="204">
        <v>4007982</v>
      </c>
      <c r="D64" s="142"/>
      <c r="E64" s="142">
        <v>57640</v>
      </c>
      <c r="F64" s="142">
        <v>283</v>
      </c>
      <c r="G64" s="142">
        <v>154709</v>
      </c>
      <c r="H64" s="142">
        <v>16473</v>
      </c>
      <c r="I64" s="142">
        <v>16338</v>
      </c>
      <c r="J64" s="142">
        <v>1178181</v>
      </c>
      <c r="K64" s="142">
        <v>353298</v>
      </c>
      <c r="L64" s="142">
        <v>284891</v>
      </c>
      <c r="M64" s="142">
        <v>10481</v>
      </c>
      <c r="N64" s="142">
        <v>9983</v>
      </c>
      <c r="O64" s="142">
        <v>6625</v>
      </c>
      <c r="P64" s="142">
        <v>21</v>
      </c>
      <c r="Q64" s="142">
        <v>1073</v>
      </c>
      <c r="R64" s="142">
        <v>305</v>
      </c>
      <c r="S64" s="142">
        <v>224</v>
      </c>
      <c r="T64" s="142">
        <v>0</v>
      </c>
      <c r="U64" s="142">
        <v>0</v>
      </c>
      <c r="V64" s="142">
        <v>0</v>
      </c>
      <c r="W64" s="142">
        <v>1497834</v>
      </c>
      <c r="X64" s="204">
        <v>1569680</v>
      </c>
      <c r="Y64" s="205">
        <v>9241074.0628000014</v>
      </c>
      <c r="Z64" s="221">
        <v>14410018</v>
      </c>
      <c r="AA64" s="220">
        <v>13681271</v>
      </c>
      <c r="AB64" s="218"/>
      <c r="AC64" s="218">
        <v>354175</v>
      </c>
      <c r="AD64" s="218">
        <v>37579</v>
      </c>
      <c r="AE64" s="218">
        <v>309074</v>
      </c>
      <c r="AF64" s="218">
        <v>27919</v>
      </c>
      <c r="AG64" s="218">
        <v>71063</v>
      </c>
      <c r="AH64" s="218">
        <v>4643742</v>
      </c>
      <c r="AI64" s="218">
        <v>1699509</v>
      </c>
      <c r="AJ64" s="218">
        <v>1331868</v>
      </c>
      <c r="AK64" s="218">
        <v>62870</v>
      </c>
      <c r="AL64" s="218">
        <v>84548</v>
      </c>
      <c r="AM64" s="218">
        <v>53836</v>
      </c>
      <c r="AN64" s="218">
        <v>946</v>
      </c>
      <c r="AO64" s="218">
        <v>52201</v>
      </c>
      <c r="AP64" s="218">
        <v>12232</v>
      </c>
      <c r="AQ64" s="218">
        <v>8243</v>
      </c>
      <c r="AR64" s="218">
        <v>5</v>
      </c>
      <c r="AS64" s="218">
        <v>25</v>
      </c>
      <c r="AT64" s="218">
        <v>13</v>
      </c>
      <c r="AU64" s="218">
        <v>6224787</v>
      </c>
      <c r="AV64" s="220">
        <v>6627141</v>
      </c>
      <c r="AW64" s="219">
        <v>39207502.447906837</v>
      </c>
    </row>
    <row r="65" spans="1:49" ht="15" customHeight="1">
      <c r="A65" s="541">
        <v>42064</v>
      </c>
      <c r="B65" s="245">
        <v>4224074</v>
      </c>
      <c r="C65" s="204">
        <v>3992945</v>
      </c>
      <c r="D65" s="142"/>
      <c r="E65" s="142">
        <v>58584</v>
      </c>
      <c r="F65" s="142">
        <v>283</v>
      </c>
      <c r="G65" s="142">
        <v>155345</v>
      </c>
      <c r="H65" s="142">
        <v>16917</v>
      </c>
      <c r="I65" s="142">
        <v>16290</v>
      </c>
      <c r="J65" s="142">
        <v>1172068</v>
      </c>
      <c r="K65" s="142">
        <v>351918</v>
      </c>
      <c r="L65" s="142">
        <v>283587</v>
      </c>
      <c r="M65" s="142">
        <v>10405</v>
      </c>
      <c r="N65" s="142">
        <v>9935</v>
      </c>
      <c r="O65" s="142">
        <v>6596</v>
      </c>
      <c r="P65" s="142">
        <v>21</v>
      </c>
      <c r="Q65" s="142">
        <v>1056</v>
      </c>
      <c r="R65" s="142">
        <v>309</v>
      </c>
      <c r="S65" s="142">
        <v>225</v>
      </c>
      <c r="T65" s="142">
        <v>0</v>
      </c>
      <c r="U65" s="142">
        <v>0</v>
      </c>
      <c r="V65" s="142">
        <v>0</v>
      </c>
      <c r="W65" s="142">
        <v>1490248</v>
      </c>
      <c r="X65" s="204">
        <v>1562002</v>
      </c>
      <c r="Y65" s="205">
        <v>9223715.3099999987</v>
      </c>
      <c r="Z65" s="221">
        <v>14057628</v>
      </c>
      <c r="AA65" s="220">
        <v>13328128</v>
      </c>
      <c r="AB65" s="218"/>
      <c r="AC65" s="218">
        <v>355862</v>
      </c>
      <c r="AD65" s="218">
        <v>37529</v>
      </c>
      <c r="AE65" s="218">
        <v>307676</v>
      </c>
      <c r="AF65" s="218">
        <v>28433</v>
      </c>
      <c r="AG65" s="218">
        <v>70898</v>
      </c>
      <c r="AH65" s="218">
        <v>4617452</v>
      </c>
      <c r="AI65" s="218">
        <v>1693816</v>
      </c>
      <c r="AJ65" s="218">
        <v>1326858</v>
      </c>
      <c r="AK65" s="218">
        <v>62533</v>
      </c>
      <c r="AL65" s="218">
        <v>84252</v>
      </c>
      <c r="AM65" s="218">
        <v>53669</v>
      </c>
      <c r="AN65" s="218">
        <v>945</v>
      </c>
      <c r="AO65" s="218">
        <v>51737</v>
      </c>
      <c r="AP65" s="218">
        <v>12214</v>
      </c>
      <c r="AQ65" s="218">
        <v>8210</v>
      </c>
      <c r="AR65" s="218">
        <v>5</v>
      </c>
      <c r="AS65" s="218">
        <v>25</v>
      </c>
      <c r="AT65" s="218">
        <v>13</v>
      </c>
      <c r="AU65" s="218">
        <v>6192320</v>
      </c>
      <c r="AV65" s="220">
        <v>6593877</v>
      </c>
      <c r="AW65" s="219">
        <v>38635774.873536855</v>
      </c>
    </row>
    <row r="66" spans="1:49" ht="15" customHeight="1">
      <c r="A66" s="541">
        <v>42036</v>
      </c>
      <c r="B66" s="245">
        <v>4155308</v>
      </c>
      <c r="C66" s="204">
        <v>3930756</v>
      </c>
      <c r="D66" s="142"/>
      <c r="E66" s="142">
        <v>59700</v>
      </c>
      <c r="F66" s="142">
        <v>306</v>
      </c>
      <c r="G66" s="142">
        <v>147654</v>
      </c>
      <c r="H66" s="142">
        <v>16892</v>
      </c>
      <c r="I66" s="142">
        <v>16276</v>
      </c>
      <c r="J66" s="142">
        <v>1166566</v>
      </c>
      <c r="K66" s="142">
        <v>350515</v>
      </c>
      <c r="L66" s="142">
        <v>282476</v>
      </c>
      <c r="M66" s="142">
        <v>10347</v>
      </c>
      <c r="N66" s="142">
        <v>9893</v>
      </c>
      <c r="O66" s="142">
        <v>6578</v>
      </c>
      <c r="P66" s="142">
        <v>22</v>
      </c>
      <c r="Q66" s="142">
        <v>1044</v>
      </c>
      <c r="R66" s="142">
        <v>308</v>
      </c>
      <c r="S66" s="142">
        <v>224</v>
      </c>
      <c r="T66" s="142">
        <v>0</v>
      </c>
      <c r="U66" s="142">
        <v>0</v>
      </c>
      <c r="V66" s="142">
        <v>0</v>
      </c>
      <c r="W66" s="142">
        <v>1483533</v>
      </c>
      <c r="X66" s="204">
        <v>1554971</v>
      </c>
      <c r="Y66" s="205">
        <v>9193915.9771999996</v>
      </c>
      <c r="Z66" s="221">
        <v>13740253</v>
      </c>
      <c r="AA66" s="220">
        <v>13019198</v>
      </c>
      <c r="AB66" s="218"/>
      <c r="AC66" s="218">
        <v>361710</v>
      </c>
      <c r="AD66" s="218">
        <v>39877</v>
      </c>
      <c r="AE66" s="218">
        <v>291586</v>
      </c>
      <c r="AF66" s="218">
        <v>27882</v>
      </c>
      <c r="AG66" s="218">
        <v>70921</v>
      </c>
      <c r="AH66" s="218">
        <v>4593725</v>
      </c>
      <c r="AI66" s="218">
        <v>1688142</v>
      </c>
      <c r="AJ66" s="218">
        <v>1322375</v>
      </c>
      <c r="AK66" s="218">
        <v>62378</v>
      </c>
      <c r="AL66" s="218">
        <v>84058</v>
      </c>
      <c r="AM66" s="218">
        <v>53550</v>
      </c>
      <c r="AN66" s="218">
        <v>942</v>
      </c>
      <c r="AO66" s="218">
        <v>51353</v>
      </c>
      <c r="AP66" s="218">
        <v>12162</v>
      </c>
      <c r="AQ66" s="218">
        <v>8173</v>
      </c>
      <c r="AR66" s="218">
        <v>5</v>
      </c>
      <c r="AS66" s="218">
        <v>25</v>
      </c>
      <c r="AT66" s="218">
        <v>13</v>
      </c>
      <c r="AU66" s="218">
        <v>6163435</v>
      </c>
      <c r="AV66" s="220">
        <v>6563711</v>
      </c>
      <c r="AW66" s="219">
        <v>38344565.27744469</v>
      </c>
    </row>
    <row r="67" spans="1:49" ht="15" customHeight="1">
      <c r="A67" s="541">
        <v>42005</v>
      </c>
      <c r="B67" s="245">
        <v>4170557</v>
      </c>
      <c r="C67" s="204">
        <v>3940453</v>
      </c>
      <c r="D67" s="142"/>
      <c r="E67" s="142">
        <v>59627</v>
      </c>
      <c r="F67" s="142">
        <v>309</v>
      </c>
      <c r="G67" s="142">
        <v>153185</v>
      </c>
      <c r="H67" s="142">
        <v>16983</v>
      </c>
      <c r="I67" s="142">
        <v>16311</v>
      </c>
      <c r="J67" s="142">
        <v>1164107</v>
      </c>
      <c r="K67" s="142">
        <v>350150</v>
      </c>
      <c r="L67" s="142">
        <v>281872</v>
      </c>
      <c r="M67" s="142">
        <v>10341</v>
      </c>
      <c r="N67" s="142">
        <v>9862</v>
      </c>
      <c r="O67" s="142">
        <v>6560</v>
      </c>
      <c r="P67" s="142">
        <v>22</v>
      </c>
      <c r="Q67" s="142">
        <v>1056</v>
      </c>
      <c r="R67" s="142">
        <v>301</v>
      </c>
      <c r="S67" s="142">
        <v>220</v>
      </c>
      <c r="T67" s="142">
        <v>0</v>
      </c>
      <c r="U67" s="142">
        <v>0</v>
      </c>
      <c r="V67" s="142">
        <v>0</v>
      </c>
      <c r="W67" s="142">
        <v>1480489</v>
      </c>
      <c r="X67" s="204">
        <v>1552150</v>
      </c>
      <c r="Y67" s="205">
        <v>9208324.2236000001</v>
      </c>
      <c r="Z67" s="221">
        <v>13787084</v>
      </c>
      <c r="AA67" s="220">
        <v>13058277</v>
      </c>
      <c r="AB67" s="218"/>
      <c r="AC67" s="218">
        <v>361636</v>
      </c>
      <c r="AD67" s="218">
        <v>40964</v>
      </c>
      <c r="AE67" s="218">
        <v>298526</v>
      </c>
      <c r="AF67" s="218">
        <v>27681</v>
      </c>
      <c r="AG67" s="218">
        <v>70969</v>
      </c>
      <c r="AH67" s="218">
        <v>4572569</v>
      </c>
      <c r="AI67" s="218">
        <v>1685467</v>
      </c>
      <c r="AJ67" s="218">
        <v>1318608</v>
      </c>
      <c r="AK67" s="218">
        <v>62281</v>
      </c>
      <c r="AL67" s="218">
        <v>83922</v>
      </c>
      <c r="AM67" s="218">
        <v>53447</v>
      </c>
      <c r="AN67" s="218">
        <v>944</v>
      </c>
      <c r="AO67" s="218">
        <v>50930</v>
      </c>
      <c r="AP67" s="218">
        <v>12137</v>
      </c>
      <c r="AQ67" s="218">
        <v>8127</v>
      </c>
      <c r="AR67" s="218">
        <v>5</v>
      </c>
      <c r="AS67" s="218">
        <v>25</v>
      </c>
      <c r="AT67" s="218">
        <v>13</v>
      </c>
      <c r="AU67" s="218">
        <v>6137893</v>
      </c>
      <c r="AV67" s="220">
        <v>6539249</v>
      </c>
      <c r="AW67" s="219">
        <v>38624209.206351049</v>
      </c>
    </row>
    <row r="68" spans="1:49" ht="15" customHeight="1">
      <c r="A68" s="541">
        <v>41974</v>
      </c>
      <c r="B68" s="245">
        <v>4205777</v>
      </c>
      <c r="C68" s="204">
        <v>3971464</v>
      </c>
      <c r="D68" s="142"/>
      <c r="E68" s="142">
        <v>59984</v>
      </c>
      <c r="F68" s="142">
        <v>333</v>
      </c>
      <c r="G68" s="142">
        <v>156286</v>
      </c>
      <c r="H68" s="142">
        <v>17710</v>
      </c>
      <c r="I68" s="142">
        <v>16266</v>
      </c>
      <c r="J68" s="142">
        <v>1156792</v>
      </c>
      <c r="K68" s="142">
        <v>347753</v>
      </c>
      <c r="L68" s="142">
        <v>280363</v>
      </c>
      <c r="M68" s="142">
        <v>10291</v>
      </c>
      <c r="N68" s="142">
        <v>9792</v>
      </c>
      <c r="O68" s="142">
        <v>6533</v>
      </c>
      <c r="P68" s="142">
        <v>22</v>
      </c>
      <c r="Q68" s="142">
        <v>1018</v>
      </c>
      <c r="R68" s="142">
        <v>300</v>
      </c>
      <c r="S68" s="142">
        <v>219</v>
      </c>
      <c r="T68" s="142">
        <v>0</v>
      </c>
      <c r="U68" s="142">
        <v>0</v>
      </c>
      <c r="V68" s="142">
        <v>0</v>
      </c>
      <c r="W68" s="142">
        <v>1471504</v>
      </c>
      <c r="X68" s="204">
        <v>1542234</v>
      </c>
      <c r="Y68" s="205">
        <v>9240339.1767999995</v>
      </c>
      <c r="Z68" s="221">
        <v>13967837</v>
      </c>
      <c r="AA68" s="220">
        <v>13240122</v>
      </c>
      <c r="AB68" s="218"/>
      <c r="AC68" s="218">
        <v>359948</v>
      </c>
      <c r="AD68" s="218">
        <v>46996</v>
      </c>
      <c r="AE68" s="218">
        <v>292474</v>
      </c>
      <c r="AF68" s="218">
        <v>28297</v>
      </c>
      <c r="AG68" s="218">
        <v>70746</v>
      </c>
      <c r="AH68" s="218">
        <v>4550626</v>
      </c>
      <c r="AI68" s="218">
        <v>1678859</v>
      </c>
      <c r="AJ68" s="218">
        <v>1315036</v>
      </c>
      <c r="AK68" s="218">
        <v>62092</v>
      </c>
      <c r="AL68" s="218">
        <v>83742</v>
      </c>
      <c r="AM68" s="218">
        <v>53338</v>
      </c>
      <c r="AN68" s="218">
        <v>942</v>
      </c>
      <c r="AO68" s="218">
        <v>50566</v>
      </c>
      <c r="AP68" s="218">
        <v>12109</v>
      </c>
      <c r="AQ68" s="218">
        <v>8097</v>
      </c>
      <c r="AR68" s="218">
        <v>5</v>
      </c>
      <c r="AS68" s="218">
        <v>26</v>
      </c>
      <c r="AT68" s="218">
        <v>14</v>
      </c>
      <c r="AU68" s="218">
        <v>6111455</v>
      </c>
      <c r="AV68" s="220">
        <v>6509613</v>
      </c>
      <c r="AW68" s="219">
        <v>38925135.920783646</v>
      </c>
    </row>
    <row r="69" spans="1:49" ht="15" customHeight="1">
      <c r="A69" s="541">
        <v>41944</v>
      </c>
      <c r="B69" s="245">
        <v>4175597</v>
      </c>
      <c r="C69" s="204">
        <v>3942675</v>
      </c>
      <c r="D69" s="142"/>
      <c r="E69" s="142">
        <v>60202</v>
      </c>
      <c r="F69" s="142">
        <v>323</v>
      </c>
      <c r="G69" s="142">
        <v>154455</v>
      </c>
      <c r="H69" s="142">
        <v>17942</v>
      </c>
      <c r="I69" s="142">
        <v>16258</v>
      </c>
      <c r="J69" s="142">
        <v>1152112</v>
      </c>
      <c r="K69" s="142">
        <v>345734</v>
      </c>
      <c r="L69" s="142">
        <v>279116</v>
      </c>
      <c r="M69" s="142">
        <v>10266</v>
      </c>
      <c r="N69" s="142">
        <v>9741</v>
      </c>
      <c r="O69" s="142">
        <v>6505</v>
      </c>
      <c r="P69" s="142">
        <v>22</v>
      </c>
      <c r="Q69" s="142">
        <v>1007</v>
      </c>
      <c r="R69" s="142">
        <v>297</v>
      </c>
      <c r="S69" s="142">
        <v>217</v>
      </c>
      <c r="T69" s="142">
        <v>0</v>
      </c>
      <c r="U69" s="142">
        <v>0</v>
      </c>
      <c r="V69" s="142">
        <v>0</v>
      </c>
      <c r="W69" s="142">
        <v>1465503</v>
      </c>
      <c r="X69" s="204">
        <v>1535437</v>
      </c>
      <c r="Y69" s="205">
        <v>9160996.9672500007</v>
      </c>
      <c r="Z69" s="221">
        <v>13958132</v>
      </c>
      <c r="AA69" s="220">
        <v>13237370</v>
      </c>
      <c r="AB69" s="218"/>
      <c r="AC69" s="218">
        <v>364814</v>
      </c>
      <c r="AD69" s="218">
        <v>45421</v>
      </c>
      <c r="AE69" s="218">
        <v>282192</v>
      </c>
      <c r="AF69" s="218">
        <v>28335</v>
      </c>
      <c r="AG69" s="218">
        <v>70520</v>
      </c>
      <c r="AH69" s="218">
        <v>4522674</v>
      </c>
      <c r="AI69" s="218">
        <v>1668426</v>
      </c>
      <c r="AJ69" s="218">
        <v>1309748</v>
      </c>
      <c r="AK69" s="218">
        <v>61957</v>
      </c>
      <c r="AL69" s="218">
        <v>83166</v>
      </c>
      <c r="AM69" s="218">
        <v>53163</v>
      </c>
      <c r="AN69" s="218">
        <v>946</v>
      </c>
      <c r="AO69" s="218">
        <v>50216</v>
      </c>
      <c r="AP69" s="218">
        <v>12031</v>
      </c>
      <c r="AQ69" s="218">
        <v>8047</v>
      </c>
      <c r="AR69" s="218">
        <v>5</v>
      </c>
      <c r="AS69" s="218">
        <v>26</v>
      </c>
      <c r="AT69" s="218">
        <v>14</v>
      </c>
      <c r="AU69" s="218">
        <v>6077290</v>
      </c>
      <c r="AV69" s="220">
        <v>6469967</v>
      </c>
      <c r="AW69" s="219">
        <v>38489666.390930273</v>
      </c>
    </row>
    <row r="70" spans="1:49" ht="15" customHeight="1">
      <c r="A70" s="541">
        <v>41913</v>
      </c>
      <c r="B70" s="245">
        <v>4145273</v>
      </c>
      <c r="C70" s="204">
        <v>3916341</v>
      </c>
      <c r="D70" s="142"/>
      <c r="E70" s="142">
        <v>59542</v>
      </c>
      <c r="F70" s="142">
        <v>315</v>
      </c>
      <c r="G70" s="142">
        <v>150525</v>
      </c>
      <c r="H70" s="142">
        <v>18550</v>
      </c>
      <c r="I70" s="142">
        <v>16280</v>
      </c>
      <c r="J70" s="142">
        <v>1150090</v>
      </c>
      <c r="K70" s="142">
        <v>344521</v>
      </c>
      <c r="L70" s="142">
        <v>276743</v>
      </c>
      <c r="M70" s="142">
        <v>10254</v>
      </c>
      <c r="N70" s="142">
        <v>9698</v>
      </c>
      <c r="O70" s="142">
        <v>6460</v>
      </c>
      <c r="P70" s="142">
        <v>20</v>
      </c>
      <c r="Q70" s="142">
        <v>999</v>
      </c>
      <c r="R70" s="142">
        <v>294</v>
      </c>
      <c r="S70" s="142">
        <v>215</v>
      </c>
      <c r="T70" s="142">
        <v>0</v>
      </c>
      <c r="U70" s="142">
        <v>0</v>
      </c>
      <c r="V70" s="142">
        <v>0</v>
      </c>
      <c r="W70" s="142">
        <v>1461061</v>
      </c>
      <c r="X70" s="204">
        <v>1532156</v>
      </c>
      <c r="Y70" s="205">
        <v>9049801.9359000009</v>
      </c>
      <c r="Z70" s="221">
        <v>13924896</v>
      </c>
      <c r="AA70" s="220">
        <v>13211467</v>
      </c>
      <c r="AB70" s="218"/>
      <c r="AC70" s="218">
        <v>366459</v>
      </c>
      <c r="AD70" s="218">
        <v>43291</v>
      </c>
      <c r="AE70" s="218">
        <v>275248</v>
      </c>
      <c r="AF70" s="218">
        <v>28431</v>
      </c>
      <c r="AG70" s="218">
        <v>70576</v>
      </c>
      <c r="AH70" s="218">
        <v>4525241</v>
      </c>
      <c r="AI70" s="218">
        <v>1664758</v>
      </c>
      <c r="AJ70" s="218">
        <v>1297270</v>
      </c>
      <c r="AK70" s="218">
        <v>61960</v>
      </c>
      <c r="AL70" s="218">
        <v>82835</v>
      </c>
      <c r="AM70" s="218">
        <v>52804</v>
      </c>
      <c r="AN70" s="218">
        <v>948</v>
      </c>
      <c r="AO70" s="218">
        <v>49968</v>
      </c>
      <c r="AP70" s="218">
        <v>11993</v>
      </c>
      <c r="AQ70" s="218">
        <v>7990</v>
      </c>
      <c r="AR70" s="218">
        <v>4</v>
      </c>
      <c r="AS70" s="218">
        <v>26</v>
      </c>
      <c r="AT70" s="218">
        <v>14</v>
      </c>
      <c r="AU70" s="218">
        <v>6066775</v>
      </c>
      <c r="AV70" s="220">
        <v>6468309</v>
      </c>
      <c r="AW70" s="219">
        <v>37901374.203143097</v>
      </c>
    </row>
    <row r="71" spans="1:49" ht="15" customHeight="1">
      <c r="A71" s="541">
        <v>41883</v>
      </c>
      <c r="B71" s="245">
        <v>4176693</v>
      </c>
      <c r="C71" s="204">
        <v>3949304</v>
      </c>
      <c r="D71" s="142"/>
      <c r="E71" s="142">
        <v>59953</v>
      </c>
      <c r="F71" s="142">
        <v>312</v>
      </c>
      <c r="G71" s="142">
        <v>148004</v>
      </c>
      <c r="H71" s="142">
        <v>19120</v>
      </c>
      <c r="I71" s="142">
        <v>16216</v>
      </c>
      <c r="J71" s="142">
        <v>1147141</v>
      </c>
      <c r="K71" s="142">
        <v>343347</v>
      </c>
      <c r="L71" s="142">
        <v>277294</v>
      </c>
      <c r="M71" s="142">
        <v>10223</v>
      </c>
      <c r="N71" s="142">
        <v>9658</v>
      </c>
      <c r="O71" s="142">
        <v>6449</v>
      </c>
      <c r="P71" s="142">
        <v>20</v>
      </c>
      <c r="Q71" s="142">
        <v>991</v>
      </c>
      <c r="R71" s="142">
        <v>288</v>
      </c>
      <c r="S71" s="142">
        <v>211</v>
      </c>
      <c r="T71" s="142">
        <v>0</v>
      </c>
      <c r="U71" s="142">
        <v>0</v>
      </c>
      <c r="V71" s="142">
        <v>0</v>
      </c>
      <c r="W71" s="142">
        <v>1458545</v>
      </c>
      <c r="X71" s="204">
        <v>1527884</v>
      </c>
      <c r="Y71" s="205">
        <v>9050228.5099999998</v>
      </c>
      <c r="Z71" s="221">
        <v>14031787</v>
      </c>
      <c r="AA71" s="220">
        <v>13321597</v>
      </c>
      <c r="AB71" s="218"/>
      <c r="AC71" s="218">
        <v>367926</v>
      </c>
      <c r="AD71" s="218">
        <v>42671</v>
      </c>
      <c r="AE71" s="218">
        <v>270561</v>
      </c>
      <c r="AF71" s="218">
        <v>29056</v>
      </c>
      <c r="AG71" s="218">
        <v>70446</v>
      </c>
      <c r="AH71" s="218">
        <v>4511730</v>
      </c>
      <c r="AI71" s="218">
        <v>1659041</v>
      </c>
      <c r="AJ71" s="218">
        <v>1301019</v>
      </c>
      <c r="AK71" s="218">
        <v>61863</v>
      </c>
      <c r="AL71" s="218">
        <v>82555</v>
      </c>
      <c r="AM71" s="218">
        <v>52897</v>
      </c>
      <c r="AN71" s="218">
        <v>938</v>
      </c>
      <c r="AO71" s="218">
        <v>49675</v>
      </c>
      <c r="AP71" s="218">
        <v>11942</v>
      </c>
      <c r="AQ71" s="218">
        <v>7976</v>
      </c>
      <c r="AR71" s="218">
        <v>4</v>
      </c>
      <c r="AS71" s="218">
        <v>26</v>
      </c>
      <c r="AT71" s="218">
        <v>14</v>
      </c>
      <c r="AU71" s="218">
        <v>6056562</v>
      </c>
      <c r="AV71" s="220">
        <v>6448220</v>
      </c>
      <c r="AW71" s="219">
        <v>37952368.61759647</v>
      </c>
    </row>
    <row r="72" spans="1:49" ht="15" customHeight="1">
      <c r="A72" s="541">
        <v>41852</v>
      </c>
      <c r="B72" s="245">
        <v>4059746</v>
      </c>
      <c r="C72" s="204">
        <v>3876549</v>
      </c>
      <c r="D72" s="142"/>
      <c r="E72" s="142">
        <v>15900</v>
      </c>
      <c r="F72" s="142">
        <v>308</v>
      </c>
      <c r="G72" s="142">
        <v>147605</v>
      </c>
      <c r="H72" s="142">
        <v>19384</v>
      </c>
      <c r="I72" s="142">
        <v>16281</v>
      </c>
      <c r="J72" s="142">
        <v>1145009</v>
      </c>
      <c r="K72" s="142">
        <v>342732</v>
      </c>
      <c r="L72" s="142">
        <v>276682</v>
      </c>
      <c r="M72" s="142">
        <v>10216</v>
      </c>
      <c r="N72" s="142">
        <v>9648</v>
      </c>
      <c r="O72" s="142">
        <v>6436</v>
      </c>
      <c r="P72" s="142">
        <v>20</v>
      </c>
      <c r="Q72" s="142">
        <v>988</v>
      </c>
      <c r="R72" s="142">
        <v>286</v>
      </c>
      <c r="S72" s="142">
        <v>209</v>
      </c>
      <c r="T72" s="142">
        <v>0</v>
      </c>
      <c r="U72" s="142">
        <v>0</v>
      </c>
      <c r="V72" s="142">
        <v>0</v>
      </c>
      <c r="W72" s="142">
        <v>1455841</v>
      </c>
      <c r="X72" s="204">
        <v>1525180</v>
      </c>
      <c r="Y72" s="205">
        <v>9048141.5700000003</v>
      </c>
      <c r="Z72" s="221">
        <v>13682742</v>
      </c>
      <c r="AA72" s="220">
        <v>13212186</v>
      </c>
      <c r="AB72" s="218"/>
      <c r="AC72" s="218">
        <v>131519</v>
      </c>
      <c r="AD72" s="218">
        <v>40300</v>
      </c>
      <c r="AE72" s="218">
        <v>269207</v>
      </c>
      <c r="AF72" s="218">
        <v>29530</v>
      </c>
      <c r="AG72" s="218">
        <v>70543</v>
      </c>
      <c r="AH72" s="218">
        <v>4500642</v>
      </c>
      <c r="AI72" s="218">
        <v>1655423</v>
      </c>
      <c r="AJ72" s="218">
        <v>1297038</v>
      </c>
      <c r="AK72" s="218">
        <v>61865</v>
      </c>
      <c r="AL72" s="218">
        <v>82537</v>
      </c>
      <c r="AM72" s="218">
        <v>52828</v>
      </c>
      <c r="AN72" s="218">
        <v>941</v>
      </c>
      <c r="AO72" s="218">
        <v>49473</v>
      </c>
      <c r="AP72" s="218">
        <v>11938</v>
      </c>
      <c r="AQ72" s="218">
        <v>7931</v>
      </c>
      <c r="AR72" s="218">
        <v>4</v>
      </c>
      <c r="AS72" s="218">
        <v>25</v>
      </c>
      <c r="AT72" s="218">
        <v>14</v>
      </c>
      <c r="AU72" s="218">
        <v>6041279</v>
      </c>
      <c r="AV72" s="220">
        <v>6433391</v>
      </c>
      <c r="AW72" s="219">
        <v>38041711.576853596</v>
      </c>
    </row>
    <row r="73" spans="1:49" ht="15" customHeight="1">
      <c r="A73" s="541">
        <v>41821</v>
      </c>
      <c r="B73" s="245">
        <v>4025219</v>
      </c>
      <c r="C73" s="204">
        <v>3839139</v>
      </c>
      <c r="D73" s="142"/>
      <c r="E73" s="142">
        <v>20043</v>
      </c>
      <c r="F73" s="142">
        <v>318</v>
      </c>
      <c r="G73" s="142">
        <v>145734</v>
      </c>
      <c r="H73" s="142">
        <v>19985</v>
      </c>
      <c r="I73" s="142">
        <v>16149</v>
      </c>
      <c r="J73" s="142">
        <v>1141821</v>
      </c>
      <c r="K73" s="142">
        <v>341330</v>
      </c>
      <c r="L73" s="142">
        <v>275733</v>
      </c>
      <c r="M73" s="142">
        <v>10225</v>
      </c>
      <c r="N73" s="142">
        <v>9610</v>
      </c>
      <c r="O73" s="142">
        <v>6417</v>
      </c>
      <c r="P73" s="142">
        <v>20</v>
      </c>
      <c r="Q73" s="142">
        <v>980</v>
      </c>
      <c r="R73" s="142">
        <v>281</v>
      </c>
      <c r="S73" s="142">
        <v>208</v>
      </c>
      <c r="T73" s="142">
        <v>0</v>
      </c>
      <c r="U73" s="142">
        <v>0</v>
      </c>
      <c r="V73" s="142">
        <v>0</v>
      </c>
      <c r="W73" s="142">
        <v>1451553</v>
      </c>
      <c r="X73" s="204">
        <v>1520416</v>
      </c>
      <c r="Y73" s="205">
        <v>9023748.790000001</v>
      </c>
      <c r="Z73" s="221">
        <v>13609439</v>
      </c>
      <c r="AA73" s="220">
        <v>13109755</v>
      </c>
      <c r="AB73" s="218"/>
      <c r="AC73" s="218">
        <v>162328</v>
      </c>
      <c r="AD73" s="218">
        <v>42300</v>
      </c>
      <c r="AE73" s="218">
        <v>265021</v>
      </c>
      <c r="AF73" s="218">
        <v>30035</v>
      </c>
      <c r="AG73" s="218">
        <v>70155</v>
      </c>
      <c r="AH73" s="218">
        <v>4485531</v>
      </c>
      <c r="AI73" s="218">
        <v>1647831</v>
      </c>
      <c r="AJ73" s="218">
        <v>1292263</v>
      </c>
      <c r="AK73" s="218">
        <v>61825</v>
      </c>
      <c r="AL73" s="218">
        <v>82177</v>
      </c>
      <c r="AM73" s="218">
        <v>52672</v>
      </c>
      <c r="AN73" s="218">
        <v>937</v>
      </c>
      <c r="AO73" s="218">
        <v>49202</v>
      </c>
      <c r="AP73" s="218">
        <v>11870</v>
      </c>
      <c r="AQ73" s="218">
        <v>7893</v>
      </c>
      <c r="AR73" s="218">
        <v>4</v>
      </c>
      <c r="AS73" s="218">
        <v>24</v>
      </c>
      <c r="AT73" s="218">
        <v>14</v>
      </c>
      <c r="AU73" s="218">
        <v>6020496</v>
      </c>
      <c r="AV73" s="220">
        <v>6409556</v>
      </c>
      <c r="AW73" s="219">
        <v>38082344.284150936</v>
      </c>
    </row>
    <row r="74" spans="1:49" ht="15" customHeight="1">
      <c r="A74" s="541">
        <v>41791</v>
      </c>
      <c r="B74" s="245">
        <v>4112042</v>
      </c>
      <c r="C74" s="204">
        <v>3892450</v>
      </c>
      <c r="D74" s="142"/>
      <c r="E74" s="142">
        <v>52379</v>
      </c>
      <c r="F74" s="142">
        <v>301</v>
      </c>
      <c r="G74" s="142">
        <v>145359</v>
      </c>
      <c r="H74" s="142">
        <v>21553</v>
      </c>
      <c r="I74" s="142">
        <v>16028</v>
      </c>
      <c r="J74" s="142">
        <v>1137891</v>
      </c>
      <c r="K74" s="142">
        <v>340565</v>
      </c>
      <c r="L74" s="142">
        <v>274545</v>
      </c>
      <c r="M74" s="142">
        <v>10203</v>
      </c>
      <c r="N74" s="142">
        <v>9600</v>
      </c>
      <c r="O74" s="142">
        <v>6395</v>
      </c>
      <c r="P74" s="142">
        <v>20</v>
      </c>
      <c r="Q74" s="142">
        <v>970</v>
      </c>
      <c r="R74" s="142">
        <v>282</v>
      </c>
      <c r="S74" s="142">
        <v>207</v>
      </c>
      <c r="T74" s="142">
        <v>0</v>
      </c>
      <c r="U74" s="142">
        <v>0</v>
      </c>
      <c r="V74" s="142">
        <v>0</v>
      </c>
      <c r="W74" s="142">
        <v>1446259</v>
      </c>
      <c r="X74" s="204">
        <v>1515559</v>
      </c>
      <c r="Y74" s="205">
        <v>9024598.2699999996</v>
      </c>
      <c r="Z74" s="221">
        <v>14018621</v>
      </c>
      <c r="AA74" s="220">
        <v>13351474</v>
      </c>
      <c r="AB74" s="218"/>
      <c r="AC74" s="218">
        <v>328149</v>
      </c>
      <c r="AD74" s="218">
        <v>42185</v>
      </c>
      <c r="AE74" s="218">
        <v>263682</v>
      </c>
      <c r="AF74" s="218">
        <v>33131</v>
      </c>
      <c r="AG74" s="218">
        <v>69697</v>
      </c>
      <c r="AH74" s="218">
        <v>4469462</v>
      </c>
      <c r="AI74" s="218">
        <v>1644703</v>
      </c>
      <c r="AJ74" s="218">
        <v>1287288</v>
      </c>
      <c r="AK74" s="218">
        <v>61763</v>
      </c>
      <c r="AL74" s="218">
        <v>82030</v>
      </c>
      <c r="AM74" s="218">
        <v>52484</v>
      </c>
      <c r="AN74" s="218">
        <v>932</v>
      </c>
      <c r="AO74" s="218">
        <v>48849</v>
      </c>
      <c r="AP74" s="218">
        <v>11857</v>
      </c>
      <c r="AQ74" s="218">
        <v>7849</v>
      </c>
      <c r="AR74" s="218">
        <v>4</v>
      </c>
      <c r="AS74" s="218">
        <v>22</v>
      </c>
      <c r="AT74" s="218">
        <v>13</v>
      </c>
      <c r="AU74" s="218">
        <v>5998341</v>
      </c>
      <c r="AV74" s="220">
        <v>6389319</v>
      </c>
      <c r="AW74" s="219">
        <v>38152750.837039798</v>
      </c>
    </row>
    <row r="75" spans="1:49" ht="15" customHeight="1">
      <c r="A75" s="541">
        <v>41760</v>
      </c>
      <c r="B75" s="245">
        <v>4068663</v>
      </c>
      <c r="C75" s="204">
        <v>3850000</v>
      </c>
      <c r="D75" s="142"/>
      <c r="E75" s="142">
        <v>54178</v>
      </c>
      <c r="F75" s="142">
        <v>318</v>
      </c>
      <c r="G75" s="142">
        <v>142541</v>
      </c>
      <c r="H75" s="142">
        <v>21626</v>
      </c>
      <c r="I75" s="142">
        <v>15906</v>
      </c>
      <c r="J75" s="142">
        <v>1133271</v>
      </c>
      <c r="K75" s="142">
        <v>341814</v>
      </c>
      <c r="L75" s="142">
        <v>273900</v>
      </c>
      <c r="M75" s="142">
        <v>10168</v>
      </c>
      <c r="N75" s="142">
        <v>9729</v>
      </c>
      <c r="O75" s="142">
        <v>6398</v>
      </c>
      <c r="P75" s="142">
        <v>19</v>
      </c>
      <c r="Q75" s="142">
        <v>956</v>
      </c>
      <c r="R75" s="142">
        <v>285</v>
      </c>
      <c r="S75" s="142">
        <v>203</v>
      </c>
      <c r="T75" s="142">
        <v>0</v>
      </c>
      <c r="U75" s="142">
        <v>0</v>
      </c>
      <c r="V75" s="142">
        <v>0</v>
      </c>
      <c r="W75" s="142">
        <v>1440821</v>
      </c>
      <c r="X75" s="204">
        <v>1512148</v>
      </c>
      <c r="Y75" s="205">
        <v>9053758.9699999988</v>
      </c>
      <c r="Z75" s="221">
        <v>13738095</v>
      </c>
      <c r="AA75" s="220">
        <v>13068558</v>
      </c>
      <c r="AB75" s="218"/>
      <c r="AC75" s="218">
        <v>332930</v>
      </c>
      <c r="AD75" s="218">
        <v>43747</v>
      </c>
      <c r="AE75" s="218">
        <v>258898</v>
      </c>
      <c r="AF75" s="218">
        <v>33962</v>
      </c>
      <c r="AG75" s="218">
        <v>69170</v>
      </c>
      <c r="AH75" s="218">
        <v>4443099</v>
      </c>
      <c r="AI75" s="218">
        <v>1650887</v>
      </c>
      <c r="AJ75" s="218">
        <v>1283731</v>
      </c>
      <c r="AK75" s="218">
        <v>61659</v>
      </c>
      <c r="AL75" s="218">
        <v>82325</v>
      </c>
      <c r="AM75" s="218">
        <v>52203</v>
      </c>
      <c r="AN75" s="218">
        <v>919</v>
      </c>
      <c r="AO75" s="218">
        <v>48487</v>
      </c>
      <c r="AP75" s="218">
        <v>12006</v>
      </c>
      <c r="AQ75" s="218">
        <v>7825</v>
      </c>
      <c r="AR75" s="218">
        <v>4</v>
      </c>
      <c r="AS75" s="218">
        <v>23</v>
      </c>
      <c r="AT75" s="218">
        <v>13</v>
      </c>
      <c r="AU75" s="218">
        <v>5967110</v>
      </c>
      <c r="AV75" s="220">
        <v>6368579</v>
      </c>
      <c r="AW75" s="219">
        <v>38150475.155607775</v>
      </c>
    </row>
    <row r="76" spans="1:49" ht="15" customHeight="1">
      <c r="A76" s="541">
        <v>41730</v>
      </c>
      <c r="B76" s="245">
        <v>4030673</v>
      </c>
      <c r="C76" s="204">
        <v>3816004</v>
      </c>
      <c r="D76" s="142"/>
      <c r="E76" s="142">
        <v>54355</v>
      </c>
      <c r="F76" s="142">
        <v>333</v>
      </c>
      <c r="G76" s="142">
        <v>138791</v>
      </c>
      <c r="H76" s="142">
        <v>21190</v>
      </c>
      <c r="I76" s="142">
        <v>15842</v>
      </c>
      <c r="J76" s="142">
        <v>1129336</v>
      </c>
      <c r="K76" s="142">
        <v>340192</v>
      </c>
      <c r="L76" s="142">
        <v>272673</v>
      </c>
      <c r="M76" s="142">
        <v>10150</v>
      </c>
      <c r="N76" s="142">
        <v>9675</v>
      </c>
      <c r="O76" s="142">
        <v>6370</v>
      </c>
      <c r="P76" s="142">
        <v>17</v>
      </c>
      <c r="Q76" s="142">
        <v>940</v>
      </c>
      <c r="R76" s="142">
        <v>280</v>
      </c>
      <c r="S76" s="142">
        <v>200</v>
      </c>
      <c r="T76" s="142">
        <v>0</v>
      </c>
      <c r="U76" s="142">
        <v>0</v>
      </c>
      <c r="V76" s="142">
        <v>0</v>
      </c>
      <c r="W76" s="142">
        <v>1435528</v>
      </c>
      <c r="X76" s="204">
        <v>1506432</v>
      </c>
      <c r="Y76" s="205">
        <v>8857353.5540000014</v>
      </c>
      <c r="Z76" s="221">
        <v>13526991</v>
      </c>
      <c r="AA76" s="220">
        <v>12868737</v>
      </c>
      <c r="AB76" s="218"/>
      <c r="AC76" s="218">
        <v>325476</v>
      </c>
      <c r="AD76" s="218">
        <v>47076</v>
      </c>
      <c r="AE76" s="218">
        <v>252064</v>
      </c>
      <c r="AF76" s="218">
        <v>33660</v>
      </c>
      <c r="AG76" s="218">
        <v>68767</v>
      </c>
      <c r="AH76" s="218">
        <v>4432371</v>
      </c>
      <c r="AI76" s="218">
        <v>1644960</v>
      </c>
      <c r="AJ76" s="218">
        <v>1278350</v>
      </c>
      <c r="AK76" s="218">
        <v>61578</v>
      </c>
      <c r="AL76" s="218">
        <v>82125</v>
      </c>
      <c r="AM76" s="218">
        <v>52070</v>
      </c>
      <c r="AN76" s="218">
        <v>914</v>
      </c>
      <c r="AO76" s="218">
        <v>48139</v>
      </c>
      <c r="AP76" s="218">
        <v>11934</v>
      </c>
      <c r="AQ76" s="218">
        <v>7775</v>
      </c>
      <c r="AR76" s="218">
        <v>4</v>
      </c>
      <c r="AS76" s="218">
        <v>23</v>
      </c>
      <c r="AT76" s="218">
        <v>13</v>
      </c>
      <c r="AU76" s="218">
        <v>5949981</v>
      </c>
      <c r="AV76" s="220">
        <v>6350815</v>
      </c>
      <c r="AW76" s="219">
        <v>37479572.393339239</v>
      </c>
    </row>
    <row r="77" spans="1:49" ht="15" customHeight="1">
      <c r="A77" s="541">
        <v>41699</v>
      </c>
      <c r="B77" s="245">
        <v>4001760</v>
      </c>
      <c r="C77" s="204">
        <v>3792374</v>
      </c>
      <c r="D77" s="142"/>
      <c r="E77" s="142">
        <v>54138</v>
      </c>
      <c r="F77" s="142">
        <v>342</v>
      </c>
      <c r="G77" s="142">
        <v>134963</v>
      </c>
      <c r="H77" s="142">
        <v>19943</v>
      </c>
      <c r="I77" s="142">
        <v>15845</v>
      </c>
      <c r="J77" s="142">
        <v>1124376</v>
      </c>
      <c r="K77" s="142">
        <v>338892</v>
      </c>
      <c r="L77" s="142">
        <v>271589</v>
      </c>
      <c r="M77" s="142">
        <v>10151</v>
      </c>
      <c r="N77" s="142">
        <v>9644</v>
      </c>
      <c r="O77" s="142">
        <v>6352</v>
      </c>
      <c r="P77" s="142">
        <v>16</v>
      </c>
      <c r="Q77" s="142">
        <v>927</v>
      </c>
      <c r="R77" s="142">
        <v>276</v>
      </c>
      <c r="S77" s="142">
        <v>197</v>
      </c>
      <c r="T77" s="142">
        <v>0</v>
      </c>
      <c r="U77" s="142">
        <v>0</v>
      </c>
      <c r="V77" s="142">
        <v>0</v>
      </c>
      <c r="W77" s="142">
        <v>1429453</v>
      </c>
      <c r="X77" s="204">
        <v>1500127</v>
      </c>
      <c r="Y77" s="205">
        <v>8819489.2400000002</v>
      </c>
      <c r="Z77" s="221">
        <v>13352357</v>
      </c>
      <c r="AA77" s="220">
        <v>12700185</v>
      </c>
      <c r="AB77" s="218"/>
      <c r="AC77" s="218">
        <v>325394</v>
      </c>
      <c r="AD77" s="218">
        <v>48896</v>
      </c>
      <c r="AE77" s="218">
        <v>245279</v>
      </c>
      <c r="AF77" s="218">
        <v>32603</v>
      </c>
      <c r="AG77" s="218">
        <v>68647</v>
      </c>
      <c r="AH77" s="218">
        <v>4416756</v>
      </c>
      <c r="AI77" s="218">
        <v>1640730</v>
      </c>
      <c r="AJ77" s="218">
        <v>1274764</v>
      </c>
      <c r="AK77" s="218">
        <v>61583</v>
      </c>
      <c r="AL77" s="218">
        <v>81946</v>
      </c>
      <c r="AM77" s="218">
        <v>51989</v>
      </c>
      <c r="AN77" s="218">
        <v>917</v>
      </c>
      <c r="AO77" s="218">
        <v>47818</v>
      </c>
      <c r="AP77" s="218">
        <v>11916</v>
      </c>
      <c r="AQ77" s="218">
        <v>7748</v>
      </c>
      <c r="AR77" s="218">
        <v>4</v>
      </c>
      <c r="AS77" s="218">
        <v>23</v>
      </c>
      <c r="AT77" s="218">
        <v>13</v>
      </c>
      <c r="AU77" s="218">
        <v>5930239</v>
      </c>
      <c r="AV77" s="220">
        <v>6330340</v>
      </c>
      <c r="AW77" s="219">
        <v>37241045.030606613</v>
      </c>
    </row>
    <row r="78" spans="1:49" ht="15" customHeight="1">
      <c r="A78" s="541">
        <v>41671</v>
      </c>
      <c r="B78" s="245">
        <v>3972126</v>
      </c>
      <c r="C78" s="204">
        <v>3764384</v>
      </c>
      <c r="D78" s="142"/>
      <c r="E78" s="142">
        <v>54233</v>
      </c>
      <c r="F78" s="142">
        <v>333</v>
      </c>
      <c r="G78" s="142">
        <v>133276</v>
      </c>
      <c r="H78" s="142">
        <v>19900</v>
      </c>
      <c r="I78" s="142">
        <v>15823</v>
      </c>
      <c r="J78" s="142">
        <v>1119947</v>
      </c>
      <c r="K78" s="142">
        <v>337761</v>
      </c>
      <c r="L78" s="142">
        <v>270517</v>
      </c>
      <c r="M78" s="142">
        <v>10145</v>
      </c>
      <c r="N78" s="142">
        <v>9616</v>
      </c>
      <c r="O78" s="142">
        <v>6337</v>
      </c>
      <c r="P78" s="142">
        <v>16</v>
      </c>
      <c r="Q78" s="142">
        <v>914</v>
      </c>
      <c r="R78" s="142">
        <v>277</v>
      </c>
      <c r="S78" s="142">
        <v>196</v>
      </c>
      <c r="T78" s="142">
        <v>0</v>
      </c>
      <c r="U78" s="142">
        <v>0</v>
      </c>
      <c r="V78" s="142">
        <v>0</v>
      </c>
      <c r="W78" s="142">
        <v>1423895</v>
      </c>
      <c r="X78" s="204">
        <v>1494499</v>
      </c>
      <c r="Y78" s="205">
        <v>8819299.2380000018</v>
      </c>
      <c r="Z78" s="221">
        <v>13134982</v>
      </c>
      <c r="AA78" s="220">
        <v>12486017</v>
      </c>
      <c r="AB78" s="218"/>
      <c r="AC78" s="218">
        <v>329000</v>
      </c>
      <c r="AD78" s="218">
        <v>45406</v>
      </c>
      <c r="AE78" s="218">
        <v>242547</v>
      </c>
      <c r="AF78" s="218">
        <v>32012</v>
      </c>
      <c r="AG78" s="218">
        <v>68466</v>
      </c>
      <c r="AH78" s="218">
        <v>4399709</v>
      </c>
      <c r="AI78" s="218">
        <v>1636186</v>
      </c>
      <c r="AJ78" s="218">
        <v>1270616</v>
      </c>
      <c r="AK78" s="218">
        <v>61534</v>
      </c>
      <c r="AL78" s="218">
        <v>81723</v>
      </c>
      <c r="AM78" s="218">
        <v>51843</v>
      </c>
      <c r="AN78" s="218">
        <v>915</v>
      </c>
      <c r="AO78" s="218">
        <v>47448</v>
      </c>
      <c r="AP78" s="218">
        <v>11863</v>
      </c>
      <c r="AQ78" s="218">
        <v>7706</v>
      </c>
      <c r="AR78" s="218">
        <v>4</v>
      </c>
      <c r="AS78" s="218">
        <v>24</v>
      </c>
      <c r="AT78" s="218">
        <v>14</v>
      </c>
      <c r="AU78" s="218">
        <v>5908255</v>
      </c>
      <c r="AV78" s="220">
        <v>6307872</v>
      </c>
      <c r="AW78" s="219">
        <v>37076371.746894471</v>
      </c>
    </row>
    <row r="79" spans="1:49" ht="15" customHeight="1">
      <c r="A79" s="541">
        <v>41640</v>
      </c>
      <c r="B79" s="245">
        <v>3954456.6146662054</v>
      </c>
      <c r="C79" s="204">
        <v>3751055</v>
      </c>
      <c r="D79" s="142"/>
      <c r="E79" s="142">
        <v>52829</v>
      </c>
      <c r="F79" s="142">
        <v>375</v>
      </c>
      <c r="G79" s="142">
        <v>130103.61466620545</v>
      </c>
      <c r="H79" s="142">
        <v>20094</v>
      </c>
      <c r="I79" s="142">
        <v>15814</v>
      </c>
      <c r="J79" s="142">
        <v>1113614</v>
      </c>
      <c r="K79" s="142">
        <v>336423</v>
      </c>
      <c r="L79" s="142">
        <v>268650</v>
      </c>
      <c r="M79" s="142">
        <v>10138</v>
      </c>
      <c r="N79" s="142">
        <v>9607</v>
      </c>
      <c r="O79" s="142">
        <v>6312</v>
      </c>
      <c r="P79" s="142">
        <v>15</v>
      </c>
      <c r="Q79" s="142">
        <v>898</v>
      </c>
      <c r="R79" s="142">
        <v>271</v>
      </c>
      <c r="S79" s="142">
        <v>191</v>
      </c>
      <c r="T79" s="142">
        <v>0</v>
      </c>
      <c r="U79" s="142">
        <v>0</v>
      </c>
      <c r="V79" s="142">
        <v>0</v>
      </c>
      <c r="W79" s="142">
        <v>1415632</v>
      </c>
      <c r="X79" s="204">
        <v>1486780</v>
      </c>
      <c r="Y79" s="205">
        <v>8869325.962166205</v>
      </c>
      <c r="Z79" s="221">
        <v>13095026.000000006</v>
      </c>
      <c r="AA79" s="220">
        <v>12447958</v>
      </c>
      <c r="AB79" s="218"/>
      <c r="AC79" s="218">
        <v>324037</v>
      </c>
      <c r="AD79" s="218">
        <v>53295</v>
      </c>
      <c r="AE79" s="218">
        <v>236932</v>
      </c>
      <c r="AF79" s="218">
        <v>32804</v>
      </c>
      <c r="AG79" s="218">
        <v>68367</v>
      </c>
      <c r="AH79" s="218">
        <v>4377911</v>
      </c>
      <c r="AI79" s="218">
        <v>1629793</v>
      </c>
      <c r="AJ79" s="218">
        <v>1261963</v>
      </c>
      <c r="AK79" s="218">
        <v>61518</v>
      </c>
      <c r="AL79" s="218">
        <v>81504</v>
      </c>
      <c r="AM79" s="218">
        <v>51589</v>
      </c>
      <c r="AN79" s="218">
        <v>916</v>
      </c>
      <c r="AO79" s="218">
        <v>46904</v>
      </c>
      <c r="AP79" s="218">
        <v>11822</v>
      </c>
      <c r="AQ79" s="218">
        <v>7657</v>
      </c>
      <c r="AR79" s="218">
        <v>4</v>
      </c>
      <c r="AS79" s="218">
        <v>24</v>
      </c>
      <c r="AT79" s="218">
        <v>0</v>
      </c>
      <c r="AU79" s="218">
        <v>5876829</v>
      </c>
      <c r="AV79" s="220">
        <v>6278763</v>
      </c>
      <c r="AW79" s="219">
        <v>37313551.224152729</v>
      </c>
    </row>
    <row r="80" spans="1:49" ht="15" customHeight="1">
      <c r="A80" s="541">
        <v>41609</v>
      </c>
      <c r="B80" s="245">
        <v>3933326</v>
      </c>
      <c r="C80" s="204">
        <v>3730604</v>
      </c>
      <c r="D80" s="142"/>
      <c r="E80" s="142">
        <v>53006</v>
      </c>
      <c r="F80" s="142">
        <v>409</v>
      </c>
      <c r="G80" s="142">
        <v>127822</v>
      </c>
      <c r="H80" s="142">
        <v>21485</v>
      </c>
      <c r="I80" s="142">
        <v>15803</v>
      </c>
      <c r="J80" s="142">
        <v>1109812</v>
      </c>
      <c r="K80" s="142">
        <v>335116</v>
      </c>
      <c r="L80" s="142">
        <v>268319</v>
      </c>
      <c r="M80" s="142">
        <v>10119</v>
      </c>
      <c r="N80" s="142">
        <v>9584</v>
      </c>
      <c r="O80" s="142">
        <v>6301</v>
      </c>
      <c r="P80" s="142">
        <v>14</v>
      </c>
      <c r="Q80" s="142">
        <v>886</v>
      </c>
      <c r="R80" s="142">
        <v>267</v>
      </c>
      <c r="S80" s="142">
        <v>189</v>
      </c>
      <c r="T80" s="142">
        <v>0</v>
      </c>
      <c r="U80" s="142">
        <v>0</v>
      </c>
      <c r="V80" s="142">
        <v>0</v>
      </c>
      <c r="W80" s="142">
        <v>1411443</v>
      </c>
      <c r="X80" s="204">
        <v>1481601</v>
      </c>
      <c r="Y80" s="205">
        <v>8827328.7740000002</v>
      </c>
      <c r="Z80" s="221">
        <v>13136339</v>
      </c>
      <c r="AA80" s="220">
        <v>12484113</v>
      </c>
      <c r="AB80" s="218"/>
      <c r="AC80" s="218">
        <v>320730</v>
      </c>
      <c r="AD80" s="218">
        <v>62988</v>
      </c>
      <c r="AE80" s="218">
        <v>233521</v>
      </c>
      <c r="AF80" s="218">
        <v>34987</v>
      </c>
      <c r="AG80" s="218">
        <v>68242</v>
      </c>
      <c r="AH80" s="218">
        <v>4366185</v>
      </c>
      <c r="AI80" s="218">
        <v>1623947</v>
      </c>
      <c r="AJ80" s="218">
        <v>1260883</v>
      </c>
      <c r="AK80" s="218">
        <v>61488</v>
      </c>
      <c r="AL80" s="218">
        <v>81358</v>
      </c>
      <c r="AM80" s="218">
        <v>51591</v>
      </c>
      <c r="AN80" s="218">
        <v>911</v>
      </c>
      <c r="AO80" s="218">
        <v>46526</v>
      </c>
      <c r="AP80" s="218">
        <v>11758</v>
      </c>
      <c r="AQ80" s="218">
        <v>7619</v>
      </c>
      <c r="AR80" s="218">
        <v>4</v>
      </c>
      <c r="AS80" s="218">
        <v>25</v>
      </c>
      <c r="AT80" s="218">
        <v>14</v>
      </c>
      <c r="AU80" s="218">
        <v>5863463</v>
      </c>
      <c r="AV80" s="220">
        <v>6260444</v>
      </c>
      <c r="AW80" s="219">
        <v>37181091.807529271</v>
      </c>
    </row>
    <row r="81" spans="1:49" ht="15" customHeight="1">
      <c r="A81" s="541">
        <v>41579</v>
      </c>
      <c r="B81" s="245">
        <v>3919426</v>
      </c>
      <c r="C81" s="204">
        <v>3720018</v>
      </c>
      <c r="D81" s="142"/>
      <c r="E81" s="142">
        <v>54056</v>
      </c>
      <c r="F81" s="142">
        <v>276</v>
      </c>
      <c r="G81" s="142">
        <v>123215</v>
      </c>
      <c r="H81" s="142">
        <v>21861</v>
      </c>
      <c r="I81" s="142">
        <v>15837</v>
      </c>
      <c r="J81" s="142">
        <v>1106029</v>
      </c>
      <c r="K81" s="142">
        <v>333287</v>
      </c>
      <c r="L81" s="142">
        <v>267092</v>
      </c>
      <c r="M81" s="142">
        <v>10104</v>
      </c>
      <c r="N81" s="142">
        <v>9525</v>
      </c>
      <c r="O81" s="142">
        <v>6275</v>
      </c>
      <c r="P81" s="142">
        <v>15</v>
      </c>
      <c r="Q81" s="142">
        <v>887</v>
      </c>
      <c r="R81" s="142">
        <v>251</v>
      </c>
      <c r="S81" s="142">
        <v>184</v>
      </c>
      <c r="T81" s="142">
        <v>0</v>
      </c>
      <c r="U81" s="142">
        <v>0</v>
      </c>
      <c r="V81" s="142">
        <v>0</v>
      </c>
      <c r="W81" s="142">
        <v>1406423</v>
      </c>
      <c r="X81" s="204">
        <v>1475935</v>
      </c>
      <c r="Y81" s="205">
        <v>8839572.0182000007</v>
      </c>
      <c r="Z81" s="221">
        <v>13182838</v>
      </c>
      <c r="AA81" s="220">
        <v>12557625</v>
      </c>
      <c r="AB81" s="218"/>
      <c r="AC81" s="218">
        <v>326758</v>
      </c>
      <c r="AD81" s="218">
        <v>37488</v>
      </c>
      <c r="AE81" s="218">
        <v>225099</v>
      </c>
      <c r="AF81" s="218">
        <v>35868</v>
      </c>
      <c r="AG81" s="218">
        <v>68200</v>
      </c>
      <c r="AH81" s="218">
        <v>4351770</v>
      </c>
      <c r="AI81" s="218">
        <v>1614972</v>
      </c>
      <c r="AJ81" s="218">
        <v>1255342</v>
      </c>
      <c r="AK81" s="218">
        <v>61492</v>
      </c>
      <c r="AL81" s="218">
        <v>80785</v>
      </c>
      <c r="AM81" s="218">
        <v>51408</v>
      </c>
      <c r="AN81" s="218">
        <v>905</v>
      </c>
      <c r="AO81" s="218">
        <v>46149</v>
      </c>
      <c r="AP81" s="218">
        <v>11614</v>
      </c>
      <c r="AQ81" s="218">
        <v>7557</v>
      </c>
      <c r="AR81" s="218">
        <v>4</v>
      </c>
      <c r="AS81" s="218">
        <v>20</v>
      </c>
      <c r="AT81" s="218">
        <v>13</v>
      </c>
      <c r="AU81" s="218">
        <v>5842840</v>
      </c>
      <c r="AV81" s="220">
        <v>6235911</v>
      </c>
      <c r="AW81" s="219">
        <v>37208577.50175079</v>
      </c>
    </row>
    <row r="82" spans="1:49" ht="15" customHeight="1">
      <c r="A82" s="541">
        <v>41548</v>
      </c>
      <c r="B82" s="245">
        <v>3864772</v>
      </c>
      <c r="C82" s="204">
        <v>3661093</v>
      </c>
      <c r="D82" s="142"/>
      <c r="E82" s="142">
        <v>54141</v>
      </c>
      <c r="F82" s="142">
        <v>330</v>
      </c>
      <c r="G82" s="142">
        <v>126889</v>
      </c>
      <c r="H82" s="142">
        <v>22319</v>
      </c>
      <c r="I82" s="142">
        <v>15713</v>
      </c>
      <c r="J82" s="142">
        <v>1102613</v>
      </c>
      <c r="K82" s="142">
        <v>332014</v>
      </c>
      <c r="L82" s="142">
        <v>266161</v>
      </c>
      <c r="M82" s="142">
        <v>10090</v>
      </c>
      <c r="N82" s="142">
        <v>9510</v>
      </c>
      <c r="O82" s="142">
        <v>6269</v>
      </c>
      <c r="P82" s="142">
        <v>15</v>
      </c>
      <c r="Q82" s="142">
        <v>881</v>
      </c>
      <c r="R82" s="142">
        <v>249</v>
      </c>
      <c r="S82" s="142">
        <v>182</v>
      </c>
      <c r="T82" s="142">
        <v>0</v>
      </c>
      <c r="U82" s="142">
        <v>0</v>
      </c>
      <c r="V82" s="142">
        <v>0</v>
      </c>
      <c r="W82" s="142">
        <v>1401924</v>
      </c>
      <c r="X82" s="204">
        <v>1471085</v>
      </c>
      <c r="Y82" s="205">
        <v>8743397.4606999997</v>
      </c>
      <c r="Z82" s="221">
        <v>13048248</v>
      </c>
      <c r="AA82" s="220">
        <v>12412998</v>
      </c>
      <c r="AB82" s="218"/>
      <c r="AC82" s="218">
        <v>326405</v>
      </c>
      <c r="AD82" s="218">
        <v>50959</v>
      </c>
      <c r="AE82" s="218">
        <v>221494</v>
      </c>
      <c r="AF82" s="218">
        <v>36392</v>
      </c>
      <c r="AG82" s="218">
        <v>67981</v>
      </c>
      <c r="AH82" s="218">
        <v>4340104</v>
      </c>
      <c r="AI82" s="218">
        <v>1609344</v>
      </c>
      <c r="AJ82" s="218">
        <v>1251382</v>
      </c>
      <c r="AK82" s="218">
        <v>61464</v>
      </c>
      <c r="AL82" s="218">
        <v>80491</v>
      </c>
      <c r="AM82" s="218">
        <v>51326</v>
      </c>
      <c r="AN82" s="218">
        <v>913</v>
      </c>
      <c r="AO82" s="218">
        <v>45848</v>
      </c>
      <c r="AP82" s="218">
        <v>11564</v>
      </c>
      <c r="AQ82" s="218">
        <v>7517</v>
      </c>
      <c r="AR82" s="218">
        <v>4</v>
      </c>
      <c r="AS82" s="218">
        <v>20</v>
      </c>
      <c r="AT82" s="218">
        <v>13</v>
      </c>
      <c r="AU82" s="218">
        <v>5826552</v>
      </c>
      <c r="AV82" s="220">
        <v>6217733</v>
      </c>
      <c r="AW82" s="219">
        <v>36816464.395228535</v>
      </c>
    </row>
    <row r="83" spans="1:49" ht="15" customHeight="1">
      <c r="A83" s="541">
        <v>41518</v>
      </c>
      <c r="B83" s="245">
        <v>3912291</v>
      </c>
      <c r="C83" s="204">
        <v>3709063</v>
      </c>
      <c r="D83" s="142"/>
      <c r="E83" s="142">
        <v>52612</v>
      </c>
      <c r="F83" s="142">
        <v>332</v>
      </c>
      <c r="G83" s="142">
        <v>127611</v>
      </c>
      <c r="H83" s="142">
        <v>22673</v>
      </c>
      <c r="I83" s="142">
        <v>15678</v>
      </c>
      <c r="J83" s="142">
        <v>1099107</v>
      </c>
      <c r="K83" s="142">
        <v>330708</v>
      </c>
      <c r="L83" s="142">
        <v>265094</v>
      </c>
      <c r="M83" s="142">
        <v>10071</v>
      </c>
      <c r="N83" s="142">
        <v>9474</v>
      </c>
      <c r="O83" s="142">
        <v>6242</v>
      </c>
      <c r="P83" s="142">
        <v>14</v>
      </c>
      <c r="Q83" s="142">
        <v>857</v>
      </c>
      <c r="R83" s="142">
        <v>240</v>
      </c>
      <c r="S83" s="142">
        <v>179</v>
      </c>
      <c r="T83" s="142">
        <v>0</v>
      </c>
      <c r="U83" s="142">
        <v>0</v>
      </c>
      <c r="V83" s="142">
        <v>0</v>
      </c>
      <c r="W83" s="142">
        <v>1397242</v>
      </c>
      <c r="X83" s="204">
        <v>1466149</v>
      </c>
      <c r="Y83" s="205">
        <v>8812767.3955999985</v>
      </c>
      <c r="Z83" s="221">
        <v>13312933</v>
      </c>
      <c r="AA83" s="220">
        <v>12679379</v>
      </c>
      <c r="AB83" s="218"/>
      <c r="AC83" s="218">
        <v>323228</v>
      </c>
      <c r="AD83" s="218">
        <v>50093</v>
      </c>
      <c r="AE83" s="218">
        <v>222756</v>
      </c>
      <c r="AF83" s="218">
        <v>37477</v>
      </c>
      <c r="AG83" s="218">
        <v>67969</v>
      </c>
      <c r="AH83" s="218">
        <v>4327233</v>
      </c>
      <c r="AI83" s="218">
        <v>1603985</v>
      </c>
      <c r="AJ83" s="218">
        <v>1247059</v>
      </c>
      <c r="AK83" s="218">
        <v>61404</v>
      </c>
      <c r="AL83" s="218">
        <v>80334</v>
      </c>
      <c r="AM83" s="218">
        <v>51220</v>
      </c>
      <c r="AN83" s="218">
        <v>905</v>
      </c>
      <c r="AO83" s="218">
        <v>45393</v>
      </c>
      <c r="AP83" s="218">
        <v>11494</v>
      </c>
      <c r="AQ83" s="218">
        <v>7490</v>
      </c>
      <c r="AR83" s="218">
        <v>4</v>
      </c>
      <c r="AS83" s="218">
        <v>20</v>
      </c>
      <c r="AT83" s="218">
        <v>13</v>
      </c>
      <c r="AU83" s="218">
        <v>5808690</v>
      </c>
      <c r="AV83" s="220">
        <v>6198741</v>
      </c>
      <c r="AW83" s="219">
        <v>37200892.969257355</v>
      </c>
    </row>
    <row r="84" spans="1:49" ht="15" customHeight="1">
      <c r="A84" s="541">
        <v>41487</v>
      </c>
      <c r="B84" s="245">
        <v>3817353</v>
      </c>
      <c r="C84" s="204">
        <v>3655942</v>
      </c>
      <c r="D84" s="142"/>
      <c r="E84" s="142">
        <v>14497</v>
      </c>
      <c r="F84" s="142">
        <v>331</v>
      </c>
      <c r="G84" s="142">
        <v>124053</v>
      </c>
      <c r="H84" s="142">
        <v>22530</v>
      </c>
      <c r="I84" s="142">
        <v>15664</v>
      </c>
      <c r="J84" s="142">
        <v>1096822</v>
      </c>
      <c r="K84" s="142">
        <v>330422</v>
      </c>
      <c r="L84" s="142">
        <v>264626</v>
      </c>
      <c r="M84" s="142">
        <v>10074</v>
      </c>
      <c r="N84" s="142">
        <v>9476</v>
      </c>
      <c r="O84" s="142">
        <v>6238</v>
      </c>
      <c r="P84" s="142">
        <v>14</v>
      </c>
      <c r="Q84" s="142">
        <v>848</v>
      </c>
      <c r="R84" s="142">
        <v>246</v>
      </c>
      <c r="S84" s="142">
        <v>180</v>
      </c>
      <c r="T84" s="142">
        <v>0</v>
      </c>
      <c r="U84" s="142">
        <v>0</v>
      </c>
      <c r="V84" s="142">
        <v>0</v>
      </c>
      <c r="W84" s="142">
        <v>1394466</v>
      </c>
      <c r="X84" s="204">
        <v>1463566</v>
      </c>
      <c r="Y84" s="205">
        <v>8868854.6740000006</v>
      </c>
      <c r="Z84" s="221">
        <v>12977841</v>
      </c>
      <c r="AA84" s="220">
        <v>12542642</v>
      </c>
      <c r="AB84" s="218"/>
      <c r="AC84" s="218">
        <v>129784</v>
      </c>
      <c r="AD84" s="218">
        <v>51698</v>
      </c>
      <c r="AE84" s="218">
        <v>216544</v>
      </c>
      <c r="AF84" s="218">
        <v>37173</v>
      </c>
      <c r="AG84" s="218">
        <v>67985</v>
      </c>
      <c r="AH84" s="218">
        <v>4317773</v>
      </c>
      <c r="AI84" s="218">
        <v>1602285</v>
      </c>
      <c r="AJ84" s="218">
        <v>1244275</v>
      </c>
      <c r="AK84" s="218">
        <v>61396</v>
      </c>
      <c r="AL84" s="218">
        <v>80370</v>
      </c>
      <c r="AM84" s="218">
        <v>51151</v>
      </c>
      <c r="AN84" s="218">
        <v>902</v>
      </c>
      <c r="AO84" s="218">
        <v>45342</v>
      </c>
      <c r="AP84" s="218">
        <v>11545</v>
      </c>
      <c r="AQ84" s="218">
        <v>7474</v>
      </c>
      <c r="AR84" s="218">
        <v>4</v>
      </c>
      <c r="AS84" s="218">
        <v>20</v>
      </c>
      <c r="AT84" s="218">
        <v>13</v>
      </c>
      <c r="AU84" s="218">
        <v>5796315</v>
      </c>
      <c r="AV84" s="220">
        <v>6187622</v>
      </c>
      <c r="AW84" s="219">
        <v>37312006.966545425</v>
      </c>
    </row>
    <row r="85" spans="1:49" ht="15" customHeight="1">
      <c r="A85" s="541">
        <v>41456</v>
      </c>
      <c r="B85" s="245">
        <v>3835479</v>
      </c>
      <c r="C85" s="204">
        <v>3673322</v>
      </c>
      <c r="D85" s="142"/>
      <c r="E85" s="142">
        <v>17421</v>
      </c>
      <c r="F85" s="142">
        <v>308</v>
      </c>
      <c r="G85" s="142">
        <v>122363</v>
      </c>
      <c r="H85" s="142">
        <v>22065</v>
      </c>
      <c r="I85" s="142">
        <v>15674</v>
      </c>
      <c r="J85" s="142">
        <v>1092794</v>
      </c>
      <c r="K85" s="142">
        <v>328851</v>
      </c>
      <c r="L85" s="142">
        <v>263558</v>
      </c>
      <c r="M85" s="142">
        <v>10025</v>
      </c>
      <c r="N85" s="142">
        <v>9434</v>
      </c>
      <c r="O85" s="142">
        <v>6219</v>
      </c>
      <c r="P85" s="142">
        <v>13</v>
      </c>
      <c r="Q85" s="142">
        <v>833</v>
      </c>
      <c r="R85" s="142">
        <v>248</v>
      </c>
      <c r="S85" s="142">
        <v>181</v>
      </c>
      <c r="T85" s="142">
        <v>0</v>
      </c>
      <c r="U85" s="142">
        <v>0</v>
      </c>
      <c r="V85" s="142">
        <v>0</v>
      </c>
      <c r="W85" s="142">
        <v>1389297</v>
      </c>
      <c r="X85" s="204">
        <v>1457872</v>
      </c>
      <c r="Y85" s="205">
        <v>8837977.9275000021</v>
      </c>
      <c r="Z85" s="221">
        <v>13071712</v>
      </c>
      <c r="AA85" s="220">
        <v>12615267</v>
      </c>
      <c r="AB85" s="218"/>
      <c r="AC85" s="218">
        <v>162892</v>
      </c>
      <c r="AD85" s="218">
        <v>46554</v>
      </c>
      <c r="AE85" s="218">
        <v>209699</v>
      </c>
      <c r="AF85" s="218">
        <v>37300</v>
      </c>
      <c r="AG85" s="218">
        <v>68040</v>
      </c>
      <c r="AH85" s="218">
        <v>4300346</v>
      </c>
      <c r="AI85" s="218">
        <v>1594357</v>
      </c>
      <c r="AJ85" s="218">
        <v>1239211</v>
      </c>
      <c r="AK85" s="218">
        <v>61277</v>
      </c>
      <c r="AL85" s="218">
        <v>79858</v>
      </c>
      <c r="AM85" s="218">
        <v>50961</v>
      </c>
      <c r="AN85" s="218">
        <v>899</v>
      </c>
      <c r="AO85" s="218">
        <v>44953</v>
      </c>
      <c r="AP85" s="218">
        <v>11499</v>
      </c>
      <c r="AQ85" s="218">
        <v>7438</v>
      </c>
      <c r="AR85" s="218">
        <v>3</v>
      </c>
      <c r="AS85" s="218">
        <v>20</v>
      </c>
      <c r="AT85" s="218">
        <v>13</v>
      </c>
      <c r="AU85" s="218">
        <v>5773141</v>
      </c>
      <c r="AV85" s="220">
        <v>6161252</v>
      </c>
      <c r="AW85" s="219">
        <v>37218327.801620848</v>
      </c>
    </row>
    <row r="86" spans="1:49" ht="15" customHeight="1">
      <c r="A86" s="541">
        <v>41426</v>
      </c>
      <c r="B86" s="245">
        <v>3862075</v>
      </c>
      <c r="C86" s="204">
        <v>3671113</v>
      </c>
      <c r="D86" s="142"/>
      <c r="E86" s="142">
        <v>47173</v>
      </c>
      <c r="F86" s="142">
        <v>333</v>
      </c>
      <c r="G86" s="142">
        <v>122105</v>
      </c>
      <c r="H86" s="142">
        <v>21351</v>
      </c>
      <c r="I86" s="142">
        <v>15693</v>
      </c>
      <c r="J86" s="142">
        <v>1089478</v>
      </c>
      <c r="K86" s="142">
        <v>328536</v>
      </c>
      <c r="L86" s="142">
        <v>262761</v>
      </c>
      <c r="M86" s="142">
        <v>10002</v>
      </c>
      <c r="N86" s="142">
        <v>9430</v>
      </c>
      <c r="O86" s="142">
        <v>6210</v>
      </c>
      <c r="P86" s="142">
        <v>13</v>
      </c>
      <c r="Q86" s="142">
        <v>829</v>
      </c>
      <c r="R86" s="142">
        <v>249</v>
      </c>
      <c r="S86" s="142">
        <v>179</v>
      </c>
      <c r="T86" s="142">
        <v>0</v>
      </c>
      <c r="U86" s="142">
        <v>0</v>
      </c>
      <c r="V86" s="142">
        <v>0</v>
      </c>
      <c r="W86" s="142">
        <v>1385165</v>
      </c>
      <c r="X86" s="204">
        <v>1454230</v>
      </c>
      <c r="Y86" s="205">
        <v>8840264.9175399989</v>
      </c>
      <c r="Z86" s="221">
        <v>13164396</v>
      </c>
      <c r="AA86" s="220">
        <v>12561253</v>
      </c>
      <c r="AB86" s="218"/>
      <c r="AC86" s="218">
        <v>305367</v>
      </c>
      <c r="AD86" s="218">
        <v>51644</v>
      </c>
      <c r="AE86" s="218">
        <v>209251</v>
      </c>
      <c r="AF86" s="218">
        <v>36881</v>
      </c>
      <c r="AG86" s="218">
        <v>68046</v>
      </c>
      <c r="AH86" s="218">
        <v>4287605</v>
      </c>
      <c r="AI86" s="218">
        <v>1592997</v>
      </c>
      <c r="AJ86" s="218">
        <v>1235355</v>
      </c>
      <c r="AK86" s="218">
        <v>61190</v>
      </c>
      <c r="AL86" s="218">
        <v>79784</v>
      </c>
      <c r="AM86" s="218">
        <v>50816</v>
      </c>
      <c r="AN86" s="218">
        <v>897</v>
      </c>
      <c r="AO86" s="218">
        <v>44645</v>
      </c>
      <c r="AP86" s="218">
        <v>11502</v>
      </c>
      <c r="AQ86" s="218">
        <v>7393</v>
      </c>
      <c r="AR86" s="218">
        <v>6</v>
      </c>
      <c r="AS86" s="218">
        <v>21</v>
      </c>
      <c r="AT86" s="218">
        <v>13</v>
      </c>
      <c r="AU86" s="218">
        <v>5755966</v>
      </c>
      <c r="AV86" s="220">
        <v>6146693</v>
      </c>
      <c r="AW86" s="219">
        <v>37312601.624046534</v>
      </c>
    </row>
    <row r="87" spans="1:49" ht="15" customHeight="1">
      <c r="A87" s="541">
        <v>41395</v>
      </c>
      <c r="B87" s="245">
        <v>3833853</v>
      </c>
      <c r="C87" s="204">
        <v>3642863</v>
      </c>
      <c r="D87" s="142"/>
      <c r="E87" s="142">
        <v>50278</v>
      </c>
      <c r="F87" s="142">
        <v>334</v>
      </c>
      <c r="G87" s="142">
        <v>119478</v>
      </c>
      <c r="H87" s="142">
        <v>20900</v>
      </c>
      <c r="I87" s="142">
        <v>15661</v>
      </c>
      <c r="J87" s="142">
        <v>1084936</v>
      </c>
      <c r="K87" s="142">
        <v>329501</v>
      </c>
      <c r="L87" s="142">
        <v>262041</v>
      </c>
      <c r="M87" s="142">
        <v>9987</v>
      </c>
      <c r="N87" s="142">
        <v>9511</v>
      </c>
      <c r="O87" s="142">
        <v>6194</v>
      </c>
      <c r="P87" s="142">
        <v>14</v>
      </c>
      <c r="Q87" s="142">
        <v>823</v>
      </c>
      <c r="R87" s="142">
        <v>240</v>
      </c>
      <c r="S87" s="142">
        <v>173</v>
      </c>
      <c r="T87" s="142">
        <v>0</v>
      </c>
      <c r="U87" s="142">
        <v>0</v>
      </c>
      <c r="V87" s="142">
        <v>0</v>
      </c>
      <c r="W87" s="142">
        <v>1357814</v>
      </c>
      <c r="X87" s="204">
        <v>1450673</v>
      </c>
      <c r="Y87" s="205">
        <v>8837754.1980999988</v>
      </c>
      <c r="Z87" s="221">
        <v>12954329</v>
      </c>
      <c r="AA87" s="220">
        <v>12354071</v>
      </c>
      <c r="AB87" s="218"/>
      <c r="AC87" s="218">
        <v>308823</v>
      </c>
      <c r="AD87" s="218">
        <v>49822</v>
      </c>
      <c r="AE87" s="218">
        <v>204724</v>
      </c>
      <c r="AF87" s="218">
        <v>36889</v>
      </c>
      <c r="AG87" s="218">
        <v>67905</v>
      </c>
      <c r="AH87" s="218">
        <v>4269441</v>
      </c>
      <c r="AI87" s="218">
        <v>1598338</v>
      </c>
      <c r="AJ87" s="218">
        <v>1231525</v>
      </c>
      <c r="AK87" s="218">
        <v>61095</v>
      </c>
      <c r="AL87" s="218">
        <v>80478</v>
      </c>
      <c r="AM87" s="218">
        <v>50661</v>
      </c>
      <c r="AN87" s="218">
        <v>895</v>
      </c>
      <c r="AO87" s="218">
        <v>44249</v>
      </c>
      <c r="AP87" s="218">
        <v>11609</v>
      </c>
      <c r="AQ87" s="218">
        <v>7360</v>
      </c>
      <c r="AR87" s="218">
        <v>2</v>
      </c>
      <c r="AS87" s="218">
        <v>21</v>
      </c>
      <c r="AT87" s="218">
        <v>13</v>
      </c>
      <c r="AU87" s="218">
        <v>5672333</v>
      </c>
      <c r="AV87" s="220">
        <v>6134033</v>
      </c>
      <c r="AW87" s="219">
        <v>37181132.408177353</v>
      </c>
    </row>
    <row r="88" spans="1:49" ht="15" customHeight="1">
      <c r="A88" s="541">
        <v>41365</v>
      </c>
      <c r="B88" s="245">
        <v>3820224</v>
      </c>
      <c r="C88" s="204">
        <v>3636403</v>
      </c>
      <c r="D88" s="142"/>
      <c r="E88" s="142">
        <v>50603</v>
      </c>
      <c r="F88" s="142">
        <v>350</v>
      </c>
      <c r="G88" s="142">
        <v>112438</v>
      </c>
      <c r="H88" s="142">
        <v>20430</v>
      </c>
      <c r="I88" s="142">
        <v>15658</v>
      </c>
      <c r="J88" s="142">
        <v>1080975</v>
      </c>
      <c r="K88" s="142">
        <v>328450</v>
      </c>
      <c r="L88" s="142">
        <v>261142</v>
      </c>
      <c r="M88" s="142">
        <v>9961</v>
      </c>
      <c r="N88" s="142">
        <v>9439</v>
      </c>
      <c r="O88" s="142">
        <v>6159</v>
      </c>
      <c r="P88" s="142">
        <v>14</v>
      </c>
      <c r="Q88" s="142">
        <v>813</v>
      </c>
      <c r="R88" s="142">
        <v>239</v>
      </c>
      <c r="S88" s="142">
        <v>170</v>
      </c>
      <c r="T88" s="142">
        <v>0</v>
      </c>
      <c r="U88" s="142">
        <v>0</v>
      </c>
      <c r="V88" s="142">
        <v>0</v>
      </c>
      <c r="W88" s="142">
        <v>1357814</v>
      </c>
      <c r="X88" s="204">
        <v>1445549</v>
      </c>
      <c r="Y88" s="205">
        <v>8835246.1587399989</v>
      </c>
      <c r="Z88" s="221">
        <v>12846477</v>
      </c>
      <c r="AA88" s="220">
        <v>12262422</v>
      </c>
      <c r="AB88" s="218"/>
      <c r="AC88" s="218">
        <v>302892</v>
      </c>
      <c r="AD88" s="218">
        <v>52547</v>
      </c>
      <c r="AE88" s="218">
        <v>192198</v>
      </c>
      <c r="AF88" s="218">
        <v>36418</v>
      </c>
      <c r="AG88" s="218">
        <v>67853</v>
      </c>
      <c r="AH88" s="218">
        <v>4255230</v>
      </c>
      <c r="AI88" s="218">
        <v>1593724</v>
      </c>
      <c r="AJ88" s="218">
        <v>1227024</v>
      </c>
      <c r="AK88" s="218">
        <v>61012</v>
      </c>
      <c r="AL88" s="218">
        <v>80191</v>
      </c>
      <c r="AM88" s="218">
        <v>50501</v>
      </c>
      <c r="AN88" s="218">
        <v>899</v>
      </c>
      <c r="AO88" s="218">
        <v>43862</v>
      </c>
      <c r="AP88" s="218">
        <v>11538</v>
      </c>
      <c r="AQ88" s="218">
        <v>7307</v>
      </c>
      <c r="AR88" s="218">
        <v>2</v>
      </c>
      <c r="AS88" s="218">
        <v>22</v>
      </c>
      <c r="AT88" s="218">
        <v>13</v>
      </c>
      <c r="AU88" s="218">
        <v>5666570</v>
      </c>
      <c r="AV88" s="220">
        <v>6114333</v>
      </c>
      <c r="AW88" s="219">
        <v>37073712.519628376</v>
      </c>
    </row>
    <row r="89" spans="1:49" ht="15" customHeight="1">
      <c r="A89" s="541">
        <v>41334</v>
      </c>
      <c r="B89" s="245">
        <v>3793049</v>
      </c>
      <c r="C89" s="204">
        <v>3609583</v>
      </c>
      <c r="D89" s="142"/>
      <c r="E89" s="142">
        <v>51415</v>
      </c>
      <c r="F89" s="142">
        <v>278</v>
      </c>
      <c r="G89" s="142">
        <v>112331</v>
      </c>
      <c r="H89" s="142">
        <v>19442</v>
      </c>
      <c r="I89" s="142">
        <v>15661</v>
      </c>
      <c r="J89" s="142">
        <v>1076142</v>
      </c>
      <c r="K89" s="142">
        <v>326906</v>
      </c>
      <c r="L89" s="142">
        <v>259873</v>
      </c>
      <c r="M89" s="142">
        <v>9951</v>
      </c>
      <c r="N89" s="142">
        <v>9410</v>
      </c>
      <c r="O89" s="142">
        <v>6141</v>
      </c>
      <c r="P89" s="142">
        <v>15</v>
      </c>
      <c r="Q89" s="142">
        <v>801</v>
      </c>
      <c r="R89" s="142">
        <v>238</v>
      </c>
      <c r="S89" s="142">
        <v>169</v>
      </c>
      <c r="T89" s="142">
        <v>0</v>
      </c>
      <c r="U89" s="142">
        <v>0</v>
      </c>
      <c r="V89" s="142">
        <v>0</v>
      </c>
      <c r="W89" s="142">
        <v>1357814</v>
      </c>
      <c r="X89" s="204">
        <v>1439124</v>
      </c>
      <c r="Y89" s="205">
        <v>8847873.7701399997</v>
      </c>
      <c r="Z89" s="221">
        <v>12621449</v>
      </c>
      <c r="AA89" s="220">
        <v>12030850</v>
      </c>
      <c r="AB89" s="218"/>
      <c r="AC89" s="218">
        <v>303969</v>
      </c>
      <c r="AD89" s="218">
        <v>59000</v>
      </c>
      <c r="AE89" s="218">
        <v>192015</v>
      </c>
      <c r="AF89" s="218">
        <v>35615</v>
      </c>
      <c r="AG89" s="218">
        <v>67768</v>
      </c>
      <c r="AH89" s="218">
        <v>4237793</v>
      </c>
      <c r="AI89" s="218">
        <v>1586799</v>
      </c>
      <c r="AJ89" s="218">
        <v>1221600</v>
      </c>
      <c r="AK89" s="218">
        <v>60923</v>
      </c>
      <c r="AL89" s="218">
        <v>79800</v>
      </c>
      <c r="AM89" s="218">
        <v>50339</v>
      </c>
      <c r="AN89" s="218">
        <v>894</v>
      </c>
      <c r="AO89" s="218">
        <v>43376</v>
      </c>
      <c r="AP89" s="218">
        <v>11454</v>
      </c>
      <c r="AQ89" s="218">
        <v>7259</v>
      </c>
      <c r="AR89" s="218">
        <v>2</v>
      </c>
      <c r="AS89" s="218">
        <v>22</v>
      </c>
      <c r="AT89" s="218">
        <v>13</v>
      </c>
      <c r="AU89" s="218">
        <v>5660414</v>
      </c>
      <c r="AV89" s="220">
        <v>6088831</v>
      </c>
      <c r="AW89" s="219">
        <v>37020780.99847924</v>
      </c>
    </row>
    <row r="90" spans="1:49" ht="15" customHeight="1">
      <c r="A90" s="541">
        <v>41306</v>
      </c>
      <c r="B90" s="245">
        <v>3725671</v>
      </c>
      <c r="C90" s="204">
        <v>3548412</v>
      </c>
      <c r="D90" s="142"/>
      <c r="E90" s="142">
        <v>51022</v>
      </c>
      <c r="F90" s="142">
        <v>309</v>
      </c>
      <c r="G90" s="142">
        <v>107195</v>
      </c>
      <c r="H90" s="142">
        <v>18733</v>
      </c>
      <c r="I90" s="142">
        <v>15629</v>
      </c>
      <c r="J90" s="142">
        <v>1072024</v>
      </c>
      <c r="K90" s="142">
        <v>325271</v>
      </c>
      <c r="L90" s="142">
        <v>258730</v>
      </c>
      <c r="M90" s="142">
        <v>9932</v>
      </c>
      <c r="N90" s="142">
        <v>9358</v>
      </c>
      <c r="O90" s="142">
        <v>6121</v>
      </c>
      <c r="P90" s="142">
        <v>15</v>
      </c>
      <c r="Q90" s="142">
        <v>795</v>
      </c>
      <c r="R90" s="142">
        <v>236</v>
      </c>
      <c r="S90" s="142">
        <v>168</v>
      </c>
      <c r="T90" s="142">
        <v>0</v>
      </c>
      <c r="U90" s="142">
        <v>0</v>
      </c>
      <c r="V90" s="142">
        <v>0</v>
      </c>
      <c r="W90" s="142">
        <v>1357814</v>
      </c>
      <c r="X90" s="204">
        <v>1433260</v>
      </c>
      <c r="Y90" s="205">
        <v>8837794.1469600014</v>
      </c>
      <c r="Z90" s="221">
        <v>12342101</v>
      </c>
      <c r="AA90" s="220">
        <v>11748042</v>
      </c>
      <c r="AB90" s="218"/>
      <c r="AC90" s="218">
        <v>310634</v>
      </c>
      <c r="AD90" s="218">
        <v>65600</v>
      </c>
      <c r="AE90" s="218">
        <v>183248</v>
      </c>
      <c r="AF90" s="218">
        <v>34577</v>
      </c>
      <c r="AG90" s="218">
        <v>67654</v>
      </c>
      <c r="AH90" s="218">
        <v>4218994</v>
      </c>
      <c r="AI90" s="218">
        <v>1576639</v>
      </c>
      <c r="AJ90" s="218">
        <v>1216850</v>
      </c>
      <c r="AK90" s="218">
        <v>60709</v>
      </c>
      <c r="AL90" s="218">
        <v>79266</v>
      </c>
      <c r="AM90" s="218">
        <v>50242</v>
      </c>
      <c r="AN90" s="218">
        <v>888</v>
      </c>
      <c r="AO90" s="218">
        <v>43036</v>
      </c>
      <c r="AP90" s="218">
        <v>11362</v>
      </c>
      <c r="AQ90" s="218">
        <v>7228</v>
      </c>
      <c r="AR90" s="218">
        <v>2</v>
      </c>
      <c r="AS90" s="218">
        <v>22</v>
      </c>
      <c r="AT90" s="218">
        <v>13</v>
      </c>
      <c r="AU90" s="218">
        <v>5653928</v>
      </c>
      <c r="AV90" s="220">
        <v>6058572</v>
      </c>
      <c r="AW90" s="219">
        <v>36705800.214480639</v>
      </c>
    </row>
    <row r="91" spans="1:49" ht="15" customHeight="1">
      <c r="A91" s="541">
        <v>41275</v>
      </c>
      <c r="B91" s="245">
        <v>3713071</v>
      </c>
      <c r="C91" s="204">
        <v>3541778</v>
      </c>
      <c r="D91" s="142"/>
      <c r="E91" s="142">
        <v>50069</v>
      </c>
      <c r="F91" s="142">
        <v>343</v>
      </c>
      <c r="G91" s="142">
        <v>102306</v>
      </c>
      <c r="H91" s="142">
        <v>18575</v>
      </c>
      <c r="I91" s="142">
        <v>15596</v>
      </c>
      <c r="J91" s="142">
        <v>1066464</v>
      </c>
      <c r="K91" s="142">
        <v>324369</v>
      </c>
      <c r="L91" s="142">
        <v>258070</v>
      </c>
      <c r="M91" s="142">
        <v>9925</v>
      </c>
      <c r="N91" s="142">
        <v>9331</v>
      </c>
      <c r="O91" s="142">
        <v>6108</v>
      </c>
      <c r="P91" s="142">
        <v>14</v>
      </c>
      <c r="Q91" s="142">
        <v>776</v>
      </c>
      <c r="R91" s="142">
        <v>236</v>
      </c>
      <c r="S91" s="142">
        <v>166</v>
      </c>
      <c r="T91" s="142">
        <v>0</v>
      </c>
      <c r="U91" s="142">
        <v>0</v>
      </c>
      <c r="V91" s="142">
        <v>0</v>
      </c>
      <c r="W91" s="142">
        <v>1357119</v>
      </c>
      <c r="X91" s="204">
        <v>1426711</v>
      </c>
      <c r="Y91" s="205">
        <v>8077707.5441199997</v>
      </c>
      <c r="Z91" s="221">
        <v>12408971</v>
      </c>
      <c r="AA91" s="220">
        <v>11818115</v>
      </c>
      <c r="AB91" s="218"/>
      <c r="AC91" s="218">
        <v>308539</v>
      </c>
      <c r="AD91" s="218">
        <v>72857</v>
      </c>
      <c r="AE91" s="218">
        <v>174892</v>
      </c>
      <c r="AF91" s="218">
        <v>34568</v>
      </c>
      <c r="AG91" s="218">
        <v>67751</v>
      </c>
      <c r="AH91" s="218">
        <v>4204321</v>
      </c>
      <c r="AI91" s="218">
        <v>1575554</v>
      </c>
      <c r="AJ91" s="218">
        <v>1213613</v>
      </c>
      <c r="AK91" s="218">
        <v>60702</v>
      </c>
      <c r="AL91" s="218">
        <v>79459</v>
      </c>
      <c r="AM91" s="218">
        <v>50179</v>
      </c>
      <c r="AN91" s="218">
        <v>884</v>
      </c>
      <c r="AO91" s="218">
        <v>42526</v>
      </c>
      <c r="AP91" s="218">
        <v>11368</v>
      </c>
      <c r="AQ91" s="218">
        <v>7192</v>
      </c>
      <c r="AR91" s="218">
        <v>2</v>
      </c>
      <c r="AS91" s="218">
        <v>22</v>
      </c>
      <c r="AT91" s="218">
        <v>13</v>
      </c>
      <c r="AU91" s="218">
        <v>5647183</v>
      </c>
      <c r="AV91" s="220">
        <v>6042589</v>
      </c>
      <c r="AW91" s="219">
        <v>37006944.198721141</v>
      </c>
    </row>
    <row r="92" spans="1:49" ht="15" customHeight="1">
      <c r="A92" s="541">
        <v>41244</v>
      </c>
      <c r="B92" s="245">
        <v>3702462</v>
      </c>
      <c r="C92" s="204">
        <v>3538860</v>
      </c>
      <c r="D92" s="142"/>
      <c r="E92" s="142">
        <v>50246</v>
      </c>
      <c r="F92" s="142">
        <v>404</v>
      </c>
      <c r="G92" s="142">
        <v>95092</v>
      </c>
      <c r="H92" s="142">
        <v>17860</v>
      </c>
      <c r="I92" s="142">
        <v>15571</v>
      </c>
      <c r="J92" s="142">
        <v>1062701</v>
      </c>
      <c r="K92" s="142">
        <v>323211</v>
      </c>
      <c r="L92" s="142">
        <v>257104</v>
      </c>
      <c r="M92" s="142">
        <v>9897</v>
      </c>
      <c r="N92" s="142">
        <v>9305</v>
      </c>
      <c r="O92" s="142">
        <v>6094</v>
      </c>
      <c r="P92" s="142">
        <v>12</v>
      </c>
      <c r="Q92" s="142">
        <v>766</v>
      </c>
      <c r="R92" s="142">
        <v>236</v>
      </c>
      <c r="S92" s="142">
        <v>166</v>
      </c>
      <c r="T92" s="142">
        <v>0</v>
      </c>
      <c r="U92" s="142">
        <v>0</v>
      </c>
      <c r="V92" s="142">
        <v>0</v>
      </c>
      <c r="W92" s="142">
        <v>1352311</v>
      </c>
      <c r="X92" s="204">
        <v>1421699</v>
      </c>
      <c r="Y92" s="205">
        <v>8786805.0600000005</v>
      </c>
      <c r="Z92" s="221">
        <v>12527337</v>
      </c>
      <c r="AA92" s="220">
        <v>11939620</v>
      </c>
      <c r="AB92" s="218"/>
      <c r="AC92" s="218">
        <v>306617</v>
      </c>
      <c r="AD92" s="218">
        <v>85717</v>
      </c>
      <c r="AE92" s="218">
        <v>160783</v>
      </c>
      <c r="AF92" s="218">
        <v>34600</v>
      </c>
      <c r="AG92" s="218">
        <v>67713</v>
      </c>
      <c r="AH92" s="218">
        <v>4193310</v>
      </c>
      <c r="AI92" s="218">
        <v>1571091</v>
      </c>
      <c r="AJ92" s="218">
        <v>1209613</v>
      </c>
      <c r="AK92" s="218">
        <v>60591</v>
      </c>
      <c r="AL92" s="218">
        <v>79327</v>
      </c>
      <c r="AM92" s="218">
        <v>50058</v>
      </c>
      <c r="AN92" s="218">
        <v>880</v>
      </c>
      <c r="AO92" s="218">
        <v>42186</v>
      </c>
      <c r="AP92" s="218">
        <v>11310</v>
      </c>
      <c r="AQ92" s="218">
        <v>7147</v>
      </c>
      <c r="AR92" s="218">
        <v>21</v>
      </c>
      <c r="AS92" s="218">
        <v>2</v>
      </c>
      <c r="AT92" s="218">
        <v>13</v>
      </c>
      <c r="AU92" s="218">
        <v>5631532</v>
      </c>
      <c r="AV92" s="220">
        <v>6026431</v>
      </c>
      <c r="AW92" s="219">
        <v>37015094.220158584</v>
      </c>
    </row>
    <row r="93" spans="1:49" ht="15" customHeight="1">
      <c r="A93" s="541">
        <v>41214</v>
      </c>
      <c r="B93" s="245">
        <v>3695038</v>
      </c>
      <c r="C93" s="204">
        <v>3532200</v>
      </c>
      <c r="D93" s="142"/>
      <c r="E93" s="142">
        <v>49495</v>
      </c>
      <c r="F93" s="142">
        <v>449</v>
      </c>
      <c r="G93" s="142">
        <v>94562</v>
      </c>
      <c r="H93" s="142">
        <v>18332</v>
      </c>
      <c r="I93" s="142">
        <v>15578</v>
      </c>
      <c r="J93" s="142">
        <v>1059219</v>
      </c>
      <c r="K93" s="142">
        <v>321711</v>
      </c>
      <c r="L93" s="142">
        <v>255970</v>
      </c>
      <c r="M93" s="142">
        <v>9895</v>
      </c>
      <c r="N93" s="142">
        <v>9258</v>
      </c>
      <c r="O93" s="142">
        <v>6075</v>
      </c>
      <c r="P93" s="142">
        <v>12</v>
      </c>
      <c r="Q93" s="142">
        <v>754</v>
      </c>
      <c r="R93" s="142">
        <v>237</v>
      </c>
      <c r="S93" s="142">
        <v>166</v>
      </c>
      <c r="T93" s="142">
        <v>0</v>
      </c>
      <c r="U93" s="142">
        <v>0</v>
      </c>
      <c r="V93" s="142">
        <v>0</v>
      </c>
      <c r="W93" s="142">
        <v>1347669</v>
      </c>
      <c r="X93" s="204">
        <v>1416664</v>
      </c>
      <c r="Y93" s="205">
        <v>8875275.1100000013</v>
      </c>
      <c r="Z93" s="221">
        <v>12603647</v>
      </c>
      <c r="AA93" s="220">
        <v>11996881</v>
      </c>
      <c r="AB93" s="218"/>
      <c r="AC93" s="218">
        <v>312801</v>
      </c>
      <c r="AD93" s="218">
        <v>98728</v>
      </c>
      <c r="AE93" s="218">
        <v>159886</v>
      </c>
      <c r="AF93" s="218">
        <v>35351</v>
      </c>
      <c r="AG93" s="218">
        <v>67678</v>
      </c>
      <c r="AH93" s="218">
        <v>4179999</v>
      </c>
      <c r="AI93" s="218">
        <v>1563241</v>
      </c>
      <c r="AJ93" s="218">
        <v>1204366</v>
      </c>
      <c r="AK93" s="218">
        <v>60503</v>
      </c>
      <c r="AL93" s="218">
        <v>78996</v>
      </c>
      <c r="AM93" s="218">
        <v>49919</v>
      </c>
      <c r="AN93" s="218">
        <v>890</v>
      </c>
      <c r="AO93" s="218">
        <v>41825</v>
      </c>
      <c r="AP93" s="218">
        <v>11254</v>
      </c>
      <c r="AQ93" s="218">
        <v>7097</v>
      </c>
      <c r="AR93" s="218">
        <v>2</v>
      </c>
      <c r="AS93" s="218">
        <v>21</v>
      </c>
      <c r="AT93" s="218">
        <v>13</v>
      </c>
      <c r="AU93" s="218">
        <v>5612292</v>
      </c>
      <c r="AV93" s="220">
        <v>6004409</v>
      </c>
      <c r="AW93" s="219">
        <v>37219469.477339141</v>
      </c>
    </row>
    <row r="94" spans="1:49" ht="15" customHeight="1">
      <c r="A94" s="541">
        <v>41183</v>
      </c>
      <c r="B94" s="245">
        <v>3615055</v>
      </c>
      <c r="C94" s="204">
        <v>3457020</v>
      </c>
      <c r="D94" s="142"/>
      <c r="E94" s="142">
        <v>48850</v>
      </c>
      <c r="F94" s="142">
        <v>488</v>
      </c>
      <c r="G94" s="142">
        <v>90515</v>
      </c>
      <c r="H94" s="142">
        <v>18182</v>
      </c>
      <c r="I94" s="142">
        <v>15535</v>
      </c>
      <c r="J94" s="142">
        <v>1055535</v>
      </c>
      <c r="K94" s="142">
        <v>320602</v>
      </c>
      <c r="L94" s="142">
        <v>254964</v>
      </c>
      <c r="M94" s="142">
        <v>9872</v>
      </c>
      <c r="N94" s="142">
        <v>9240</v>
      </c>
      <c r="O94" s="142">
        <v>6058</v>
      </c>
      <c r="P94" s="142">
        <v>12</v>
      </c>
      <c r="Q94" s="142">
        <v>744</v>
      </c>
      <c r="R94" s="142">
        <v>235</v>
      </c>
      <c r="S94" s="142">
        <v>163</v>
      </c>
      <c r="T94" s="142">
        <v>0</v>
      </c>
      <c r="U94" s="142">
        <v>0</v>
      </c>
      <c r="V94" s="142">
        <v>0</v>
      </c>
      <c r="W94" s="142">
        <v>1342883</v>
      </c>
      <c r="X94" s="204">
        <v>1411775</v>
      </c>
      <c r="Y94" s="205">
        <v>9095670.8378199991</v>
      </c>
      <c r="Z94" s="221">
        <v>12349306</v>
      </c>
      <c r="AA94" s="220">
        <v>11743906</v>
      </c>
      <c r="AB94" s="218"/>
      <c r="AC94" s="218">
        <v>309683</v>
      </c>
      <c r="AD94" s="218">
        <v>107318</v>
      </c>
      <c r="AE94" s="218">
        <v>153044</v>
      </c>
      <c r="AF94" s="218">
        <v>35355</v>
      </c>
      <c r="AG94" s="218">
        <v>67545</v>
      </c>
      <c r="AH94" s="218">
        <v>4166642</v>
      </c>
      <c r="AI94" s="218">
        <v>1558443</v>
      </c>
      <c r="AJ94" s="218">
        <v>1200127</v>
      </c>
      <c r="AK94" s="218">
        <v>60384</v>
      </c>
      <c r="AL94" s="218">
        <v>78891</v>
      </c>
      <c r="AM94" s="218">
        <v>49863</v>
      </c>
      <c r="AN94" s="218">
        <v>890</v>
      </c>
      <c r="AO94" s="218">
        <v>41467</v>
      </c>
      <c r="AP94" s="218">
        <v>11189</v>
      </c>
      <c r="AQ94" s="218">
        <v>7054</v>
      </c>
      <c r="AR94" s="218">
        <v>2</v>
      </c>
      <c r="AS94" s="218">
        <v>21</v>
      </c>
      <c r="AT94" s="218">
        <v>13</v>
      </c>
      <c r="AU94" s="218">
        <v>5593987</v>
      </c>
      <c r="AV94" s="220">
        <v>5985474</v>
      </c>
      <c r="AW94" s="219">
        <v>37723887.538570881</v>
      </c>
    </row>
    <row r="95" spans="1:49" ht="15" customHeight="1">
      <c r="A95" s="541">
        <v>41153</v>
      </c>
      <c r="B95" s="245">
        <v>3653299</v>
      </c>
      <c r="C95" s="204">
        <v>3499261</v>
      </c>
      <c r="D95" s="142"/>
      <c r="E95" s="142">
        <v>48760</v>
      </c>
      <c r="F95" s="142">
        <v>496</v>
      </c>
      <c r="G95" s="142">
        <v>86581</v>
      </c>
      <c r="H95" s="142">
        <v>18201</v>
      </c>
      <c r="I95" s="142">
        <v>15508</v>
      </c>
      <c r="J95" s="142">
        <v>1052344</v>
      </c>
      <c r="K95" s="142">
        <v>319533</v>
      </c>
      <c r="L95" s="142">
        <v>253998</v>
      </c>
      <c r="M95" s="142">
        <v>9858</v>
      </c>
      <c r="N95" s="142">
        <v>9201</v>
      </c>
      <c r="O95" s="142">
        <v>6031</v>
      </c>
      <c r="P95" s="142">
        <v>12</v>
      </c>
      <c r="Q95" s="142">
        <v>740</v>
      </c>
      <c r="R95" s="142">
        <v>232</v>
      </c>
      <c r="S95" s="142">
        <v>161</v>
      </c>
      <c r="T95" s="142">
        <v>0</v>
      </c>
      <c r="U95" s="142">
        <v>0</v>
      </c>
      <c r="V95" s="142">
        <v>0</v>
      </c>
      <c r="W95" s="142">
        <v>1338652</v>
      </c>
      <c r="X95" s="204">
        <v>1407428</v>
      </c>
      <c r="Y95" s="205">
        <v>9123994.4009399991</v>
      </c>
      <c r="Z95" s="221">
        <v>12654168</v>
      </c>
      <c r="AA95" s="220">
        <v>12069085</v>
      </c>
      <c r="AB95" s="218"/>
      <c r="AC95" s="218">
        <v>293560</v>
      </c>
      <c r="AD95" s="218">
        <v>108958</v>
      </c>
      <c r="AE95" s="218">
        <v>146578</v>
      </c>
      <c r="AF95" s="218">
        <v>35987</v>
      </c>
      <c r="AG95" s="218">
        <v>67513</v>
      </c>
      <c r="AH95" s="218">
        <v>4153232</v>
      </c>
      <c r="AI95" s="218">
        <v>1553492</v>
      </c>
      <c r="AJ95" s="218">
        <v>1196006</v>
      </c>
      <c r="AK95" s="218">
        <v>60254</v>
      </c>
      <c r="AL95" s="218">
        <v>78741</v>
      </c>
      <c r="AM95" s="218">
        <v>49768</v>
      </c>
      <c r="AN95" s="218">
        <v>891</v>
      </c>
      <c r="AO95" s="218">
        <v>41096</v>
      </c>
      <c r="AP95" s="218">
        <v>11169</v>
      </c>
      <c r="AQ95" s="218">
        <v>7027</v>
      </c>
      <c r="AR95" s="218">
        <v>2</v>
      </c>
      <c r="AS95" s="218">
        <v>21</v>
      </c>
      <c r="AT95" s="218">
        <v>13</v>
      </c>
      <c r="AU95" s="218">
        <v>5575802</v>
      </c>
      <c r="AV95" s="220">
        <v>5966411</v>
      </c>
      <c r="AW95" s="219">
        <v>37820881.48804184</v>
      </c>
    </row>
    <row r="96" spans="1:49" ht="15" customHeight="1">
      <c r="A96" s="541">
        <v>41122</v>
      </c>
      <c r="B96" s="245">
        <v>3528066</v>
      </c>
      <c r="C96" s="204">
        <v>3410920</v>
      </c>
      <c r="D96" s="142"/>
      <c r="E96" s="142">
        <v>13543</v>
      </c>
      <c r="F96" s="142">
        <v>503</v>
      </c>
      <c r="G96" s="142">
        <v>85568</v>
      </c>
      <c r="H96" s="142">
        <v>17532</v>
      </c>
      <c r="I96" s="142">
        <v>15497</v>
      </c>
      <c r="J96" s="142">
        <v>1048404</v>
      </c>
      <c r="K96" s="142">
        <v>318934</v>
      </c>
      <c r="L96" s="142">
        <v>253359</v>
      </c>
      <c r="M96" s="142">
        <v>9837</v>
      </c>
      <c r="N96" s="142">
        <v>9208</v>
      </c>
      <c r="O96" s="142">
        <v>6037</v>
      </c>
      <c r="P96" s="142">
        <v>11</v>
      </c>
      <c r="Q96" s="142">
        <v>734</v>
      </c>
      <c r="R96" s="142">
        <v>231</v>
      </c>
      <c r="S96" s="142">
        <v>159</v>
      </c>
      <c r="T96" s="142">
        <v>0</v>
      </c>
      <c r="U96" s="142">
        <v>0</v>
      </c>
      <c r="V96" s="142">
        <v>0</v>
      </c>
      <c r="W96" s="142">
        <v>1334038</v>
      </c>
      <c r="X96" s="204">
        <v>1402856</v>
      </c>
      <c r="Y96" s="205">
        <v>9177730.7799999993</v>
      </c>
      <c r="Z96" s="221">
        <v>12124019</v>
      </c>
      <c r="AA96" s="220">
        <v>11716148</v>
      </c>
      <c r="AB96" s="218"/>
      <c r="AC96" s="218">
        <v>117483</v>
      </c>
      <c r="AD96" s="218">
        <v>110597</v>
      </c>
      <c r="AE96" s="218">
        <v>144857</v>
      </c>
      <c r="AF96" s="218">
        <v>34934</v>
      </c>
      <c r="AG96" s="218">
        <v>67443</v>
      </c>
      <c r="AH96" s="218">
        <v>4140774</v>
      </c>
      <c r="AI96" s="218">
        <v>1550635</v>
      </c>
      <c r="AJ96" s="218">
        <v>1192701</v>
      </c>
      <c r="AK96" s="218">
        <v>60085</v>
      </c>
      <c r="AL96" s="218">
        <v>78694</v>
      </c>
      <c r="AM96" s="218">
        <v>49699</v>
      </c>
      <c r="AN96" s="218">
        <v>889</v>
      </c>
      <c r="AO96" s="218">
        <v>40812</v>
      </c>
      <c r="AP96" s="218">
        <v>11158</v>
      </c>
      <c r="AQ96" s="218">
        <v>7003</v>
      </c>
      <c r="AR96" s="218">
        <v>2</v>
      </c>
      <c r="AS96" s="218">
        <v>21</v>
      </c>
      <c r="AT96" s="218">
        <v>13</v>
      </c>
      <c r="AU96" s="218">
        <v>5559421</v>
      </c>
      <c r="AV96" s="220">
        <v>5950513</v>
      </c>
      <c r="AW96" s="219">
        <v>37793552.073327512</v>
      </c>
    </row>
    <row r="97" spans="1:49" ht="15" customHeight="1">
      <c r="A97" s="541">
        <v>41091</v>
      </c>
      <c r="B97" s="245">
        <v>3593672</v>
      </c>
      <c r="C97" s="204">
        <v>3474379</v>
      </c>
      <c r="D97" s="142"/>
      <c r="E97" s="142">
        <v>18150</v>
      </c>
      <c r="F97" s="142">
        <v>511</v>
      </c>
      <c r="G97" s="142">
        <v>83076</v>
      </c>
      <c r="H97" s="142">
        <v>17556</v>
      </c>
      <c r="I97" s="142">
        <v>15530</v>
      </c>
      <c r="J97" s="142">
        <v>1044795</v>
      </c>
      <c r="K97" s="142">
        <v>317921</v>
      </c>
      <c r="L97" s="142">
        <v>252402</v>
      </c>
      <c r="M97" s="142">
        <v>9846</v>
      </c>
      <c r="N97" s="142">
        <v>9193</v>
      </c>
      <c r="O97" s="142">
        <v>6032</v>
      </c>
      <c r="P97" s="142">
        <v>725</v>
      </c>
      <c r="Q97" s="142">
        <v>10</v>
      </c>
      <c r="R97" s="142">
        <v>230</v>
      </c>
      <c r="S97" s="142">
        <v>157</v>
      </c>
      <c r="T97" s="142">
        <v>0</v>
      </c>
      <c r="U97" s="142">
        <v>0</v>
      </c>
      <c r="V97" s="142">
        <v>0</v>
      </c>
      <c r="W97" s="142">
        <v>1329497</v>
      </c>
      <c r="X97" s="204">
        <v>1398250</v>
      </c>
      <c r="Y97" s="205">
        <v>9198242.3900000006</v>
      </c>
      <c r="Z97" s="221">
        <v>12555186</v>
      </c>
      <c r="AA97" s="220">
        <v>12107944</v>
      </c>
      <c r="AB97" s="218"/>
      <c r="AC97" s="218">
        <v>158694</v>
      </c>
      <c r="AD97" s="218">
        <v>112300</v>
      </c>
      <c r="AE97" s="218">
        <v>140631</v>
      </c>
      <c r="AF97" s="218">
        <v>35617</v>
      </c>
      <c r="AG97" s="218">
        <v>67408</v>
      </c>
      <c r="AH97" s="218">
        <v>4124693</v>
      </c>
      <c r="AI97" s="218">
        <v>1545130</v>
      </c>
      <c r="AJ97" s="218">
        <v>1188113</v>
      </c>
      <c r="AK97" s="218">
        <v>60034</v>
      </c>
      <c r="AL97" s="218">
        <v>78533</v>
      </c>
      <c r="AM97" s="218">
        <v>49622</v>
      </c>
      <c r="AN97" s="218">
        <v>889</v>
      </c>
      <c r="AO97" s="218">
        <v>40586</v>
      </c>
      <c r="AP97" s="218">
        <v>11109</v>
      </c>
      <c r="AQ97" s="218">
        <v>6963</v>
      </c>
      <c r="AR97" s="218">
        <v>2</v>
      </c>
      <c r="AS97" s="218">
        <v>21</v>
      </c>
      <c r="AT97" s="218">
        <v>13</v>
      </c>
      <c r="AU97" s="218">
        <v>5538323</v>
      </c>
      <c r="AV97" s="222">
        <v>5928405</v>
      </c>
      <c r="AW97" s="219">
        <v>38352287.555429973</v>
      </c>
    </row>
    <row r="98" spans="1:49" ht="15" customHeight="1">
      <c r="A98" s="541">
        <v>41061</v>
      </c>
      <c r="B98" s="245">
        <v>3614097</v>
      </c>
      <c r="C98" s="204">
        <v>3481420</v>
      </c>
      <c r="D98" s="142"/>
      <c r="E98" s="142">
        <v>40820</v>
      </c>
      <c r="F98" s="142">
        <v>519</v>
      </c>
      <c r="G98" s="142">
        <v>73401</v>
      </c>
      <c r="H98" s="142">
        <v>17937</v>
      </c>
      <c r="I98" s="142">
        <v>15521</v>
      </c>
      <c r="J98" s="142">
        <v>1040786</v>
      </c>
      <c r="K98" s="142">
        <v>317508</v>
      </c>
      <c r="L98" s="142">
        <v>251569</v>
      </c>
      <c r="M98" s="142">
        <v>9816</v>
      </c>
      <c r="N98" s="142">
        <v>9190</v>
      </c>
      <c r="O98" s="142">
        <v>6016</v>
      </c>
      <c r="P98" s="142">
        <v>11</v>
      </c>
      <c r="Q98" s="142">
        <v>718</v>
      </c>
      <c r="R98" s="142">
        <v>226</v>
      </c>
      <c r="S98" s="142">
        <v>154</v>
      </c>
      <c r="T98" s="142">
        <v>0</v>
      </c>
      <c r="U98" s="142">
        <v>0</v>
      </c>
      <c r="V98" s="142">
        <v>0</v>
      </c>
      <c r="W98" s="142">
        <v>1324591</v>
      </c>
      <c r="X98" s="204">
        <v>1393776</v>
      </c>
      <c r="Y98" s="205">
        <v>9176845.0099999998</v>
      </c>
      <c r="Z98" s="221">
        <v>12642926</v>
      </c>
      <c r="AA98" s="220">
        <v>12087084</v>
      </c>
      <c r="AB98" s="218"/>
      <c r="AC98" s="218">
        <v>281344</v>
      </c>
      <c r="AD98" s="218">
        <v>114020</v>
      </c>
      <c r="AE98" s="218">
        <v>124430</v>
      </c>
      <c r="AF98" s="218">
        <v>36048</v>
      </c>
      <c r="AG98" s="218">
        <v>67292</v>
      </c>
      <c r="AH98" s="218">
        <v>4109996</v>
      </c>
      <c r="AI98" s="218">
        <v>1543559</v>
      </c>
      <c r="AJ98" s="218">
        <v>1184264</v>
      </c>
      <c r="AK98" s="218">
        <v>59861</v>
      </c>
      <c r="AL98" s="218">
        <v>78559</v>
      </c>
      <c r="AM98" s="218">
        <v>49515</v>
      </c>
      <c r="AN98" s="218">
        <v>889</v>
      </c>
      <c r="AO98" s="218">
        <v>40210</v>
      </c>
      <c r="AP98" s="218">
        <v>11098</v>
      </c>
      <c r="AQ98" s="218">
        <v>6928</v>
      </c>
      <c r="AR98" s="218">
        <v>2</v>
      </c>
      <c r="AS98" s="218">
        <v>21</v>
      </c>
      <c r="AT98" s="218">
        <v>13</v>
      </c>
      <c r="AU98" s="218">
        <v>5518970</v>
      </c>
      <c r="AV98" s="220">
        <v>5911487</v>
      </c>
      <c r="AW98" s="219">
        <v>38437777.835939571</v>
      </c>
    </row>
    <row r="99" spans="1:49" ht="15" customHeight="1">
      <c r="A99" s="541">
        <v>41030</v>
      </c>
      <c r="B99" s="245">
        <v>3583727</v>
      </c>
      <c r="C99" s="204">
        <v>3441850</v>
      </c>
      <c r="D99" s="142"/>
      <c r="E99" s="142">
        <v>49597</v>
      </c>
      <c r="F99" s="142">
        <v>527</v>
      </c>
      <c r="G99" s="142">
        <v>73478</v>
      </c>
      <c r="H99" s="142">
        <v>18275</v>
      </c>
      <c r="I99" s="142">
        <v>15480</v>
      </c>
      <c r="J99" s="142">
        <v>1035604</v>
      </c>
      <c r="K99" s="142">
        <v>318517</v>
      </c>
      <c r="L99" s="142">
        <v>250804</v>
      </c>
      <c r="M99" s="142">
        <v>9789</v>
      </c>
      <c r="N99" s="142">
        <v>9298</v>
      </c>
      <c r="O99" s="142">
        <v>6008</v>
      </c>
      <c r="P99" s="142">
        <v>11</v>
      </c>
      <c r="Q99" s="142">
        <v>710</v>
      </c>
      <c r="R99" s="142">
        <v>223</v>
      </c>
      <c r="S99" s="142">
        <v>151</v>
      </c>
      <c r="T99" s="142">
        <v>0</v>
      </c>
      <c r="U99" s="142">
        <v>0</v>
      </c>
      <c r="V99" s="142">
        <v>0</v>
      </c>
      <c r="W99" s="142">
        <v>1318557</v>
      </c>
      <c r="X99" s="204">
        <v>1389632</v>
      </c>
      <c r="Y99" s="205">
        <v>9113784.3400000017</v>
      </c>
      <c r="Z99" s="221">
        <v>12411867</v>
      </c>
      <c r="AA99" s="220">
        <v>11820778</v>
      </c>
      <c r="AB99" s="218"/>
      <c r="AC99" s="218">
        <v>314101</v>
      </c>
      <c r="AD99" s="218">
        <v>115783</v>
      </c>
      <c r="AE99" s="218">
        <v>125105</v>
      </c>
      <c r="AF99" s="218">
        <v>36100</v>
      </c>
      <c r="AG99" s="218">
        <v>67191</v>
      </c>
      <c r="AH99" s="218">
        <v>4090392</v>
      </c>
      <c r="AI99" s="218">
        <v>1549235</v>
      </c>
      <c r="AJ99" s="218">
        <v>1180166</v>
      </c>
      <c r="AK99" s="218">
        <v>59678</v>
      </c>
      <c r="AL99" s="218">
        <v>79373</v>
      </c>
      <c r="AM99" s="218">
        <v>49441</v>
      </c>
      <c r="AN99" s="218">
        <v>884</v>
      </c>
      <c r="AO99" s="218">
        <v>39809</v>
      </c>
      <c r="AP99" s="218">
        <v>11184</v>
      </c>
      <c r="AQ99" s="218">
        <v>6907</v>
      </c>
      <c r="AR99" s="218">
        <v>2</v>
      </c>
      <c r="AS99" s="218">
        <v>21</v>
      </c>
      <c r="AT99" s="218">
        <v>13</v>
      </c>
      <c r="AU99" s="218">
        <v>5494483</v>
      </c>
      <c r="AV99" s="220">
        <v>5897769</v>
      </c>
      <c r="AW99" s="219">
        <v>38314396.971998833</v>
      </c>
    </row>
    <row r="100" spans="1:49" ht="15" customHeight="1">
      <c r="A100" s="541">
        <v>41000</v>
      </c>
      <c r="B100" s="245">
        <v>3541565</v>
      </c>
      <c r="C100" s="204">
        <v>3404243</v>
      </c>
      <c r="D100" s="142"/>
      <c r="E100" s="142">
        <v>48843</v>
      </c>
      <c r="F100" s="142">
        <v>537</v>
      </c>
      <c r="G100" s="142">
        <v>69733</v>
      </c>
      <c r="H100" s="142">
        <v>18209</v>
      </c>
      <c r="I100" s="142">
        <v>15475</v>
      </c>
      <c r="J100" s="142">
        <v>1031579</v>
      </c>
      <c r="K100" s="142">
        <v>317624</v>
      </c>
      <c r="L100" s="142">
        <v>249974</v>
      </c>
      <c r="M100" s="142">
        <v>9771</v>
      </c>
      <c r="N100" s="142">
        <v>9278</v>
      </c>
      <c r="O100" s="142">
        <v>5987</v>
      </c>
      <c r="P100" s="142">
        <v>11</v>
      </c>
      <c r="Q100" s="142">
        <v>706</v>
      </c>
      <c r="R100" s="142">
        <v>223</v>
      </c>
      <c r="S100" s="142">
        <v>149</v>
      </c>
      <c r="T100" s="142">
        <v>0</v>
      </c>
      <c r="U100" s="142">
        <v>0</v>
      </c>
      <c r="V100" s="142">
        <v>0</v>
      </c>
      <c r="W100" s="142">
        <v>1313652</v>
      </c>
      <c r="X100" s="204">
        <v>1384667</v>
      </c>
      <c r="Y100" s="205">
        <v>9092044.8699999992</v>
      </c>
      <c r="Z100" s="221">
        <v>12090069</v>
      </c>
      <c r="AA100" s="220">
        <v>11521869</v>
      </c>
      <c r="AB100" s="218"/>
      <c r="AC100" s="218">
        <v>296346</v>
      </c>
      <c r="AD100" s="218">
        <v>117548</v>
      </c>
      <c r="AE100" s="218">
        <v>118796</v>
      </c>
      <c r="AF100" s="218">
        <v>35510</v>
      </c>
      <c r="AG100" s="218">
        <v>67155</v>
      </c>
      <c r="AH100" s="218">
        <v>4075172</v>
      </c>
      <c r="AI100" s="218">
        <v>1546298</v>
      </c>
      <c r="AJ100" s="218">
        <v>1176848</v>
      </c>
      <c r="AK100" s="218">
        <v>59620</v>
      </c>
      <c r="AL100" s="218">
        <v>79276</v>
      </c>
      <c r="AM100" s="218">
        <v>49349</v>
      </c>
      <c r="AN100" s="218">
        <v>885</v>
      </c>
      <c r="AO100" s="218">
        <v>39506</v>
      </c>
      <c r="AP100" s="218">
        <v>11162</v>
      </c>
      <c r="AQ100" s="218">
        <v>6863</v>
      </c>
      <c r="AR100" s="218">
        <v>2</v>
      </c>
      <c r="AS100" s="218">
        <v>21</v>
      </c>
      <c r="AT100" s="218">
        <v>13</v>
      </c>
      <c r="AU100" s="218">
        <v>5475413</v>
      </c>
      <c r="AV100" s="220">
        <v>5879097</v>
      </c>
      <c r="AW100" s="219">
        <v>37651788.853252739</v>
      </c>
    </row>
    <row r="101" spans="1:49" ht="15" customHeight="1">
      <c r="A101" s="541">
        <v>40969</v>
      </c>
      <c r="B101" s="245">
        <v>3517802</v>
      </c>
      <c r="C101" s="204">
        <v>3382532</v>
      </c>
      <c r="D101" s="142"/>
      <c r="E101" s="142">
        <v>49177</v>
      </c>
      <c r="F101" s="142">
        <v>545</v>
      </c>
      <c r="G101" s="142">
        <v>67255</v>
      </c>
      <c r="H101" s="142">
        <v>18293</v>
      </c>
      <c r="I101" s="142">
        <v>15468</v>
      </c>
      <c r="J101" s="142">
        <v>1027049</v>
      </c>
      <c r="K101" s="142">
        <v>315681</v>
      </c>
      <c r="L101" s="142">
        <v>246851</v>
      </c>
      <c r="M101" s="142">
        <v>9751</v>
      </c>
      <c r="N101" s="142">
        <v>9217</v>
      </c>
      <c r="O101" s="142">
        <v>5937</v>
      </c>
      <c r="P101" s="142">
        <v>11</v>
      </c>
      <c r="Q101" s="142">
        <v>681</v>
      </c>
      <c r="R101" s="142">
        <v>220</v>
      </c>
      <c r="S101" s="142">
        <v>148</v>
      </c>
      <c r="T101" s="142">
        <v>0</v>
      </c>
      <c r="U101" s="142">
        <v>0</v>
      </c>
      <c r="V101" s="142">
        <v>0</v>
      </c>
      <c r="W101" s="142">
        <v>1305896</v>
      </c>
      <c r="X101" s="204">
        <v>1378078</v>
      </c>
      <c r="Y101" s="205">
        <v>9139298.8800000008</v>
      </c>
      <c r="Z101" s="221">
        <v>11825161</v>
      </c>
      <c r="AA101" s="220">
        <v>11257343</v>
      </c>
      <c r="AB101" s="218"/>
      <c r="AC101" s="218">
        <v>298540</v>
      </c>
      <c r="AD101" s="218">
        <v>119342</v>
      </c>
      <c r="AE101" s="218">
        <v>114574</v>
      </c>
      <c r="AF101" s="218">
        <v>35362</v>
      </c>
      <c r="AG101" s="218">
        <v>67021</v>
      </c>
      <c r="AH101" s="218">
        <v>4055959</v>
      </c>
      <c r="AI101" s="218">
        <v>1538047</v>
      </c>
      <c r="AJ101" s="218">
        <v>1160614</v>
      </c>
      <c r="AK101" s="218">
        <v>59461</v>
      </c>
      <c r="AL101" s="218">
        <v>79076</v>
      </c>
      <c r="AM101" s="218">
        <v>48854</v>
      </c>
      <c r="AN101" s="218">
        <v>882</v>
      </c>
      <c r="AO101" s="218">
        <v>39069</v>
      </c>
      <c r="AP101" s="218">
        <v>11061</v>
      </c>
      <c r="AQ101" s="218">
        <v>6683</v>
      </c>
      <c r="AR101" s="218">
        <v>2</v>
      </c>
      <c r="AS101" s="218">
        <v>21</v>
      </c>
      <c r="AT101" s="218">
        <v>13</v>
      </c>
      <c r="AU101" s="218">
        <v>5438558</v>
      </c>
      <c r="AV101" s="220">
        <v>5850599</v>
      </c>
      <c r="AW101" s="219">
        <v>37748707.008530796</v>
      </c>
    </row>
    <row r="102" spans="1:49" ht="15" customHeight="1">
      <c r="A102" s="541">
        <v>40940</v>
      </c>
      <c r="B102" s="245">
        <v>3405996</v>
      </c>
      <c r="C102" s="204">
        <v>3280303</v>
      </c>
      <c r="D102" s="142"/>
      <c r="E102" s="142">
        <v>49068</v>
      </c>
      <c r="F102" s="142">
        <v>553</v>
      </c>
      <c r="G102" s="142">
        <v>60267</v>
      </c>
      <c r="H102" s="142">
        <v>15805</v>
      </c>
      <c r="I102" s="142">
        <v>15424</v>
      </c>
      <c r="J102" s="142">
        <v>1022441</v>
      </c>
      <c r="K102" s="142">
        <v>314224</v>
      </c>
      <c r="L102" s="142">
        <v>247838</v>
      </c>
      <c r="M102" s="142">
        <v>9720</v>
      </c>
      <c r="N102" s="142">
        <v>9183</v>
      </c>
      <c r="O102" s="142">
        <v>5952</v>
      </c>
      <c r="P102" s="142">
        <v>11</v>
      </c>
      <c r="Q102" s="142">
        <v>666</v>
      </c>
      <c r="R102" s="142">
        <v>219</v>
      </c>
      <c r="S102" s="142">
        <v>149</v>
      </c>
      <c r="T102" s="142">
        <v>0</v>
      </c>
      <c r="U102" s="142">
        <v>0</v>
      </c>
      <c r="V102" s="142">
        <v>0</v>
      </c>
      <c r="W102" s="142">
        <v>1302201</v>
      </c>
      <c r="X102" s="204">
        <v>1371888</v>
      </c>
      <c r="Y102" s="205">
        <v>8992191.870000001</v>
      </c>
      <c r="Z102" s="221">
        <v>11402580</v>
      </c>
      <c r="AA102" s="220">
        <v>10845430</v>
      </c>
      <c r="AB102" s="218"/>
      <c r="AC102" s="218">
        <v>301462</v>
      </c>
      <c r="AD102" s="218">
        <v>121163</v>
      </c>
      <c r="AE102" s="218">
        <v>102224</v>
      </c>
      <c r="AF102" s="218">
        <v>32301</v>
      </c>
      <c r="AG102" s="218">
        <v>66920</v>
      </c>
      <c r="AH102" s="218">
        <v>4037523</v>
      </c>
      <c r="AI102" s="218">
        <v>1530620</v>
      </c>
      <c r="AJ102" s="218">
        <v>1167094</v>
      </c>
      <c r="AK102" s="218">
        <v>59290</v>
      </c>
      <c r="AL102" s="218">
        <v>78724</v>
      </c>
      <c r="AM102" s="218">
        <v>49119</v>
      </c>
      <c r="AN102" s="218">
        <v>884</v>
      </c>
      <c r="AO102" s="218">
        <v>38623</v>
      </c>
      <c r="AP102" s="218">
        <v>11003</v>
      </c>
      <c r="AQ102" s="218">
        <v>6765</v>
      </c>
      <c r="AR102" s="218">
        <v>2</v>
      </c>
      <c r="AS102" s="218">
        <v>21</v>
      </c>
      <c r="AT102" s="218">
        <v>13</v>
      </c>
      <c r="AU102" s="218">
        <v>5426233</v>
      </c>
      <c r="AV102" s="220">
        <v>5823610</v>
      </c>
      <c r="AW102" s="219">
        <v>37299812.800325751</v>
      </c>
    </row>
    <row r="103" spans="1:49" ht="15" customHeight="1">
      <c r="A103" s="541">
        <v>40909</v>
      </c>
      <c r="B103" s="245">
        <v>3405945</v>
      </c>
      <c r="C103" s="204">
        <v>3294918</v>
      </c>
      <c r="D103" s="142"/>
      <c r="E103" s="142">
        <v>48201</v>
      </c>
      <c r="F103" s="142">
        <v>561</v>
      </c>
      <c r="G103" s="142">
        <v>46851</v>
      </c>
      <c r="H103" s="142">
        <v>15414</v>
      </c>
      <c r="I103" s="142">
        <v>15421</v>
      </c>
      <c r="J103" s="142">
        <v>1017410</v>
      </c>
      <c r="K103" s="142">
        <v>312938</v>
      </c>
      <c r="L103" s="142">
        <v>246762</v>
      </c>
      <c r="M103" s="142">
        <v>9689</v>
      </c>
      <c r="N103" s="142">
        <v>9165</v>
      </c>
      <c r="O103" s="142">
        <v>5938</v>
      </c>
      <c r="P103" s="142">
        <v>13</v>
      </c>
      <c r="Q103" s="142">
        <v>654</v>
      </c>
      <c r="R103" s="142">
        <v>221</v>
      </c>
      <c r="S103" s="142">
        <v>149</v>
      </c>
      <c r="T103" s="142">
        <v>0</v>
      </c>
      <c r="U103" s="142">
        <v>0</v>
      </c>
      <c r="V103" s="142">
        <v>0</v>
      </c>
      <c r="W103" s="142">
        <v>1296036</v>
      </c>
      <c r="X103" s="204">
        <v>1365511</v>
      </c>
      <c r="Y103" s="205">
        <v>9354965.0600000024</v>
      </c>
      <c r="Z103" s="221">
        <v>11492205</v>
      </c>
      <c r="AA103" s="220">
        <v>10957242</v>
      </c>
      <c r="AB103" s="218"/>
      <c r="AC103" s="218">
        <v>300342</v>
      </c>
      <c r="AD103" s="218">
        <v>123011</v>
      </c>
      <c r="AE103" s="218">
        <v>79576</v>
      </c>
      <c r="AF103" s="218">
        <v>32034</v>
      </c>
      <c r="AG103" s="218">
        <v>66848</v>
      </c>
      <c r="AH103" s="218">
        <v>4016748</v>
      </c>
      <c r="AI103" s="218">
        <v>1524071</v>
      </c>
      <c r="AJ103" s="218">
        <v>1162120</v>
      </c>
      <c r="AK103" s="218">
        <v>59120</v>
      </c>
      <c r="AL103" s="218">
        <v>78503</v>
      </c>
      <c r="AM103" s="218">
        <v>49020</v>
      </c>
      <c r="AN103" s="218">
        <v>884</v>
      </c>
      <c r="AO103" s="218">
        <v>38075</v>
      </c>
      <c r="AP103" s="218">
        <v>10983</v>
      </c>
      <c r="AQ103" s="218">
        <v>6732</v>
      </c>
      <c r="AR103" s="218">
        <v>2</v>
      </c>
      <c r="AS103" s="218">
        <v>21</v>
      </c>
      <c r="AT103" s="218">
        <v>0</v>
      </c>
      <c r="AU103" s="218">
        <v>5399549</v>
      </c>
      <c r="AV103" s="220">
        <v>5795255</v>
      </c>
      <c r="AW103" s="219">
        <v>38173579.395411506</v>
      </c>
    </row>
    <row r="104" spans="1:49" ht="15" customHeight="1">
      <c r="A104" s="541">
        <v>40878</v>
      </c>
      <c r="B104" s="245">
        <v>3380995.4059405942</v>
      </c>
      <c r="C104" s="204">
        <v>3278733</v>
      </c>
      <c r="D104" s="142"/>
      <c r="E104" s="142">
        <v>49369</v>
      </c>
      <c r="F104" s="142">
        <v>570</v>
      </c>
      <c r="G104" s="142">
        <v>36292.405940594057</v>
      </c>
      <c r="H104" s="142">
        <v>16031</v>
      </c>
      <c r="I104" s="142">
        <v>15382</v>
      </c>
      <c r="J104" s="142">
        <v>1013515</v>
      </c>
      <c r="K104" s="142">
        <v>311939</v>
      </c>
      <c r="L104" s="142">
        <v>245941</v>
      </c>
      <c r="M104" s="142">
        <v>9665</v>
      </c>
      <c r="N104" s="142">
        <v>9145</v>
      </c>
      <c r="O104" s="142">
        <v>5924</v>
      </c>
      <c r="P104" s="142">
        <v>14</v>
      </c>
      <c r="Q104" s="142">
        <v>641</v>
      </c>
      <c r="R104" s="142">
        <v>215</v>
      </c>
      <c r="S104" s="142">
        <v>147</v>
      </c>
      <c r="T104" s="142">
        <v>0</v>
      </c>
      <c r="U104" s="142">
        <v>0</v>
      </c>
      <c r="V104" s="142">
        <v>0</v>
      </c>
      <c r="W104" s="142">
        <v>1291229</v>
      </c>
      <c r="X104" s="204">
        <v>1360516</v>
      </c>
      <c r="Y104" s="205">
        <v>9402320.8259405922</v>
      </c>
      <c r="Z104" s="221">
        <v>11547134</v>
      </c>
      <c r="AA104" s="220">
        <v>11030939</v>
      </c>
      <c r="AB104" s="218"/>
      <c r="AC104" s="218">
        <v>298180</v>
      </c>
      <c r="AD104" s="218">
        <v>124911</v>
      </c>
      <c r="AE104" s="218">
        <v>60237.000000000015</v>
      </c>
      <c r="AF104" s="218">
        <v>32867</v>
      </c>
      <c r="AG104" s="218">
        <v>66689</v>
      </c>
      <c r="AH104" s="218">
        <v>4003887</v>
      </c>
      <c r="AI104" s="218">
        <v>1520063</v>
      </c>
      <c r="AJ104" s="218">
        <v>1158491</v>
      </c>
      <c r="AK104" s="218">
        <v>58964</v>
      </c>
      <c r="AL104" s="218">
        <v>78314</v>
      </c>
      <c r="AM104" s="218">
        <v>48870</v>
      </c>
      <c r="AN104" s="218">
        <v>886</v>
      </c>
      <c r="AO104" s="218">
        <v>37522</v>
      </c>
      <c r="AP104" s="218">
        <v>10951</v>
      </c>
      <c r="AQ104" s="218">
        <v>6679</v>
      </c>
      <c r="AR104" s="218">
        <v>2</v>
      </c>
      <c r="AS104" s="218">
        <v>22</v>
      </c>
      <c r="AT104" s="218">
        <v>13</v>
      </c>
      <c r="AU104" s="218">
        <v>5382003</v>
      </c>
      <c r="AV104" s="220">
        <v>5777300</v>
      </c>
      <c r="AW104" s="219">
        <v>38348856.966310039</v>
      </c>
    </row>
    <row r="105" spans="1:49" ht="15" customHeight="1">
      <c r="A105" s="541">
        <v>40848</v>
      </c>
      <c r="B105" s="245">
        <v>3344349</v>
      </c>
      <c r="C105" s="204">
        <v>3246517</v>
      </c>
      <c r="D105" s="142"/>
      <c r="E105" s="142">
        <v>49454</v>
      </c>
      <c r="F105" s="142">
        <v>535</v>
      </c>
      <c r="G105" s="142">
        <v>31217</v>
      </c>
      <c r="H105" s="142">
        <v>16626</v>
      </c>
      <c r="I105" s="142">
        <v>15361</v>
      </c>
      <c r="J105" s="142">
        <v>1009595</v>
      </c>
      <c r="K105" s="142">
        <v>310345</v>
      </c>
      <c r="L105" s="142">
        <v>244301</v>
      </c>
      <c r="M105" s="142">
        <v>9630</v>
      </c>
      <c r="N105" s="142">
        <v>9102</v>
      </c>
      <c r="O105" s="142">
        <v>5888</v>
      </c>
      <c r="P105" s="142">
        <v>14</v>
      </c>
      <c r="Q105" s="142">
        <v>629</v>
      </c>
      <c r="R105" s="142">
        <v>215</v>
      </c>
      <c r="S105" s="142">
        <v>146</v>
      </c>
      <c r="T105" s="142">
        <v>0</v>
      </c>
      <c r="U105" s="142">
        <v>0</v>
      </c>
      <c r="V105" s="142">
        <v>0</v>
      </c>
      <c r="W105" s="142">
        <v>1285564</v>
      </c>
      <c r="X105" s="204">
        <v>1354891</v>
      </c>
      <c r="Y105" s="205">
        <v>9062152.4199999981</v>
      </c>
      <c r="Z105" s="221">
        <v>11502092</v>
      </c>
      <c r="AA105" s="220">
        <v>10984191</v>
      </c>
      <c r="AB105" s="218"/>
      <c r="AC105" s="218">
        <v>303716</v>
      </c>
      <c r="AD105" s="218">
        <v>129420</v>
      </c>
      <c r="AE105" s="218">
        <v>51813</v>
      </c>
      <c r="AF105" s="218">
        <v>32952</v>
      </c>
      <c r="AG105" s="218">
        <v>66639</v>
      </c>
      <c r="AH105" s="218">
        <v>3989434</v>
      </c>
      <c r="AI105" s="218">
        <v>1512590</v>
      </c>
      <c r="AJ105" s="218">
        <v>1151135</v>
      </c>
      <c r="AK105" s="218">
        <v>58867</v>
      </c>
      <c r="AL105" s="218">
        <v>77989</v>
      </c>
      <c r="AM105" s="218">
        <v>48636</v>
      </c>
      <c r="AN105" s="218">
        <v>885</v>
      </c>
      <c r="AO105" s="218">
        <v>37146</v>
      </c>
      <c r="AP105" s="218">
        <v>10845</v>
      </c>
      <c r="AQ105" s="218">
        <v>6621</v>
      </c>
      <c r="AR105" s="218">
        <v>2</v>
      </c>
      <c r="AS105" s="218">
        <v>21</v>
      </c>
      <c r="AT105" s="218">
        <v>12</v>
      </c>
      <c r="AU105" s="218">
        <v>5359377</v>
      </c>
      <c r="AV105" s="220">
        <v>5754418</v>
      </c>
      <c r="AW105" s="219">
        <v>37313582.426811159</v>
      </c>
    </row>
    <row r="106" spans="1:49" ht="15" customHeight="1">
      <c r="A106" s="541">
        <v>40817</v>
      </c>
      <c r="B106" s="245">
        <v>3339868</v>
      </c>
      <c r="C106" s="204">
        <v>3244397</v>
      </c>
      <c r="D106" s="142"/>
      <c r="E106" s="142">
        <v>48890</v>
      </c>
      <c r="F106" s="142">
        <v>543</v>
      </c>
      <c r="G106" s="142">
        <v>28591</v>
      </c>
      <c r="H106" s="142">
        <v>17447</v>
      </c>
      <c r="I106" s="142">
        <v>15358</v>
      </c>
      <c r="J106" s="142">
        <v>1005226</v>
      </c>
      <c r="K106" s="142">
        <v>308815</v>
      </c>
      <c r="L106" s="142">
        <v>243863</v>
      </c>
      <c r="M106" s="142">
        <v>9616</v>
      </c>
      <c r="N106" s="142">
        <v>9073</v>
      </c>
      <c r="O106" s="142">
        <v>5893</v>
      </c>
      <c r="P106" s="142">
        <v>13</v>
      </c>
      <c r="Q106" s="142">
        <v>624</v>
      </c>
      <c r="R106" s="142">
        <v>212</v>
      </c>
      <c r="S106" s="142">
        <v>146</v>
      </c>
      <c r="T106" s="142">
        <v>0</v>
      </c>
      <c r="U106" s="142">
        <v>0</v>
      </c>
      <c r="V106" s="142">
        <v>0</v>
      </c>
      <c r="W106" s="142">
        <v>1280739</v>
      </c>
      <c r="X106" s="204">
        <v>1348937</v>
      </c>
      <c r="Y106" s="205">
        <v>9027746.0683006961</v>
      </c>
      <c r="Z106" s="221">
        <v>11596217</v>
      </c>
      <c r="AA106" s="220">
        <v>11078121</v>
      </c>
      <c r="AB106" s="218"/>
      <c r="AC106" s="218">
        <v>307072</v>
      </c>
      <c r="AD106" s="218">
        <v>131449</v>
      </c>
      <c r="AE106" s="218">
        <v>46611</v>
      </c>
      <c r="AF106" s="218">
        <v>32964</v>
      </c>
      <c r="AG106" s="218">
        <v>66517</v>
      </c>
      <c r="AH106" s="218">
        <v>3971716</v>
      </c>
      <c r="AI106" s="218">
        <v>1504715</v>
      </c>
      <c r="AJ106" s="218">
        <v>1148598</v>
      </c>
      <c r="AK106" s="218">
        <v>58767</v>
      </c>
      <c r="AL106" s="218">
        <v>77607</v>
      </c>
      <c r="AM106" s="218">
        <v>48577</v>
      </c>
      <c r="AN106" s="218">
        <v>887</v>
      </c>
      <c r="AO106" s="218">
        <v>36739</v>
      </c>
      <c r="AP106" s="218">
        <v>10739</v>
      </c>
      <c r="AQ106" s="218">
        <v>6582</v>
      </c>
      <c r="AR106" s="218">
        <v>2</v>
      </c>
      <c r="AS106" s="218">
        <v>21</v>
      </c>
      <c r="AT106" s="218">
        <v>12</v>
      </c>
      <c r="AU106" s="218">
        <v>5338397</v>
      </c>
      <c r="AV106" s="220">
        <v>5727710</v>
      </c>
      <c r="AW106" s="219">
        <v>37229990.517727427</v>
      </c>
    </row>
    <row r="107" spans="1:49" ht="15" customHeight="1">
      <c r="A107" s="541">
        <v>40787</v>
      </c>
      <c r="B107" s="245">
        <v>3312534</v>
      </c>
      <c r="C107" s="204">
        <v>3224107</v>
      </c>
      <c r="D107" s="142"/>
      <c r="E107" s="142">
        <v>45304</v>
      </c>
      <c r="F107" s="142">
        <v>551</v>
      </c>
      <c r="G107" s="142">
        <v>25415</v>
      </c>
      <c r="H107" s="142">
        <v>17157</v>
      </c>
      <c r="I107" s="142">
        <v>15358</v>
      </c>
      <c r="J107" s="142">
        <v>1005226</v>
      </c>
      <c r="K107" s="142">
        <v>308815</v>
      </c>
      <c r="L107" s="142">
        <v>243863</v>
      </c>
      <c r="M107" s="142">
        <v>9616</v>
      </c>
      <c r="N107" s="142">
        <v>9073</v>
      </c>
      <c r="O107" s="142">
        <v>5893</v>
      </c>
      <c r="P107" s="142">
        <v>13</v>
      </c>
      <c r="Q107" s="142">
        <v>624</v>
      </c>
      <c r="R107" s="142">
        <v>212</v>
      </c>
      <c r="S107" s="142">
        <v>146</v>
      </c>
      <c r="T107" s="142">
        <v>0</v>
      </c>
      <c r="U107" s="142">
        <v>0</v>
      </c>
      <c r="V107" s="142">
        <v>0</v>
      </c>
      <c r="W107" s="142">
        <v>1280739</v>
      </c>
      <c r="X107" s="204">
        <v>1348937</v>
      </c>
      <c r="Y107" s="205">
        <v>9029954.9900000002</v>
      </c>
      <c r="Z107" s="221">
        <v>11548057</v>
      </c>
      <c r="AA107" s="220">
        <v>11061597</v>
      </c>
      <c r="AB107" s="218"/>
      <c r="AC107" s="218">
        <v>278474</v>
      </c>
      <c r="AD107" s="218">
        <v>133479</v>
      </c>
      <c r="AE107" s="218">
        <v>42026</v>
      </c>
      <c r="AF107" s="218">
        <v>32481</v>
      </c>
      <c r="AG107" s="218">
        <v>66517</v>
      </c>
      <c r="AH107" s="218">
        <v>3971716</v>
      </c>
      <c r="AI107" s="218">
        <v>1504715</v>
      </c>
      <c r="AJ107" s="218">
        <v>1148598</v>
      </c>
      <c r="AK107" s="218">
        <v>58767</v>
      </c>
      <c r="AL107" s="218">
        <v>77607</v>
      </c>
      <c r="AM107" s="218">
        <v>48577</v>
      </c>
      <c r="AN107" s="218">
        <v>887</v>
      </c>
      <c r="AO107" s="218">
        <v>36739</v>
      </c>
      <c r="AP107" s="218">
        <v>10739</v>
      </c>
      <c r="AQ107" s="218">
        <v>6582</v>
      </c>
      <c r="AR107" s="218">
        <v>2</v>
      </c>
      <c r="AS107" s="218">
        <v>21</v>
      </c>
      <c r="AT107" s="218">
        <v>12</v>
      </c>
      <c r="AU107" s="218">
        <v>5338397</v>
      </c>
      <c r="AV107" s="220">
        <v>5727710</v>
      </c>
      <c r="AW107" s="219">
        <v>37233467.024590723</v>
      </c>
    </row>
    <row r="108" spans="1:49" ht="15" customHeight="1">
      <c r="A108" s="541">
        <v>40756</v>
      </c>
      <c r="B108" s="245">
        <v>3238498</v>
      </c>
      <c r="C108" s="204">
        <v>3182841</v>
      </c>
      <c r="D108" s="142"/>
      <c r="E108" s="142">
        <v>15288</v>
      </c>
      <c r="F108" s="142">
        <v>560</v>
      </c>
      <c r="G108" s="142">
        <v>23193</v>
      </c>
      <c r="H108" s="142">
        <v>16616</v>
      </c>
      <c r="I108" s="142">
        <v>15350</v>
      </c>
      <c r="J108" s="142">
        <v>1000926</v>
      </c>
      <c r="K108" s="142">
        <v>307563</v>
      </c>
      <c r="L108" s="142">
        <v>242790</v>
      </c>
      <c r="M108" s="142">
        <v>9583</v>
      </c>
      <c r="N108" s="142">
        <v>9021</v>
      </c>
      <c r="O108" s="142">
        <v>5858</v>
      </c>
      <c r="P108" s="142">
        <v>12</v>
      </c>
      <c r="Q108" s="142">
        <v>616</v>
      </c>
      <c r="R108" s="142">
        <v>208</v>
      </c>
      <c r="S108" s="142">
        <v>143</v>
      </c>
      <c r="T108" s="142">
        <v>0</v>
      </c>
      <c r="U108" s="142">
        <v>0</v>
      </c>
      <c r="V108" s="142">
        <v>0</v>
      </c>
      <c r="W108" s="142">
        <v>1275278</v>
      </c>
      <c r="X108" s="204">
        <v>1343279</v>
      </c>
      <c r="Y108" s="205">
        <v>9032605.5299999993</v>
      </c>
      <c r="Z108" s="221">
        <v>11232452</v>
      </c>
      <c r="AA108" s="220">
        <v>10886860</v>
      </c>
      <c r="AB108" s="218"/>
      <c r="AC108" s="218">
        <v>140630</v>
      </c>
      <c r="AD108" s="218">
        <v>135508</v>
      </c>
      <c r="AE108" s="218">
        <v>37785</v>
      </c>
      <c r="AF108" s="218">
        <v>31669</v>
      </c>
      <c r="AG108" s="218">
        <v>66503</v>
      </c>
      <c r="AH108" s="218">
        <v>3954458</v>
      </c>
      <c r="AI108" s="218">
        <v>1499113</v>
      </c>
      <c r="AJ108" s="218">
        <v>1143792</v>
      </c>
      <c r="AK108" s="218">
        <v>58676</v>
      </c>
      <c r="AL108" s="218">
        <v>77257</v>
      </c>
      <c r="AM108" s="218">
        <v>48396</v>
      </c>
      <c r="AN108" s="218">
        <v>881</v>
      </c>
      <c r="AO108" s="218">
        <v>36335</v>
      </c>
      <c r="AP108" s="218">
        <v>10656</v>
      </c>
      <c r="AQ108" s="218">
        <v>6537</v>
      </c>
      <c r="AR108" s="218">
        <v>2</v>
      </c>
      <c r="AS108" s="218">
        <v>21</v>
      </c>
      <c r="AT108" s="218">
        <v>12</v>
      </c>
      <c r="AU108" s="218">
        <v>5315592</v>
      </c>
      <c r="AV108" s="220">
        <v>5703902</v>
      </c>
      <c r="AW108" s="219">
        <v>37173155.428588241</v>
      </c>
    </row>
    <row r="109" spans="1:49" ht="15" customHeight="1">
      <c r="A109" s="541">
        <v>40725</v>
      </c>
      <c r="B109" s="245">
        <v>3257433</v>
      </c>
      <c r="C109" s="204">
        <v>3199976</v>
      </c>
      <c r="D109" s="142"/>
      <c r="E109" s="142">
        <v>19121</v>
      </c>
      <c r="F109" s="142">
        <v>568</v>
      </c>
      <c r="G109" s="142">
        <v>21021</v>
      </c>
      <c r="H109" s="142">
        <v>16747</v>
      </c>
      <c r="I109" s="142">
        <v>15360</v>
      </c>
      <c r="J109" s="142">
        <v>996693</v>
      </c>
      <c r="K109" s="142">
        <v>306748</v>
      </c>
      <c r="L109" s="142">
        <v>241985</v>
      </c>
      <c r="M109" s="142">
        <v>9548</v>
      </c>
      <c r="N109" s="142">
        <v>9028</v>
      </c>
      <c r="O109" s="142">
        <v>5850</v>
      </c>
      <c r="P109" s="142">
        <v>11</v>
      </c>
      <c r="Q109" s="142">
        <v>610</v>
      </c>
      <c r="R109" s="142">
        <v>209</v>
      </c>
      <c r="S109" s="142">
        <v>144</v>
      </c>
      <c r="T109" s="142">
        <v>0</v>
      </c>
      <c r="U109" s="142">
        <v>0</v>
      </c>
      <c r="V109" s="142">
        <v>0</v>
      </c>
      <c r="W109" s="142">
        <v>1270201</v>
      </c>
      <c r="X109" s="204">
        <v>1338207</v>
      </c>
      <c r="Y109" s="205">
        <v>9109149.9689879995</v>
      </c>
      <c r="Z109" s="221">
        <v>11488151</v>
      </c>
      <c r="AA109" s="220">
        <v>11112453</v>
      </c>
      <c r="AB109" s="218"/>
      <c r="AC109" s="218">
        <v>172951</v>
      </c>
      <c r="AD109" s="218">
        <v>137536</v>
      </c>
      <c r="AE109" s="218">
        <v>33677</v>
      </c>
      <c r="AF109" s="218">
        <v>31534</v>
      </c>
      <c r="AG109" s="218">
        <v>66454</v>
      </c>
      <c r="AH109" s="218">
        <v>3937107</v>
      </c>
      <c r="AI109" s="218">
        <v>1494927</v>
      </c>
      <c r="AJ109" s="218">
        <v>1139660</v>
      </c>
      <c r="AK109" s="218">
        <v>58573</v>
      </c>
      <c r="AL109" s="218">
        <v>77060</v>
      </c>
      <c r="AM109" s="218">
        <v>48242</v>
      </c>
      <c r="AN109" s="218">
        <v>877</v>
      </c>
      <c r="AO109" s="218">
        <v>36009</v>
      </c>
      <c r="AP109" s="218">
        <v>10632</v>
      </c>
      <c r="AQ109" s="218">
        <v>6506</v>
      </c>
      <c r="AR109" s="218">
        <v>2</v>
      </c>
      <c r="AS109" s="218">
        <v>22</v>
      </c>
      <c r="AT109" s="218">
        <v>13</v>
      </c>
      <c r="AU109" s="218">
        <v>5293443</v>
      </c>
      <c r="AV109" s="220">
        <v>5681663</v>
      </c>
      <c r="AW109" s="219">
        <v>37467447.984060489</v>
      </c>
    </row>
    <row r="110" spans="1:49" ht="15" customHeight="1">
      <c r="A110" s="541">
        <v>40695</v>
      </c>
      <c r="B110" s="245">
        <v>3227304.741569519</v>
      </c>
      <c r="C110" s="204">
        <v>3143529</v>
      </c>
      <c r="D110" s="142"/>
      <c r="E110" s="142">
        <v>53009</v>
      </c>
      <c r="F110" s="142">
        <v>585.74156951888381</v>
      </c>
      <c r="G110" s="142">
        <v>14441</v>
      </c>
      <c r="H110" s="142">
        <v>15740</v>
      </c>
      <c r="I110" s="142">
        <v>15267</v>
      </c>
      <c r="J110" s="142">
        <v>988006</v>
      </c>
      <c r="K110" s="142">
        <v>304752</v>
      </c>
      <c r="L110" s="142">
        <v>240040</v>
      </c>
      <c r="M110" s="142">
        <v>9510</v>
      </c>
      <c r="N110" s="142">
        <v>8966</v>
      </c>
      <c r="O110" s="142">
        <v>5817</v>
      </c>
      <c r="P110" s="142">
        <v>11</v>
      </c>
      <c r="Q110" s="142">
        <v>597</v>
      </c>
      <c r="R110" s="142">
        <v>207</v>
      </c>
      <c r="S110" s="142">
        <v>142</v>
      </c>
      <c r="T110" s="142">
        <v>0</v>
      </c>
      <c r="U110" s="142">
        <v>0</v>
      </c>
      <c r="V110" s="142">
        <v>0</v>
      </c>
      <c r="W110" s="142">
        <v>1259390</v>
      </c>
      <c r="X110" s="204">
        <v>1327316</v>
      </c>
      <c r="Y110" s="205">
        <v>9078989.1723786909</v>
      </c>
      <c r="Z110" s="221">
        <v>11274849.400763273</v>
      </c>
      <c r="AA110" s="220">
        <v>10771209</v>
      </c>
      <c r="AB110" s="218"/>
      <c r="AC110" s="218">
        <v>309938</v>
      </c>
      <c r="AD110" s="218">
        <v>141838.40076327912</v>
      </c>
      <c r="AE110" s="218">
        <v>22852</v>
      </c>
      <c r="AF110" s="218">
        <v>29012</v>
      </c>
      <c r="AG110" s="218">
        <v>66261</v>
      </c>
      <c r="AH110" s="218">
        <v>3904268</v>
      </c>
      <c r="AI110" s="218">
        <v>1485287</v>
      </c>
      <c r="AJ110" s="218">
        <v>1129454</v>
      </c>
      <c r="AK110" s="218">
        <v>58614</v>
      </c>
      <c r="AL110" s="218">
        <v>76562</v>
      </c>
      <c r="AM110" s="218">
        <v>47909</v>
      </c>
      <c r="AN110" s="218">
        <v>871</v>
      </c>
      <c r="AO110" s="218">
        <v>35393</v>
      </c>
      <c r="AP110" s="218">
        <v>10574</v>
      </c>
      <c r="AQ110" s="218">
        <v>6407</v>
      </c>
      <c r="AR110" s="218">
        <v>2</v>
      </c>
      <c r="AS110" s="218">
        <v>23</v>
      </c>
      <c r="AT110" s="218">
        <v>13</v>
      </c>
      <c r="AU110" s="218">
        <v>5249192</v>
      </c>
      <c r="AV110" s="220">
        <v>5637855</v>
      </c>
      <c r="AW110" s="219">
        <v>37220269.059134558</v>
      </c>
    </row>
    <row r="111" spans="1:49" ht="15" customHeight="1">
      <c r="A111" s="541">
        <v>40664</v>
      </c>
      <c r="B111" s="245">
        <v>3181906</v>
      </c>
      <c r="C111" s="204">
        <v>3103939</v>
      </c>
      <c r="D111" s="142"/>
      <c r="E111" s="142">
        <v>51041</v>
      </c>
      <c r="F111" s="142">
        <v>594</v>
      </c>
      <c r="G111" s="142">
        <v>11492</v>
      </c>
      <c r="H111" s="142">
        <v>14840</v>
      </c>
      <c r="I111" s="142">
        <v>15306</v>
      </c>
      <c r="J111" s="142">
        <v>983553</v>
      </c>
      <c r="K111" s="142">
        <v>305698</v>
      </c>
      <c r="L111" s="142">
        <v>239604</v>
      </c>
      <c r="M111" s="142">
        <v>9490</v>
      </c>
      <c r="N111" s="142">
        <v>9034</v>
      </c>
      <c r="O111" s="142">
        <v>5814</v>
      </c>
      <c r="P111" s="142">
        <v>11</v>
      </c>
      <c r="Q111" s="142">
        <v>592</v>
      </c>
      <c r="R111" s="142">
        <v>206</v>
      </c>
      <c r="S111" s="142">
        <v>141</v>
      </c>
      <c r="T111" s="142">
        <v>0</v>
      </c>
      <c r="U111" s="142">
        <v>0</v>
      </c>
      <c r="V111" s="142">
        <v>0</v>
      </c>
      <c r="W111" s="142">
        <v>1254511</v>
      </c>
      <c r="X111" s="204">
        <v>1323890</v>
      </c>
      <c r="Y111" s="205">
        <v>9073440.2999999989</v>
      </c>
      <c r="Z111" s="221">
        <v>11001608</v>
      </c>
      <c r="AA111" s="220">
        <v>10511792</v>
      </c>
      <c r="AB111" s="218"/>
      <c r="AC111" s="218">
        <v>299958</v>
      </c>
      <c r="AD111" s="218">
        <v>143853</v>
      </c>
      <c r="AE111" s="218">
        <v>18115</v>
      </c>
      <c r="AF111" s="218">
        <v>27890</v>
      </c>
      <c r="AG111" s="218">
        <v>66313</v>
      </c>
      <c r="AH111" s="218">
        <v>3886583</v>
      </c>
      <c r="AI111" s="218">
        <v>1491151</v>
      </c>
      <c r="AJ111" s="218">
        <v>1126429</v>
      </c>
      <c r="AK111" s="218">
        <v>58605</v>
      </c>
      <c r="AL111" s="218">
        <v>77160</v>
      </c>
      <c r="AM111" s="218">
        <v>47867</v>
      </c>
      <c r="AN111" s="218">
        <v>869</v>
      </c>
      <c r="AO111" s="218">
        <v>34981</v>
      </c>
      <c r="AP111" s="218">
        <v>10665</v>
      </c>
      <c r="AQ111" s="218">
        <v>6363</v>
      </c>
      <c r="AR111" s="218">
        <v>2</v>
      </c>
      <c r="AS111" s="218">
        <v>23</v>
      </c>
      <c r="AT111" s="218">
        <v>13</v>
      </c>
      <c r="AU111" s="218">
        <v>5228025</v>
      </c>
      <c r="AV111" s="220">
        <v>5626352</v>
      </c>
      <c r="AW111" s="219">
        <v>37089799.969132654</v>
      </c>
    </row>
    <row r="112" spans="1:49" ht="15" customHeight="1">
      <c r="A112" s="541">
        <v>40634</v>
      </c>
      <c r="B112" s="245">
        <v>3150555</v>
      </c>
      <c r="C112" s="204">
        <v>3071664</v>
      </c>
      <c r="D112" s="142"/>
      <c r="E112" s="142">
        <v>53641</v>
      </c>
      <c r="F112" s="142">
        <v>603</v>
      </c>
      <c r="G112" s="142">
        <v>10717</v>
      </c>
      <c r="H112" s="142">
        <v>13930</v>
      </c>
      <c r="I112" s="142">
        <v>15282</v>
      </c>
      <c r="J112" s="142">
        <v>978626</v>
      </c>
      <c r="K112" s="142">
        <v>304994</v>
      </c>
      <c r="L112" s="142">
        <v>238785</v>
      </c>
      <c r="M112" s="142">
        <v>9484</v>
      </c>
      <c r="N112" s="142">
        <v>8937</v>
      </c>
      <c r="O112" s="142">
        <v>5762</v>
      </c>
      <c r="P112" s="142">
        <v>10</v>
      </c>
      <c r="Q112" s="142">
        <v>586</v>
      </c>
      <c r="R112" s="142">
        <v>200</v>
      </c>
      <c r="S112" s="142">
        <v>137</v>
      </c>
      <c r="T112" s="142">
        <v>0</v>
      </c>
      <c r="U112" s="142">
        <v>0</v>
      </c>
      <c r="V112" s="142">
        <v>0</v>
      </c>
      <c r="W112" s="142">
        <v>1248672</v>
      </c>
      <c r="X112" s="204">
        <v>1318119</v>
      </c>
      <c r="Y112" s="205">
        <v>9050538.0148880016</v>
      </c>
      <c r="Z112" s="221">
        <v>10751851</v>
      </c>
      <c r="AA112" s="220">
        <v>10252034</v>
      </c>
      <c r="AB112" s="218"/>
      <c r="AC112" s="218">
        <v>310645</v>
      </c>
      <c r="AD112" s="218">
        <v>146052</v>
      </c>
      <c r="AE112" s="218">
        <v>16875</v>
      </c>
      <c r="AF112" s="218">
        <v>26245</v>
      </c>
      <c r="AG112" s="218">
        <v>66211</v>
      </c>
      <c r="AH112" s="218">
        <v>3870294</v>
      </c>
      <c r="AI112" s="218">
        <v>1487812</v>
      </c>
      <c r="AJ112" s="218">
        <v>1123828</v>
      </c>
      <c r="AK112" s="218">
        <v>58622</v>
      </c>
      <c r="AL112" s="218">
        <v>76829</v>
      </c>
      <c r="AM112" s="218">
        <v>47725</v>
      </c>
      <c r="AN112" s="218">
        <v>864</v>
      </c>
      <c r="AO112" s="218">
        <v>34606</v>
      </c>
      <c r="AP112" s="218">
        <v>10650</v>
      </c>
      <c r="AQ112" s="218">
        <v>6347</v>
      </c>
      <c r="AR112" s="218">
        <v>2</v>
      </c>
      <c r="AS112" s="218">
        <v>20</v>
      </c>
      <c r="AT112" s="218">
        <v>12</v>
      </c>
      <c r="AU112" s="218">
        <v>5208511</v>
      </c>
      <c r="AV112" s="220">
        <v>5605910</v>
      </c>
      <c r="AW112" s="219">
        <v>36866188.078218766</v>
      </c>
    </row>
    <row r="113" spans="1:49" ht="15" customHeight="1">
      <c r="A113" s="541">
        <v>40603</v>
      </c>
      <c r="B113" s="245">
        <v>3095276.4171280479</v>
      </c>
      <c r="C113" s="204">
        <v>3010560</v>
      </c>
      <c r="D113" s="142"/>
      <c r="E113" s="142">
        <v>59745</v>
      </c>
      <c r="F113" s="142">
        <v>612.41712804806218</v>
      </c>
      <c r="G113" s="142">
        <v>10723</v>
      </c>
      <c r="H113" s="142">
        <v>13636</v>
      </c>
      <c r="I113" s="142">
        <v>15177</v>
      </c>
      <c r="J113" s="142">
        <v>972645</v>
      </c>
      <c r="K113" s="142">
        <v>303532</v>
      </c>
      <c r="L113" s="142">
        <v>237539</v>
      </c>
      <c r="M113" s="142">
        <v>9452</v>
      </c>
      <c r="N113" s="142">
        <v>8886</v>
      </c>
      <c r="O113" s="142">
        <v>5736</v>
      </c>
      <c r="P113" s="142">
        <v>10</v>
      </c>
      <c r="Q113" s="142">
        <v>576</v>
      </c>
      <c r="R113" s="142">
        <v>200</v>
      </c>
      <c r="S113" s="142">
        <v>138</v>
      </c>
      <c r="T113" s="142">
        <v>0</v>
      </c>
      <c r="U113" s="142">
        <v>0</v>
      </c>
      <c r="V113" s="142">
        <v>0</v>
      </c>
      <c r="W113" s="142">
        <v>1241273</v>
      </c>
      <c r="X113" s="204">
        <v>1310478</v>
      </c>
      <c r="Y113" s="205">
        <v>9040500.992185181</v>
      </c>
      <c r="Z113" s="221">
        <v>10516205.999999996</v>
      </c>
      <c r="AA113" s="220">
        <v>9970036</v>
      </c>
      <c r="AB113" s="218"/>
      <c r="AC113" s="218">
        <v>355820</v>
      </c>
      <c r="AD113" s="218">
        <v>148301.99999999994</v>
      </c>
      <c r="AE113" s="218">
        <v>16777</v>
      </c>
      <c r="AF113" s="218">
        <v>25271</v>
      </c>
      <c r="AG113" s="218">
        <v>65934</v>
      </c>
      <c r="AH113" s="218">
        <v>3851299</v>
      </c>
      <c r="AI113" s="218">
        <v>1482456</v>
      </c>
      <c r="AJ113" s="218">
        <v>1118512</v>
      </c>
      <c r="AK113" s="218">
        <v>58496</v>
      </c>
      <c r="AL113" s="218">
        <v>76431</v>
      </c>
      <c r="AM113" s="218">
        <v>47528</v>
      </c>
      <c r="AN113" s="218">
        <v>858</v>
      </c>
      <c r="AO113" s="218">
        <v>34153</v>
      </c>
      <c r="AP113" s="218">
        <v>10615</v>
      </c>
      <c r="AQ113" s="218">
        <v>6316</v>
      </c>
      <c r="AR113" s="218">
        <v>2</v>
      </c>
      <c r="AS113" s="218">
        <v>20</v>
      </c>
      <c r="AT113" s="218">
        <v>12</v>
      </c>
      <c r="AU113" s="218">
        <v>5183110</v>
      </c>
      <c r="AV113" s="220">
        <v>5580264</v>
      </c>
      <c r="AW113" s="219">
        <v>36708799.027098298</v>
      </c>
    </row>
    <row r="114" spans="1:49" ht="15" customHeight="1">
      <c r="A114" s="541">
        <v>40575</v>
      </c>
      <c r="B114" s="245">
        <v>3083375.1215167339</v>
      </c>
      <c r="C114" s="204">
        <v>3000636</v>
      </c>
      <c r="D114" s="142"/>
      <c r="E114" s="142">
        <v>58078</v>
      </c>
      <c r="F114" s="142">
        <v>622.12151673407413</v>
      </c>
      <c r="G114" s="142">
        <v>10760</v>
      </c>
      <c r="H114" s="142">
        <v>13279</v>
      </c>
      <c r="I114" s="142">
        <v>15189</v>
      </c>
      <c r="J114" s="142">
        <v>968089</v>
      </c>
      <c r="K114" s="142">
        <v>302094</v>
      </c>
      <c r="L114" s="142">
        <v>236565</v>
      </c>
      <c r="M114" s="142">
        <v>9452</v>
      </c>
      <c r="N114" s="142">
        <v>8878</v>
      </c>
      <c r="O114" s="142">
        <v>5727</v>
      </c>
      <c r="P114" s="142">
        <v>11</v>
      </c>
      <c r="Q114" s="142">
        <v>559</v>
      </c>
      <c r="R114" s="142">
        <v>201</v>
      </c>
      <c r="S114" s="142">
        <v>139</v>
      </c>
      <c r="T114" s="142">
        <v>0</v>
      </c>
      <c r="U114" s="142">
        <v>0</v>
      </c>
      <c r="V114" s="142">
        <v>0</v>
      </c>
      <c r="W114" s="142">
        <v>1235731</v>
      </c>
      <c r="X114" s="204">
        <v>1304473</v>
      </c>
      <c r="Y114" s="205">
        <v>9035795.1760440301</v>
      </c>
      <c r="Z114" s="221">
        <v>10504927.000000002</v>
      </c>
      <c r="AA114" s="220">
        <v>9960858</v>
      </c>
      <c r="AB114" s="218"/>
      <c r="AC114" s="218">
        <v>351753</v>
      </c>
      <c r="AD114" s="218">
        <v>150652</v>
      </c>
      <c r="AE114" s="218">
        <v>16781</v>
      </c>
      <c r="AF114" s="218">
        <v>24883</v>
      </c>
      <c r="AG114" s="218">
        <v>66000</v>
      </c>
      <c r="AH114" s="218">
        <v>3835453</v>
      </c>
      <c r="AI114" s="218">
        <v>1475663</v>
      </c>
      <c r="AJ114" s="218">
        <v>1114891</v>
      </c>
      <c r="AK114" s="218">
        <v>58520</v>
      </c>
      <c r="AL114" s="218">
        <v>76276</v>
      </c>
      <c r="AM114" s="218">
        <v>47506</v>
      </c>
      <c r="AN114" s="218">
        <v>863</v>
      </c>
      <c r="AO114" s="218">
        <v>33762</v>
      </c>
      <c r="AP114" s="218">
        <v>10529</v>
      </c>
      <c r="AQ114" s="218">
        <v>6276</v>
      </c>
      <c r="AR114" s="218">
        <v>2</v>
      </c>
      <c r="AS114" s="218">
        <v>20</v>
      </c>
      <c r="AT114" s="218">
        <v>12</v>
      </c>
      <c r="AU114" s="218">
        <v>5163285</v>
      </c>
      <c r="AV114" s="220">
        <v>5557088</v>
      </c>
      <c r="AW114" s="219">
        <v>36674658.741182268</v>
      </c>
    </row>
    <row r="115" spans="1:49" ht="15" customHeight="1">
      <c r="A115" s="541">
        <v>40544</v>
      </c>
      <c r="B115" s="245">
        <v>3070529</v>
      </c>
      <c r="C115" s="204">
        <v>2986050</v>
      </c>
      <c r="D115" s="142"/>
      <c r="E115" s="142">
        <v>59071</v>
      </c>
      <c r="F115" s="142">
        <v>631</v>
      </c>
      <c r="G115" s="142">
        <v>10970</v>
      </c>
      <c r="H115" s="142">
        <v>13807</v>
      </c>
      <c r="I115" s="142">
        <v>15117</v>
      </c>
      <c r="J115" s="142">
        <v>960411</v>
      </c>
      <c r="K115" s="142">
        <v>300583</v>
      </c>
      <c r="L115" s="142">
        <v>235197</v>
      </c>
      <c r="M115" s="142">
        <v>9411</v>
      </c>
      <c r="N115" s="142">
        <v>8851</v>
      </c>
      <c r="O115" s="142">
        <v>5706</v>
      </c>
      <c r="P115" s="142">
        <v>11</v>
      </c>
      <c r="Q115" s="142">
        <v>547</v>
      </c>
      <c r="R115" s="142">
        <v>200</v>
      </c>
      <c r="S115" s="142">
        <v>137</v>
      </c>
      <c r="T115" s="142">
        <v>0</v>
      </c>
      <c r="U115" s="142">
        <v>0</v>
      </c>
      <c r="V115" s="142">
        <v>0</v>
      </c>
      <c r="W115" s="142">
        <v>1226537</v>
      </c>
      <c r="X115" s="204">
        <v>1295131</v>
      </c>
      <c r="Y115" s="205">
        <v>9047101.7599999979</v>
      </c>
      <c r="Z115" s="221">
        <v>10575935</v>
      </c>
      <c r="AA115" s="220">
        <v>10030810</v>
      </c>
      <c r="AB115" s="218"/>
      <c r="AC115" s="218">
        <v>349581</v>
      </c>
      <c r="AD115" s="218">
        <v>152802</v>
      </c>
      <c r="AE115" s="218">
        <v>16964</v>
      </c>
      <c r="AF115" s="218">
        <v>25778</v>
      </c>
      <c r="AG115" s="218">
        <v>65841</v>
      </c>
      <c r="AH115" s="218">
        <v>3805231</v>
      </c>
      <c r="AI115" s="218">
        <v>1465451</v>
      </c>
      <c r="AJ115" s="218">
        <v>1106555</v>
      </c>
      <c r="AK115" s="218">
        <v>58318</v>
      </c>
      <c r="AL115" s="218">
        <v>76043</v>
      </c>
      <c r="AM115" s="218">
        <v>47349</v>
      </c>
      <c r="AN115" s="218">
        <v>862</v>
      </c>
      <c r="AO115" s="218">
        <v>32966</v>
      </c>
      <c r="AP115" s="218">
        <v>10380</v>
      </c>
      <c r="AQ115" s="218">
        <v>6184</v>
      </c>
      <c r="AR115" s="218">
        <v>2</v>
      </c>
      <c r="AS115" s="218">
        <v>20</v>
      </c>
      <c r="AT115" s="218">
        <v>12</v>
      </c>
      <c r="AU115" s="218">
        <v>5123320</v>
      </c>
      <c r="AV115" s="220">
        <v>5515114</v>
      </c>
      <c r="AW115" s="219">
        <v>36795496.874346964</v>
      </c>
    </row>
    <row r="116" spans="1:49" ht="15" customHeight="1">
      <c r="A116" s="541">
        <v>40513</v>
      </c>
      <c r="B116" s="245">
        <v>3023697.2030000002</v>
      </c>
      <c r="C116" s="204">
        <v>2938124</v>
      </c>
      <c r="D116" s="142"/>
      <c r="E116" s="142">
        <v>59903</v>
      </c>
      <c r="F116" s="142">
        <v>639.20299999999997</v>
      </c>
      <c r="G116" s="142">
        <v>11107</v>
      </c>
      <c r="H116" s="142">
        <v>13924</v>
      </c>
      <c r="I116" s="142">
        <v>15167</v>
      </c>
      <c r="J116" s="142">
        <v>958783</v>
      </c>
      <c r="K116" s="142">
        <v>300137</v>
      </c>
      <c r="L116" s="142">
        <v>234704</v>
      </c>
      <c r="M116" s="142">
        <v>9425</v>
      </c>
      <c r="N116" s="142">
        <v>8839</v>
      </c>
      <c r="O116" s="142">
        <v>5699</v>
      </c>
      <c r="P116" s="142">
        <v>11</v>
      </c>
      <c r="Q116" s="142">
        <v>544</v>
      </c>
      <c r="R116" s="142">
        <v>200</v>
      </c>
      <c r="S116" s="142">
        <v>137</v>
      </c>
      <c r="T116" s="142">
        <v>0</v>
      </c>
      <c r="U116" s="142">
        <v>0</v>
      </c>
      <c r="V116" s="142">
        <v>0</v>
      </c>
      <c r="W116" s="142">
        <v>1224470</v>
      </c>
      <c r="X116" s="204">
        <v>1293106</v>
      </c>
      <c r="Y116" s="205">
        <v>8705692.0447899997</v>
      </c>
      <c r="Z116" s="221">
        <v>10468388.296</v>
      </c>
      <c r="AA116" s="220">
        <v>9914976</v>
      </c>
      <c r="AB116" s="218"/>
      <c r="AC116" s="218">
        <v>356106</v>
      </c>
      <c r="AD116" s="218">
        <v>154787.296</v>
      </c>
      <c r="AE116" s="218">
        <v>17131</v>
      </c>
      <c r="AF116" s="218">
        <v>25388</v>
      </c>
      <c r="AG116" s="218">
        <v>66027</v>
      </c>
      <c r="AH116" s="218">
        <v>3803685</v>
      </c>
      <c r="AI116" s="218">
        <v>1466925</v>
      </c>
      <c r="AJ116" s="218">
        <v>1106116</v>
      </c>
      <c r="AK116" s="218">
        <v>58363</v>
      </c>
      <c r="AL116" s="218">
        <v>76208</v>
      </c>
      <c r="AM116" s="218">
        <v>47384</v>
      </c>
      <c r="AN116" s="218">
        <v>860</v>
      </c>
      <c r="AO116" s="218">
        <v>32648</v>
      </c>
      <c r="AP116" s="218">
        <v>10469</v>
      </c>
      <c r="AQ116" s="218">
        <v>6186</v>
      </c>
      <c r="AR116" s="218">
        <v>2</v>
      </c>
      <c r="AS116" s="218">
        <v>20</v>
      </c>
      <c r="AT116" s="218">
        <v>12</v>
      </c>
      <c r="AU116" s="218">
        <v>5121283</v>
      </c>
      <c r="AV116" s="220">
        <v>5515207</v>
      </c>
      <c r="AW116" s="219">
        <v>35772963.419294707</v>
      </c>
    </row>
    <row r="117" spans="1:49" ht="15" customHeight="1">
      <c r="A117" s="541">
        <v>40483</v>
      </c>
      <c r="B117" s="245">
        <v>3018236.4290686687</v>
      </c>
      <c r="C117" s="204">
        <v>2928040</v>
      </c>
      <c r="D117" s="142"/>
      <c r="E117" s="142">
        <v>60767</v>
      </c>
      <c r="F117" s="142">
        <v>859.42906866877297</v>
      </c>
      <c r="G117" s="142">
        <v>14268</v>
      </c>
      <c r="H117" s="142">
        <v>14302</v>
      </c>
      <c r="I117" s="142">
        <v>15151</v>
      </c>
      <c r="J117" s="142">
        <v>955083</v>
      </c>
      <c r="K117" s="142">
        <v>298683</v>
      </c>
      <c r="L117" s="142">
        <v>233662</v>
      </c>
      <c r="M117" s="142">
        <v>9399</v>
      </c>
      <c r="N117" s="142">
        <v>8788</v>
      </c>
      <c r="O117" s="142">
        <v>5677</v>
      </c>
      <c r="P117" s="142">
        <v>11</v>
      </c>
      <c r="Q117" s="142">
        <v>534</v>
      </c>
      <c r="R117" s="142">
        <v>196</v>
      </c>
      <c r="S117" s="142">
        <v>136</v>
      </c>
      <c r="T117" s="142">
        <v>0</v>
      </c>
      <c r="U117" s="142">
        <v>0</v>
      </c>
      <c r="V117" s="142">
        <v>0</v>
      </c>
      <c r="W117" s="142">
        <v>1219653</v>
      </c>
      <c r="X117" s="204">
        <v>1287845</v>
      </c>
      <c r="Y117" s="205">
        <v>8757623.402880514</v>
      </c>
      <c r="Z117" s="221">
        <v>10575648.957771106</v>
      </c>
      <c r="AA117" s="220">
        <v>9992591</v>
      </c>
      <c r="AB117" s="218"/>
      <c r="AC117" s="218">
        <v>361070</v>
      </c>
      <c r="AD117" s="218">
        <v>169472.9577711091</v>
      </c>
      <c r="AE117" s="218">
        <v>26695</v>
      </c>
      <c r="AF117" s="218">
        <v>25820</v>
      </c>
      <c r="AG117" s="218">
        <v>65971</v>
      </c>
      <c r="AH117" s="218">
        <v>3790281</v>
      </c>
      <c r="AI117" s="218">
        <v>1459408</v>
      </c>
      <c r="AJ117" s="218">
        <v>1101007</v>
      </c>
      <c r="AK117" s="218">
        <v>58246</v>
      </c>
      <c r="AL117" s="218">
        <v>75904</v>
      </c>
      <c r="AM117" s="218">
        <v>47279</v>
      </c>
      <c r="AN117" s="218">
        <v>855</v>
      </c>
      <c r="AO117" s="218">
        <v>32251</v>
      </c>
      <c r="AP117" s="218">
        <v>10411</v>
      </c>
      <c r="AQ117" s="218">
        <v>6155</v>
      </c>
      <c r="AR117" s="218">
        <v>2</v>
      </c>
      <c r="AS117" s="218">
        <v>20</v>
      </c>
      <c r="AT117" s="218">
        <v>12</v>
      </c>
      <c r="AU117" s="218">
        <v>5102059</v>
      </c>
      <c r="AV117" s="220">
        <v>5493349</v>
      </c>
      <c r="AW117" s="219">
        <v>36048674.009455353</v>
      </c>
    </row>
    <row r="118" spans="1:49" ht="15" customHeight="1">
      <c r="A118" s="541">
        <v>40452</v>
      </c>
      <c r="B118" s="245">
        <v>2994041.9879359645</v>
      </c>
      <c r="C118" s="204">
        <v>2910932</v>
      </c>
      <c r="D118" s="142"/>
      <c r="E118" s="142">
        <v>54385</v>
      </c>
      <c r="F118" s="142">
        <v>868.98793596438122</v>
      </c>
      <c r="G118" s="142">
        <v>14064</v>
      </c>
      <c r="H118" s="142">
        <v>13792</v>
      </c>
      <c r="I118" s="142">
        <v>15151</v>
      </c>
      <c r="J118" s="142">
        <v>951939</v>
      </c>
      <c r="K118" s="142">
        <v>297659</v>
      </c>
      <c r="L118" s="142">
        <v>233002</v>
      </c>
      <c r="M118" s="142">
        <v>9384</v>
      </c>
      <c r="N118" s="142">
        <v>8754</v>
      </c>
      <c r="O118" s="142">
        <v>5656</v>
      </c>
      <c r="P118" s="142">
        <v>11</v>
      </c>
      <c r="Q118" s="142">
        <v>527</v>
      </c>
      <c r="R118" s="142">
        <v>195</v>
      </c>
      <c r="S118" s="142">
        <v>135</v>
      </c>
      <c r="T118" s="142">
        <v>0</v>
      </c>
      <c r="U118" s="142">
        <v>0</v>
      </c>
      <c r="V118" s="142">
        <v>0</v>
      </c>
      <c r="W118" s="142">
        <v>1215805</v>
      </c>
      <c r="X118" s="204">
        <v>1283620</v>
      </c>
      <c r="Y118" s="205">
        <v>8764579.1047730166</v>
      </c>
      <c r="Z118" s="221">
        <v>10497875.894611845</v>
      </c>
      <c r="AA118" s="220">
        <v>9959685</v>
      </c>
      <c r="AB118" s="218"/>
      <c r="AC118" s="218">
        <v>315691</v>
      </c>
      <c r="AD118" s="218">
        <v>171357.89461183932</v>
      </c>
      <c r="AE118" s="218">
        <v>26350</v>
      </c>
      <c r="AF118" s="218">
        <v>24792</v>
      </c>
      <c r="AG118" s="218">
        <v>65903</v>
      </c>
      <c r="AH118" s="218">
        <v>3778403</v>
      </c>
      <c r="AI118" s="218">
        <v>1454922</v>
      </c>
      <c r="AJ118" s="218">
        <v>1098034</v>
      </c>
      <c r="AK118" s="218">
        <v>58161</v>
      </c>
      <c r="AL118" s="218">
        <v>75624</v>
      </c>
      <c r="AM118" s="218">
        <v>47199</v>
      </c>
      <c r="AN118" s="218">
        <v>847</v>
      </c>
      <c r="AO118" s="218">
        <v>31904</v>
      </c>
      <c r="AP118" s="218">
        <v>10373</v>
      </c>
      <c r="AQ118" s="218">
        <v>6130</v>
      </c>
      <c r="AR118" s="218">
        <v>2</v>
      </c>
      <c r="AS118" s="218">
        <v>20</v>
      </c>
      <c r="AT118" s="218">
        <v>12</v>
      </c>
      <c r="AU118" s="218">
        <v>5086595</v>
      </c>
      <c r="AV118" s="220">
        <v>5476159</v>
      </c>
      <c r="AW118" s="219">
        <v>36104299.47033383</v>
      </c>
    </row>
    <row r="119" spans="1:49" ht="15" customHeight="1">
      <c r="A119" s="541">
        <v>40422</v>
      </c>
      <c r="B119" s="245">
        <v>2948398.7895577364</v>
      </c>
      <c r="C119" s="204">
        <v>2898367</v>
      </c>
      <c r="D119" s="142"/>
      <c r="E119" s="142">
        <v>21178</v>
      </c>
      <c r="F119" s="142">
        <v>879.78955773636812</v>
      </c>
      <c r="G119" s="142">
        <v>14326</v>
      </c>
      <c r="H119" s="142">
        <v>13648</v>
      </c>
      <c r="I119" s="142">
        <v>15157</v>
      </c>
      <c r="J119" s="142">
        <v>949164</v>
      </c>
      <c r="K119" s="142">
        <v>297158</v>
      </c>
      <c r="L119" s="142">
        <v>232516</v>
      </c>
      <c r="M119" s="142">
        <v>9382</v>
      </c>
      <c r="N119" s="142">
        <v>8729</v>
      </c>
      <c r="O119" s="142">
        <v>5652</v>
      </c>
      <c r="P119" s="142">
        <v>11</v>
      </c>
      <c r="Q119" s="142">
        <v>520</v>
      </c>
      <c r="R119" s="142">
        <v>190</v>
      </c>
      <c r="S119" s="142">
        <v>133</v>
      </c>
      <c r="T119" s="142">
        <v>0</v>
      </c>
      <c r="U119" s="142">
        <v>0</v>
      </c>
      <c r="V119" s="142">
        <v>0</v>
      </c>
      <c r="W119" s="142">
        <v>1212535</v>
      </c>
      <c r="X119" s="204">
        <v>1280311</v>
      </c>
      <c r="Y119" s="207">
        <v>8749649</v>
      </c>
      <c r="Z119" s="221">
        <v>10338988.893301854</v>
      </c>
      <c r="AA119" s="220">
        <v>9937919</v>
      </c>
      <c r="AB119" s="218"/>
      <c r="AC119" s="218">
        <v>176256</v>
      </c>
      <c r="AD119" s="218">
        <v>173487.89330185216</v>
      </c>
      <c r="AE119" s="218">
        <v>26651</v>
      </c>
      <c r="AF119" s="218">
        <v>24675</v>
      </c>
      <c r="AG119" s="218">
        <v>65953</v>
      </c>
      <c r="AH119" s="218">
        <v>3767371</v>
      </c>
      <c r="AI119" s="218">
        <v>1451699</v>
      </c>
      <c r="AJ119" s="218">
        <v>1095318</v>
      </c>
      <c r="AK119" s="218">
        <v>58101</v>
      </c>
      <c r="AL119" s="218">
        <v>75499</v>
      </c>
      <c r="AM119" s="218">
        <v>47145</v>
      </c>
      <c r="AN119" s="218">
        <v>850</v>
      </c>
      <c r="AO119" s="218">
        <v>31435</v>
      </c>
      <c r="AP119" s="218">
        <v>10347</v>
      </c>
      <c r="AQ119" s="218">
        <v>6097</v>
      </c>
      <c r="AR119" s="218">
        <v>2</v>
      </c>
      <c r="AS119" s="218">
        <v>20</v>
      </c>
      <c r="AT119" s="218">
        <v>12</v>
      </c>
      <c r="AU119" s="218">
        <v>5072284</v>
      </c>
      <c r="AV119" s="220">
        <v>5461277</v>
      </c>
      <c r="AW119" s="219">
        <v>35891411.126186125</v>
      </c>
    </row>
    <row r="120" spans="1:49" ht="15" customHeight="1">
      <c r="A120" s="541">
        <v>40391</v>
      </c>
      <c r="B120" s="245">
        <v>2933874</v>
      </c>
      <c r="C120" s="204">
        <v>2878858</v>
      </c>
      <c r="D120" s="142"/>
      <c r="E120" s="142">
        <v>25307</v>
      </c>
      <c r="F120" s="142">
        <v>893</v>
      </c>
      <c r="G120" s="142">
        <v>14919</v>
      </c>
      <c r="H120" s="142">
        <v>13897</v>
      </c>
      <c r="I120" s="142">
        <v>15141</v>
      </c>
      <c r="J120" s="142">
        <v>945705</v>
      </c>
      <c r="K120" s="142">
        <v>295788</v>
      </c>
      <c r="L120" s="142">
        <v>231309</v>
      </c>
      <c r="M120" s="142">
        <v>9352</v>
      </c>
      <c r="N120" s="142">
        <v>8739</v>
      </c>
      <c r="O120" s="142">
        <v>5647</v>
      </c>
      <c r="P120" s="142">
        <v>11</v>
      </c>
      <c r="Q120" s="142">
        <v>512</v>
      </c>
      <c r="R120" s="142">
        <v>191</v>
      </c>
      <c r="S120" s="142">
        <v>132</v>
      </c>
      <c r="T120" s="142">
        <v>0</v>
      </c>
      <c r="U120" s="142">
        <v>0</v>
      </c>
      <c r="V120" s="142">
        <v>0</v>
      </c>
      <c r="W120" s="142">
        <v>1207809</v>
      </c>
      <c r="X120" s="204">
        <v>1275439</v>
      </c>
      <c r="Y120" s="205">
        <v>8738704.459999999</v>
      </c>
      <c r="Z120" s="221">
        <v>10415683.89330185</v>
      </c>
      <c r="AA120" s="220">
        <v>9976855</v>
      </c>
      <c r="AB120" s="218"/>
      <c r="AC120" s="218">
        <v>210184</v>
      </c>
      <c r="AD120" s="218">
        <v>176092.89330185216</v>
      </c>
      <c r="AE120" s="218">
        <v>27364</v>
      </c>
      <c r="AF120" s="218">
        <v>25188</v>
      </c>
      <c r="AG120" s="218">
        <v>65798</v>
      </c>
      <c r="AH120" s="218">
        <v>3752541</v>
      </c>
      <c r="AI120" s="218">
        <v>1445483</v>
      </c>
      <c r="AJ120" s="218">
        <v>1089575</v>
      </c>
      <c r="AK120" s="218">
        <v>57945</v>
      </c>
      <c r="AL120" s="218">
        <v>75451</v>
      </c>
      <c r="AM120" s="218">
        <v>47027</v>
      </c>
      <c r="AN120" s="218">
        <v>844</v>
      </c>
      <c r="AO120" s="218">
        <v>31009</v>
      </c>
      <c r="AP120" s="218">
        <v>10263</v>
      </c>
      <c r="AQ120" s="218">
        <v>6043</v>
      </c>
      <c r="AR120" s="218">
        <v>2</v>
      </c>
      <c r="AS120" s="218">
        <v>20</v>
      </c>
      <c r="AT120" s="218">
        <v>12</v>
      </c>
      <c r="AU120" s="218">
        <v>5050796</v>
      </c>
      <c r="AV120" s="220">
        <v>5439356</v>
      </c>
      <c r="AW120" s="219">
        <v>35958898.149880089</v>
      </c>
    </row>
    <row r="121" spans="1:49" ht="15" customHeight="1">
      <c r="A121" s="541">
        <v>40360</v>
      </c>
      <c r="B121" s="245">
        <v>2910789.7924241433</v>
      </c>
      <c r="C121" s="204">
        <v>2822225</v>
      </c>
      <c r="D121" s="142"/>
      <c r="E121" s="142">
        <v>52519</v>
      </c>
      <c r="F121" s="142">
        <v>923.79242414330247</v>
      </c>
      <c r="G121" s="142">
        <v>21345</v>
      </c>
      <c r="H121" s="142">
        <v>13777</v>
      </c>
      <c r="I121" s="142">
        <v>15108</v>
      </c>
      <c r="J121" s="142">
        <v>942374</v>
      </c>
      <c r="K121" s="142">
        <v>294385</v>
      </c>
      <c r="L121" s="142">
        <v>230317</v>
      </c>
      <c r="M121" s="142">
        <v>9333</v>
      </c>
      <c r="N121" s="142">
        <v>8711</v>
      </c>
      <c r="O121" s="142">
        <v>5632</v>
      </c>
      <c r="P121" s="142">
        <v>10</v>
      </c>
      <c r="Q121" s="142">
        <v>509</v>
      </c>
      <c r="R121" s="142">
        <v>183</v>
      </c>
      <c r="S121" s="142">
        <v>130</v>
      </c>
      <c r="T121" s="142">
        <v>0</v>
      </c>
      <c r="U121" s="142">
        <v>0</v>
      </c>
      <c r="V121" s="142">
        <v>0</v>
      </c>
      <c r="W121" s="142">
        <v>1203413</v>
      </c>
      <c r="X121" s="204">
        <v>1270613</v>
      </c>
      <c r="Y121" s="205">
        <v>8753908.4038785007</v>
      </c>
      <c r="Z121" s="221">
        <v>10338455.001632147</v>
      </c>
      <c r="AA121" s="220">
        <v>9743072</v>
      </c>
      <c r="AB121" s="218"/>
      <c r="AC121" s="218">
        <v>340817</v>
      </c>
      <c r="AD121" s="218">
        <v>179955.00163214767</v>
      </c>
      <c r="AE121" s="218">
        <v>48930</v>
      </c>
      <c r="AF121" s="218">
        <v>25681</v>
      </c>
      <c r="AG121" s="218">
        <v>65698</v>
      </c>
      <c r="AH121" s="218">
        <v>3738802</v>
      </c>
      <c r="AI121" s="218">
        <v>1439085</v>
      </c>
      <c r="AJ121" s="218">
        <v>1085079</v>
      </c>
      <c r="AK121" s="218">
        <v>57892</v>
      </c>
      <c r="AL121" s="218">
        <v>75219</v>
      </c>
      <c r="AM121" s="218">
        <v>46938</v>
      </c>
      <c r="AN121" s="218">
        <v>842</v>
      </c>
      <c r="AO121" s="218">
        <v>30751</v>
      </c>
      <c r="AP121" s="218">
        <v>10189</v>
      </c>
      <c r="AQ121" s="218">
        <v>5987</v>
      </c>
      <c r="AR121" s="218">
        <v>2</v>
      </c>
      <c r="AS121" s="218">
        <v>20</v>
      </c>
      <c r="AT121" s="218">
        <v>12</v>
      </c>
      <c r="AU121" s="218">
        <v>5032003</v>
      </c>
      <c r="AV121" s="220">
        <v>5418500</v>
      </c>
      <c r="AW121" s="219">
        <v>35861329.042970017</v>
      </c>
    </row>
    <row r="122" spans="1:49" ht="15" customHeight="1">
      <c r="A122" s="541">
        <v>40330</v>
      </c>
      <c r="B122" s="245">
        <v>2914720.0671629356</v>
      </c>
      <c r="C122" s="204">
        <v>2824329</v>
      </c>
      <c r="D122" s="142"/>
      <c r="E122" s="142">
        <v>54144</v>
      </c>
      <c r="F122" s="142">
        <v>934.06716293559384</v>
      </c>
      <c r="G122" s="142">
        <v>21440</v>
      </c>
      <c r="H122" s="142">
        <v>13873</v>
      </c>
      <c r="I122" s="142">
        <v>15077</v>
      </c>
      <c r="J122" s="142">
        <v>939560</v>
      </c>
      <c r="K122" s="142">
        <v>293956</v>
      </c>
      <c r="L122" s="142">
        <v>229633</v>
      </c>
      <c r="M122" s="142">
        <v>9328</v>
      </c>
      <c r="N122" s="142">
        <v>8640</v>
      </c>
      <c r="O122" s="142">
        <v>5588</v>
      </c>
      <c r="P122" s="142">
        <v>10</v>
      </c>
      <c r="Q122" s="142">
        <v>498</v>
      </c>
      <c r="R122" s="142">
        <v>184</v>
      </c>
      <c r="S122" s="142">
        <v>132</v>
      </c>
      <c r="T122" s="142">
        <v>0</v>
      </c>
      <c r="U122" s="142">
        <v>0</v>
      </c>
      <c r="V122" s="142">
        <v>0</v>
      </c>
      <c r="W122" s="142">
        <v>1199826</v>
      </c>
      <c r="X122" s="204">
        <v>1267253</v>
      </c>
      <c r="Y122" s="205">
        <v>8697047.0861157738</v>
      </c>
      <c r="Z122" s="221">
        <v>10185716.523389433</v>
      </c>
      <c r="AA122" s="220">
        <v>9604589</v>
      </c>
      <c r="AB122" s="218"/>
      <c r="AC122" s="218">
        <v>324152</v>
      </c>
      <c r="AD122" s="218">
        <v>181956.52338943139</v>
      </c>
      <c r="AE122" s="218">
        <v>49142</v>
      </c>
      <c r="AF122" s="218">
        <v>25877</v>
      </c>
      <c r="AG122" s="218">
        <v>65517</v>
      </c>
      <c r="AH122" s="218">
        <v>3727560</v>
      </c>
      <c r="AI122" s="218">
        <v>1435871</v>
      </c>
      <c r="AJ122" s="218">
        <v>1081016</v>
      </c>
      <c r="AK122" s="218">
        <v>57813</v>
      </c>
      <c r="AL122" s="218">
        <v>74878</v>
      </c>
      <c r="AM122" s="218">
        <v>46710</v>
      </c>
      <c r="AN122" s="218">
        <v>832</v>
      </c>
      <c r="AO122" s="218">
        <v>30392</v>
      </c>
      <c r="AP122" s="218">
        <v>10161</v>
      </c>
      <c r="AQ122" s="218">
        <v>5953</v>
      </c>
      <c r="AR122" s="218">
        <v>2</v>
      </c>
      <c r="AS122" s="218">
        <v>20</v>
      </c>
      <c r="AT122" s="218">
        <v>12</v>
      </c>
      <c r="AU122" s="218">
        <v>5015807</v>
      </c>
      <c r="AV122" s="220">
        <v>5403046</v>
      </c>
      <c r="AW122" s="219">
        <v>35744716.014069796</v>
      </c>
    </row>
    <row r="123" spans="1:49" ht="15" customHeight="1">
      <c r="A123" s="541">
        <v>40299</v>
      </c>
      <c r="B123" s="245">
        <v>2869267.0260559493</v>
      </c>
      <c r="C123" s="204">
        <v>2781053</v>
      </c>
      <c r="D123" s="142"/>
      <c r="E123" s="142">
        <v>51860</v>
      </c>
      <c r="F123" s="142">
        <v>944.0260559493006</v>
      </c>
      <c r="G123" s="142">
        <v>21149</v>
      </c>
      <c r="H123" s="142">
        <v>14261</v>
      </c>
      <c r="I123" s="142">
        <v>15064</v>
      </c>
      <c r="J123" s="142">
        <v>934564</v>
      </c>
      <c r="K123" s="142">
        <v>294240</v>
      </c>
      <c r="L123" s="142">
        <v>227955</v>
      </c>
      <c r="M123" s="142">
        <v>9292</v>
      </c>
      <c r="N123" s="142">
        <v>8712</v>
      </c>
      <c r="O123" s="142">
        <v>5572</v>
      </c>
      <c r="P123" s="142">
        <v>10</v>
      </c>
      <c r="Q123" s="142">
        <v>491</v>
      </c>
      <c r="R123" s="142">
        <v>181</v>
      </c>
      <c r="S123" s="142">
        <v>130</v>
      </c>
      <c r="T123" s="142">
        <v>0</v>
      </c>
      <c r="U123" s="142">
        <v>0</v>
      </c>
      <c r="V123" s="142">
        <v>0</v>
      </c>
      <c r="W123" s="142">
        <v>1193078</v>
      </c>
      <c r="X123" s="204">
        <v>1262554</v>
      </c>
      <c r="Y123" s="205">
        <v>8589664.0560833719</v>
      </c>
      <c r="Z123" s="221">
        <v>9933949.518307874</v>
      </c>
      <c r="AA123" s="220">
        <v>9361665</v>
      </c>
      <c r="AB123" s="218"/>
      <c r="AC123" s="218">
        <v>312200</v>
      </c>
      <c r="AD123" s="218">
        <v>183896.51830787634</v>
      </c>
      <c r="AE123" s="218">
        <v>50055</v>
      </c>
      <c r="AF123" s="218">
        <v>26133</v>
      </c>
      <c r="AG123" s="218">
        <v>65434</v>
      </c>
      <c r="AH123" s="218">
        <v>3708791</v>
      </c>
      <c r="AI123" s="218">
        <v>1437399</v>
      </c>
      <c r="AJ123" s="218">
        <v>1070564</v>
      </c>
      <c r="AK123" s="218">
        <v>57625</v>
      </c>
      <c r="AL123" s="218">
        <v>75347</v>
      </c>
      <c r="AM123" s="218">
        <v>46420</v>
      </c>
      <c r="AN123" s="218">
        <v>824</v>
      </c>
      <c r="AO123" s="218">
        <v>29838</v>
      </c>
      <c r="AP123" s="218">
        <v>10169</v>
      </c>
      <c r="AQ123" s="218">
        <v>5846</v>
      </c>
      <c r="AR123" s="218">
        <v>2</v>
      </c>
      <c r="AS123" s="218">
        <v>21</v>
      </c>
      <c r="AT123" s="218">
        <v>12</v>
      </c>
      <c r="AU123" s="218">
        <v>4985356</v>
      </c>
      <c r="AV123" s="220">
        <v>5385450</v>
      </c>
      <c r="AW123" s="219">
        <v>35210762.815601848</v>
      </c>
    </row>
    <row r="124" spans="1:49" ht="15" customHeight="1">
      <c r="A124" s="541">
        <v>40269</v>
      </c>
      <c r="B124" s="245">
        <v>2838312.4919594629</v>
      </c>
      <c r="C124" s="204">
        <v>2746916</v>
      </c>
      <c r="D124" s="142"/>
      <c r="E124" s="142">
        <v>54751</v>
      </c>
      <c r="F124" s="142">
        <v>955.49195946285488</v>
      </c>
      <c r="G124" s="142">
        <v>21464</v>
      </c>
      <c r="H124" s="142">
        <v>14226</v>
      </c>
      <c r="I124" s="142">
        <v>15057</v>
      </c>
      <c r="J124" s="142">
        <v>930175</v>
      </c>
      <c r="K124" s="142">
        <v>293269</v>
      </c>
      <c r="L124" s="142">
        <v>227863</v>
      </c>
      <c r="M124" s="142">
        <v>9273</v>
      </c>
      <c r="N124" s="142">
        <v>8638</v>
      </c>
      <c r="O124" s="142">
        <v>5555</v>
      </c>
      <c r="P124" s="142">
        <v>10</v>
      </c>
      <c r="Q124" s="142">
        <v>478</v>
      </c>
      <c r="R124" s="142">
        <v>181</v>
      </c>
      <c r="S124" s="142">
        <v>128</v>
      </c>
      <c r="T124" s="142">
        <v>0</v>
      </c>
      <c r="U124" s="142">
        <v>0</v>
      </c>
      <c r="V124" s="142">
        <v>0</v>
      </c>
      <c r="W124" s="142">
        <v>1188539</v>
      </c>
      <c r="X124" s="204">
        <v>1257081</v>
      </c>
      <c r="Y124" s="205">
        <v>8507563.6565216333</v>
      </c>
      <c r="Z124" s="221">
        <v>9719045.0792589858</v>
      </c>
      <c r="AA124" s="220">
        <v>9136036</v>
      </c>
      <c r="AB124" s="218"/>
      <c r="AC124" s="218">
        <v>319232</v>
      </c>
      <c r="AD124" s="218">
        <v>186130.07925898419</v>
      </c>
      <c r="AE124" s="218">
        <v>51376</v>
      </c>
      <c r="AF124" s="218">
        <v>26271</v>
      </c>
      <c r="AG124" s="218">
        <v>65375</v>
      </c>
      <c r="AH124" s="218">
        <v>3690931</v>
      </c>
      <c r="AI124" s="218">
        <v>1435099</v>
      </c>
      <c r="AJ124" s="218">
        <v>1073494</v>
      </c>
      <c r="AK124" s="218">
        <v>57644</v>
      </c>
      <c r="AL124" s="218">
        <v>74946</v>
      </c>
      <c r="AM124" s="218">
        <v>46377</v>
      </c>
      <c r="AN124" s="218">
        <v>829</v>
      </c>
      <c r="AO124" s="218">
        <v>29687</v>
      </c>
      <c r="AP124" s="218">
        <v>10056</v>
      </c>
      <c r="AQ124" s="218">
        <v>5822</v>
      </c>
      <c r="AR124" s="218">
        <v>2</v>
      </c>
      <c r="AS124" s="218">
        <v>21</v>
      </c>
      <c r="AT124" s="218">
        <v>12</v>
      </c>
      <c r="AU124" s="218">
        <v>4970173</v>
      </c>
      <c r="AV124" s="220">
        <v>5364590</v>
      </c>
      <c r="AW124" s="219">
        <v>34665369.394607745</v>
      </c>
    </row>
    <row r="125" spans="1:49" ht="15" customHeight="1">
      <c r="A125" s="541">
        <v>40238</v>
      </c>
      <c r="B125" s="245">
        <v>2787293.8691935465</v>
      </c>
      <c r="C125" s="204">
        <v>2695837</v>
      </c>
      <c r="D125" s="142"/>
      <c r="E125" s="142">
        <v>55304</v>
      </c>
      <c r="F125" s="142">
        <v>965.86919354647705</v>
      </c>
      <c r="G125" s="142">
        <v>21335</v>
      </c>
      <c r="H125" s="142">
        <v>13852</v>
      </c>
      <c r="I125" s="142">
        <v>15046</v>
      </c>
      <c r="J125" s="142">
        <v>924919</v>
      </c>
      <c r="K125" s="142">
        <v>290433</v>
      </c>
      <c r="L125" s="142">
        <v>225732</v>
      </c>
      <c r="M125" s="142">
        <v>9246</v>
      </c>
      <c r="N125" s="142">
        <v>8573</v>
      </c>
      <c r="O125" s="142">
        <v>5515</v>
      </c>
      <c r="P125" s="142">
        <v>11</v>
      </c>
      <c r="Q125" s="142">
        <v>467</v>
      </c>
      <c r="R125" s="142">
        <v>179</v>
      </c>
      <c r="S125" s="142">
        <v>128</v>
      </c>
      <c r="T125" s="142">
        <v>0</v>
      </c>
      <c r="U125" s="142">
        <v>0</v>
      </c>
      <c r="V125" s="142">
        <v>0</v>
      </c>
      <c r="W125" s="142">
        <v>1181064</v>
      </c>
      <c r="X125" s="204">
        <v>1248874</v>
      </c>
      <c r="Y125" s="205">
        <v>8454604.0141209606</v>
      </c>
      <c r="Z125" s="221">
        <v>9491772.5671253577</v>
      </c>
      <c r="AA125" s="220">
        <v>8900113</v>
      </c>
      <c r="AB125" s="218"/>
      <c r="AC125" s="218">
        <v>326496</v>
      </c>
      <c r="AD125" s="218">
        <v>188151.56712535981</v>
      </c>
      <c r="AE125" s="218">
        <v>51487</v>
      </c>
      <c r="AF125" s="218">
        <v>25525</v>
      </c>
      <c r="AG125" s="218">
        <v>65233</v>
      </c>
      <c r="AH125" s="218">
        <v>3672003</v>
      </c>
      <c r="AI125" s="218">
        <v>1422372</v>
      </c>
      <c r="AJ125" s="218">
        <v>1064257</v>
      </c>
      <c r="AK125" s="218">
        <v>57542</v>
      </c>
      <c r="AL125" s="218">
        <v>74501</v>
      </c>
      <c r="AM125" s="218">
        <v>46187</v>
      </c>
      <c r="AN125" s="218">
        <v>825</v>
      </c>
      <c r="AO125" s="218">
        <v>29285</v>
      </c>
      <c r="AP125" s="218">
        <v>10020</v>
      </c>
      <c r="AQ125" s="218">
        <v>5799</v>
      </c>
      <c r="AR125" s="218">
        <v>0</v>
      </c>
      <c r="AS125" s="218">
        <v>30</v>
      </c>
      <c r="AT125" s="218">
        <v>12</v>
      </c>
      <c r="AU125" s="218">
        <v>4941143</v>
      </c>
      <c r="AV125" s="220">
        <v>5331811</v>
      </c>
      <c r="AW125" s="219">
        <v>34310214.158187188</v>
      </c>
    </row>
    <row r="126" spans="1:49" ht="15" customHeight="1">
      <c r="A126" s="541">
        <v>40210</v>
      </c>
      <c r="B126" s="245">
        <v>2772067.7986225272</v>
      </c>
      <c r="C126" s="204">
        <v>2681929</v>
      </c>
      <c r="D126" s="142"/>
      <c r="E126" s="142">
        <v>53493</v>
      </c>
      <c r="F126" s="142">
        <v>976.79862252702446</v>
      </c>
      <c r="G126" s="142">
        <v>21267</v>
      </c>
      <c r="H126" s="142">
        <v>14402</v>
      </c>
      <c r="I126" s="142">
        <v>15004</v>
      </c>
      <c r="J126" s="142">
        <v>919918</v>
      </c>
      <c r="K126" s="142">
        <v>289759</v>
      </c>
      <c r="L126" s="142">
        <v>225589</v>
      </c>
      <c r="M126" s="142">
        <v>9210</v>
      </c>
      <c r="N126" s="142">
        <v>8529</v>
      </c>
      <c r="O126" s="142">
        <v>5498</v>
      </c>
      <c r="P126" s="142">
        <v>11</v>
      </c>
      <c r="Q126" s="142">
        <v>456</v>
      </c>
      <c r="R126" s="142">
        <v>179</v>
      </c>
      <c r="S126" s="142">
        <v>129</v>
      </c>
      <c r="T126" s="142">
        <v>0</v>
      </c>
      <c r="U126" s="142">
        <v>0</v>
      </c>
      <c r="V126" s="142">
        <v>0</v>
      </c>
      <c r="W126" s="142">
        <v>1175815</v>
      </c>
      <c r="X126" s="204">
        <v>1243066</v>
      </c>
      <c r="Y126" s="205">
        <v>8410554.7759364545</v>
      </c>
      <c r="Z126" s="221">
        <v>9466203.565513052</v>
      </c>
      <c r="AA126" s="220">
        <v>8874966</v>
      </c>
      <c r="AB126" s="218"/>
      <c r="AC126" s="218">
        <v>323171</v>
      </c>
      <c r="AD126" s="218">
        <v>189744.5655130524</v>
      </c>
      <c r="AE126" s="218">
        <v>52041</v>
      </c>
      <c r="AF126" s="218">
        <v>26281</v>
      </c>
      <c r="AG126" s="218">
        <v>65139</v>
      </c>
      <c r="AH126" s="218">
        <v>3653927</v>
      </c>
      <c r="AI126" s="218">
        <v>1419971</v>
      </c>
      <c r="AJ126" s="218">
        <v>1064147</v>
      </c>
      <c r="AK126" s="218">
        <v>57418</v>
      </c>
      <c r="AL126" s="218">
        <v>74386</v>
      </c>
      <c r="AM126" s="218">
        <v>46175</v>
      </c>
      <c r="AN126" s="218">
        <v>827</v>
      </c>
      <c r="AO126" s="218">
        <v>28894</v>
      </c>
      <c r="AP126" s="218">
        <v>9940</v>
      </c>
      <c r="AQ126" s="218">
        <v>5759</v>
      </c>
      <c r="AR126" s="218">
        <v>2</v>
      </c>
      <c r="AS126" s="218">
        <v>21</v>
      </c>
      <c r="AT126" s="218">
        <v>12</v>
      </c>
      <c r="AU126" s="218">
        <v>4922300</v>
      </c>
      <c r="AV126" s="220">
        <v>5310525</v>
      </c>
      <c r="AW126" s="219">
        <v>34207794.727785647</v>
      </c>
    </row>
    <row r="127" spans="1:49" ht="15" customHeight="1">
      <c r="A127" s="541">
        <v>40179</v>
      </c>
      <c r="B127" s="245">
        <v>2808047.3516510567</v>
      </c>
      <c r="C127" s="204">
        <v>2701551</v>
      </c>
      <c r="D127" s="142"/>
      <c r="E127" s="142">
        <v>53584</v>
      </c>
      <c r="F127" s="142">
        <v>987.35165105675708</v>
      </c>
      <c r="G127" s="142">
        <v>37219</v>
      </c>
      <c r="H127" s="142">
        <v>14706</v>
      </c>
      <c r="I127" s="142">
        <v>15003</v>
      </c>
      <c r="J127" s="142">
        <v>915477</v>
      </c>
      <c r="K127" s="142">
        <v>288918</v>
      </c>
      <c r="L127" s="142">
        <v>224598</v>
      </c>
      <c r="M127" s="142">
        <v>9196</v>
      </c>
      <c r="N127" s="142">
        <v>8550</v>
      </c>
      <c r="O127" s="142">
        <v>5500</v>
      </c>
      <c r="P127" s="142">
        <v>11</v>
      </c>
      <c r="Q127" s="142">
        <v>450</v>
      </c>
      <c r="R127" s="142">
        <v>180</v>
      </c>
      <c r="S127" s="142">
        <v>129</v>
      </c>
      <c r="T127" s="142">
        <v>0</v>
      </c>
      <c r="U127" s="142">
        <v>0</v>
      </c>
      <c r="V127" s="142">
        <v>0</v>
      </c>
      <c r="W127" s="142">
        <v>1170364</v>
      </c>
      <c r="X127" s="204">
        <v>1237785</v>
      </c>
      <c r="Y127" s="205">
        <v>8458619.847370619</v>
      </c>
      <c r="Z127" s="221">
        <v>9664930.0012000054</v>
      </c>
      <c r="AA127" s="220">
        <v>9030202</v>
      </c>
      <c r="AB127" s="218"/>
      <c r="AC127" s="218">
        <v>321649</v>
      </c>
      <c r="AD127" s="218">
        <v>191800.00119999994</v>
      </c>
      <c r="AE127" s="218">
        <v>94123</v>
      </c>
      <c r="AF127" s="218">
        <v>27156</v>
      </c>
      <c r="AG127" s="218">
        <v>65215</v>
      </c>
      <c r="AH127" s="218">
        <v>3637443</v>
      </c>
      <c r="AI127" s="218">
        <v>1416536</v>
      </c>
      <c r="AJ127" s="218">
        <v>1060044</v>
      </c>
      <c r="AK127" s="218">
        <v>57401</v>
      </c>
      <c r="AL127" s="218">
        <v>74533</v>
      </c>
      <c r="AM127" s="218">
        <v>46193</v>
      </c>
      <c r="AN127" s="218">
        <v>824</v>
      </c>
      <c r="AO127" s="218">
        <v>28488</v>
      </c>
      <c r="AP127" s="218">
        <v>9952</v>
      </c>
      <c r="AQ127" s="218">
        <v>5743</v>
      </c>
      <c r="AR127" s="218">
        <v>2</v>
      </c>
      <c r="AS127" s="218">
        <v>21</v>
      </c>
      <c r="AT127" s="218">
        <v>12</v>
      </c>
      <c r="AU127" s="218">
        <v>4901365</v>
      </c>
      <c r="AV127" s="220">
        <v>5290415</v>
      </c>
      <c r="AW127" s="219">
        <v>34628122.881135166</v>
      </c>
    </row>
    <row r="128" spans="1:49" ht="15" customHeight="1">
      <c r="A128" s="541">
        <v>40148</v>
      </c>
      <c r="B128" s="245">
        <v>2774928.6768462285</v>
      </c>
      <c r="C128" s="204">
        <v>2666031</v>
      </c>
      <c r="D128" s="142"/>
      <c r="E128" s="142">
        <v>54928</v>
      </c>
      <c r="F128" s="142">
        <v>998.67684622835588</v>
      </c>
      <c r="G128" s="142">
        <v>37713</v>
      </c>
      <c r="H128" s="142">
        <v>15258</v>
      </c>
      <c r="I128" s="142">
        <v>14975</v>
      </c>
      <c r="J128" s="142">
        <v>910707</v>
      </c>
      <c r="K128" s="142">
        <v>287199</v>
      </c>
      <c r="L128" s="142">
        <v>223244</v>
      </c>
      <c r="M128" s="142">
        <v>9169</v>
      </c>
      <c r="N128" s="142">
        <v>8454</v>
      </c>
      <c r="O128" s="142">
        <v>5445</v>
      </c>
      <c r="P128" s="142">
        <v>12</v>
      </c>
      <c r="Q128" s="142">
        <v>441</v>
      </c>
      <c r="R128" s="142">
        <v>170</v>
      </c>
      <c r="S128" s="142">
        <v>123</v>
      </c>
      <c r="T128" s="142">
        <v>0</v>
      </c>
      <c r="U128" s="142">
        <v>0</v>
      </c>
      <c r="V128" s="142">
        <v>0</v>
      </c>
      <c r="W128" s="142">
        <v>1164116</v>
      </c>
      <c r="X128" s="204">
        <v>1231127</v>
      </c>
      <c r="Y128" s="205">
        <v>8337223.5443809973</v>
      </c>
      <c r="Z128" s="221">
        <v>9623629.9999999963</v>
      </c>
      <c r="AA128" s="220">
        <v>8975981</v>
      </c>
      <c r="AB128" s="218"/>
      <c r="AC128" s="218">
        <v>329326</v>
      </c>
      <c r="AD128" s="218">
        <v>193999.99999999997</v>
      </c>
      <c r="AE128" s="218">
        <v>95870</v>
      </c>
      <c r="AF128" s="218">
        <v>28453</v>
      </c>
      <c r="AG128" s="218">
        <v>65141</v>
      </c>
      <c r="AH128" s="218">
        <v>3621889</v>
      </c>
      <c r="AI128" s="218">
        <v>1409390</v>
      </c>
      <c r="AJ128" s="218">
        <v>1054415</v>
      </c>
      <c r="AK128" s="218">
        <v>57267</v>
      </c>
      <c r="AL128" s="218">
        <v>74002</v>
      </c>
      <c r="AM128" s="218">
        <v>45933</v>
      </c>
      <c r="AN128" s="218">
        <v>823</v>
      </c>
      <c r="AO128" s="218">
        <v>28039</v>
      </c>
      <c r="AP128" s="218">
        <v>9890</v>
      </c>
      <c r="AQ128" s="218">
        <v>5685</v>
      </c>
      <c r="AR128" s="218">
        <v>2</v>
      </c>
      <c r="AS128" s="218">
        <v>21</v>
      </c>
      <c r="AT128" s="218">
        <v>12</v>
      </c>
      <c r="AU128" s="218">
        <v>4879206</v>
      </c>
      <c r="AV128" s="220">
        <v>5266464</v>
      </c>
      <c r="AW128" s="219">
        <v>34315839.55974558</v>
      </c>
    </row>
    <row r="129" spans="1:49" ht="15" customHeight="1">
      <c r="A129" s="541">
        <v>40118</v>
      </c>
      <c r="B129" s="245">
        <v>2764897.5188326566</v>
      </c>
      <c r="C129" s="204">
        <v>2655651</v>
      </c>
      <c r="D129" s="142"/>
      <c r="E129" s="142">
        <v>54722</v>
      </c>
      <c r="F129" s="142">
        <v>1011.5188326566708</v>
      </c>
      <c r="G129" s="142">
        <v>37553</v>
      </c>
      <c r="H129" s="142">
        <v>15960</v>
      </c>
      <c r="I129" s="142">
        <v>14975</v>
      </c>
      <c r="J129" s="142">
        <v>907177</v>
      </c>
      <c r="K129" s="142">
        <v>286254</v>
      </c>
      <c r="L129" s="142">
        <v>222568</v>
      </c>
      <c r="M129" s="142">
        <v>9129</v>
      </c>
      <c r="N129" s="142">
        <v>8423</v>
      </c>
      <c r="O129" s="142">
        <v>5431</v>
      </c>
      <c r="P129" s="142">
        <v>12</v>
      </c>
      <c r="Q129" s="142">
        <v>434</v>
      </c>
      <c r="R129" s="142">
        <v>170</v>
      </c>
      <c r="S129" s="142">
        <v>123</v>
      </c>
      <c r="T129" s="142">
        <v>0</v>
      </c>
      <c r="U129" s="142">
        <v>0</v>
      </c>
      <c r="V129" s="142">
        <v>0</v>
      </c>
      <c r="W129" s="142">
        <v>1159849</v>
      </c>
      <c r="X129" s="204">
        <v>1226574</v>
      </c>
      <c r="Y129" s="205">
        <v>8253221.1024396038</v>
      </c>
      <c r="Z129" s="221">
        <v>9699991</v>
      </c>
      <c r="AA129" s="220">
        <v>9046769</v>
      </c>
      <c r="AB129" s="218"/>
      <c r="AC129" s="218">
        <v>329680</v>
      </c>
      <c r="AD129" s="218">
        <v>196016.00000000003</v>
      </c>
      <c r="AE129" s="218">
        <v>98074</v>
      </c>
      <c r="AF129" s="218">
        <v>29452</v>
      </c>
      <c r="AG129" s="218">
        <v>65139</v>
      </c>
      <c r="AH129" s="218">
        <v>3609954</v>
      </c>
      <c r="AI129" s="218">
        <v>1404520</v>
      </c>
      <c r="AJ129" s="218">
        <v>1051162</v>
      </c>
      <c r="AK129" s="218">
        <v>57205</v>
      </c>
      <c r="AL129" s="218">
        <v>73686</v>
      </c>
      <c r="AM129" s="218">
        <v>45785</v>
      </c>
      <c r="AN129" s="218">
        <v>822</v>
      </c>
      <c r="AO129" s="218">
        <v>27769</v>
      </c>
      <c r="AP129" s="218">
        <v>9810</v>
      </c>
      <c r="AQ129" s="218">
        <v>5634</v>
      </c>
      <c r="AR129" s="218">
        <v>2</v>
      </c>
      <c r="AS129" s="218">
        <v>21</v>
      </c>
      <c r="AT129" s="218">
        <v>12</v>
      </c>
      <c r="AU129" s="218">
        <v>4863484</v>
      </c>
      <c r="AV129" s="220">
        <v>5248928</v>
      </c>
      <c r="AW129" s="219">
        <v>34245835.396458715</v>
      </c>
    </row>
    <row r="130" spans="1:49" ht="15" customHeight="1">
      <c r="A130" s="541">
        <v>40087</v>
      </c>
      <c r="B130" s="245">
        <v>2716011.8396108854</v>
      </c>
      <c r="C130" s="204">
        <v>2618978</v>
      </c>
      <c r="D130" s="142"/>
      <c r="E130" s="142">
        <v>41692</v>
      </c>
      <c r="F130" s="142">
        <v>1021.8396108855569</v>
      </c>
      <c r="G130" s="142">
        <v>38252</v>
      </c>
      <c r="H130" s="142">
        <v>16068</v>
      </c>
      <c r="I130" s="142">
        <v>14932</v>
      </c>
      <c r="J130" s="142">
        <v>901671</v>
      </c>
      <c r="K130" s="142">
        <v>284820</v>
      </c>
      <c r="L130" s="142">
        <v>226546</v>
      </c>
      <c r="M130" s="142">
        <v>9129</v>
      </c>
      <c r="N130" s="142">
        <v>8361</v>
      </c>
      <c r="O130" s="142">
        <v>5608</v>
      </c>
      <c r="P130" s="142">
        <v>12</v>
      </c>
      <c r="Q130" s="142">
        <v>429</v>
      </c>
      <c r="R130" s="142">
        <v>168</v>
      </c>
      <c r="S130" s="142">
        <v>125</v>
      </c>
      <c r="T130" s="142">
        <v>0</v>
      </c>
      <c r="U130" s="142">
        <v>0</v>
      </c>
      <c r="V130" s="142">
        <v>0</v>
      </c>
      <c r="W130" s="142">
        <v>1158452</v>
      </c>
      <c r="X130" s="204">
        <v>1219522</v>
      </c>
      <c r="Y130" s="205">
        <v>8147364.3508132016</v>
      </c>
      <c r="Z130" s="221">
        <v>9530218.9999999944</v>
      </c>
      <c r="AA130" s="220">
        <v>8950211</v>
      </c>
      <c r="AB130" s="218"/>
      <c r="AC130" s="218">
        <v>251590</v>
      </c>
      <c r="AD130" s="218">
        <v>198015.99999999991</v>
      </c>
      <c r="AE130" s="218">
        <v>101243</v>
      </c>
      <c r="AF130" s="218">
        <v>29159</v>
      </c>
      <c r="AG130" s="218">
        <v>64936</v>
      </c>
      <c r="AH130" s="218">
        <v>3591213</v>
      </c>
      <c r="AI130" s="218">
        <v>1397151</v>
      </c>
      <c r="AJ130" s="218">
        <v>1067617</v>
      </c>
      <c r="AK130" s="218">
        <v>57152</v>
      </c>
      <c r="AL130" s="218">
        <v>72879</v>
      </c>
      <c r="AM130" s="218">
        <v>46571</v>
      </c>
      <c r="AN130" s="218">
        <v>814</v>
      </c>
      <c r="AO130" s="218">
        <v>27385</v>
      </c>
      <c r="AP130" s="218">
        <v>9757</v>
      </c>
      <c r="AQ130" s="218">
        <v>5656</v>
      </c>
      <c r="AR130" s="218">
        <v>2</v>
      </c>
      <c r="AS130" s="218">
        <v>22</v>
      </c>
      <c r="AT130" s="218">
        <v>12</v>
      </c>
      <c r="AU130" s="218">
        <v>4861358</v>
      </c>
      <c r="AV130" s="220">
        <v>5221311</v>
      </c>
      <c r="AW130" s="219">
        <v>33809109.76306358</v>
      </c>
    </row>
    <row r="131" spans="1:49" ht="15" customHeight="1">
      <c r="A131" s="541">
        <v>40057</v>
      </c>
      <c r="B131" s="245">
        <v>2732738</v>
      </c>
      <c r="C131" s="204">
        <v>2617684</v>
      </c>
      <c r="D131" s="142"/>
      <c r="E131" s="142">
        <v>18152</v>
      </c>
      <c r="F131" s="142">
        <v>1022</v>
      </c>
      <c r="G131" s="142">
        <v>79027</v>
      </c>
      <c r="H131" s="142">
        <v>16853</v>
      </c>
      <c r="I131" s="142">
        <v>14913</v>
      </c>
      <c r="J131" s="142">
        <v>898152</v>
      </c>
      <c r="K131" s="142">
        <v>284026</v>
      </c>
      <c r="L131" s="142">
        <v>225806</v>
      </c>
      <c r="M131" s="142">
        <v>9113</v>
      </c>
      <c r="N131" s="142">
        <v>8335</v>
      </c>
      <c r="O131" s="142">
        <v>5588</v>
      </c>
      <c r="P131" s="142">
        <v>11</v>
      </c>
      <c r="Q131" s="142">
        <v>423</v>
      </c>
      <c r="R131" s="142">
        <v>11</v>
      </c>
      <c r="S131" s="142">
        <v>126</v>
      </c>
      <c r="T131" s="142">
        <v>0</v>
      </c>
      <c r="U131" s="142">
        <v>0</v>
      </c>
      <c r="V131" s="142">
        <v>0</v>
      </c>
      <c r="W131" s="142">
        <v>1154132</v>
      </c>
      <c r="X131" s="204">
        <v>1214984</v>
      </c>
      <c r="Y131" s="205">
        <v>8299713.3597432077</v>
      </c>
      <c r="Z131" s="221">
        <v>9578120</v>
      </c>
      <c r="AA131" s="220">
        <v>8977653</v>
      </c>
      <c r="AB131" s="218"/>
      <c r="AC131" s="218">
        <v>154050</v>
      </c>
      <c r="AD131" s="218">
        <v>198024</v>
      </c>
      <c r="AE131" s="218">
        <v>218448</v>
      </c>
      <c r="AF131" s="218">
        <v>29945</v>
      </c>
      <c r="AG131" s="218">
        <v>64875</v>
      </c>
      <c r="AH131" s="218">
        <v>3576319</v>
      </c>
      <c r="AI131" s="218">
        <v>1393610</v>
      </c>
      <c r="AJ131" s="218">
        <v>1064282</v>
      </c>
      <c r="AK131" s="218">
        <v>57050</v>
      </c>
      <c r="AL131" s="218">
        <v>72931</v>
      </c>
      <c r="AM131" s="218">
        <v>46581</v>
      </c>
      <c r="AN131" s="218">
        <v>813</v>
      </c>
      <c r="AO131" s="218">
        <v>27098</v>
      </c>
      <c r="AP131" s="218">
        <v>813</v>
      </c>
      <c r="AQ131" s="218">
        <v>5635</v>
      </c>
      <c r="AR131" s="218">
        <v>2</v>
      </c>
      <c r="AS131" s="218">
        <v>22</v>
      </c>
      <c r="AT131" s="218">
        <v>12</v>
      </c>
      <c r="AU131" s="218">
        <v>4842667</v>
      </c>
      <c r="AV131" s="220">
        <v>5193533</v>
      </c>
      <c r="AW131" s="219">
        <v>34245277.418439642</v>
      </c>
    </row>
    <row r="132" spans="1:49" ht="15" customHeight="1">
      <c r="A132" s="541">
        <v>40026</v>
      </c>
      <c r="B132" s="245">
        <v>2738500</v>
      </c>
      <c r="C132" s="204">
        <v>2618666</v>
      </c>
      <c r="D132" s="142"/>
      <c r="E132" s="142">
        <v>22546</v>
      </c>
      <c r="F132" s="142">
        <v>1027</v>
      </c>
      <c r="G132" s="142">
        <v>79027</v>
      </c>
      <c r="H132" s="142">
        <v>17546</v>
      </c>
      <c r="I132" s="142">
        <v>14877</v>
      </c>
      <c r="J132" s="142">
        <v>894922</v>
      </c>
      <c r="K132" s="142">
        <v>283074</v>
      </c>
      <c r="L132" s="142">
        <v>225064</v>
      </c>
      <c r="M132" s="142">
        <v>9090</v>
      </c>
      <c r="N132" s="142">
        <v>8158</v>
      </c>
      <c r="O132" s="142">
        <v>5521</v>
      </c>
      <c r="P132" s="142">
        <v>11</v>
      </c>
      <c r="Q132" s="142">
        <v>420</v>
      </c>
      <c r="R132" s="142">
        <v>167</v>
      </c>
      <c r="S132" s="142">
        <v>125</v>
      </c>
      <c r="T132" s="142">
        <v>0</v>
      </c>
      <c r="U132" s="142">
        <v>0</v>
      </c>
      <c r="V132" s="142">
        <v>0</v>
      </c>
      <c r="W132" s="142">
        <v>1150030</v>
      </c>
      <c r="X132" s="204">
        <v>1210719</v>
      </c>
      <c r="Y132" s="205">
        <v>8298409.3494354021</v>
      </c>
      <c r="Z132" s="221">
        <v>9647086</v>
      </c>
      <c r="AA132" s="220">
        <v>9013349</v>
      </c>
      <c r="AB132" s="218"/>
      <c r="AC132" s="218">
        <v>185704</v>
      </c>
      <c r="AD132" s="218">
        <v>199016</v>
      </c>
      <c r="AE132" s="218">
        <v>218448</v>
      </c>
      <c r="AF132" s="218">
        <v>30569</v>
      </c>
      <c r="AG132" s="218">
        <v>64788</v>
      </c>
      <c r="AH132" s="218">
        <v>3562583</v>
      </c>
      <c r="AI132" s="218">
        <v>1388413</v>
      </c>
      <c r="AJ132" s="218">
        <v>1059933</v>
      </c>
      <c r="AK132" s="218">
        <v>57034</v>
      </c>
      <c r="AL132" s="218">
        <v>72488</v>
      </c>
      <c r="AM132" s="218">
        <v>46383</v>
      </c>
      <c r="AN132" s="218">
        <v>819</v>
      </c>
      <c r="AO132" s="218">
        <v>26856</v>
      </c>
      <c r="AP132" s="218">
        <v>9702</v>
      </c>
      <c r="AQ132" s="218">
        <v>5580</v>
      </c>
      <c r="AR132" s="218">
        <v>2</v>
      </c>
      <c r="AS132" s="218">
        <v>23</v>
      </c>
      <c r="AT132" s="218">
        <v>12</v>
      </c>
      <c r="AU132" s="218">
        <v>4823990</v>
      </c>
      <c r="AV132" s="220">
        <v>5182708</v>
      </c>
      <c r="AW132" s="219">
        <v>34330906.401427038</v>
      </c>
    </row>
    <row r="133" spans="1:49" ht="15" customHeight="1">
      <c r="A133" s="541">
        <v>39995</v>
      </c>
      <c r="B133" s="245">
        <v>2728760</v>
      </c>
      <c r="C133" s="204">
        <v>2608304</v>
      </c>
      <c r="D133" s="142"/>
      <c r="E133" s="142">
        <v>39024</v>
      </c>
      <c r="F133" s="142">
        <v>1032</v>
      </c>
      <c r="G133" s="142">
        <v>80400</v>
      </c>
      <c r="H133" s="142">
        <v>0</v>
      </c>
      <c r="I133" s="142">
        <v>14848</v>
      </c>
      <c r="J133" s="142">
        <v>891157</v>
      </c>
      <c r="K133" s="142">
        <v>282331</v>
      </c>
      <c r="L133" s="142">
        <v>219555</v>
      </c>
      <c r="M133" s="142">
        <v>9072</v>
      </c>
      <c r="N133" s="142">
        <v>8166</v>
      </c>
      <c r="O133" s="142">
        <v>5316</v>
      </c>
      <c r="P133" s="142">
        <v>11</v>
      </c>
      <c r="Q133" s="142">
        <v>414</v>
      </c>
      <c r="R133" s="142">
        <v>167</v>
      </c>
      <c r="S133" s="142">
        <v>120</v>
      </c>
      <c r="T133" s="142">
        <v>0</v>
      </c>
      <c r="U133" s="142">
        <v>0</v>
      </c>
      <c r="V133" s="142">
        <v>0</v>
      </c>
      <c r="W133" s="142">
        <v>1140493</v>
      </c>
      <c r="X133" s="204">
        <v>1206166</v>
      </c>
      <c r="Y133" s="205">
        <v>8266399.676749995</v>
      </c>
      <c r="Z133" s="221">
        <v>9633763</v>
      </c>
      <c r="AA133" s="220">
        <v>8922743</v>
      </c>
      <c r="AB133" s="218"/>
      <c r="AC133" s="218">
        <v>257310</v>
      </c>
      <c r="AD133" s="218">
        <v>200020</v>
      </c>
      <c r="AE133" s="218">
        <v>223048</v>
      </c>
      <c r="AF133" s="218">
        <v>30642</v>
      </c>
      <c r="AG133" s="218">
        <v>64757</v>
      </c>
      <c r="AH133" s="218">
        <v>3546377</v>
      </c>
      <c r="AI133" s="218">
        <v>1384203</v>
      </c>
      <c r="AJ133" s="218">
        <v>1035936</v>
      </c>
      <c r="AK133" s="218">
        <v>56999</v>
      </c>
      <c r="AL133" s="218">
        <v>72586</v>
      </c>
      <c r="AM133" s="218">
        <v>45368</v>
      </c>
      <c r="AN133" s="218">
        <v>813</v>
      </c>
      <c r="AO133" s="218">
        <v>26638</v>
      </c>
      <c r="AP133" s="218">
        <v>9692</v>
      </c>
      <c r="AQ133" s="218">
        <v>5506</v>
      </c>
      <c r="AR133" s="218">
        <v>2</v>
      </c>
      <c r="AS133" s="218">
        <v>23</v>
      </c>
      <c r="AT133" s="218">
        <v>12</v>
      </c>
      <c r="AU133" s="218">
        <v>4782408</v>
      </c>
      <c r="AV133" s="220">
        <v>5162090</v>
      </c>
      <c r="AW133" s="219">
        <v>34128595.304723531</v>
      </c>
    </row>
    <row r="134" spans="1:49" ht="15" customHeight="1">
      <c r="A134" s="541">
        <v>39965</v>
      </c>
      <c r="B134" s="245">
        <v>2708760</v>
      </c>
      <c r="C134" s="204">
        <v>2568777</v>
      </c>
      <c r="D134" s="142"/>
      <c r="E134" s="142">
        <v>39813</v>
      </c>
      <c r="F134" s="142">
        <v>1037</v>
      </c>
      <c r="G134" s="142">
        <v>80854</v>
      </c>
      <c r="H134" s="142">
        <v>18279</v>
      </c>
      <c r="I134" s="142">
        <v>14827</v>
      </c>
      <c r="J134" s="142">
        <v>885941</v>
      </c>
      <c r="K134" s="142">
        <v>281066</v>
      </c>
      <c r="L134" s="142">
        <v>218254</v>
      </c>
      <c r="M134" s="142">
        <v>9051</v>
      </c>
      <c r="N134" s="142">
        <v>8182</v>
      </c>
      <c r="O134" s="142">
        <v>5305</v>
      </c>
      <c r="P134" s="142">
        <v>11</v>
      </c>
      <c r="Q134" s="142">
        <v>408</v>
      </c>
      <c r="R134" s="142">
        <v>165</v>
      </c>
      <c r="S134" s="142">
        <v>118</v>
      </c>
      <c r="T134" s="142">
        <v>0</v>
      </c>
      <c r="U134" s="142">
        <v>0</v>
      </c>
      <c r="V134" s="142">
        <v>0</v>
      </c>
      <c r="W134" s="142">
        <v>1133915</v>
      </c>
      <c r="X134" s="204">
        <v>1199651</v>
      </c>
      <c r="Y134" s="205">
        <v>8185599.8514911486</v>
      </c>
      <c r="Z134" s="221">
        <v>9391845</v>
      </c>
      <c r="AA134" s="220">
        <v>8674726</v>
      </c>
      <c r="AB134" s="218"/>
      <c r="AC134" s="218">
        <v>253049</v>
      </c>
      <c r="AD134" s="218">
        <v>201019</v>
      </c>
      <c r="AE134" s="218">
        <v>232057</v>
      </c>
      <c r="AF134" s="218">
        <v>30994</v>
      </c>
      <c r="AG134" s="218">
        <v>64633</v>
      </c>
      <c r="AH134" s="218">
        <v>3529844</v>
      </c>
      <c r="AI134" s="218">
        <v>1379193</v>
      </c>
      <c r="AJ134" s="218">
        <v>1030136</v>
      </c>
      <c r="AK134" s="218">
        <v>56890</v>
      </c>
      <c r="AL134" s="218">
        <v>72694</v>
      </c>
      <c r="AM134" s="218">
        <v>45271</v>
      </c>
      <c r="AN134" s="218">
        <v>807</v>
      </c>
      <c r="AO134" s="218">
        <v>26325</v>
      </c>
      <c r="AP134" s="218">
        <v>9662</v>
      </c>
      <c r="AQ134" s="218">
        <v>5468</v>
      </c>
      <c r="AR134" s="218">
        <v>2</v>
      </c>
      <c r="AS134" s="218">
        <v>23</v>
      </c>
      <c r="AT134" s="218">
        <v>12</v>
      </c>
      <c r="AU134" s="218">
        <v>4759388</v>
      </c>
      <c r="AV134" s="220">
        <v>5140073</v>
      </c>
      <c r="AW134" s="219">
        <v>33384283.474619303</v>
      </c>
    </row>
    <row r="135" spans="1:49" ht="15" customHeight="1">
      <c r="A135" s="541">
        <v>39934</v>
      </c>
      <c r="B135" s="245">
        <v>2699138.6752194338</v>
      </c>
      <c r="C135" s="204">
        <v>2554054</v>
      </c>
      <c r="D135" s="142"/>
      <c r="E135" s="142">
        <v>41634</v>
      </c>
      <c r="F135" s="142">
        <v>1062.6752194336666</v>
      </c>
      <c r="G135" s="142">
        <v>83741</v>
      </c>
      <c r="H135" s="142">
        <v>18647</v>
      </c>
      <c r="I135" s="142">
        <v>14820</v>
      </c>
      <c r="J135" s="142">
        <v>881055</v>
      </c>
      <c r="K135" s="142">
        <v>281486</v>
      </c>
      <c r="L135" s="142">
        <v>217606</v>
      </c>
      <c r="M135" s="142">
        <v>9029</v>
      </c>
      <c r="N135" s="142">
        <v>8239</v>
      </c>
      <c r="O135" s="142">
        <v>5302</v>
      </c>
      <c r="P135" s="142">
        <v>11</v>
      </c>
      <c r="Q135" s="142">
        <v>400</v>
      </c>
      <c r="R135" s="142">
        <v>166</v>
      </c>
      <c r="S135" s="142">
        <v>117</v>
      </c>
      <c r="T135" s="142">
        <v>0</v>
      </c>
      <c r="U135" s="142">
        <v>0</v>
      </c>
      <c r="V135" s="142">
        <v>0</v>
      </c>
      <c r="W135" s="142">
        <v>1128340</v>
      </c>
      <c r="X135" s="204">
        <v>1195206</v>
      </c>
      <c r="Y135" s="205">
        <v>8147502.4529568925</v>
      </c>
      <c r="Z135" s="221">
        <v>9222655.7843151987</v>
      </c>
      <c r="AA135" s="220">
        <v>8503053</v>
      </c>
      <c r="AB135" s="218"/>
      <c r="AC135" s="218">
        <v>249214</v>
      </c>
      <c r="AD135" s="218">
        <v>205999.78431519371</v>
      </c>
      <c r="AE135" s="218">
        <v>233299</v>
      </c>
      <c r="AF135" s="218">
        <v>31090</v>
      </c>
      <c r="AG135" s="218">
        <v>64574</v>
      </c>
      <c r="AH135" s="218">
        <v>3512783</v>
      </c>
      <c r="AI135" s="218">
        <v>1382184</v>
      </c>
      <c r="AJ135" s="218">
        <v>1026621</v>
      </c>
      <c r="AK135" s="218">
        <v>56761</v>
      </c>
      <c r="AL135" s="218">
        <v>73309</v>
      </c>
      <c r="AM135" s="218">
        <v>45228</v>
      </c>
      <c r="AN135" s="218">
        <v>802</v>
      </c>
      <c r="AO135" s="218">
        <v>26079</v>
      </c>
      <c r="AP135" s="218">
        <v>9684</v>
      </c>
      <c r="AQ135" s="218">
        <v>5421</v>
      </c>
      <c r="AR135" s="218">
        <v>2</v>
      </c>
      <c r="AS135" s="218">
        <v>23</v>
      </c>
      <c r="AT135" s="218">
        <v>12</v>
      </c>
      <c r="AU135" s="218">
        <v>4738283</v>
      </c>
      <c r="AV135" s="220">
        <v>5126201</v>
      </c>
      <c r="AW135" s="219">
        <v>32942748.180079121</v>
      </c>
    </row>
    <row r="136" spans="1:49" ht="15" customHeight="1">
      <c r="A136" s="541">
        <v>39904</v>
      </c>
      <c r="B136" s="245">
        <v>2698661.5166018638</v>
      </c>
      <c r="C136" s="204">
        <v>2565944</v>
      </c>
      <c r="D136" s="142"/>
      <c r="E136" s="142">
        <v>25659</v>
      </c>
      <c r="F136" s="142">
        <v>1057.5166018636003</v>
      </c>
      <c r="G136" s="142">
        <v>85840</v>
      </c>
      <c r="H136" s="142">
        <v>20161</v>
      </c>
      <c r="I136" s="142">
        <v>14797</v>
      </c>
      <c r="J136" s="142">
        <v>875127</v>
      </c>
      <c r="K136" s="142">
        <v>279731</v>
      </c>
      <c r="L136" s="142">
        <v>216296</v>
      </c>
      <c r="M136" s="142">
        <v>9023</v>
      </c>
      <c r="N136" s="142">
        <v>8208</v>
      </c>
      <c r="O136" s="142">
        <v>5286</v>
      </c>
      <c r="P136" s="142">
        <v>11</v>
      </c>
      <c r="Q136" s="142">
        <v>393</v>
      </c>
      <c r="R136" s="142">
        <v>165</v>
      </c>
      <c r="S136" s="142">
        <v>116</v>
      </c>
      <c r="T136" s="142">
        <v>0</v>
      </c>
      <c r="U136" s="142">
        <v>0</v>
      </c>
      <c r="V136" s="142">
        <v>0</v>
      </c>
      <c r="W136" s="142">
        <v>1121049</v>
      </c>
      <c r="X136" s="204">
        <v>1187455</v>
      </c>
      <c r="Y136" s="205">
        <v>8145770.994536058</v>
      </c>
      <c r="Z136" s="221">
        <v>9138149.7853622083</v>
      </c>
      <c r="AA136" s="220">
        <v>8410234</v>
      </c>
      <c r="AB136" s="218"/>
      <c r="AC136" s="218">
        <v>253043</v>
      </c>
      <c r="AD136" s="218">
        <v>204999.78536220727</v>
      </c>
      <c r="AE136" s="218">
        <v>237056</v>
      </c>
      <c r="AF136" s="218">
        <v>32817</v>
      </c>
      <c r="AG136" s="218">
        <v>64548</v>
      </c>
      <c r="AH136" s="218">
        <v>3492424</v>
      </c>
      <c r="AI136" s="218">
        <v>1375114</v>
      </c>
      <c r="AJ136" s="218">
        <v>1021315</v>
      </c>
      <c r="AK136" s="218">
        <v>56759</v>
      </c>
      <c r="AL136" s="218">
        <v>73337</v>
      </c>
      <c r="AM136" s="218">
        <v>45225</v>
      </c>
      <c r="AN136" s="218">
        <v>799</v>
      </c>
      <c r="AO136" s="218">
        <v>25721</v>
      </c>
      <c r="AP136" s="218">
        <v>9570</v>
      </c>
      <c r="AQ136" s="218">
        <v>5343</v>
      </c>
      <c r="AR136" s="218">
        <v>2</v>
      </c>
      <c r="AS136" s="218">
        <v>23</v>
      </c>
      <c r="AT136" s="218">
        <v>12</v>
      </c>
      <c r="AU136" s="218">
        <v>4712148</v>
      </c>
      <c r="AV136" s="220">
        <v>5098297</v>
      </c>
      <c r="AW136" s="219">
        <v>32620317.207076918</v>
      </c>
    </row>
    <row r="137" spans="1:49" ht="15" customHeight="1">
      <c r="A137" s="541">
        <v>39873</v>
      </c>
      <c r="B137" s="245">
        <v>2730879.3579751113</v>
      </c>
      <c r="C137" s="204">
        <v>2580529</v>
      </c>
      <c r="D137" s="142"/>
      <c r="E137" s="142">
        <v>42748</v>
      </c>
      <c r="F137" s="142">
        <v>1052.3579751112607</v>
      </c>
      <c r="G137" s="142">
        <v>85199</v>
      </c>
      <c r="H137" s="142">
        <v>21351</v>
      </c>
      <c r="I137" s="142">
        <v>14776</v>
      </c>
      <c r="J137" s="142">
        <v>869756</v>
      </c>
      <c r="K137" s="142">
        <v>277980</v>
      </c>
      <c r="L137" s="142">
        <v>215020</v>
      </c>
      <c r="M137" s="142">
        <v>9009</v>
      </c>
      <c r="N137" s="142">
        <v>8170</v>
      </c>
      <c r="O137" s="142">
        <v>5275</v>
      </c>
      <c r="P137" s="142">
        <v>11</v>
      </c>
      <c r="Q137" s="142">
        <v>390</v>
      </c>
      <c r="R137" s="142">
        <v>159</v>
      </c>
      <c r="S137" s="142">
        <v>114</v>
      </c>
      <c r="T137" s="142">
        <v>0</v>
      </c>
      <c r="U137" s="142">
        <v>0</v>
      </c>
      <c r="V137" s="142">
        <v>0</v>
      </c>
      <c r="W137" s="142">
        <v>1114351</v>
      </c>
      <c r="X137" s="204">
        <v>1180251</v>
      </c>
      <c r="Y137" s="205">
        <v>8181229.7958898395</v>
      </c>
      <c r="Z137" s="221">
        <v>9096284.6351032704</v>
      </c>
      <c r="AA137" s="220">
        <v>8362290</v>
      </c>
      <c r="AB137" s="218"/>
      <c r="AC137" s="218">
        <v>257844</v>
      </c>
      <c r="AD137" s="218">
        <v>203999.63510326997</v>
      </c>
      <c r="AE137" s="218">
        <v>238156</v>
      </c>
      <c r="AF137" s="218">
        <v>33995</v>
      </c>
      <c r="AG137" s="218">
        <v>64460</v>
      </c>
      <c r="AH137" s="218">
        <v>3474567</v>
      </c>
      <c r="AI137" s="218">
        <v>1368065</v>
      </c>
      <c r="AJ137" s="218">
        <v>1016240</v>
      </c>
      <c r="AK137" s="218">
        <v>56724</v>
      </c>
      <c r="AL137" s="218">
        <v>73255</v>
      </c>
      <c r="AM137" s="218">
        <v>45207</v>
      </c>
      <c r="AN137" s="218">
        <v>779</v>
      </c>
      <c r="AO137" s="218">
        <v>25217</v>
      </c>
      <c r="AP137" s="218">
        <v>9117</v>
      </c>
      <c r="AQ137" s="218">
        <v>5156</v>
      </c>
      <c r="AR137" s="218">
        <v>2</v>
      </c>
      <c r="AS137" s="218">
        <v>24</v>
      </c>
      <c r="AT137" s="218">
        <v>12</v>
      </c>
      <c r="AU137" s="218">
        <v>4688364</v>
      </c>
      <c r="AV137" s="220">
        <v>5072210</v>
      </c>
      <c r="AW137" s="219">
        <v>32488432.423182625</v>
      </c>
    </row>
    <row r="138" spans="1:49" ht="15" customHeight="1">
      <c r="A138" s="541">
        <v>39845</v>
      </c>
      <c r="B138" s="245">
        <v>2761623.8515296662</v>
      </c>
      <c r="C138" s="204">
        <v>2621374</v>
      </c>
      <c r="D138" s="142"/>
      <c r="E138" s="142">
        <v>41251</v>
      </c>
      <c r="F138" s="142">
        <v>1045.5826734726506</v>
      </c>
      <c r="G138" s="142">
        <v>82665</v>
      </c>
      <c r="H138" s="142">
        <v>15288.26885619323</v>
      </c>
      <c r="I138" s="142">
        <v>14763</v>
      </c>
      <c r="J138" s="142">
        <v>865777</v>
      </c>
      <c r="K138" s="142">
        <v>276101</v>
      </c>
      <c r="L138" s="142">
        <v>213846</v>
      </c>
      <c r="M138" s="142">
        <v>8988</v>
      </c>
      <c r="N138" s="142">
        <v>8135</v>
      </c>
      <c r="O138" s="142">
        <v>5263</v>
      </c>
      <c r="P138" s="142">
        <v>11</v>
      </c>
      <c r="Q138" s="142">
        <v>381</v>
      </c>
      <c r="R138" s="142">
        <v>155</v>
      </c>
      <c r="S138" s="142">
        <v>111</v>
      </c>
      <c r="T138" s="142">
        <v>0</v>
      </c>
      <c r="U138" s="142">
        <v>0</v>
      </c>
      <c r="V138" s="142">
        <v>0</v>
      </c>
      <c r="W138" s="142">
        <v>1109140</v>
      </c>
      <c r="X138" s="204">
        <v>1174311</v>
      </c>
      <c r="Y138" s="205">
        <v>8249784.7400778178</v>
      </c>
      <c r="Z138" s="221">
        <v>9208313.9999999981</v>
      </c>
      <c r="AA138" s="220">
        <v>8481011</v>
      </c>
      <c r="AB138" s="218"/>
      <c r="AC138" s="218">
        <v>248034</v>
      </c>
      <c r="AD138" s="218">
        <v>202999.99999999991</v>
      </c>
      <c r="AE138" s="218">
        <v>240889</v>
      </c>
      <c r="AF138" s="218">
        <v>35380</v>
      </c>
      <c r="AG138" s="218">
        <v>64367</v>
      </c>
      <c r="AH138" s="218">
        <v>3459869</v>
      </c>
      <c r="AI138" s="218">
        <v>1360633</v>
      </c>
      <c r="AJ138" s="218">
        <v>1011261</v>
      </c>
      <c r="AK138" s="218">
        <v>56697</v>
      </c>
      <c r="AL138" s="218">
        <v>73174</v>
      </c>
      <c r="AM138" s="218">
        <v>45182</v>
      </c>
      <c r="AN138" s="218">
        <v>771</v>
      </c>
      <c r="AO138" s="218">
        <v>24622</v>
      </c>
      <c r="AP138" s="218">
        <v>8985</v>
      </c>
      <c r="AQ138" s="218">
        <v>5068</v>
      </c>
      <c r="AR138" s="218">
        <v>2</v>
      </c>
      <c r="AS138" s="218">
        <v>24</v>
      </c>
      <c r="AT138" s="218">
        <v>13</v>
      </c>
      <c r="AU138" s="218">
        <v>4667852</v>
      </c>
      <c r="AV138" s="220">
        <v>5049144</v>
      </c>
      <c r="AW138" s="219">
        <v>32473168.271961752</v>
      </c>
    </row>
    <row r="139" spans="1:49" ht="15" customHeight="1" thickBot="1">
      <c r="A139" s="542">
        <v>39814</v>
      </c>
      <c r="B139" s="539">
        <v>2829990.935319378</v>
      </c>
      <c r="C139" s="208">
        <v>2688981</v>
      </c>
      <c r="D139" s="148"/>
      <c r="E139" s="148">
        <v>41411</v>
      </c>
      <c r="F139" s="148">
        <v>1040.432019908746</v>
      </c>
      <c r="G139" s="148">
        <v>84809</v>
      </c>
      <c r="H139" s="148">
        <v>13749.503299468979</v>
      </c>
      <c r="I139" s="148">
        <v>14756</v>
      </c>
      <c r="J139" s="148">
        <v>861769</v>
      </c>
      <c r="K139" s="148">
        <v>274331</v>
      </c>
      <c r="L139" s="148">
        <v>212863</v>
      </c>
      <c r="M139" s="148">
        <v>8969</v>
      </c>
      <c r="N139" s="148">
        <v>8133</v>
      </c>
      <c r="O139" s="148">
        <v>5272</v>
      </c>
      <c r="P139" s="148">
        <v>11</v>
      </c>
      <c r="Q139" s="148">
        <v>364</v>
      </c>
      <c r="R139" s="148">
        <v>158</v>
      </c>
      <c r="S139" s="148">
        <v>112</v>
      </c>
      <c r="T139" s="148">
        <v>0</v>
      </c>
      <c r="U139" s="148">
        <v>0</v>
      </c>
      <c r="V139" s="148">
        <v>0</v>
      </c>
      <c r="W139" s="148">
        <v>1104116</v>
      </c>
      <c r="X139" s="208">
        <v>1168491</v>
      </c>
      <c r="Y139" s="209">
        <v>8388164.7139145918</v>
      </c>
      <c r="Z139" s="223">
        <v>9533682.9999999981</v>
      </c>
      <c r="AA139" s="224">
        <v>8802989</v>
      </c>
      <c r="AB139" s="225"/>
      <c r="AC139" s="225">
        <v>249292</v>
      </c>
      <c r="AD139" s="225">
        <v>202000</v>
      </c>
      <c r="AE139" s="225">
        <v>247583</v>
      </c>
      <c r="AF139" s="225">
        <v>31819.000000000007</v>
      </c>
      <c r="AG139" s="225">
        <v>64399</v>
      </c>
      <c r="AH139" s="225">
        <v>3443582</v>
      </c>
      <c r="AI139" s="225">
        <v>1353590</v>
      </c>
      <c r="AJ139" s="225">
        <v>1006011</v>
      </c>
      <c r="AK139" s="225">
        <v>56666</v>
      </c>
      <c r="AL139" s="225">
        <v>73223</v>
      </c>
      <c r="AM139" s="225">
        <v>45208</v>
      </c>
      <c r="AN139" s="225">
        <v>776</v>
      </c>
      <c r="AO139" s="225">
        <v>23435</v>
      </c>
      <c r="AP139" s="225">
        <v>8998</v>
      </c>
      <c r="AQ139" s="225">
        <v>5071</v>
      </c>
      <c r="AR139" s="225">
        <v>2</v>
      </c>
      <c r="AS139" s="225">
        <v>25</v>
      </c>
      <c r="AT139" s="225">
        <v>13</v>
      </c>
      <c r="AU139" s="225">
        <v>4645163</v>
      </c>
      <c r="AV139" s="224">
        <v>5024696</v>
      </c>
      <c r="AW139" s="226">
        <v>33104723.259553432</v>
      </c>
    </row>
    <row r="140" spans="1:49" ht="15" customHeight="1">
      <c r="AA140" s="166"/>
    </row>
    <row r="141" spans="1:49" ht="15" customHeight="1">
      <c r="B141" s="836" t="s">
        <v>213</v>
      </c>
      <c r="C141" s="836"/>
      <c r="D141" s="836"/>
      <c r="E141" s="836"/>
      <c r="F141" s="836"/>
      <c r="G141" s="836"/>
      <c r="H141" s="836"/>
      <c r="I141" s="836"/>
      <c r="J141" s="836"/>
      <c r="K141" s="836"/>
    </row>
    <row r="142" spans="1:49" ht="15" customHeight="1"/>
    <row r="143" spans="1:49" ht="15" customHeight="1"/>
    <row r="144" spans="1:49"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spans="45:49" ht="15" customHeight="1"/>
    <row r="162" spans="45:49" ht="15" customHeight="1"/>
    <row r="163" spans="45:49" ht="15" customHeight="1"/>
    <row r="164" spans="45:49" ht="15" customHeight="1"/>
    <row r="165" spans="45:49" ht="15" customHeight="1"/>
    <row r="166" spans="45:49" ht="15" customHeight="1">
      <c r="AU166" s="164"/>
      <c r="AV166" s="167"/>
      <c r="AW166" s="164"/>
    </row>
    <row r="167" spans="45:49" ht="15" customHeight="1">
      <c r="AS167" s="168"/>
      <c r="AT167" s="165"/>
      <c r="AU167" s="164"/>
      <c r="AV167" s="169"/>
    </row>
    <row r="168" spans="45:49" ht="15" customHeight="1"/>
    <row r="169" spans="45:49" ht="15" customHeight="1"/>
    <row r="170" spans="45:49" ht="15" customHeight="1"/>
    <row r="171" spans="45:49" ht="15" customHeight="1"/>
    <row r="172" spans="45:49" ht="15" customHeight="1"/>
    <row r="173" spans="45:49" ht="15" customHeight="1"/>
    <row r="174" spans="45:49" ht="15" customHeight="1"/>
    <row r="175" spans="45:49" ht="15" customHeight="1"/>
    <row r="176" spans="45:49" ht="15" customHeight="1"/>
    <row r="177" ht="15" customHeight="1"/>
    <row r="178" ht="15" customHeight="1"/>
    <row r="179" ht="15" customHeight="1"/>
    <row r="180" ht="15" customHeight="1"/>
    <row r="181" ht="15" customHeight="1"/>
  </sheetData>
  <mergeCells count="67">
    <mergeCell ref="AI5:AI6"/>
    <mergeCell ref="AG4:AJ4"/>
    <mergeCell ref="B2:Y2"/>
    <mergeCell ref="Z2:AW2"/>
    <mergeCell ref="AM5:AM6"/>
    <mergeCell ref="AK4:AM4"/>
    <mergeCell ref="AN4:AQ4"/>
    <mergeCell ref="AR4:AT4"/>
    <mergeCell ref="J5:J6"/>
    <mergeCell ref="I3:O3"/>
    <mergeCell ref="P3:V3"/>
    <mergeCell ref="AN5:AN6"/>
    <mergeCell ref="AO5:AO6"/>
    <mergeCell ref="AP5:AP6"/>
    <mergeCell ref="AQ5:AQ6"/>
    <mergeCell ref="AR5:AR6"/>
    <mergeCell ref="AG5:AG6"/>
    <mergeCell ref="AH5:AH6"/>
    <mergeCell ref="I4:L4"/>
    <mergeCell ref="M4:O4"/>
    <mergeCell ref="P4:S4"/>
    <mergeCell ref="M5:M6"/>
    <mergeCell ref="N5:N6"/>
    <mergeCell ref="O5:O6"/>
    <mergeCell ref="AU3:AU6"/>
    <mergeCell ref="AL5:AL6"/>
    <mergeCell ref="AS5:AS6"/>
    <mergeCell ref="AT5:AT6"/>
    <mergeCell ref="AJ5:AJ6"/>
    <mergeCell ref="AK5:AK6"/>
    <mergeCell ref="B141:K141"/>
    <mergeCell ref="AG3:AM3"/>
    <mergeCell ref="Q5:Q6"/>
    <mergeCell ref="AV3:AV6"/>
    <mergeCell ref="W3:W6"/>
    <mergeCell ref="X3:X6"/>
    <mergeCell ref="Y3:Y6"/>
    <mergeCell ref="T4:V4"/>
    <mergeCell ref="T5:T6"/>
    <mergeCell ref="U5:U6"/>
    <mergeCell ref="V5:V6"/>
    <mergeCell ref="AE5:AE6"/>
    <mergeCell ref="AF5:AF6"/>
    <mergeCell ref="Z5:Z6"/>
    <mergeCell ref="AA5:AA6"/>
    <mergeCell ref="AN3:AT3"/>
    <mergeCell ref="B5:B6"/>
    <mergeCell ref="R5:R6"/>
    <mergeCell ref="AB5:AB6"/>
    <mergeCell ref="K5:K6"/>
    <mergeCell ref="P5:P6"/>
    <mergeCell ref="A2:A6"/>
    <mergeCell ref="B1:AA1"/>
    <mergeCell ref="AW3:AW6"/>
    <mergeCell ref="AC5:AC6"/>
    <mergeCell ref="AD5:AD6"/>
    <mergeCell ref="C5:C6"/>
    <mergeCell ref="D5:D6"/>
    <mergeCell ref="E5:E6"/>
    <mergeCell ref="F5:F6"/>
    <mergeCell ref="L5:L6"/>
    <mergeCell ref="S5:S6"/>
    <mergeCell ref="G5:G6"/>
    <mergeCell ref="H5:H6"/>
    <mergeCell ref="I5:I6"/>
    <mergeCell ref="B3:H4"/>
    <mergeCell ref="Z3:AF4"/>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Y141"/>
  <sheetViews>
    <sheetView zoomScale="90" zoomScaleNormal="90" workbookViewId="0">
      <pane xSplit="1" ySplit="6" topLeftCell="B7" activePane="bottomRight" state="frozen"/>
      <selection pane="topRight" activeCell="B1" sqref="B1"/>
      <selection pane="bottomLeft" activeCell="A7" sqref="A7"/>
      <selection pane="bottomRight" activeCell="D9" sqref="D9"/>
    </sheetView>
  </sheetViews>
  <sheetFormatPr baseColWidth="10" defaultColWidth="8.83203125" defaultRowHeight="14"/>
  <cols>
    <col min="1" max="1" width="13.33203125" style="192" customWidth="1"/>
    <col min="2" max="3" width="11.83203125" style="108" customWidth="1"/>
    <col min="4" max="13" width="11.83203125" style="4" customWidth="1"/>
    <col min="14" max="14" width="12.6640625" style="4" customWidth="1"/>
    <col min="15" max="20" width="11.83203125" style="4" customWidth="1"/>
    <col min="21" max="21" width="12.83203125" style="4" customWidth="1"/>
    <col min="22" max="23" width="11.83203125" style="4" customWidth="1"/>
    <col min="24" max="24" width="11.83203125" style="108" customWidth="1"/>
    <col min="25" max="26" width="11.83203125" style="4" customWidth="1"/>
    <col min="27" max="28" width="11.83203125" style="108" customWidth="1"/>
    <col min="29" max="48" width="11.83203125" style="4" customWidth="1"/>
    <col min="49" max="49" width="11.83203125" style="108" customWidth="1"/>
    <col min="50" max="51" width="11.83203125" style="4" customWidth="1"/>
    <col min="52" max="16384" width="8.83203125" style="4"/>
  </cols>
  <sheetData>
    <row r="1" spans="1:51" ht="40" customHeight="1" thickBot="1">
      <c r="A1" s="187"/>
      <c r="B1" s="913" t="s">
        <v>189</v>
      </c>
      <c r="C1" s="913"/>
      <c r="D1" s="913"/>
      <c r="E1" s="913"/>
      <c r="F1" s="913"/>
      <c r="G1" s="913"/>
      <c r="H1" s="913"/>
      <c r="I1" s="913"/>
      <c r="J1" s="913"/>
      <c r="K1" s="913"/>
      <c r="L1" s="913"/>
      <c r="M1" s="913"/>
      <c r="N1" s="913"/>
      <c r="O1" s="913"/>
      <c r="P1" s="913"/>
      <c r="Q1" s="913"/>
      <c r="R1" s="913"/>
      <c r="S1" s="913"/>
      <c r="T1" s="913"/>
      <c r="U1" s="913"/>
      <c r="V1" s="913"/>
      <c r="W1" s="913"/>
      <c r="X1" s="913"/>
      <c r="Y1" s="913"/>
      <c r="Z1" s="913"/>
      <c r="AA1" s="170"/>
      <c r="AB1" s="171"/>
      <c r="AC1" s="163"/>
      <c r="AD1" s="163"/>
      <c r="AE1" s="163"/>
      <c r="AF1" s="163"/>
      <c r="AG1" s="163"/>
      <c r="AH1" s="163"/>
      <c r="AI1" s="163"/>
      <c r="AJ1" s="163"/>
      <c r="AK1" s="163"/>
      <c r="AL1" s="163"/>
      <c r="AM1" s="163"/>
      <c r="AN1" s="163"/>
      <c r="AO1" s="163"/>
      <c r="AP1" s="163"/>
      <c r="AQ1" s="163"/>
      <c r="AR1" s="163"/>
      <c r="AS1" s="163"/>
      <c r="AT1" s="163"/>
      <c r="AU1" s="163"/>
      <c r="AV1" s="163"/>
      <c r="AW1" s="166"/>
      <c r="AX1" s="163"/>
      <c r="AY1" s="163"/>
    </row>
    <row r="2" spans="1:51" s="3" customFormat="1" ht="16" customHeight="1" thickBot="1">
      <c r="A2" s="893" t="s">
        <v>9</v>
      </c>
      <c r="B2" s="914" t="s">
        <v>0</v>
      </c>
      <c r="C2" s="915"/>
      <c r="D2" s="915"/>
      <c r="E2" s="915"/>
      <c r="F2" s="915"/>
      <c r="G2" s="915"/>
      <c r="H2" s="915"/>
      <c r="I2" s="915"/>
      <c r="J2" s="915"/>
      <c r="K2" s="915"/>
      <c r="L2" s="915"/>
      <c r="M2" s="915"/>
      <c r="N2" s="915"/>
      <c r="O2" s="915"/>
      <c r="P2" s="915"/>
      <c r="Q2" s="915"/>
      <c r="R2" s="915"/>
      <c r="S2" s="915"/>
      <c r="T2" s="915"/>
      <c r="U2" s="915"/>
      <c r="V2" s="915"/>
      <c r="W2" s="915"/>
      <c r="X2" s="915"/>
      <c r="Y2" s="915"/>
      <c r="Z2" s="916"/>
      <c r="AA2" s="917" t="s">
        <v>1</v>
      </c>
      <c r="AB2" s="918"/>
      <c r="AC2" s="918"/>
      <c r="AD2" s="918"/>
      <c r="AE2" s="918"/>
      <c r="AF2" s="918"/>
      <c r="AG2" s="918"/>
      <c r="AH2" s="918"/>
      <c r="AI2" s="918"/>
      <c r="AJ2" s="918"/>
      <c r="AK2" s="918"/>
      <c r="AL2" s="918"/>
      <c r="AM2" s="918"/>
      <c r="AN2" s="918"/>
      <c r="AO2" s="918"/>
      <c r="AP2" s="918"/>
      <c r="AQ2" s="918"/>
      <c r="AR2" s="918"/>
      <c r="AS2" s="918"/>
      <c r="AT2" s="918"/>
      <c r="AU2" s="918"/>
      <c r="AV2" s="918"/>
      <c r="AW2" s="918"/>
      <c r="AX2" s="918"/>
      <c r="AY2" s="919"/>
    </row>
    <row r="3" spans="1:51" s="3" customFormat="1" ht="13" customHeight="1">
      <c r="A3" s="894"/>
      <c r="B3" s="899" t="s">
        <v>25</v>
      </c>
      <c r="C3" s="900"/>
      <c r="D3" s="900"/>
      <c r="E3" s="900"/>
      <c r="F3" s="900"/>
      <c r="G3" s="900"/>
      <c r="H3" s="901"/>
      <c r="I3" s="905" t="s">
        <v>26</v>
      </c>
      <c r="J3" s="906"/>
      <c r="K3" s="906"/>
      <c r="L3" s="906"/>
      <c r="M3" s="906"/>
      <c r="N3" s="906"/>
      <c r="O3" s="907"/>
      <c r="P3" s="906" t="s">
        <v>27</v>
      </c>
      <c r="Q3" s="906"/>
      <c r="R3" s="906"/>
      <c r="S3" s="906"/>
      <c r="T3" s="906"/>
      <c r="U3" s="906"/>
      <c r="V3" s="906"/>
      <c r="W3" s="911" t="s">
        <v>271</v>
      </c>
      <c r="X3" s="911" t="s">
        <v>28</v>
      </c>
      <c r="Y3" s="901" t="s">
        <v>29</v>
      </c>
      <c r="Z3" s="901" t="s">
        <v>30</v>
      </c>
      <c r="AA3" s="938" t="s">
        <v>25</v>
      </c>
      <c r="AB3" s="939"/>
      <c r="AC3" s="939"/>
      <c r="AD3" s="939"/>
      <c r="AE3" s="939"/>
      <c r="AF3" s="939"/>
      <c r="AG3" s="921"/>
      <c r="AH3" s="943" t="s">
        <v>26</v>
      </c>
      <c r="AI3" s="934"/>
      <c r="AJ3" s="934"/>
      <c r="AK3" s="934"/>
      <c r="AL3" s="934"/>
      <c r="AM3" s="934"/>
      <c r="AN3" s="935"/>
      <c r="AO3" s="934" t="s">
        <v>27</v>
      </c>
      <c r="AP3" s="934"/>
      <c r="AQ3" s="934"/>
      <c r="AR3" s="934"/>
      <c r="AS3" s="934"/>
      <c r="AT3" s="934"/>
      <c r="AU3" s="935"/>
      <c r="AV3" s="932" t="s">
        <v>271</v>
      </c>
      <c r="AW3" s="932" t="s">
        <v>28</v>
      </c>
      <c r="AX3" s="921" t="s">
        <v>29</v>
      </c>
      <c r="AY3" s="921" t="s">
        <v>30</v>
      </c>
    </row>
    <row r="4" spans="1:51" s="3" customFormat="1" ht="14" customHeight="1" thickBot="1">
      <c r="A4" s="894"/>
      <c r="B4" s="902"/>
      <c r="C4" s="903"/>
      <c r="D4" s="903"/>
      <c r="E4" s="903"/>
      <c r="F4" s="903"/>
      <c r="G4" s="903"/>
      <c r="H4" s="904"/>
      <c r="I4" s="908"/>
      <c r="J4" s="909"/>
      <c r="K4" s="909"/>
      <c r="L4" s="909"/>
      <c r="M4" s="909"/>
      <c r="N4" s="909"/>
      <c r="O4" s="910"/>
      <c r="P4" s="909"/>
      <c r="Q4" s="909"/>
      <c r="R4" s="909"/>
      <c r="S4" s="909"/>
      <c r="T4" s="909"/>
      <c r="U4" s="909"/>
      <c r="V4" s="909"/>
      <c r="W4" s="912"/>
      <c r="X4" s="912"/>
      <c r="Y4" s="920"/>
      <c r="Z4" s="920"/>
      <c r="AA4" s="940"/>
      <c r="AB4" s="941"/>
      <c r="AC4" s="941"/>
      <c r="AD4" s="941"/>
      <c r="AE4" s="941"/>
      <c r="AF4" s="941"/>
      <c r="AG4" s="942"/>
      <c r="AH4" s="944"/>
      <c r="AI4" s="936"/>
      <c r="AJ4" s="936"/>
      <c r="AK4" s="936"/>
      <c r="AL4" s="936"/>
      <c r="AM4" s="936"/>
      <c r="AN4" s="937"/>
      <c r="AO4" s="936"/>
      <c r="AP4" s="936"/>
      <c r="AQ4" s="936"/>
      <c r="AR4" s="936"/>
      <c r="AS4" s="936"/>
      <c r="AT4" s="936"/>
      <c r="AU4" s="937"/>
      <c r="AV4" s="933"/>
      <c r="AW4" s="933"/>
      <c r="AX4" s="922"/>
      <c r="AY4" s="922"/>
    </row>
    <row r="5" spans="1:51" s="3" customFormat="1" ht="36.75" customHeight="1" thickBot="1">
      <c r="A5" s="894"/>
      <c r="B5" s="338"/>
      <c r="C5" s="923" t="s">
        <v>31</v>
      </c>
      <c r="D5" s="924"/>
      <c r="E5" s="924"/>
      <c r="F5" s="924"/>
      <c r="G5" s="925"/>
      <c r="H5" s="339"/>
      <c r="I5" s="926" t="s">
        <v>190</v>
      </c>
      <c r="J5" s="927"/>
      <c r="K5" s="927"/>
      <c r="L5" s="928"/>
      <c r="M5" s="926" t="s">
        <v>32</v>
      </c>
      <c r="N5" s="927"/>
      <c r="O5" s="928"/>
      <c r="P5" s="926" t="s">
        <v>191</v>
      </c>
      <c r="Q5" s="927"/>
      <c r="R5" s="927"/>
      <c r="S5" s="928"/>
      <c r="T5" s="926" t="s">
        <v>192</v>
      </c>
      <c r="U5" s="927"/>
      <c r="V5" s="927"/>
      <c r="W5" s="912"/>
      <c r="X5" s="912"/>
      <c r="Y5" s="920"/>
      <c r="Z5" s="920"/>
      <c r="AA5" s="340"/>
      <c r="AB5" s="929" t="s">
        <v>33</v>
      </c>
      <c r="AC5" s="930"/>
      <c r="AD5" s="930"/>
      <c r="AE5" s="930"/>
      <c r="AF5" s="931"/>
      <c r="AG5" s="341"/>
      <c r="AH5" s="896" t="s">
        <v>193</v>
      </c>
      <c r="AI5" s="897"/>
      <c r="AJ5" s="897"/>
      <c r="AK5" s="898"/>
      <c r="AL5" s="896" t="s">
        <v>194</v>
      </c>
      <c r="AM5" s="897"/>
      <c r="AN5" s="898"/>
      <c r="AO5" s="896" t="s">
        <v>195</v>
      </c>
      <c r="AP5" s="897"/>
      <c r="AQ5" s="897"/>
      <c r="AR5" s="898"/>
      <c r="AS5" s="896" t="s">
        <v>196</v>
      </c>
      <c r="AT5" s="897"/>
      <c r="AU5" s="897"/>
      <c r="AV5" s="933"/>
      <c r="AW5" s="933"/>
      <c r="AX5" s="922"/>
      <c r="AY5" s="922"/>
    </row>
    <row r="6" spans="1:51" s="3" customFormat="1" ht="109" customHeight="1" thickBot="1">
      <c r="A6" s="895"/>
      <c r="B6" s="342" t="s">
        <v>34</v>
      </c>
      <c r="C6" s="343" t="s">
        <v>35</v>
      </c>
      <c r="D6" s="344" t="s">
        <v>36</v>
      </c>
      <c r="E6" s="345" t="s">
        <v>197</v>
      </c>
      <c r="F6" s="346" t="s">
        <v>37</v>
      </c>
      <c r="G6" s="347" t="s">
        <v>198</v>
      </c>
      <c r="H6" s="343" t="s">
        <v>38</v>
      </c>
      <c r="I6" s="344" t="s">
        <v>39</v>
      </c>
      <c r="J6" s="344" t="s">
        <v>40</v>
      </c>
      <c r="K6" s="348" t="s">
        <v>41</v>
      </c>
      <c r="L6" s="349" t="s">
        <v>42</v>
      </c>
      <c r="M6" s="344" t="s">
        <v>43</v>
      </c>
      <c r="N6" s="348" t="s">
        <v>199</v>
      </c>
      <c r="O6" s="349" t="s">
        <v>44</v>
      </c>
      <c r="P6" s="344" t="s">
        <v>45</v>
      </c>
      <c r="Q6" s="344" t="s">
        <v>46</v>
      </c>
      <c r="R6" s="348" t="s">
        <v>47</v>
      </c>
      <c r="S6" s="349" t="s">
        <v>48</v>
      </c>
      <c r="T6" s="344" t="s">
        <v>49</v>
      </c>
      <c r="U6" s="348" t="s">
        <v>50</v>
      </c>
      <c r="V6" s="349" t="s">
        <v>51</v>
      </c>
      <c r="W6" s="912"/>
      <c r="X6" s="912"/>
      <c r="Y6" s="920"/>
      <c r="Z6" s="920"/>
      <c r="AA6" s="350" t="s">
        <v>34</v>
      </c>
      <c r="AB6" s="351" t="s">
        <v>35</v>
      </c>
      <c r="AC6" s="352" t="s">
        <v>36</v>
      </c>
      <c r="AD6" s="353" t="s">
        <v>197</v>
      </c>
      <c r="AE6" s="354" t="s">
        <v>52</v>
      </c>
      <c r="AF6" s="355" t="s">
        <v>198</v>
      </c>
      <c r="AG6" s="351" t="s">
        <v>38</v>
      </c>
      <c r="AH6" s="352" t="s">
        <v>39</v>
      </c>
      <c r="AI6" s="352" t="s">
        <v>40</v>
      </c>
      <c r="AJ6" s="356" t="s">
        <v>41</v>
      </c>
      <c r="AK6" s="357" t="s">
        <v>42</v>
      </c>
      <c r="AL6" s="352" t="s">
        <v>43</v>
      </c>
      <c r="AM6" s="356" t="s">
        <v>199</v>
      </c>
      <c r="AN6" s="356" t="s">
        <v>44</v>
      </c>
      <c r="AO6" s="352" t="s">
        <v>45</v>
      </c>
      <c r="AP6" s="352" t="s">
        <v>46</v>
      </c>
      <c r="AQ6" s="356" t="s">
        <v>47</v>
      </c>
      <c r="AR6" s="357" t="s">
        <v>48</v>
      </c>
      <c r="AS6" s="352" t="s">
        <v>49</v>
      </c>
      <c r="AT6" s="356" t="s">
        <v>50</v>
      </c>
      <c r="AU6" s="356" t="s">
        <v>51</v>
      </c>
      <c r="AV6" s="922"/>
      <c r="AW6" s="933"/>
      <c r="AX6" s="922"/>
      <c r="AY6" s="922"/>
    </row>
    <row r="7" spans="1:51" ht="15" customHeight="1">
      <c r="A7" s="188">
        <v>43831</v>
      </c>
      <c r="B7" s="235">
        <v>563290</v>
      </c>
      <c r="C7" s="236">
        <v>516728</v>
      </c>
      <c r="D7" s="237">
        <v>512250</v>
      </c>
      <c r="E7" s="237">
        <v>4035</v>
      </c>
      <c r="F7" s="237">
        <v>0</v>
      </c>
      <c r="G7" s="237">
        <v>443</v>
      </c>
      <c r="H7" s="237">
        <v>46562</v>
      </c>
      <c r="I7" s="237">
        <v>2233</v>
      </c>
      <c r="J7" s="237">
        <v>189817</v>
      </c>
      <c r="K7" s="237">
        <v>83544</v>
      </c>
      <c r="L7" s="237">
        <v>99879</v>
      </c>
      <c r="M7" s="237">
        <v>17</v>
      </c>
      <c r="N7" s="237">
        <v>32</v>
      </c>
      <c r="O7" s="237">
        <v>76</v>
      </c>
      <c r="P7" s="237">
        <v>43</v>
      </c>
      <c r="Q7" s="237">
        <v>2670</v>
      </c>
      <c r="R7" s="237">
        <v>1458</v>
      </c>
      <c r="S7" s="237">
        <v>1723</v>
      </c>
      <c r="T7" s="237">
        <v>0</v>
      </c>
      <c r="U7" s="237">
        <v>1</v>
      </c>
      <c r="V7" s="237">
        <v>2</v>
      </c>
      <c r="W7" s="237">
        <v>279815</v>
      </c>
      <c r="X7" s="236">
        <v>296460</v>
      </c>
      <c r="Y7" s="238">
        <v>2445753</v>
      </c>
      <c r="Z7" s="239">
        <v>20224</v>
      </c>
      <c r="AA7" s="227">
        <v>2895648</v>
      </c>
      <c r="AB7" s="228">
        <v>2766914</v>
      </c>
      <c r="AC7" s="229">
        <v>2136991</v>
      </c>
      <c r="AD7" s="229">
        <v>602983</v>
      </c>
      <c r="AE7" s="229"/>
      <c r="AF7" s="229">
        <v>26940</v>
      </c>
      <c r="AG7" s="229">
        <v>128734</v>
      </c>
      <c r="AH7" s="229">
        <v>16135</v>
      </c>
      <c r="AI7" s="229">
        <v>1178448</v>
      </c>
      <c r="AJ7" s="229">
        <v>608319</v>
      </c>
      <c r="AK7" s="229">
        <v>733690</v>
      </c>
      <c r="AL7" s="229">
        <v>218</v>
      </c>
      <c r="AM7" s="229">
        <v>293</v>
      </c>
      <c r="AN7" s="229">
        <v>823</v>
      </c>
      <c r="AO7" s="229">
        <v>6428</v>
      </c>
      <c r="AP7" s="229">
        <v>492876</v>
      </c>
      <c r="AQ7" s="229">
        <v>205766</v>
      </c>
      <c r="AR7" s="229">
        <v>243424</v>
      </c>
      <c r="AS7" s="229">
        <v>78</v>
      </c>
      <c r="AT7" s="229">
        <v>134</v>
      </c>
      <c r="AU7" s="229">
        <v>334</v>
      </c>
      <c r="AV7" s="229">
        <v>2508695</v>
      </c>
      <c r="AW7" s="228">
        <v>2672454</v>
      </c>
      <c r="AX7" s="229">
        <v>12113280</v>
      </c>
      <c r="AY7" s="230">
        <v>3214771</v>
      </c>
    </row>
    <row r="8" spans="1:51" ht="15" customHeight="1">
      <c r="A8" s="189">
        <v>43800</v>
      </c>
      <c r="B8" s="247">
        <v>561172</v>
      </c>
      <c r="C8" s="241">
        <v>514166</v>
      </c>
      <c r="D8" s="242">
        <v>509674</v>
      </c>
      <c r="E8" s="242">
        <v>4016</v>
      </c>
      <c r="F8" s="242">
        <v>0</v>
      </c>
      <c r="G8" s="242">
        <v>476</v>
      </c>
      <c r="H8" s="242">
        <v>47006</v>
      </c>
      <c r="I8" s="242">
        <v>2222</v>
      </c>
      <c r="J8" s="242">
        <v>189979</v>
      </c>
      <c r="K8" s="242">
        <v>83507</v>
      </c>
      <c r="L8" s="242">
        <v>99765</v>
      </c>
      <c r="M8" s="242">
        <v>17</v>
      </c>
      <c r="N8" s="242">
        <v>31</v>
      </c>
      <c r="O8" s="242">
        <v>74</v>
      </c>
      <c r="P8" s="242">
        <v>46</v>
      </c>
      <c r="Q8" s="242">
        <v>2666</v>
      </c>
      <c r="R8" s="242">
        <v>1435</v>
      </c>
      <c r="S8" s="242">
        <v>1698</v>
      </c>
      <c r="T8" s="242">
        <v>0</v>
      </c>
      <c r="U8" s="242">
        <v>1</v>
      </c>
      <c r="V8" s="242">
        <v>2</v>
      </c>
      <c r="W8" s="242">
        <v>279904</v>
      </c>
      <c r="X8" s="241">
        <v>296469</v>
      </c>
      <c r="Y8" s="243">
        <v>2438579</v>
      </c>
      <c r="Z8" s="244">
        <v>20139</v>
      </c>
      <c r="AA8" s="695">
        <v>2888154</v>
      </c>
      <c r="AB8" s="232">
        <v>2758067</v>
      </c>
      <c r="AC8" s="233">
        <v>2127836</v>
      </c>
      <c r="AD8" s="233">
        <v>600787</v>
      </c>
      <c r="AE8" s="233"/>
      <c r="AF8" s="233">
        <v>29444</v>
      </c>
      <c r="AG8" s="233">
        <v>130087</v>
      </c>
      <c r="AH8" s="233">
        <v>16126</v>
      </c>
      <c r="AI8" s="233">
        <v>1179880</v>
      </c>
      <c r="AJ8" s="233">
        <v>607362</v>
      </c>
      <c r="AK8" s="233">
        <v>732160</v>
      </c>
      <c r="AL8" s="233">
        <v>213</v>
      </c>
      <c r="AM8" s="233">
        <v>290</v>
      </c>
      <c r="AN8" s="233">
        <v>808</v>
      </c>
      <c r="AO8" s="233">
        <v>6416</v>
      </c>
      <c r="AP8" s="233">
        <v>493106</v>
      </c>
      <c r="AQ8" s="233">
        <v>204940</v>
      </c>
      <c r="AR8" s="233">
        <v>242455</v>
      </c>
      <c r="AS8" s="233">
        <v>79</v>
      </c>
      <c r="AT8" s="233">
        <v>134</v>
      </c>
      <c r="AU8" s="233">
        <v>333</v>
      </c>
      <c r="AV8" s="233">
        <v>2508546</v>
      </c>
      <c r="AW8" s="232">
        <v>2671576</v>
      </c>
      <c r="AX8" s="233">
        <v>12094600</v>
      </c>
      <c r="AY8" s="234">
        <v>3207471</v>
      </c>
    </row>
    <row r="9" spans="1:51">
      <c r="A9" s="189">
        <v>43770</v>
      </c>
      <c r="B9" s="240">
        <v>560675</v>
      </c>
      <c r="C9" s="241">
        <v>513211</v>
      </c>
      <c r="D9" s="242">
        <v>508701</v>
      </c>
      <c r="E9" s="242">
        <v>4030</v>
      </c>
      <c r="F9" s="242">
        <v>0</v>
      </c>
      <c r="G9" s="242">
        <v>480</v>
      </c>
      <c r="H9" s="242">
        <v>47464</v>
      </c>
      <c r="I9" s="242">
        <v>2224</v>
      </c>
      <c r="J9" s="242">
        <v>190085</v>
      </c>
      <c r="K9" s="242">
        <v>83339</v>
      </c>
      <c r="L9" s="242">
        <v>99588</v>
      </c>
      <c r="M9" s="242">
        <v>17</v>
      </c>
      <c r="N9" s="242">
        <v>30</v>
      </c>
      <c r="O9" s="242">
        <v>73</v>
      </c>
      <c r="P9" s="242">
        <v>46</v>
      </c>
      <c r="Q9" s="242">
        <v>2659</v>
      </c>
      <c r="R9" s="242">
        <v>1415</v>
      </c>
      <c r="S9" s="242">
        <v>1680</v>
      </c>
      <c r="T9" s="242">
        <v>0</v>
      </c>
      <c r="U9" s="242">
        <v>1</v>
      </c>
      <c r="V9" s="242">
        <v>2</v>
      </c>
      <c r="W9" s="242">
        <v>279816</v>
      </c>
      <c r="X9" s="241">
        <v>296374</v>
      </c>
      <c r="Y9" s="243">
        <v>2436827</v>
      </c>
      <c r="Z9" s="244">
        <v>20149</v>
      </c>
      <c r="AA9" s="231">
        <v>2867549</v>
      </c>
      <c r="AB9" s="232">
        <v>2736801</v>
      </c>
      <c r="AC9" s="233">
        <v>2115049</v>
      </c>
      <c r="AD9" s="233">
        <v>592182</v>
      </c>
      <c r="AE9" s="233"/>
      <c r="AF9" s="233">
        <v>29570</v>
      </c>
      <c r="AG9" s="233">
        <v>130748</v>
      </c>
      <c r="AH9" s="233">
        <v>16131</v>
      </c>
      <c r="AI9" s="233">
        <v>1181101</v>
      </c>
      <c r="AJ9" s="233">
        <v>606377</v>
      </c>
      <c r="AK9" s="233">
        <v>730570</v>
      </c>
      <c r="AL9" s="233">
        <v>209</v>
      </c>
      <c r="AM9" s="233">
        <v>287</v>
      </c>
      <c r="AN9" s="233">
        <v>793</v>
      </c>
      <c r="AO9" s="233">
        <v>6431</v>
      </c>
      <c r="AP9" s="233">
        <v>493318</v>
      </c>
      <c r="AQ9" s="233">
        <v>204069</v>
      </c>
      <c r="AR9" s="233">
        <v>241322</v>
      </c>
      <c r="AS9" s="233">
        <v>80</v>
      </c>
      <c r="AT9" s="233">
        <v>133</v>
      </c>
      <c r="AU9" s="233">
        <v>325</v>
      </c>
      <c r="AV9" s="233">
        <v>2508136</v>
      </c>
      <c r="AW9" s="232">
        <v>2670280</v>
      </c>
      <c r="AX9" s="233">
        <v>12050189</v>
      </c>
      <c r="AY9" s="234">
        <v>3180155</v>
      </c>
    </row>
    <row r="10" spans="1:51">
      <c r="A10" s="190">
        <v>43739</v>
      </c>
      <c r="B10" s="245">
        <v>559331</v>
      </c>
      <c r="C10" s="204">
        <v>511681</v>
      </c>
      <c r="D10" s="142">
        <v>507077</v>
      </c>
      <c r="E10" s="142">
        <v>4115</v>
      </c>
      <c r="F10" s="142">
        <v>0</v>
      </c>
      <c r="G10" s="142">
        <v>489</v>
      </c>
      <c r="H10" s="142">
        <v>47650</v>
      </c>
      <c r="I10" s="142">
        <v>2211</v>
      </c>
      <c r="J10" s="142">
        <v>190160</v>
      </c>
      <c r="K10" s="142">
        <v>83123</v>
      </c>
      <c r="L10" s="142">
        <v>99312</v>
      </c>
      <c r="M10" s="142">
        <v>17</v>
      </c>
      <c r="N10" s="142">
        <v>30</v>
      </c>
      <c r="O10" s="142">
        <v>73</v>
      </c>
      <c r="P10" s="142">
        <v>46</v>
      </c>
      <c r="Q10" s="142">
        <v>2663</v>
      </c>
      <c r="R10" s="142">
        <v>1397</v>
      </c>
      <c r="S10" s="142">
        <v>1664</v>
      </c>
      <c r="T10" s="142">
        <v>0</v>
      </c>
      <c r="U10" s="142">
        <v>1</v>
      </c>
      <c r="V10" s="142">
        <v>2</v>
      </c>
      <c r="W10" s="142">
        <v>279648</v>
      </c>
      <c r="X10" s="204">
        <v>296148</v>
      </c>
      <c r="Y10" s="246">
        <v>2431663</v>
      </c>
      <c r="Z10" s="205">
        <v>20405</v>
      </c>
      <c r="AA10" s="221">
        <v>2891674</v>
      </c>
      <c r="AB10" s="220">
        <v>2760621</v>
      </c>
      <c r="AC10" s="218">
        <v>2109767</v>
      </c>
      <c r="AD10" s="218">
        <v>621220</v>
      </c>
      <c r="AE10" s="218"/>
      <c r="AF10" s="218">
        <v>29634</v>
      </c>
      <c r="AG10" s="218">
        <v>131053</v>
      </c>
      <c r="AH10" s="218">
        <v>16119</v>
      </c>
      <c r="AI10" s="218">
        <v>1182095</v>
      </c>
      <c r="AJ10" s="218">
        <v>605512</v>
      </c>
      <c r="AK10" s="218">
        <v>729991</v>
      </c>
      <c r="AL10" s="218">
        <v>206</v>
      </c>
      <c r="AM10" s="218">
        <v>284</v>
      </c>
      <c r="AN10" s="218">
        <v>789</v>
      </c>
      <c r="AO10" s="218">
        <v>6415</v>
      </c>
      <c r="AP10" s="218">
        <v>493388</v>
      </c>
      <c r="AQ10" s="218">
        <v>203296</v>
      </c>
      <c r="AR10" s="218">
        <v>240581</v>
      </c>
      <c r="AS10" s="218">
        <v>80</v>
      </c>
      <c r="AT10" s="218">
        <v>133</v>
      </c>
      <c r="AU10" s="218">
        <v>327</v>
      </c>
      <c r="AV10" s="218">
        <v>2507528</v>
      </c>
      <c r="AW10" s="220">
        <v>2669991</v>
      </c>
      <c r="AX10" s="218">
        <v>12031635</v>
      </c>
      <c r="AY10" s="219">
        <v>3269546</v>
      </c>
    </row>
    <row r="11" spans="1:51">
      <c r="A11" s="190">
        <v>43709</v>
      </c>
      <c r="B11" s="245">
        <v>560723</v>
      </c>
      <c r="C11" s="204">
        <v>512853</v>
      </c>
      <c r="D11" s="142">
        <v>508157</v>
      </c>
      <c r="E11" s="142">
        <v>4200</v>
      </c>
      <c r="F11" s="142">
        <v>0</v>
      </c>
      <c r="G11" s="142">
        <v>496</v>
      </c>
      <c r="H11" s="142">
        <v>47870</v>
      </c>
      <c r="I11" s="142">
        <v>2226</v>
      </c>
      <c r="J11" s="142">
        <v>190264</v>
      </c>
      <c r="K11" s="142">
        <v>82946</v>
      </c>
      <c r="L11" s="142">
        <v>99131</v>
      </c>
      <c r="M11" s="142">
        <v>15</v>
      </c>
      <c r="N11" s="142">
        <v>29</v>
      </c>
      <c r="O11" s="142">
        <v>70</v>
      </c>
      <c r="P11" s="142">
        <v>47</v>
      </c>
      <c r="Q11" s="142">
        <v>2665</v>
      </c>
      <c r="R11" s="142">
        <v>1396</v>
      </c>
      <c r="S11" s="142">
        <v>1657</v>
      </c>
      <c r="T11" s="142">
        <v>0</v>
      </c>
      <c r="U11" s="142">
        <v>1</v>
      </c>
      <c r="V11" s="142">
        <v>2</v>
      </c>
      <c r="W11" s="142">
        <v>279589</v>
      </c>
      <c r="X11" s="204">
        <v>296077</v>
      </c>
      <c r="Y11" s="246">
        <v>2436300</v>
      </c>
      <c r="Z11" s="205">
        <v>20669</v>
      </c>
      <c r="AA11" s="221">
        <v>2914693</v>
      </c>
      <c r="AB11" s="220">
        <v>2783328</v>
      </c>
      <c r="AC11" s="218">
        <v>2118152</v>
      </c>
      <c r="AD11" s="218">
        <v>635168</v>
      </c>
      <c r="AE11" s="218"/>
      <c r="AF11" s="218">
        <v>30008</v>
      </c>
      <c r="AG11" s="218">
        <v>131365</v>
      </c>
      <c r="AH11" s="218">
        <v>16146</v>
      </c>
      <c r="AI11" s="218">
        <v>1182867</v>
      </c>
      <c r="AJ11" s="218">
        <v>604250</v>
      </c>
      <c r="AK11" s="218">
        <v>728815</v>
      </c>
      <c r="AL11" s="218">
        <v>200</v>
      </c>
      <c r="AM11" s="218">
        <v>280</v>
      </c>
      <c r="AN11" s="218">
        <v>778</v>
      </c>
      <c r="AO11" s="218">
        <v>6407</v>
      </c>
      <c r="AP11" s="218">
        <v>493426</v>
      </c>
      <c r="AQ11" s="218">
        <v>202458</v>
      </c>
      <c r="AR11" s="218">
        <v>239695</v>
      </c>
      <c r="AS11" s="218">
        <v>78</v>
      </c>
      <c r="AT11" s="218">
        <v>130</v>
      </c>
      <c r="AU11" s="218">
        <v>320</v>
      </c>
      <c r="AV11" s="218">
        <v>2506242</v>
      </c>
      <c r="AW11" s="220">
        <v>2668732</v>
      </c>
      <c r="AX11" s="218">
        <v>12078438</v>
      </c>
      <c r="AY11" s="219">
        <v>3311957</v>
      </c>
    </row>
    <row r="12" spans="1:51">
      <c r="A12" s="189">
        <v>43678</v>
      </c>
      <c r="B12" s="240">
        <v>558386</v>
      </c>
      <c r="C12" s="241">
        <v>509997</v>
      </c>
      <c r="D12" s="242">
        <v>505163</v>
      </c>
      <c r="E12" s="242">
        <v>4325</v>
      </c>
      <c r="F12" s="242">
        <v>0</v>
      </c>
      <c r="G12" s="242">
        <v>509</v>
      </c>
      <c r="H12" s="242">
        <v>48389</v>
      </c>
      <c r="I12" s="242">
        <v>2245</v>
      </c>
      <c r="J12" s="242">
        <v>190431</v>
      </c>
      <c r="K12" s="242">
        <v>82985</v>
      </c>
      <c r="L12" s="242">
        <v>99252</v>
      </c>
      <c r="M12" s="242">
        <v>14</v>
      </c>
      <c r="N12" s="242">
        <v>29</v>
      </c>
      <c r="O12" s="242">
        <v>70</v>
      </c>
      <c r="P12" s="242">
        <v>48</v>
      </c>
      <c r="Q12" s="242">
        <v>2674</v>
      </c>
      <c r="R12" s="242">
        <v>1390</v>
      </c>
      <c r="S12" s="242">
        <v>1648</v>
      </c>
      <c r="T12" s="242">
        <v>0</v>
      </c>
      <c r="U12" s="242">
        <v>1</v>
      </c>
      <c r="V12" s="242">
        <v>2</v>
      </c>
      <c r="W12" s="242">
        <v>279817</v>
      </c>
      <c r="X12" s="241">
        <v>296384</v>
      </c>
      <c r="Y12" s="243">
        <v>2428167</v>
      </c>
      <c r="Z12" s="244">
        <v>21070</v>
      </c>
      <c r="AA12" s="221">
        <v>2915726</v>
      </c>
      <c r="AB12" s="220">
        <v>2783315</v>
      </c>
      <c r="AC12" s="218">
        <v>2099844</v>
      </c>
      <c r="AD12" s="218">
        <v>653350</v>
      </c>
      <c r="AE12" s="218"/>
      <c r="AF12" s="218">
        <v>30121</v>
      </c>
      <c r="AG12" s="218">
        <v>132411</v>
      </c>
      <c r="AH12" s="218">
        <v>16217</v>
      </c>
      <c r="AI12" s="218">
        <v>1184727</v>
      </c>
      <c r="AJ12" s="218">
        <v>604360</v>
      </c>
      <c r="AK12" s="218">
        <v>729520</v>
      </c>
      <c r="AL12" s="218">
        <v>195</v>
      </c>
      <c r="AM12" s="218">
        <v>278</v>
      </c>
      <c r="AN12" s="218">
        <v>772</v>
      </c>
      <c r="AO12" s="218">
        <v>6441</v>
      </c>
      <c r="AP12" s="218">
        <v>494091</v>
      </c>
      <c r="AQ12" s="218">
        <v>202062</v>
      </c>
      <c r="AR12" s="218">
        <v>239582</v>
      </c>
      <c r="AS12" s="218">
        <v>77</v>
      </c>
      <c r="AT12" s="218">
        <v>130</v>
      </c>
      <c r="AU12" s="218">
        <v>323</v>
      </c>
      <c r="AV12" s="218">
        <v>2508578</v>
      </c>
      <c r="AW12" s="220">
        <v>2671945</v>
      </c>
      <c r="AX12" s="218">
        <v>12019885</v>
      </c>
      <c r="AY12" s="219">
        <v>3369766</v>
      </c>
    </row>
    <row r="13" spans="1:51">
      <c r="A13" s="190">
        <v>43647</v>
      </c>
      <c r="B13" s="245">
        <v>560712</v>
      </c>
      <c r="C13" s="204">
        <v>509937</v>
      </c>
      <c r="D13" s="142">
        <v>504820</v>
      </c>
      <c r="E13" s="142">
        <v>4732</v>
      </c>
      <c r="F13" s="142">
        <v>0</v>
      </c>
      <c r="G13" s="142">
        <v>385</v>
      </c>
      <c r="H13" s="142">
        <v>50775</v>
      </c>
      <c r="I13" s="142">
        <v>2227</v>
      </c>
      <c r="J13" s="142">
        <v>190364</v>
      </c>
      <c r="K13" s="142">
        <v>82732</v>
      </c>
      <c r="L13" s="142">
        <v>98965</v>
      </c>
      <c r="M13" s="142">
        <v>14</v>
      </c>
      <c r="N13" s="142">
        <v>28</v>
      </c>
      <c r="O13" s="142">
        <v>68</v>
      </c>
      <c r="P13" s="142">
        <v>48</v>
      </c>
      <c r="Q13" s="142">
        <v>2669</v>
      </c>
      <c r="R13" s="142">
        <v>1382</v>
      </c>
      <c r="S13" s="142">
        <v>1634</v>
      </c>
      <c r="T13" s="142">
        <v>0</v>
      </c>
      <c r="U13" s="142">
        <v>1</v>
      </c>
      <c r="V13" s="142">
        <v>2</v>
      </c>
      <c r="W13" s="142">
        <v>279465</v>
      </c>
      <c r="X13" s="204">
        <v>295991</v>
      </c>
      <c r="Y13" s="246">
        <v>2434430</v>
      </c>
      <c r="Z13" s="205">
        <v>22307</v>
      </c>
      <c r="AA13" s="221">
        <v>2976159</v>
      </c>
      <c r="AB13" s="220">
        <v>2835662</v>
      </c>
      <c r="AC13" s="218">
        <v>2089269</v>
      </c>
      <c r="AD13" s="218">
        <v>722309</v>
      </c>
      <c r="AE13" s="218"/>
      <c r="AF13" s="218">
        <v>24084</v>
      </c>
      <c r="AG13" s="218">
        <v>140497</v>
      </c>
      <c r="AH13" s="218">
        <v>16155</v>
      </c>
      <c r="AI13" s="218">
        <v>1184872</v>
      </c>
      <c r="AJ13" s="218">
        <v>602434</v>
      </c>
      <c r="AK13" s="218">
        <v>727542</v>
      </c>
      <c r="AL13" s="218">
        <v>195</v>
      </c>
      <c r="AM13" s="218">
        <v>271</v>
      </c>
      <c r="AN13" s="218">
        <v>753</v>
      </c>
      <c r="AO13" s="218">
        <v>6429</v>
      </c>
      <c r="AP13" s="218">
        <v>493893</v>
      </c>
      <c r="AQ13" s="218">
        <v>200972</v>
      </c>
      <c r="AR13" s="218">
        <v>238509</v>
      </c>
      <c r="AS13" s="218">
        <v>77</v>
      </c>
      <c r="AT13" s="218">
        <v>129</v>
      </c>
      <c r="AU13" s="218">
        <v>322</v>
      </c>
      <c r="AV13" s="218">
        <v>2505427</v>
      </c>
      <c r="AW13" s="220">
        <v>2668747</v>
      </c>
      <c r="AX13" s="218">
        <v>11963208</v>
      </c>
      <c r="AY13" s="219">
        <v>3581992</v>
      </c>
    </row>
    <row r="14" spans="1:51">
      <c r="A14" s="190">
        <v>43617</v>
      </c>
      <c r="B14" s="245">
        <v>568212</v>
      </c>
      <c r="C14" s="204">
        <v>517901</v>
      </c>
      <c r="D14" s="142">
        <v>512817</v>
      </c>
      <c r="E14" s="142">
        <v>4562</v>
      </c>
      <c r="F14" s="142">
        <v>0</v>
      </c>
      <c r="G14" s="142">
        <v>522</v>
      </c>
      <c r="H14" s="142">
        <v>50311</v>
      </c>
      <c r="I14" s="142">
        <v>2232</v>
      </c>
      <c r="J14" s="142">
        <v>190477</v>
      </c>
      <c r="K14" s="142">
        <v>82652</v>
      </c>
      <c r="L14" s="142">
        <v>99004</v>
      </c>
      <c r="M14" s="142">
        <v>14</v>
      </c>
      <c r="N14" s="142">
        <v>28</v>
      </c>
      <c r="O14" s="142">
        <v>68</v>
      </c>
      <c r="P14" s="142">
        <v>46</v>
      </c>
      <c r="Q14" s="142">
        <v>2674</v>
      </c>
      <c r="R14" s="142">
        <v>1378</v>
      </c>
      <c r="S14" s="142">
        <v>1629</v>
      </c>
      <c r="T14" s="142">
        <v>0</v>
      </c>
      <c r="U14" s="142">
        <v>1</v>
      </c>
      <c r="V14" s="142">
        <v>2</v>
      </c>
      <c r="W14" s="142">
        <v>279502</v>
      </c>
      <c r="X14" s="204">
        <v>296146</v>
      </c>
      <c r="Y14" s="246">
        <v>2461594</v>
      </c>
      <c r="Z14" s="205">
        <v>21780</v>
      </c>
      <c r="AA14" s="221">
        <v>3013351</v>
      </c>
      <c r="AB14" s="220">
        <v>2874942</v>
      </c>
      <c r="AC14" s="218">
        <v>2156402</v>
      </c>
      <c r="AD14" s="218">
        <v>687878</v>
      </c>
      <c r="AE14" s="218"/>
      <c r="AF14" s="218">
        <v>30662</v>
      </c>
      <c r="AG14" s="218">
        <v>138409</v>
      </c>
      <c r="AH14" s="218">
        <v>16151</v>
      </c>
      <c r="AI14" s="218">
        <v>1186043</v>
      </c>
      <c r="AJ14" s="218">
        <v>601937</v>
      </c>
      <c r="AK14" s="218">
        <v>728219</v>
      </c>
      <c r="AL14" s="218">
        <v>194</v>
      </c>
      <c r="AM14" s="218">
        <v>271</v>
      </c>
      <c r="AN14" s="218">
        <v>759</v>
      </c>
      <c r="AO14" s="218">
        <v>6418</v>
      </c>
      <c r="AP14" s="218">
        <v>494053</v>
      </c>
      <c r="AQ14" s="218">
        <v>200415</v>
      </c>
      <c r="AR14" s="218">
        <v>238381</v>
      </c>
      <c r="AS14" s="218">
        <v>78</v>
      </c>
      <c r="AT14" s="218">
        <v>128</v>
      </c>
      <c r="AU14" s="218">
        <v>322</v>
      </c>
      <c r="AV14" s="218">
        <v>2505688</v>
      </c>
      <c r="AW14" s="220">
        <v>2670618</v>
      </c>
      <c r="AX14" s="218">
        <v>12203999</v>
      </c>
      <c r="AY14" s="219">
        <v>3475451</v>
      </c>
    </row>
    <row r="15" spans="1:51">
      <c r="A15" s="190">
        <v>43586</v>
      </c>
      <c r="B15" s="245">
        <v>566466</v>
      </c>
      <c r="C15" s="204">
        <v>515389</v>
      </c>
      <c r="D15" s="142">
        <v>510271</v>
      </c>
      <c r="E15" s="142">
        <v>4602</v>
      </c>
      <c r="F15" s="142">
        <v>0</v>
      </c>
      <c r="G15" s="142">
        <v>516</v>
      </c>
      <c r="H15" s="142">
        <v>51077</v>
      </c>
      <c r="I15" s="142">
        <v>2211</v>
      </c>
      <c r="J15" s="142">
        <v>190503</v>
      </c>
      <c r="K15" s="142">
        <v>82392</v>
      </c>
      <c r="L15" s="142">
        <v>98730</v>
      </c>
      <c r="M15" s="142">
        <v>14</v>
      </c>
      <c r="N15" s="142">
        <v>28</v>
      </c>
      <c r="O15" s="142">
        <v>68</v>
      </c>
      <c r="P15" s="142">
        <v>46</v>
      </c>
      <c r="Q15" s="142">
        <v>2673</v>
      </c>
      <c r="R15" s="142">
        <v>1368</v>
      </c>
      <c r="S15" s="142">
        <v>1643</v>
      </c>
      <c r="T15" s="142">
        <v>0</v>
      </c>
      <c r="U15" s="142">
        <v>1</v>
      </c>
      <c r="V15" s="142">
        <v>2</v>
      </c>
      <c r="W15" s="142">
        <v>279236</v>
      </c>
      <c r="X15" s="204">
        <v>295890</v>
      </c>
      <c r="Y15" s="246">
        <v>2455064</v>
      </c>
      <c r="Z15" s="205">
        <v>21916</v>
      </c>
      <c r="AA15" s="221">
        <v>2979099</v>
      </c>
      <c r="AB15" s="220">
        <v>2838167</v>
      </c>
      <c r="AC15" s="218">
        <v>2124628</v>
      </c>
      <c r="AD15" s="218">
        <v>683063</v>
      </c>
      <c r="AE15" s="218"/>
      <c r="AF15" s="218">
        <v>30476</v>
      </c>
      <c r="AG15" s="218">
        <v>140932</v>
      </c>
      <c r="AH15" s="218">
        <v>16126</v>
      </c>
      <c r="AI15" s="218">
        <v>1186857</v>
      </c>
      <c r="AJ15" s="218">
        <v>600716</v>
      </c>
      <c r="AK15" s="218">
        <v>726881</v>
      </c>
      <c r="AL15" s="218">
        <v>194</v>
      </c>
      <c r="AM15" s="218">
        <v>270</v>
      </c>
      <c r="AN15" s="218">
        <v>760</v>
      </c>
      <c r="AO15" s="218">
        <v>6383</v>
      </c>
      <c r="AP15" s="218">
        <v>493750</v>
      </c>
      <c r="AQ15" s="218">
        <v>199494</v>
      </c>
      <c r="AR15" s="218">
        <v>237910</v>
      </c>
      <c r="AS15" s="218">
        <v>76</v>
      </c>
      <c r="AT15" s="218">
        <v>128</v>
      </c>
      <c r="AU15" s="218">
        <v>321</v>
      </c>
      <c r="AV15" s="218">
        <v>2503994</v>
      </c>
      <c r="AW15" s="220">
        <v>2669258</v>
      </c>
      <c r="AX15" s="218">
        <v>12067156</v>
      </c>
      <c r="AY15" s="219">
        <v>3459294</v>
      </c>
    </row>
    <row r="16" spans="1:51">
      <c r="A16" s="190">
        <v>43556</v>
      </c>
      <c r="B16" s="245">
        <v>554011</v>
      </c>
      <c r="C16" s="204">
        <v>503556</v>
      </c>
      <c r="D16" s="142">
        <v>498532</v>
      </c>
      <c r="E16" s="142">
        <v>4548</v>
      </c>
      <c r="F16" s="142">
        <v>0</v>
      </c>
      <c r="G16" s="142">
        <v>476</v>
      </c>
      <c r="H16" s="142">
        <v>50455</v>
      </c>
      <c r="I16" s="142">
        <v>2191</v>
      </c>
      <c r="J16" s="142">
        <v>190421</v>
      </c>
      <c r="K16" s="142">
        <v>82152</v>
      </c>
      <c r="L16" s="142">
        <v>98441</v>
      </c>
      <c r="M16" s="142">
        <v>14</v>
      </c>
      <c r="N16" s="142">
        <v>28</v>
      </c>
      <c r="O16" s="142">
        <v>68</v>
      </c>
      <c r="P16" s="142">
        <v>46</v>
      </c>
      <c r="Q16" s="142">
        <v>2668</v>
      </c>
      <c r="R16" s="142">
        <v>1364</v>
      </c>
      <c r="S16" s="142">
        <v>1622</v>
      </c>
      <c r="T16" s="142">
        <v>0</v>
      </c>
      <c r="U16" s="142">
        <v>1</v>
      </c>
      <c r="V16" s="142">
        <v>2</v>
      </c>
      <c r="W16" s="142">
        <v>278885</v>
      </c>
      <c r="X16" s="204">
        <v>295473</v>
      </c>
      <c r="Y16" s="246">
        <v>2411095</v>
      </c>
      <c r="Z16" s="205">
        <v>21717</v>
      </c>
      <c r="AA16" s="221">
        <v>2900974</v>
      </c>
      <c r="AB16" s="220">
        <v>2761695</v>
      </c>
      <c r="AC16" s="218">
        <v>2073046</v>
      </c>
      <c r="AD16" s="218">
        <v>660082</v>
      </c>
      <c r="AE16" s="218"/>
      <c r="AF16" s="218">
        <v>28567</v>
      </c>
      <c r="AG16" s="218">
        <v>139279</v>
      </c>
      <c r="AH16" s="218">
        <v>16049</v>
      </c>
      <c r="AI16" s="218">
        <v>1186956</v>
      </c>
      <c r="AJ16" s="218">
        <v>599332</v>
      </c>
      <c r="AK16" s="218">
        <v>725713</v>
      </c>
      <c r="AL16" s="218">
        <v>192</v>
      </c>
      <c r="AM16" s="218">
        <v>267</v>
      </c>
      <c r="AN16" s="218">
        <v>746</v>
      </c>
      <c r="AO16" s="218">
        <v>6339</v>
      </c>
      <c r="AP16" s="218">
        <v>493075</v>
      </c>
      <c r="AQ16" s="218">
        <v>198517</v>
      </c>
      <c r="AR16" s="218">
        <v>236516</v>
      </c>
      <c r="AS16" s="218">
        <v>76</v>
      </c>
      <c r="AT16" s="218">
        <v>128</v>
      </c>
      <c r="AU16" s="218">
        <v>323</v>
      </c>
      <c r="AV16" s="218">
        <v>2500931</v>
      </c>
      <c r="AW16" s="220">
        <v>2665985</v>
      </c>
      <c r="AX16" s="218">
        <v>11853769</v>
      </c>
      <c r="AY16" s="219">
        <v>3385052</v>
      </c>
    </row>
    <row r="17" spans="1:51">
      <c r="A17" s="190">
        <v>43525</v>
      </c>
      <c r="B17" s="245">
        <v>558447</v>
      </c>
      <c r="C17" s="204">
        <v>507522</v>
      </c>
      <c r="D17" s="142">
        <v>502523</v>
      </c>
      <c r="E17" s="142">
        <v>4605</v>
      </c>
      <c r="F17" s="142">
        <v>0</v>
      </c>
      <c r="G17" s="142">
        <v>394</v>
      </c>
      <c r="H17" s="142">
        <v>50925</v>
      </c>
      <c r="I17" s="142">
        <v>2180</v>
      </c>
      <c r="J17" s="142">
        <v>190428</v>
      </c>
      <c r="K17" s="142">
        <v>82013</v>
      </c>
      <c r="L17" s="142">
        <v>98199</v>
      </c>
      <c r="M17" s="142">
        <v>14</v>
      </c>
      <c r="N17" s="142">
        <v>27</v>
      </c>
      <c r="O17" s="142">
        <v>64</v>
      </c>
      <c r="P17" s="142">
        <v>49</v>
      </c>
      <c r="Q17" s="142">
        <v>2668</v>
      </c>
      <c r="R17" s="142">
        <v>1353</v>
      </c>
      <c r="S17" s="142">
        <v>1608</v>
      </c>
      <c r="T17" s="142">
        <v>0</v>
      </c>
      <c r="U17" s="142">
        <v>1</v>
      </c>
      <c r="V17" s="142">
        <v>2</v>
      </c>
      <c r="W17" s="142">
        <v>278733</v>
      </c>
      <c r="X17" s="204">
        <v>295212</v>
      </c>
      <c r="Y17" s="246">
        <v>2426188</v>
      </c>
      <c r="Z17" s="205">
        <v>21887</v>
      </c>
      <c r="AA17" s="221">
        <v>2934765</v>
      </c>
      <c r="AB17" s="220">
        <v>2793511</v>
      </c>
      <c r="AC17" s="218">
        <v>2095610</v>
      </c>
      <c r="AD17" s="218">
        <v>672147</v>
      </c>
      <c r="AE17" s="218"/>
      <c r="AF17" s="218">
        <v>25754</v>
      </c>
      <c r="AG17" s="218">
        <v>141254</v>
      </c>
      <c r="AH17" s="218">
        <v>16019</v>
      </c>
      <c r="AI17" s="218">
        <v>1187545</v>
      </c>
      <c r="AJ17" s="218">
        <v>598188</v>
      </c>
      <c r="AK17" s="218">
        <v>724097</v>
      </c>
      <c r="AL17" s="218">
        <v>190</v>
      </c>
      <c r="AM17" s="218">
        <v>266</v>
      </c>
      <c r="AN17" s="218">
        <v>743</v>
      </c>
      <c r="AO17" s="218">
        <v>6316</v>
      </c>
      <c r="AP17" s="218">
        <v>492427</v>
      </c>
      <c r="AQ17" s="218">
        <v>197644</v>
      </c>
      <c r="AR17" s="218">
        <v>235465</v>
      </c>
      <c r="AS17" s="218">
        <v>75</v>
      </c>
      <c r="AT17" s="218">
        <v>128</v>
      </c>
      <c r="AU17" s="218">
        <v>323</v>
      </c>
      <c r="AV17" s="218">
        <v>2498798</v>
      </c>
      <c r="AW17" s="220">
        <v>2663200</v>
      </c>
      <c r="AX17" s="218">
        <v>11935225</v>
      </c>
      <c r="AY17" s="219">
        <v>3419913</v>
      </c>
    </row>
    <row r="18" spans="1:51">
      <c r="A18" s="190">
        <v>43497</v>
      </c>
      <c r="B18" s="245">
        <v>559659</v>
      </c>
      <c r="C18" s="204">
        <v>507708</v>
      </c>
      <c r="D18" s="142">
        <v>502674</v>
      </c>
      <c r="E18" s="142">
        <v>4685</v>
      </c>
      <c r="F18" s="142">
        <v>0</v>
      </c>
      <c r="G18" s="142">
        <v>349</v>
      </c>
      <c r="H18" s="142">
        <v>51951</v>
      </c>
      <c r="I18" s="142">
        <v>2166</v>
      </c>
      <c r="J18" s="142">
        <v>190492</v>
      </c>
      <c r="K18" s="142">
        <v>81779</v>
      </c>
      <c r="L18" s="142">
        <v>97910</v>
      </c>
      <c r="M18" s="142">
        <v>14</v>
      </c>
      <c r="N18" s="142">
        <v>28</v>
      </c>
      <c r="O18" s="142">
        <v>68</v>
      </c>
      <c r="P18" s="142">
        <v>48</v>
      </c>
      <c r="Q18" s="142">
        <v>2665</v>
      </c>
      <c r="R18" s="142">
        <v>1354</v>
      </c>
      <c r="S18" s="142">
        <v>1606</v>
      </c>
      <c r="T18" s="142">
        <v>0</v>
      </c>
      <c r="U18" s="142">
        <v>1</v>
      </c>
      <c r="V18" s="142">
        <v>2</v>
      </c>
      <c r="W18" s="142">
        <v>278547</v>
      </c>
      <c r="X18" s="204">
        <v>294971</v>
      </c>
      <c r="Y18" s="246">
        <v>2429968</v>
      </c>
      <c r="Z18" s="205">
        <v>22124</v>
      </c>
      <c r="AA18" s="221">
        <v>2946706</v>
      </c>
      <c r="AB18" s="220">
        <v>2801378</v>
      </c>
      <c r="AC18" s="218">
        <v>2093619</v>
      </c>
      <c r="AD18" s="218">
        <v>684960</v>
      </c>
      <c r="AE18" s="218"/>
      <c r="AF18" s="218">
        <v>22799</v>
      </c>
      <c r="AG18" s="218">
        <v>145328</v>
      </c>
      <c r="AH18" s="218">
        <v>15996</v>
      </c>
      <c r="AI18" s="218">
        <v>1188167</v>
      </c>
      <c r="AJ18" s="218">
        <v>596953</v>
      </c>
      <c r="AK18" s="218">
        <v>722472</v>
      </c>
      <c r="AL18" s="218">
        <v>186</v>
      </c>
      <c r="AM18" s="218">
        <v>262</v>
      </c>
      <c r="AN18" s="218">
        <v>736</v>
      </c>
      <c r="AO18" s="218">
        <v>6282</v>
      </c>
      <c r="AP18" s="218">
        <v>491577</v>
      </c>
      <c r="AQ18" s="218">
        <v>196631</v>
      </c>
      <c r="AR18" s="218">
        <v>234285</v>
      </c>
      <c r="AS18" s="218">
        <v>75</v>
      </c>
      <c r="AT18" s="218">
        <v>127</v>
      </c>
      <c r="AU18" s="218">
        <v>317</v>
      </c>
      <c r="AV18" s="218">
        <v>2496256</v>
      </c>
      <c r="AW18" s="220">
        <v>2660093</v>
      </c>
      <c r="AX18" s="218">
        <v>11930127</v>
      </c>
      <c r="AY18" s="219">
        <v>3456485</v>
      </c>
    </row>
    <row r="19" spans="1:51">
      <c r="A19" s="190">
        <v>43466</v>
      </c>
      <c r="B19" s="206">
        <v>557171</v>
      </c>
      <c r="C19" s="204">
        <v>504313</v>
      </c>
      <c r="D19" s="142">
        <v>499182</v>
      </c>
      <c r="E19" s="142">
        <v>4782</v>
      </c>
      <c r="F19" s="142">
        <v>0</v>
      </c>
      <c r="G19" s="142">
        <v>349</v>
      </c>
      <c r="H19" s="142">
        <v>52858</v>
      </c>
      <c r="I19" s="142">
        <v>2144</v>
      </c>
      <c r="J19" s="142">
        <v>190491</v>
      </c>
      <c r="K19" s="142">
        <v>81614</v>
      </c>
      <c r="L19" s="142">
        <v>97678</v>
      </c>
      <c r="M19" s="142">
        <v>15</v>
      </c>
      <c r="N19" s="142">
        <v>28</v>
      </c>
      <c r="O19" s="142">
        <v>68</v>
      </c>
      <c r="P19" s="142">
        <v>47</v>
      </c>
      <c r="Q19" s="142">
        <v>2661</v>
      </c>
      <c r="R19" s="142">
        <v>1351</v>
      </c>
      <c r="S19" s="142">
        <v>1601</v>
      </c>
      <c r="T19" s="142">
        <v>0</v>
      </c>
      <c r="U19" s="142">
        <v>1</v>
      </c>
      <c r="V19" s="142">
        <v>2</v>
      </c>
      <c r="W19" s="142">
        <v>278352</v>
      </c>
      <c r="X19" s="204">
        <v>294707</v>
      </c>
      <c r="Y19" s="246">
        <v>2420624</v>
      </c>
      <c r="Z19" s="205">
        <v>22408</v>
      </c>
      <c r="AA19" s="221">
        <v>2940778</v>
      </c>
      <c r="AB19" s="220">
        <v>2791418</v>
      </c>
      <c r="AC19" s="218">
        <v>2070923</v>
      </c>
      <c r="AD19" s="218">
        <v>697558</v>
      </c>
      <c r="AE19" s="218"/>
      <c r="AF19" s="218">
        <v>22937</v>
      </c>
      <c r="AG19" s="218">
        <v>149360</v>
      </c>
      <c r="AH19" s="218">
        <v>15987</v>
      </c>
      <c r="AI19" s="218">
        <v>1188289</v>
      </c>
      <c r="AJ19" s="218">
        <v>595610</v>
      </c>
      <c r="AK19" s="218">
        <v>720861</v>
      </c>
      <c r="AL19" s="218">
        <v>183</v>
      </c>
      <c r="AM19" s="218">
        <v>262</v>
      </c>
      <c r="AN19" s="218">
        <v>734</v>
      </c>
      <c r="AO19" s="218">
        <v>6258</v>
      </c>
      <c r="AP19" s="218">
        <v>490117</v>
      </c>
      <c r="AQ19" s="218">
        <v>195609</v>
      </c>
      <c r="AR19" s="218">
        <v>233058</v>
      </c>
      <c r="AS19" s="218">
        <v>73</v>
      </c>
      <c r="AT19" s="218">
        <v>125</v>
      </c>
      <c r="AU19" s="218">
        <v>313</v>
      </c>
      <c r="AV19" s="218">
        <v>2492513</v>
      </c>
      <c r="AW19" s="220">
        <v>2655873</v>
      </c>
      <c r="AX19" s="218">
        <v>11856548</v>
      </c>
      <c r="AY19" s="219">
        <v>3491029</v>
      </c>
    </row>
    <row r="20" spans="1:51">
      <c r="A20" s="190">
        <v>43435</v>
      </c>
      <c r="B20" s="247">
        <f>C20+H20+F20</f>
        <v>566733</v>
      </c>
      <c r="C20" s="240">
        <f>D20+E20+G20</f>
        <v>513185</v>
      </c>
      <c r="D20" s="248">
        <v>508041</v>
      </c>
      <c r="E20" s="248">
        <v>4789</v>
      </c>
      <c r="F20" s="248">
        <v>0</v>
      </c>
      <c r="G20" s="248">
        <v>355</v>
      </c>
      <c r="H20" s="248">
        <v>53548</v>
      </c>
      <c r="I20" s="248">
        <v>2122</v>
      </c>
      <c r="J20" s="248">
        <v>190567</v>
      </c>
      <c r="K20" s="248">
        <v>81437</v>
      </c>
      <c r="L20" s="248">
        <v>97405</v>
      </c>
      <c r="M20" s="248">
        <v>15</v>
      </c>
      <c r="N20" s="248">
        <v>28</v>
      </c>
      <c r="O20" s="248">
        <v>68</v>
      </c>
      <c r="P20" s="248">
        <v>42</v>
      </c>
      <c r="Q20" s="248">
        <v>2660</v>
      </c>
      <c r="R20" s="248">
        <v>1345</v>
      </c>
      <c r="S20" s="248">
        <v>1594</v>
      </c>
      <c r="T20" s="248">
        <v>0</v>
      </c>
      <c r="U20" s="248">
        <v>1</v>
      </c>
      <c r="V20" s="248">
        <v>2</v>
      </c>
      <c r="W20" s="248">
        <f t="shared" ref="W20:W51" si="0">I20+J20+K20+M20+N20+P20+Q20+R20+T20+U20</f>
        <v>278217</v>
      </c>
      <c r="X20" s="240">
        <f t="shared" ref="X20:X51" si="1">I20+J20+L20+M20+O20+P20+Q20+S20+T20+V20</f>
        <v>294475</v>
      </c>
      <c r="Y20" s="249">
        <v>2453949</v>
      </c>
      <c r="Z20" s="244">
        <v>22407</v>
      </c>
      <c r="AA20" s="221">
        <f>AB20+AG20+AE20</f>
        <v>2984780</v>
      </c>
      <c r="AB20" s="220">
        <f>AC20+AD20+AF20</f>
        <v>2833299</v>
      </c>
      <c r="AC20" s="218">
        <v>2114071</v>
      </c>
      <c r="AD20" s="218">
        <v>696175</v>
      </c>
      <c r="AE20" s="218"/>
      <c r="AF20" s="218">
        <v>23053</v>
      </c>
      <c r="AG20" s="218">
        <v>151481</v>
      </c>
      <c r="AH20" s="218">
        <v>15944</v>
      </c>
      <c r="AI20" s="218">
        <v>1189221</v>
      </c>
      <c r="AJ20" s="218">
        <v>594321</v>
      </c>
      <c r="AK20" s="218">
        <v>718817</v>
      </c>
      <c r="AL20" s="218">
        <v>177</v>
      </c>
      <c r="AM20" s="218">
        <v>259</v>
      </c>
      <c r="AN20" s="218">
        <v>730</v>
      </c>
      <c r="AO20" s="218">
        <v>6222</v>
      </c>
      <c r="AP20" s="218">
        <v>489444</v>
      </c>
      <c r="AQ20" s="218">
        <v>194627</v>
      </c>
      <c r="AR20" s="218">
        <v>231788</v>
      </c>
      <c r="AS20" s="218">
        <v>71</v>
      </c>
      <c r="AT20" s="218">
        <v>123</v>
      </c>
      <c r="AU20" s="218">
        <v>308</v>
      </c>
      <c r="AV20" s="218">
        <f>AH20+AI20+AJ20+AL20+AM20+AO20+AP20+AQ20+AS20+AT20</f>
        <v>2490409</v>
      </c>
      <c r="AW20" s="220">
        <f>AH20+AI20+AK20+AL20+AN20+AO20+AP20+AR20+AS20+AU20</f>
        <v>2652722</v>
      </c>
      <c r="AX20" s="218">
        <v>12025914</v>
      </c>
      <c r="AY20" s="218">
        <v>3483888</v>
      </c>
    </row>
    <row r="21" spans="1:51">
      <c r="A21" s="190">
        <v>43405</v>
      </c>
      <c r="B21" s="247">
        <f t="shared" ref="B21:B84" si="2">C21+H21+F21</f>
        <v>581525</v>
      </c>
      <c r="C21" s="240">
        <f t="shared" ref="C21:C84" si="3">D21+E21+G21</f>
        <v>526489</v>
      </c>
      <c r="D21" s="248">
        <v>521269</v>
      </c>
      <c r="E21" s="248">
        <v>4862</v>
      </c>
      <c r="F21" s="248">
        <v>0</v>
      </c>
      <c r="G21" s="248">
        <v>358</v>
      </c>
      <c r="H21" s="248">
        <v>55036</v>
      </c>
      <c r="I21" s="248">
        <v>2109</v>
      </c>
      <c r="J21" s="248">
        <v>190606</v>
      </c>
      <c r="K21" s="248">
        <v>81226</v>
      </c>
      <c r="L21" s="248">
        <v>97047</v>
      </c>
      <c r="M21" s="248">
        <v>15</v>
      </c>
      <c r="N21" s="248">
        <v>28</v>
      </c>
      <c r="O21" s="248">
        <v>68</v>
      </c>
      <c r="P21" s="248">
        <v>40</v>
      </c>
      <c r="Q21" s="248">
        <v>2661</v>
      </c>
      <c r="R21" s="248">
        <v>1337</v>
      </c>
      <c r="S21" s="248">
        <v>1587</v>
      </c>
      <c r="T21" s="248">
        <v>0</v>
      </c>
      <c r="U21" s="248">
        <v>1</v>
      </c>
      <c r="V21" s="248">
        <v>2</v>
      </c>
      <c r="W21" s="248">
        <f t="shared" si="0"/>
        <v>278023</v>
      </c>
      <c r="X21" s="240">
        <f t="shared" si="1"/>
        <v>294135</v>
      </c>
      <c r="Y21" s="249">
        <v>2505237</v>
      </c>
      <c r="Z21" s="244">
        <v>21863</v>
      </c>
      <c r="AA21" s="221">
        <f t="shared" ref="AA21:AA84" si="4">AB21+AG21+AE21</f>
        <v>3034646</v>
      </c>
      <c r="AB21" s="220">
        <f t="shared" ref="AB21:AB84" si="5">AC21+AD21+AF21</f>
        <v>2879630</v>
      </c>
      <c r="AC21" s="218">
        <v>2158825</v>
      </c>
      <c r="AD21" s="218">
        <v>697445</v>
      </c>
      <c r="AE21" s="218"/>
      <c r="AF21" s="218">
        <v>23360</v>
      </c>
      <c r="AG21" s="218">
        <v>155016</v>
      </c>
      <c r="AH21" s="218">
        <v>15924</v>
      </c>
      <c r="AI21" s="218">
        <v>1190073</v>
      </c>
      <c r="AJ21" s="218">
        <v>592962</v>
      </c>
      <c r="AK21" s="218">
        <v>716683</v>
      </c>
      <c r="AL21" s="218">
        <v>175</v>
      </c>
      <c r="AM21" s="218">
        <v>253</v>
      </c>
      <c r="AN21" s="218">
        <v>704</v>
      </c>
      <c r="AO21" s="218">
        <v>6191</v>
      </c>
      <c r="AP21" s="218">
        <v>487826</v>
      </c>
      <c r="AQ21" s="218">
        <v>193513</v>
      </c>
      <c r="AR21" s="218">
        <v>230271</v>
      </c>
      <c r="AS21" s="218">
        <v>69</v>
      </c>
      <c r="AT21" s="218">
        <v>122</v>
      </c>
      <c r="AU21" s="218">
        <v>306</v>
      </c>
      <c r="AV21" s="218">
        <f t="shared" ref="AV21:AV84" si="6">AH21+AI21+AJ21+AL21+AM21+AO21+AP21+AQ21+AS21+AT21</f>
        <v>2487108</v>
      </c>
      <c r="AW21" s="220">
        <f t="shared" ref="AW21:AW84" si="7">AH21+AI21+AK21+AL21+AN21+AO21+AP21+AR21+AS21+AU21</f>
        <v>2648222</v>
      </c>
      <c r="AX21" s="218">
        <v>12060539</v>
      </c>
      <c r="AY21" s="218">
        <v>3362897</v>
      </c>
    </row>
    <row r="22" spans="1:51">
      <c r="A22" s="190">
        <v>43374</v>
      </c>
      <c r="B22" s="247">
        <f t="shared" si="2"/>
        <v>581346</v>
      </c>
      <c r="C22" s="240">
        <f t="shared" si="3"/>
        <v>525754</v>
      </c>
      <c r="D22" s="248">
        <v>520473</v>
      </c>
      <c r="E22" s="248">
        <v>4923</v>
      </c>
      <c r="F22" s="248">
        <v>0</v>
      </c>
      <c r="G22" s="248">
        <v>358</v>
      </c>
      <c r="H22" s="248">
        <v>55592</v>
      </c>
      <c r="I22" s="248">
        <v>2106</v>
      </c>
      <c r="J22" s="248">
        <v>190345</v>
      </c>
      <c r="K22" s="248">
        <v>80988</v>
      </c>
      <c r="L22" s="248">
        <v>96642</v>
      </c>
      <c r="M22" s="248">
        <v>14</v>
      </c>
      <c r="N22" s="248">
        <v>28</v>
      </c>
      <c r="O22" s="248">
        <v>67</v>
      </c>
      <c r="P22" s="248">
        <v>40</v>
      </c>
      <c r="Q22" s="248">
        <v>2648</v>
      </c>
      <c r="R22" s="248">
        <v>1332</v>
      </c>
      <c r="S22" s="248">
        <v>1581</v>
      </c>
      <c r="T22" s="248">
        <v>0</v>
      </c>
      <c r="U22" s="248">
        <v>1</v>
      </c>
      <c r="V22" s="248">
        <v>2</v>
      </c>
      <c r="W22" s="248">
        <f t="shared" si="0"/>
        <v>277502</v>
      </c>
      <c r="X22" s="240">
        <f t="shared" si="1"/>
        <v>293445</v>
      </c>
      <c r="Y22" s="249">
        <v>2503459</v>
      </c>
      <c r="Z22" s="244">
        <v>22013</v>
      </c>
      <c r="AA22" s="221">
        <f t="shared" si="4"/>
        <v>3061496</v>
      </c>
      <c r="AB22" s="220">
        <f t="shared" si="5"/>
        <v>2904436</v>
      </c>
      <c r="AC22" s="218">
        <v>2156063</v>
      </c>
      <c r="AD22" s="218">
        <v>725162</v>
      </c>
      <c r="AE22" s="218"/>
      <c r="AF22" s="218">
        <v>23211</v>
      </c>
      <c r="AG22" s="218">
        <v>157060</v>
      </c>
      <c r="AH22" s="218">
        <v>15894</v>
      </c>
      <c r="AI22" s="218">
        <v>1188875</v>
      </c>
      <c r="AJ22" s="218">
        <v>591154</v>
      </c>
      <c r="AK22" s="218">
        <v>714148</v>
      </c>
      <c r="AL22" s="218">
        <v>171</v>
      </c>
      <c r="AM22" s="218">
        <v>248</v>
      </c>
      <c r="AN22" s="218">
        <v>688</v>
      </c>
      <c r="AO22" s="218">
        <v>6164</v>
      </c>
      <c r="AP22" s="218">
        <v>483635</v>
      </c>
      <c r="AQ22" s="218">
        <v>192084</v>
      </c>
      <c r="AR22" s="218">
        <v>228413</v>
      </c>
      <c r="AS22" s="218">
        <v>68</v>
      </c>
      <c r="AT22" s="218">
        <v>120</v>
      </c>
      <c r="AU22" s="218">
        <v>302</v>
      </c>
      <c r="AV22" s="218">
        <f t="shared" si="6"/>
        <v>2478413</v>
      </c>
      <c r="AW22" s="220">
        <f t="shared" si="7"/>
        <v>2638358</v>
      </c>
      <c r="AX22" s="218">
        <v>12057213</v>
      </c>
      <c r="AY22" s="218">
        <v>3435315</v>
      </c>
    </row>
    <row r="23" spans="1:51">
      <c r="A23" s="190">
        <v>43344</v>
      </c>
      <c r="B23" s="247">
        <f t="shared" si="2"/>
        <v>556638</v>
      </c>
      <c r="C23" s="240">
        <f t="shared" si="3"/>
        <v>503575</v>
      </c>
      <c r="D23" s="248">
        <v>498352</v>
      </c>
      <c r="E23" s="248">
        <v>4855</v>
      </c>
      <c r="F23" s="248">
        <v>0</v>
      </c>
      <c r="G23" s="248">
        <v>368</v>
      </c>
      <c r="H23" s="248">
        <v>53063</v>
      </c>
      <c r="I23" s="248">
        <v>2102</v>
      </c>
      <c r="J23" s="248">
        <v>190028</v>
      </c>
      <c r="K23" s="248">
        <v>80675</v>
      </c>
      <c r="L23" s="248">
        <v>96201</v>
      </c>
      <c r="M23" s="248">
        <v>13</v>
      </c>
      <c r="N23" s="248">
        <v>28</v>
      </c>
      <c r="O23" s="248">
        <v>65</v>
      </c>
      <c r="P23" s="248">
        <v>40</v>
      </c>
      <c r="Q23" s="248">
        <v>2618</v>
      </c>
      <c r="R23" s="248">
        <v>1319</v>
      </c>
      <c r="S23" s="248">
        <v>1569</v>
      </c>
      <c r="T23" s="248">
        <v>0</v>
      </c>
      <c r="U23" s="248">
        <v>1</v>
      </c>
      <c r="V23" s="248">
        <v>2</v>
      </c>
      <c r="W23" s="248">
        <f t="shared" si="0"/>
        <v>276824</v>
      </c>
      <c r="X23" s="240">
        <f t="shared" si="1"/>
        <v>292638</v>
      </c>
      <c r="Y23" s="249">
        <v>2415996</v>
      </c>
      <c r="Z23" s="244">
        <v>21734</v>
      </c>
      <c r="AA23" s="221">
        <f t="shared" si="4"/>
        <v>2958532</v>
      </c>
      <c r="AB23" s="220">
        <f t="shared" si="5"/>
        <v>2810852</v>
      </c>
      <c r="AC23" s="218">
        <v>2070453</v>
      </c>
      <c r="AD23" s="218">
        <v>717286</v>
      </c>
      <c r="AE23" s="218"/>
      <c r="AF23" s="218">
        <v>23113</v>
      </c>
      <c r="AG23" s="218">
        <v>147680</v>
      </c>
      <c r="AH23" s="218">
        <v>15886</v>
      </c>
      <c r="AI23" s="218">
        <v>1185934</v>
      </c>
      <c r="AJ23" s="218">
        <v>589618</v>
      </c>
      <c r="AK23" s="218">
        <v>712190</v>
      </c>
      <c r="AL23" s="218">
        <v>164</v>
      </c>
      <c r="AM23" s="218">
        <v>246</v>
      </c>
      <c r="AN23" s="218">
        <v>687</v>
      </c>
      <c r="AO23" s="218">
        <v>6117</v>
      </c>
      <c r="AP23" s="218">
        <v>474500</v>
      </c>
      <c r="AQ23" s="218">
        <v>190455</v>
      </c>
      <c r="AR23" s="218">
        <v>226390</v>
      </c>
      <c r="AS23" s="218">
        <v>66</v>
      </c>
      <c r="AT23" s="218">
        <v>121</v>
      </c>
      <c r="AU23" s="218">
        <v>306</v>
      </c>
      <c r="AV23" s="218">
        <f t="shared" si="6"/>
        <v>2463107</v>
      </c>
      <c r="AW23" s="220">
        <f t="shared" si="7"/>
        <v>2622240</v>
      </c>
      <c r="AX23" s="218">
        <v>11693616</v>
      </c>
      <c r="AY23" s="218">
        <v>3390367</v>
      </c>
    </row>
    <row r="24" spans="1:51">
      <c r="A24" s="190">
        <v>43313</v>
      </c>
      <c r="B24" s="247">
        <f t="shared" si="2"/>
        <v>565825</v>
      </c>
      <c r="C24" s="240">
        <f t="shared" si="3"/>
        <v>510048</v>
      </c>
      <c r="D24" s="248">
        <v>504741</v>
      </c>
      <c r="E24" s="248">
        <v>4931</v>
      </c>
      <c r="F24" s="248">
        <v>0</v>
      </c>
      <c r="G24" s="248">
        <v>376</v>
      </c>
      <c r="H24" s="248">
        <v>55777</v>
      </c>
      <c r="I24" s="248">
        <v>2131</v>
      </c>
      <c r="J24" s="248">
        <v>189869</v>
      </c>
      <c r="K24" s="248">
        <v>80747</v>
      </c>
      <c r="L24" s="248">
        <v>96324</v>
      </c>
      <c r="M24" s="248">
        <v>13</v>
      </c>
      <c r="N24" s="248">
        <v>28</v>
      </c>
      <c r="O24" s="248">
        <v>65</v>
      </c>
      <c r="P24" s="248">
        <v>40</v>
      </c>
      <c r="Q24" s="248">
        <v>2605</v>
      </c>
      <c r="R24" s="248">
        <v>1313</v>
      </c>
      <c r="S24" s="248">
        <v>1563</v>
      </c>
      <c r="T24" s="248">
        <v>0</v>
      </c>
      <c r="U24" s="248">
        <v>1</v>
      </c>
      <c r="V24" s="248">
        <v>2</v>
      </c>
      <c r="W24" s="248">
        <f t="shared" si="0"/>
        <v>276747</v>
      </c>
      <c r="X24" s="240">
        <f t="shared" si="1"/>
        <v>292612</v>
      </c>
      <c r="Y24" s="249">
        <v>2447803.8878631052</v>
      </c>
      <c r="Z24" s="244">
        <v>21928.5</v>
      </c>
      <c r="AA24" s="221">
        <f t="shared" si="4"/>
        <v>3002168</v>
      </c>
      <c r="AB24" s="220">
        <f t="shared" si="5"/>
        <v>2844133</v>
      </c>
      <c r="AC24" s="218">
        <v>2089144</v>
      </c>
      <c r="AD24" s="218">
        <v>731726</v>
      </c>
      <c r="AE24" s="218"/>
      <c r="AF24" s="218">
        <v>23263</v>
      </c>
      <c r="AG24" s="218">
        <v>158035</v>
      </c>
      <c r="AH24" s="218">
        <v>15965</v>
      </c>
      <c r="AI24" s="218">
        <v>1184544</v>
      </c>
      <c r="AJ24" s="218">
        <v>589705</v>
      </c>
      <c r="AK24" s="218">
        <v>712837</v>
      </c>
      <c r="AL24" s="218">
        <v>166</v>
      </c>
      <c r="AM24" s="218">
        <v>245</v>
      </c>
      <c r="AN24" s="218">
        <v>687</v>
      </c>
      <c r="AO24" s="218">
        <v>6145</v>
      </c>
      <c r="AP24" s="218">
        <v>469972</v>
      </c>
      <c r="AQ24" s="218">
        <v>189877</v>
      </c>
      <c r="AR24" s="218">
        <v>225904</v>
      </c>
      <c r="AS24" s="218">
        <v>66</v>
      </c>
      <c r="AT24" s="218">
        <v>120</v>
      </c>
      <c r="AU24" s="218">
        <v>304</v>
      </c>
      <c r="AV24" s="218">
        <f t="shared" si="6"/>
        <v>2456805</v>
      </c>
      <c r="AW24" s="220">
        <f t="shared" si="7"/>
        <v>2616590</v>
      </c>
      <c r="AX24" s="218">
        <v>11787864.511947881</v>
      </c>
      <c r="AY24" s="218">
        <v>3423755.6999999997</v>
      </c>
    </row>
    <row r="25" spans="1:51">
      <c r="A25" s="190">
        <v>43282</v>
      </c>
      <c r="B25" s="247">
        <f t="shared" si="2"/>
        <v>568140</v>
      </c>
      <c r="C25" s="240">
        <f t="shared" si="3"/>
        <v>512743</v>
      </c>
      <c r="D25" s="248">
        <v>507177</v>
      </c>
      <c r="E25" s="248">
        <v>5217</v>
      </c>
      <c r="F25" s="248">
        <v>0</v>
      </c>
      <c r="G25" s="248">
        <v>349</v>
      </c>
      <c r="H25" s="248">
        <v>55397</v>
      </c>
      <c r="I25" s="248">
        <v>2095</v>
      </c>
      <c r="J25" s="248">
        <v>189519</v>
      </c>
      <c r="K25" s="248">
        <v>80551</v>
      </c>
      <c r="L25" s="248">
        <v>96080</v>
      </c>
      <c r="M25" s="248">
        <v>13</v>
      </c>
      <c r="N25" s="248">
        <v>28</v>
      </c>
      <c r="O25" s="248">
        <v>65</v>
      </c>
      <c r="P25" s="248">
        <v>39</v>
      </c>
      <c r="Q25" s="248">
        <v>2583</v>
      </c>
      <c r="R25" s="248">
        <v>1302</v>
      </c>
      <c r="S25" s="248">
        <v>1549</v>
      </c>
      <c r="T25" s="248">
        <v>0</v>
      </c>
      <c r="U25" s="248">
        <v>1</v>
      </c>
      <c r="V25" s="248">
        <v>2</v>
      </c>
      <c r="W25" s="248">
        <f t="shared" si="0"/>
        <v>276131</v>
      </c>
      <c r="X25" s="240">
        <f t="shared" si="1"/>
        <v>291945</v>
      </c>
      <c r="Y25" s="249">
        <v>2453890.3668453312</v>
      </c>
      <c r="Z25" s="244">
        <v>22723.8</v>
      </c>
      <c r="AA25" s="221">
        <f t="shared" si="4"/>
        <v>3004053</v>
      </c>
      <c r="AB25" s="220">
        <f t="shared" si="5"/>
        <v>2848614</v>
      </c>
      <c r="AC25" s="218">
        <v>2103064</v>
      </c>
      <c r="AD25" s="218">
        <v>722771</v>
      </c>
      <c r="AE25" s="218"/>
      <c r="AF25" s="218">
        <v>22779</v>
      </c>
      <c r="AG25" s="218">
        <v>155439</v>
      </c>
      <c r="AH25" s="218">
        <v>15895</v>
      </c>
      <c r="AI25" s="218">
        <v>1180364</v>
      </c>
      <c r="AJ25" s="218">
        <v>588180</v>
      </c>
      <c r="AK25" s="218">
        <v>711072</v>
      </c>
      <c r="AL25" s="218">
        <v>163</v>
      </c>
      <c r="AM25" s="218">
        <v>243</v>
      </c>
      <c r="AN25" s="218">
        <v>684</v>
      </c>
      <c r="AO25" s="218">
        <v>6098</v>
      </c>
      <c r="AP25" s="218">
        <v>460601</v>
      </c>
      <c r="AQ25" s="218">
        <v>188498</v>
      </c>
      <c r="AR25" s="218">
        <v>224326</v>
      </c>
      <c r="AS25" s="218">
        <v>67</v>
      </c>
      <c r="AT25" s="218">
        <v>121</v>
      </c>
      <c r="AU25" s="218">
        <v>315</v>
      </c>
      <c r="AV25" s="218">
        <f t="shared" si="6"/>
        <v>2440230</v>
      </c>
      <c r="AW25" s="220">
        <f t="shared" si="7"/>
        <v>2599585</v>
      </c>
      <c r="AX25" s="218">
        <v>11827812.621562853</v>
      </c>
      <c r="AY25" s="218">
        <v>3375528.1000000006</v>
      </c>
    </row>
    <row r="26" spans="1:51">
      <c r="A26" s="190">
        <v>43252</v>
      </c>
      <c r="B26" s="247">
        <f t="shared" si="2"/>
        <v>550512</v>
      </c>
      <c r="C26" s="240">
        <f t="shared" si="3"/>
        <v>497827</v>
      </c>
      <c r="D26" s="248">
        <v>492646</v>
      </c>
      <c r="E26" s="248">
        <v>4808</v>
      </c>
      <c r="F26" s="248">
        <v>0</v>
      </c>
      <c r="G26" s="248">
        <v>373</v>
      </c>
      <c r="H26" s="248">
        <v>52685</v>
      </c>
      <c r="I26" s="248">
        <v>2142</v>
      </c>
      <c r="J26" s="248">
        <v>189681</v>
      </c>
      <c r="K26" s="248">
        <v>80539</v>
      </c>
      <c r="L26" s="248">
        <v>96368</v>
      </c>
      <c r="M26" s="248">
        <v>13</v>
      </c>
      <c r="N26" s="248">
        <v>26</v>
      </c>
      <c r="O26" s="248">
        <v>62</v>
      </c>
      <c r="P26" s="248">
        <v>40</v>
      </c>
      <c r="Q26" s="248">
        <v>2582</v>
      </c>
      <c r="R26" s="248">
        <v>1295</v>
      </c>
      <c r="S26" s="248">
        <v>1550</v>
      </c>
      <c r="T26" s="248">
        <v>0</v>
      </c>
      <c r="U26" s="248">
        <v>1</v>
      </c>
      <c r="V26" s="248">
        <v>2</v>
      </c>
      <c r="W26" s="248">
        <f t="shared" si="0"/>
        <v>276319</v>
      </c>
      <c r="X26" s="240">
        <f t="shared" si="1"/>
        <v>292440</v>
      </c>
      <c r="Y26" s="249">
        <v>2394244.8642603443</v>
      </c>
      <c r="Z26" s="244">
        <v>21498.2</v>
      </c>
      <c r="AA26" s="221">
        <f t="shared" si="4"/>
        <v>2844864</v>
      </c>
      <c r="AB26" s="220">
        <f t="shared" si="5"/>
        <v>2702964</v>
      </c>
      <c r="AC26" s="218">
        <v>1988370</v>
      </c>
      <c r="AD26" s="218">
        <v>690116</v>
      </c>
      <c r="AE26" s="218"/>
      <c r="AF26" s="218">
        <v>24478</v>
      </c>
      <c r="AG26" s="218">
        <v>141900</v>
      </c>
      <c r="AH26" s="218">
        <v>15939</v>
      </c>
      <c r="AI26" s="218">
        <v>1181325</v>
      </c>
      <c r="AJ26" s="218">
        <v>588257</v>
      </c>
      <c r="AK26" s="218">
        <v>714498</v>
      </c>
      <c r="AL26" s="218">
        <v>163</v>
      </c>
      <c r="AM26" s="218">
        <v>241</v>
      </c>
      <c r="AN26" s="218">
        <v>693</v>
      </c>
      <c r="AO26" s="218">
        <v>6100</v>
      </c>
      <c r="AP26" s="218">
        <v>459883</v>
      </c>
      <c r="AQ26" s="218">
        <v>188215</v>
      </c>
      <c r="AR26" s="218">
        <v>225118</v>
      </c>
      <c r="AS26" s="218">
        <v>67</v>
      </c>
      <c r="AT26" s="218">
        <v>121</v>
      </c>
      <c r="AU26" s="218">
        <v>318</v>
      </c>
      <c r="AV26" s="218">
        <f t="shared" si="6"/>
        <v>2440311</v>
      </c>
      <c r="AW26" s="220">
        <f t="shared" si="7"/>
        <v>2604104</v>
      </c>
      <c r="AX26" s="218">
        <v>11375223.991937118</v>
      </c>
      <c r="AY26" s="218">
        <v>3276855.3000000003</v>
      </c>
    </row>
    <row r="27" spans="1:51">
      <c r="A27" s="190">
        <v>43221</v>
      </c>
      <c r="B27" s="247">
        <f t="shared" si="2"/>
        <v>560223</v>
      </c>
      <c r="C27" s="240">
        <f t="shared" si="3"/>
        <v>507372</v>
      </c>
      <c r="D27" s="248">
        <v>501803</v>
      </c>
      <c r="E27" s="248">
        <v>5165</v>
      </c>
      <c r="F27" s="248">
        <v>0</v>
      </c>
      <c r="G27" s="248">
        <v>404</v>
      </c>
      <c r="H27" s="248">
        <v>52851</v>
      </c>
      <c r="I27" s="248">
        <v>2132</v>
      </c>
      <c r="J27" s="248">
        <v>189468</v>
      </c>
      <c r="K27" s="248">
        <v>80121</v>
      </c>
      <c r="L27" s="248">
        <v>95802</v>
      </c>
      <c r="M27" s="248">
        <v>12</v>
      </c>
      <c r="N27" s="248">
        <v>26</v>
      </c>
      <c r="O27" s="248">
        <v>61</v>
      </c>
      <c r="P27" s="248">
        <v>38</v>
      </c>
      <c r="Q27" s="248">
        <v>2600</v>
      </c>
      <c r="R27" s="248">
        <v>1283</v>
      </c>
      <c r="S27" s="248">
        <v>1535</v>
      </c>
      <c r="T27" s="248">
        <v>0</v>
      </c>
      <c r="U27" s="248">
        <v>1</v>
      </c>
      <c r="V27" s="248">
        <v>2</v>
      </c>
      <c r="W27" s="248">
        <f t="shared" si="0"/>
        <v>275681</v>
      </c>
      <c r="X27" s="240">
        <f t="shared" si="1"/>
        <v>291650</v>
      </c>
      <c r="Y27" s="249">
        <v>2426017.7843514946</v>
      </c>
      <c r="Z27" s="244">
        <v>22587</v>
      </c>
      <c r="AA27" s="221">
        <f t="shared" si="4"/>
        <v>2946698</v>
      </c>
      <c r="AB27" s="220">
        <f t="shared" si="5"/>
        <v>2803693</v>
      </c>
      <c r="AC27" s="218">
        <v>2069427</v>
      </c>
      <c r="AD27" s="218">
        <v>709685</v>
      </c>
      <c r="AE27" s="218"/>
      <c r="AF27" s="218">
        <v>24581</v>
      </c>
      <c r="AG27" s="218">
        <v>143005</v>
      </c>
      <c r="AH27" s="218">
        <v>15820</v>
      </c>
      <c r="AI27" s="218">
        <v>1180832</v>
      </c>
      <c r="AJ27" s="218">
        <v>585818</v>
      </c>
      <c r="AK27" s="218">
        <v>711490</v>
      </c>
      <c r="AL27" s="218">
        <v>159</v>
      </c>
      <c r="AM27" s="218">
        <v>237</v>
      </c>
      <c r="AN27" s="218">
        <v>682</v>
      </c>
      <c r="AO27" s="218">
        <v>6026</v>
      </c>
      <c r="AP27" s="218">
        <v>459751</v>
      </c>
      <c r="AQ27" s="218">
        <v>186990</v>
      </c>
      <c r="AR27" s="218">
        <v>223703</v>
      </c>
      <c r="AS27" s="218">
        <v>66</v>
      </c>
      <c r="AT27" s="218">
        <v>118</v>
      </c>
      <c r="AU27" s="218">
        <v>310</v>
      </c>
      <c r="AV27" s="218">
        <f t="shared" si="6"/>
        <v>2435817</v>
      </c>
      <c r="AW27" s="220">
        <f t="shared" si="7"/>
        <v>2598839</v>
      </c>
      <c r="AX27" s="218">
        <v>11661798.911072409</v>
      </c>
      <c r="AY27" s="218">
        <v>3333676.1</v>
      </c>
    </row>
    <row r="28" spans="1:51">
      <c r="A28" s="190">
        <v>43191</v>
      </c>
      <c r="B28" s="247">
        <f t="shared" si="2"/>
        <v>559353</v>
      </c>
      <c r="C28" s="240">
        <f t="shared" si="3"/>
        <v>506082</v>
      </c>
      <c r="D28" s="248">
        <v>500764</v>
      </c>
      <c r="E28" s="248">
        <v>4943</v>
      </c>
      <c r="F28" s="248">
        <v>0</v>
      </c>
      <c r="G28" s="248">
        <v>375</v>
      </c>
      <c r="H28" s="248">
        <v>53271</v>
      </c>
      <c r="I28" s="248">
        <v>2068</v>
      </c>
      <c r="J28" s="248">
        <v>189535</v>
      </c>
      <c r="K28" s="248">
        <v>79947</v>
      </c>
      <c r="L28" s="248">
        <v>95569</v>
      </c>
      <c r="M28" s="248">
        <v>12</v>
      </c>
      <c r="N28" s="248">
        <v>21</v>
      </c>
      <c r="O28" s="248">
        <v>61</v>
      </c>
      <c r="P28" s="248">
        <v>38</v>
      </c>
      <c r="Q28" s="248">
        <v>2577</v>
      </c>
      <c r="R28" s="248">
        <v>1275</v>
      </c>
      <c r="S28" s="248">
        <v>1526</v>
      </c>
      <c r="T28" s="248">
        <v>0</v>
      </c>
      <c r="U28" s="248">
        <v>1</v>
      </c>
      <c r="V28" s="248">
        <v>2</v>
      </c>
      <c r="W28" s="248">
        <f t="shared" si="0"/>
        <v>275474</v>
      </c>
      <c r="X28" s="240">
        <f t="shared" si="1"/>
        <v>291388</v>
      </c>
      <c r="Y28" s="249">
        <v>2423503.7332599037</v>
      </c>
      <c r="Z28" s="244">
        <v>21863.7</v>
      </c>
      <c r="AA28" s="221">
        <f t="shared" si="4"/>
        <v>2957212</v>
      </c>
      <c r="AB28" s="220">
        <f t="shared" si="5"/>
        <v>2812961</v>
      </c>
      <c r="AC28" s="218">
        <v>2081973</v>
      </c>
      <c r="AD28" s="218">
        <v>706409</v>
      </c>
      <c r="AE28" s="218"/>
      <c r="AF28" s="218">
        <v>24579</v>
      </c>
      <c r="AG28" s="218">
        <v>144251</v>
      </c>
      <c r="AH28" s="218">
        <v>15811</v>
      </c>
      <c r="AI28" s="218">
        <v>1181677</v>
      </c>
      <c r="AJ28" s="218">
        <v>584772</v>
      </c>
      <c r="AK28" s="218">
        <v>710193</v>
      </c>
      <c r="AL28" s="218">
        <v>156</v>
      </c>
      <c r="AM28" s="218">
        <v>228</v>
      </c>
      <c r="AN28" s="218">
        <v>672</v>
      </c>
      <c r="AO28" s="218">
        <v>6012</v>
      </c>
      <c r="AP28" s="218">
        <v>459051</v>
      </c>
      <c r="AQ28" s="218">
        <v>186320</v>
      </c>
      <c r="AR28" s="218">
        <v>222882</v>
      </c>
      <c r="AS28" s="218">
        <v>64</v>
      </c>
      <c r="AT28" s="218">
        <v>118</v>
      </c>
      <c r="AU28" s="218">
        <v>311</v>
      </c>
      <c r="AV28" s="218">
        <f t="shared" si="6"/>
        <v>2434209</v>
      </c>
      <c r="AW28" s="220">
        <f t="shared" si="7"/>
        <v>2596829</v>
      </c>
      <c r="AX28" s="218">
        <v>11705251.59243937</v>
      </c>
      <c r="AY28" s="218">
        <v>3321521.100000001</v>
      </c>
    </row>
    <row r="29" spans="1:51">
      <c r="A29" s="190">
        <v>43160</v>
      </c>
      <c r="B29" s="247">
        <f t="shared" si="2"/>
        <v>555653</v>
      </c>
      <c r="C29" s="240">
        <f t="shared" si="3"/>
        <v>502317</v>
      </c>
      <c r="D29" s="248">
        <v>496798</v>
      </c>
      <c r="E29" s="248">
        <v>5120</v>
      </c>
      <c r="F29" s="248">
        <v>0</v>
      </c>
      <c r="G29" s="248">
        <v>399</v>
      </c>
      <c r="H29" s="248">
        <v>53336</v>
      </c>
      <c r="I29" s="248">
        <v>2063</v>
      </c>
      <c r="J29" s="248">
        <v>189502</v>
      </c>
      <c r="K29" s="248">
        <v>79791</v>
      </c>
      <c r="L29" s="248">
        <v>95408</v>
      </c>
      <c r="M29" s="248">
        <v>13</v>
      </c>
      <c r="N29" s="248">
        <v>25</v>
      </c>
      <c r="O29" s="248">
        <v>58</v>
      </c>
      <c r="P29" s="248">
        <v>38</v>
      </c>
      <c r="Q29" s="248">
        <v>2582</v>
      </c>
      <c r="R29" s="248">
        <v>1256</v>
      </c>
      <c r="S29" s="248">
        <v>1507</v>
      </c>
      <c r="T29" s="248">
        <v>0</v>
      </c>
      <c r="U29" s="248">
        <v>1</v>
      </c>
      <c r="V29" s="248">
        <v>2</v>
      </c>
      <c r="W29" s="248">
        <f t="shared" si="0"/>
        <v>275271</v>
      </c>
      <c r="X29" s="240">
        <f t="shared" si="1"/>
        <v>291173</v>
      </c>
      <c r="Y29" s="249">
        <v>2409672.6858870927</v>
      </c>
      <c r="Z29" s="244">
        <v>22386.2</v>
      </c>
      <c r="AA29" s="221">
        <f t="shared" si="4"/>
        <v>2949273</v>
      </c>
      <c r="AB29" s="220">
        <f t="shared" si="5"/>
        <v>2804909</v>
      </c>
      <c r="AC29" s="218">
        <v>2072004</v>
      </c>
      <c r="AD29" s="218">
        <v>708264</v>
      </c>
      <c r="AE29" s="218"/>
      <c r="AF29" s="218">
        <v>24641</v>
      </c>
      <c r="AG29" s="218">
        <v>144364</v>
      </c>
      <c r="AH29" s="218">
        <v>15799</v>
      </c>
      <c r="AI29" s="218">
        <v>1181968</v>
      </c>
      <c r="AJ29" s="218">
        <v>583762</v>
      </c>
      <c r="AK29" s="218">
        <v>709036</v>
      </c>
      <c r="AL29" s="218">
        <v>157</v>
      </c>
      <c r="AM29" s="218">
        <v>231</v>
      </c>
      <c r="AN29" s="218">
        <v>660</v>
      </c>
      <c r="AO29" s="218">
        <v>5993</v>
      </c>
      <c r="AP29" s="218">
        <v>458718</v>
      </c>
      <c r="AQ29" s="218">
        <v>185545</v>
      </c>
      <c r="AR29" s="218">
        <v>222023</v>
      </c>
      <c r="AS29" s="218">
        <v>64</v>
      </c>
      <c r="AT29" s="218">
        <v>115</v>
      </c>
      <c r="AU29" s="218">
        <v>304</v>
      </c>
      <c r="AV29" s="218">
        <f t="shared" si="6"/>
        <v>2432352</v>
      </c>
      <c r="AW29" s="220">
        <f t="shared" si="7"/>
        <v>2594722</v>
      </c>
      <c r="AX29" s="218">
        <v>11670300.474076428</v>
      </c>
      <c r="AY29" s="218">
        <v>3325473.3</v>
      </c>
    </row>
    <row r="30" spans="1:51">
      <c r="A30" s="190">
        <v>43132</v>
      </c>
      <c r="B30" s="247">
        <f t="shared" si="2"/>
        <v>563036</v>
      </c>
      <c r="C30" s="240">
        <f t="shared" si="3"/>
        <v>508119</v>
      </c>
      <c r="D30" s="248">
        <v>502726</v>
      </c>
      <c r="E30" s="248">
        <v>5012</v>
      </c>
      <c r="F30" s="248">
        <v>0</v>
      </c>
      <c r="G30" s="248">
        <v>381</v>
      </c>
      <c r="H30" s="248">
        <v>54917</v>
      </c>
      <c r="I30" s="248">
        <v>2036</v>
      </c>
      <c r="J30" s="248">
        <v>188126</v>
      </c>
      <c r="K30" s="248">
        <v>79563</v>
      </c>
      <c r="L30" s="248">
        <v>95076</v>
      </c>
      <c r="M30" s="248">
        <v>12</v>
      </c>
      <c r="N30" s="248">
        <v>25</v>
      </c>
      <c r="O30" s="248">
        <v>60</v>
      </c>
      <c r="P30" s="248">
        <v>39</v>
      </c>
      <c r="Q30" s="248">
        <v>2584</v>
      </c>
      <c r="R30" s="248">
        <v>1248</v>
      </c>
      <c r="S30" s="248">
        <v>1495</v>
      </c>
      <c r="T30" s="248">
        <v>0</v>
      </c>
      <c r="U30" s="248">
        <v>1</v>
      </c>
      <c r="V30" s="248">
        <v>2</v>
      </c>
      <c r="W30" s="248">
        <f t="shared" si="0"/>
        <v>273634</v>
      </c>
      <c r="X30" s="240">
        <f t="shared" si="1"/>
        <v>289430</v>
      </c>
      <c r="Y30" s="249">
        <v>2432783.5608922299</v>
      </c>
      <c r="Z30" s="244">
        <v>22056.9</v>
      </c>
      <c r="AA30" s="221">
        <f t="shared" si="4"/>
        <v>2987155</v>
      </c>
      <c r="AB30" s="220">
        <f t="shared" si="5"/>
        <v>2835795</v>
      </c>
      <c r="AC30" s="218">
        <v>2097740</v>
      </c>
      <c r="AD30" s="218">
        <v>713378</v>
      </c>
      <c r="AE30" s="218"/>
      <c r="AF30" s="218">
        <v>24677</v>
      </c>
      <c r="AG30" s="218">
        <v>151360</v>
      </c>
      <c r="AH30" s="218">
        <v>15813</v>
      </c>
      <c r="AI30" s="218">
        <v>1182809</v>
      </c>
      <c r="AJ30" s="218">
        <v>582443</v>
      </c>
      <c r="AK30" s="218">
        <v>707087</v>
      </c>
      <c r="AL30" s="218">
        <v>147</v>
      </c>
      <c r="AM30" s="218">
        <v>228</v>
      </c>
      <c r="AN30" s="218">
        <v>656</v>
      </c>
      <c r="AO30" s="218">
        <v>5981</v>
      </c>
      <c r="AP30" s="218">
        <v>458597</v>
      </c>
      <c r="AQ30" s="218">
        <v>184686</v>
      </c>
      <c r="AR30" s="218">
        <v>220951</v>
      </c>
      <c r="AS30" s="218">
        <v>63</v>
      </c>
      <c r="AT30" s="218">
        <v>113</v>
      </c>
      <c r="AU30" s="218">
        <v>295</v>
      </c>
      <c r="AV30" s="218">
        <f t="shared" si="6"/>
        <v>2430880</v>
      </c>
      <c r="AW30" s="220">
        <f t="shared" si="7"/>
        <v>2592399</v>
      </c>
      <c r="AX30" s="218">
        <v>11793785.0817666</v>
      </c>
      <c r="AY30" s="218">
        <v>3339449.1999999997</v>
      </c>
    </row>
    <row r="31" spans="1:51">
      <c r="A31" s="190">
        <v>43101</v>
      </c>
      <c r="B31" s="247">
        <f t="shared" si="2"/>
        <v>544534</v>
      </c>
      <c r="C31" s="240">
        <f t="shared" si="3"/>
        <v>490826</v>
      </c>
      <c r="D31" s="248">
        <v>485409</v>
      </c>
      <c r="E31" s="248">
        <v>5035</v>
      </c>
      <c r="F31" s="248">
        <v>0</v>
      </c>
      <c r="G31" s="248">
        <v>382</v>
      </c>
      <c r="H31" s="248">
        <v>53708</v>
      </c>
      <c r="I31" s="248">
        <v>2031</v>
      </c>
      <c r="J31" s="248">
        <v>187965</v>
      </c>
      <c r="K31" s="248">
        <v>79279</v>
      </c>
      <c r="L31" s="248">
        <v>94651</v>
      </c>
      <c r="M31" s="248">
        <v>12</v>
      </c>
      <c r="N31" s="248">
        <v>25</v>
      </c>
      <c r="O31" s="248">
        <v>60</v>
      </c>
      <c r="P31" s="248">
        <v>39</v>
      </c>
      <c r="Q31" s="248">
        <v>2582</v>
      </c>
      <c r="R31" s="248">
        <v>1241</v>
      </c>
      <c r="S31" s="248">
        <v>1489</v>
      </c>
      <c r="T31" s="248">
        <v>0</v>
      </c>
      <c r="U31" s="248">
        <v>1</v>
      </c>
      <c r="V31" s="248">
        <v>2</v>
      </c>
      <c r="W31" s="248">
        <f t="shared" si="0"/>
        <v>273175</v>
      </c>
      <c r="X31" s="240">
        <f t="shared" si="1"/>
        <v>288831</v>
      </c>
      <c r="Y31" s="249">
        <v>2367085.9620839143</v>
      </c>
      <c r="Z31" s="244">
        <v>22115.7</v>
      </c>
      <c r="AA31" s="221">
        <f t="shared" si="4"/>
        <v>2908530</v>
      </c>
      <c r="AB31" s="220">
        <f t="shared" si="5"/>
        <v>2762901</v>
      </c>
      <c r="AC31" s="218">
        <v>2027568</v>
      </c>
      <c r="AD31" s="218">
        <v>710746</v>
      </c>
      <c r="AE31" s="218"/>
      <c r="AF31" s="218">
        <v>24587</v>
      </c>
      <c r="AG31" s="218">
        <v>145629</v>
      </c>
      <c r="AH31" s="218">
        <v>15787</v>
      </c>
      <c r="AI31" s="218">
        <v>1182307</v>
      </c>
      <c r="AJ31" s="218">
        <v>580707</v>
      </c>
      <c r="AK31" s="218">
        <v>704521</v>
      </c>
      <c r="AL31" s="218">
        <v>146</v>
      </c>
      <c r="AM31" s="218">
        <v>223</v>
      </c>
      <c r="AN31" s="218">
        <v>641</v>
      </c>
      <c r="AO31" s="218">
        <v>5965</v>
      </c>
      <c r="AP31" s="218">
        <v>457563</v>
      </c>
      <c r="AQ31" s="218">
        <v>183768</v>
      </c>
      <c r="AR31" s="218">
        <v>219789</v>
      </c>
      <c r="AS31" s="218">
        <v>62</v>
      </c>
      <c r="AT31" s="218">
        <v>111</v>
      </c>
      <c r="AU31" s="218">
        <v>289</v>
      </c>
      <c r="AV31" s="218">
        <f t="shared" si="6"/>
        <v>2426639</v>
      </c>
      <c r="AW31" s="220">
        <f t="shared" si="7"/>
        <v>2587070</v>
      </c>
      <c r="AX31" s="218">
        <v>11496284.16477555</v>
      </c>
      <c r="AY31" s="218">
        <v>3328172.7999999993</v>
      </c>
    </row>
    <row r="32" spans="1:51">
      <c r="A32" s="190">
        <v>43070</v>
      </c>
      <c r="B32" s="247">
        <f t="shared" si="2"/>
        <v>547212</v>
      </c>
      <c r="C32" s="240">
        <f t="shared" si="3"/>
        <v>493131</v>
      </c>
      <c r="D32" s="248">
        <v>487732</v>
      </c>
      <c r="E32" s="248">
        <v>5016</v>
      </c>
      <c r="F32" s="248">
        <v>0</v>
      </c>
      <c r="G32" s="248">
        <v>383</v>
      </c>
      <c r="H32" s="248">
        <v>54081</v>
      </c>
      <c r="I32" s="248">
        <v>2046</v>
      </c>
      <c r="J32" s="248">
        <v>187986</v>
      </c>
      <c r="K32" s="248">
        <v>79019</v>
      </c>
      <c r="L32" s="248">
        <v>94284</v>
      </c>
      <c r="M32" s="248">
        <v>11</v>
      </c>
      <c r="N32" s="248">
        <v>25</v>
      </c>
      <c r="O32" s="248">
        <v>59</v>
      </c>
      <c r="P32" s="248">
        <v>39</v>
      </c>
      <c r="Q32" s="248">
        <v>2579</v>
      </c>
      <c r="R32" s="248">
        <v>1236</v>
      </c>
      <c r="S32" s="248">
        <v>1481</v>
      </c>
      <c r="T32" s="248">
        <v>0</v>
      </c>
      <c r="U32" s="248">
        <v>1</v>
      </c>
      <c r="V32" s="248">
        <v>2</v>
      </c>
      <c r="W32" s="248">
        <f t="shared" si="0"/>
        <v>272942</v>
      </c>
      <c r="X32" s="240">
        <f t="shared" si="1"/>
        <v>288487</v>
      </c>
      <c r="Y32" s="249">
        <v>2376246.9751126533</v>
      </c>
      <c r="Z32" s="244">
        <v>22044.400000000001</v>
      </c>
      <c r="AA32" s="221">
        <f t="shared" si="4"/>
        <v>2923994</v>
      </c>
      <c r="AB32" s="220">
        <f t="shared" si="5"/>
        <v>2777484</v>
      </c>
      <c r="AC32" s="218">
        <v>2047268</v>
      </c>
      <c r="AD32" s="218">
        <v>705592</v>
      </c>
      <c r="AE32" s="218"/>
      <c r="AF32" s="218">
        <v>24624</v>
      </c>
      <c r="AG32" s="218">
        <v>146510</v>
      </c>
      <c r="AH32" s="218">
        <v>15847</v>
      </c>
      <c r="AI32" s="218">
        <v>1183394</v>
      </c>
      <c r="AJ32" s="218">
        <v>579243</v>
      </c>
      <c r="AK32" s="218">
        <v>702615</v>
      </c>
      <c r="AL32" s="218">
        <v>143</v>
      </c>
      <c r="AM32" s="218">
        <v>223</v>
      </c>
      <c r="AN32" s="218">
        <v>641</v>
      </c>
      <c r="AO32" s="218">
        <v>5919</v>
      </c>
      <c r="AP32" s="218">
        <v>457643</v>
      </c>
      <c r="AQ32" s="218">
        <v>182897</v>
      </c>
      <c r="AR32" s="218">
        <v>218807</v>
      </c>
      <c r="AS32" s="218">
        <v>61</v>
      </c>
      <c r="AT32" s="218">
        <v>111</v>
      </c>
      <c r="AU32" s="218">
        <v>292</v>
      </c>
      <c r="AV32" s="218">
        <f t="shared" si="6"/>
        <v>2425481</v>
      </c>
      <c r="AW32" s="220">
        <f t="shared" si="7"/>
        <v>2585362</v>
      </c>
      <c r="AX32" s="218">
        <v>11573393.084265579</v>
      </c>
      <c r="AY32" s="218">
        <v>3311783.7999999984</v>
      </c>
    </row>
    <row r="33" spans="1:51">
      <c r="A33" s="190">
        <v>43040</v>
      </c>
      <c r="B33" s="247">
        <f t="shared" si="2"/>
        <v>546635</v>
      </c>
      <c r="C33" s="240">
        <f t="shared" si="3"/>
        <v>492208</v>
      </c>
      <c r="D33" s="248">
        <v>486380</v>
      </c>
      <c r="E33" s="248">
        <v>5447</v>
      </c>
      <c r="F33" s="248">
        <v>0</v>
      </c>
      <c r="G33" s="248">
        <v>381</v>
      </c>
      <c r="H33" s="248">
        <v>54427</v>
      </c>
      <c r="I33" s="248">
        <v>2029</v>
      </c>
      <c r="J33" s="248">
        <v>188077</v>
      </c>
      <c r="K33" s="248">
        <v>78708</v>
      </c>
      <c r="L33" s="248">
        <v>93764</v>
      </c>
      <c r="M33" s="248">
        <v>11</v>
      </c>
      <c r="N33" s="248">
        <v>24</v>
      </c>
      <c r="O33" s="248">
        <v>59</v>
      </c>
      <c r="P33" s="248">
        <v>38</v>
      </c>
      <c r="Q33" s="248">
        <v>2578</v>
      </c>
      <c r="R33" s="248">
        <v>1226</v>
      </c>
      <c r="S33" s="248">
        <v>1467</v>
      </c>
      <c r="T33" s="248">
        <v>0</v>
      </c>
      <c r="U33" s="248">
        <v>1</v>
      </c>
      <c r="V33" s="248">
        <v>2</v>
      </c>
      <c r="W33" s="248">
        <f t="shared" si="0"/>
        <v>272692</v>
      </c>
      <c r="X33" s="240">
        <f t="shared" si="1"/>
        <v>288025</v>
      </c>
      <c r="Y33" s="249">
        <v>2372337.6071102722</v>
      </c>
      <c r="Z33" s="244">
        <v>23318.799999999999</v>
      </c>
      <c r="AA33" s="221">
        <f t="shared" si="4"/>
        <v>2914136</v>
      </c>
      <c r="AB33" s="220">
        <f t="shared" si="5"/>
        <v>2767790</v>
      </c>
      <c r="AC33" s="218">
        <v>2034715</v>
      </c>
      <c r="AD33" s="218">
        <v>708447</v>
      </c>
      <c r="AE33" s="218"/>
      <c r="AF33" s="218">
        <v>24628</v>
      </c>
      <c r="AG33" s="218">
        <v>146346</v>
      </c>
      <c r="AH33" s="218">
        <v>15835</v>
      </c>
      <c r="AI33" s="218">
        <v>1184320</v>
      </c>
      <c r="AJ33" s="218">
        <v>577870</v>
      </c>
      <c r="AK33" s="218">
        <v>700144</v>
      </c>
      <c r="AL33" s="218">
        <v>141</v>
      </c>
      <c r="AM33" s="218">
        <v>214</v>
      </c>
      <c r="AN33" s="218">
        <v>613</v>
      </c>
      <c r="AO33" s="218">
        <v>5901</v>
      </c>
      <c r="AP33" s="218">
        <v>457801</v>
      </c>
      <c r="AQ33" s="218">
        <v>182101</v>
      </c>
      <c r="AR33" s="218">
        <v>217648</v>
      </c>
      <c r="AS33" s="218">
        <v>61</v>
      </c>
      <c r="AT33" s="218">
        <v>109</v>
      </c>
      <c r="AU33" s="218">
        <v>284</v>
      </c>
      <c r="AV33" s="218">
        <f t="shared" si="6"/>
        <v>2424353</v>
      </c>
      <c r="AW33" s="220">
        <f t="shared" si="7"/>
        <v>2582748</v>
      </c>
      <c r="AX33" s="218">
        <v>11520809.839793704</v>
      </c>
      <c r="AY33" s="218">
        <v>3319468.5999999996</v>
      </c>
    </row>
    <row r="34" spans="1:51">
      <c r="A34" s="190">
        <v>43009</v>
      </c>
      <c r="B34" s="247">
        <f t="shared" si="2"/>
        <v>543428</v>
      </c>
      <c r="C34" s="240">
        <f t="shared" si="3"/>
        <v>488520</v>
      </c>
      <c r="D34" s="248">
        <v>483065</v>
      </c>
      <c r="E34" s="248">
        <v>5083</v>
      </c>
      <c r="F34" s="248">
        <v>0</v>
      </c>
      <c r="G34" s="248">
        <v>372</v>
      </c>
      <c r="H34" s="248">
        <v>54908</v>
      </c>
      <c r="I34" s="248">
        <v>2023</v>
      </c>
      <c r="J34" s="248">
        <v>188225</v>
      </c>
      <c r="K34" s="248">
        <v>78325</v>
      </c>
      <c r="L34" s="248">
        <v>93163</v>
      </c>
      <c r="M34" s="248">
        <v>12</v>
      </c>
      <c r="N34" s="248">
        <v>23</v>
      </c>
      <c r="O34" s="248">
        <v>57</v>
      </c>
      <c r="P34" s="248">
        <v>38</v>
      </c>
      <c r="Q34" s="248">
        <v>2575</v>
      </c>
      <c r="R34" s="248">
        <v>1215</v>
      </c>
      <c r="S34" s="248">
        <v>1458</v>
      </c>
      <c r="T34" s="248">
        <v>0</v>
      </c>
      <c r="U34" s="248">
        <v>1</v>
      </c>
      <c r="V34" s="248">
        <v>2</v>
      </c>
      <c r="W34" s="248">
        <f t="shared" si="0"/>
        <v>272437</v>
      </c>
      <c r="X34" s="240">
        <f t="shared" si="1"/>
        <v>287553</v>
      </c>
      <c r="Y34" s="249">
        <v>2362052.6171709355</v>
      </c>
      <c r="Z34" s="244">
        <v>22211.5</v>
      </c>
      <c r="AA34" s="221">
        <f t="shared" si="4"/>
        <v>2916774</v>
      </c>
      <c r="AB34" s="220">
        <f t="shared" si="5"/>
        <v>2768836</v>
      </c>
      <c r="AC34" s="218">
        <v>2026914</v>
      </c>
      <c r="AD34" s="218">
        <v>717318</v>
      </c>
      <c r="AE34" s="218"/>
      <c r="AF34" s="218">
        <v>24604</v>
      </c>
      <c r="AG34" s="218">
        <v>147938</v>
      </c>
      <c r="AH34" s="218">
        <v>15851</v>
      </c>
      <c r="AI34" s="218">
        <v>1184868</v>
      </c>
      <c r="AJ34" s="218">
        <v>575821</v>
      </c>
      <c r="AK34" s="218">
        <v>696831</v>
      </c>
      <c r="AL34" s="218">
        <v>140</v>
      </c>
      <c r="AM34" s="218">
        <v>210</v>
      </c>
      <c r="AN34" s="218">
        <v>596</v>
      </c>
      <c r="AO34" s="218">
        <v>5882</v>
      </c>
      <c r="AP34" s="218">
        <v>457679</v>
      </c>
      <c r="AQ34" s="218">
        <v>181152</v>
      </c>
      <c r="AR34" s="218">
        <v>216416</v>
      </c>
      <c r="AS34" s="218">
        <v>59</v>
      </c>
      <c r="AT34" s="218">
        <v>108</v>
      </c>
      <c r="AU34" s="218">
        <v>281</v>
      </c>
      <c r="AV34" s="218">
        <f t="shared" si="6"/>
        <v>2421770</v>
      </c>
      <c r="AW34" s="220">
        <f t="shared" si="7"/>
        <v>2578603</v>
      </c>
      <c r="AX34" s="218">
        <v>11495099.970749784</v>
      </c>
      <c r="AY34" s="218">
        <v>3344540.899999999</v>
      </c>
    </row>
    <row r="35" spans="1:51">
      <c r="A35" s="190">
        <v>42979</v>
      </c>
      <c r="B35" s="247">
        <f t="shared" si="2"/>
        <v>543296</v>
      </c>
      <c r="C35" s="240">
        <f t="shared" si="3"/>
        <v>488078</v>
      </c>
      <c r="D35" s="248">
        <v>482140</v>
      </c>
      <c r="E35" s="248">
        <v>5564</v>
      </c>
      <c r="F35" s="248">
        <v>0</v>
      </c>
      <c r="G35" s="248">
        <v>374</v>
      </c>
      <c r="H35" s="248">
        <v>55218</v>
      </c>
      <c r="I35" s="248">
        <v>2030</v>
      </c>
      <c r="J35" s="248">
        <v>188659</v>
      </c>
      <c r="K35" s="248">
        <v>77982</v>
      </c>
      <c r="L35" s="248">
        <v>93064</v>
      </c>
      <c r="M35" s="248">
        <v>12</v>
      </c>
      <c r="N35" s="248">
        <v>22</v>
      </c>
      <c r="O35" s="248">
        <v>54</v>
      </c>
      <c r="P35" s="248">
        <v>36</v>
      </c>
      <c r="Q35" s="248">
        <v>2577</v>
      </c>
      <c r="R35" s="248">
        <v>1196</v>
      </c>
      <c r="S35" s="248">
        <v>1438</v>
      </c>
      <c r="T35" s="248">
        <v>0</v>
      </c>
      <c r="U35" s="248">
        <v>1</v>
      </c>
      <c r="V35" s="248">
        <v>2</v>
      </c>
      <c r="W35" s="248">
        <f t="shared" si="0"/>
        <v>272515</v>
      </c>
      <c r="X35" s="240">
        <f t="shared" si="1"/>
        <v>287872</v>
      </c>
      <c r="Y35" s="249">
        <v>2360687.0460800244</v>
      </c>
      <c r="Z35" s="244">
        <v>23633.7</v>
      </c>
      <c r="AA35" s="221">
        <f t="shared" si="4"/>
        <v>2920248</v>
      </c>
      <c r="AB35" s="220">
        <f t="shared" si="5"/>
        <v>2772117</v>
      </c>
      <c r="AC35" s="218">
        <v>2025555</v>
      </c>
      <c r="AD35" s="218">
        <v>721626</v>
      </c>
      <c r="AE35" s="218"/>
      <c r="AF35" s="218">
        <v>24936</v>
      </c>
      <c r="AG35" s="218">
        <v>148131</v>
      </c>
      <c r="AH35" s="218">
        <v>15882</v>
      </c>
      <c r="AI35" s="218">
        <v>1185842</v>
      </c>
      <c r="AJ35" s="218">
        <v>574381</v>
      </c>
      <c r="AK35" s="218">
        <v>697191</v>
      </c>
      <c r="AL35" s="218">
        <v>138</v>
      </c>
      <c r="AM35" s="218">
        <v>207</v>
      </c>
      <c r="AN35" s="218">
        <v>587</v>
      </c>
      <c r="AO35" s="218">
        <v>5884</v>
      </c>
      <c r="AP35" s="218">
        <v>457910</v>
      </c>
      <c r="AQ35" s="218">
        <v>180348</v>
      </c>
      <c r="AR35" s="218">
        <v>216042</v>
      </c>
      <c r="AS35" s="218">
        <v>58</v>
      </c>
      <c r="AT35" s="218">
        <v>108</v>
      </c>
      <c r="AU35" s="218">
        <v>285</v>
      </c>
      <c r="AV35" s="218">
        <f t="shared" si="6"/>
        <v>2420758</v>
      </c>
      <c r="AW35" s="220">
        <f t="shared" si="7"/>
        <v>2579819</v>
      </c>
      <c r="AX35" s="218">
        <v>11502212.311572481</v>
      </c>
      <c r="AY35" s="218">
        <v>3357584</v>
      </c>
    </row>
    <row r="36" spans="1:51">
      <c r="A36" s="190">
        <v>42948</v>
      </c>
      <c r="B36" s="247">
        <f t="shared" si="2"/>
        <v>547551</v>
      </c>
      <c r="C36" s="240">
        <f t="shared" si="3"/>
        <v>491230</v>
      </c>
      <c r="D36" s="248">
        <v>485386</v>
      </c>
      <c r="E36" s="248">
        <v>5431</v>
      </c>
      <c r="F36" s="248">
        <v>0</v>
      </c>
      <c r="G36" s="248">
        <v>413</v>
      </c>
      <c r="H36" s="248">
        <v>56321</v>
      </c>
      <c r="I36" s="248">
        <v>2018</v>
      </c>
      <c r="J36" s="248">
        <v>188825</v>
      </c>
      <c r="K36" s="248">
        <v>77914</v>
      </c>
      <c r="L36" s="248">
        <v>92970</v>
      </c>
      <c r="M36" s="248">
        <v>11</v>
      </c>
      <c r="N36" s="248">
        <v>22</v>
      </c>
      <c r="O36" s="248">
        <v>53</v>
      </c>
      <c r="P36" s="248">
        <v>37</v>
      </c>
      <c r="Q36" s="248">
        <v>2582</v>
      </c>
      <c r="R36" s="248">
        <v>1179</v>
      </c>
      <c r="S36" s="248">
        <v>1415</v>
      </c>
      <c r="T36" s="248">
        <v>0</v>
      </c>
      <c r="U36" s="248">
        <v>1</v>
      </c>
      <c r="V36" s="248">
        <v>2</v>
      </c>
      <c r="W36" s="248">
        <f t="shared" si="0"/>
        <v>272589</v>
      </c>
      <c r="X36" s="240">
        <f t="shared" si="1"/>
        <v>287913</v>
      </c>
      <c r="Y36" s="249">
        <v>2376278.6817816463</v>
      </c>
      <c r="Z36" s="244">
        <v>23224.7</v>
      </c>
      <c r="AA36" s="221">
        <f t="shared" si="4"/>
        <v>2902796</v>
      </c>
      <c r="AB36" s="220">
        <f t="shared" si="5"/>
        <v>2753919</v>
      </c>
      <c r="AC36" s="218">
        <v>2009776</v>
      </c>
      <c r="AD36" s="218">
        <v>719077</v>
      </c>
      <c r="AE36" s="218"/>
      <c r="AF36" s="218">
        <v>25066</v>
      </c>
      <c r="AG36" s="218">
        <v>148877</v>
      </c>
      <c r="AH36" s="218">
        <v>15875</v>
      </c>
      <c r="AI36" s="218">
        <v>1187192</v>
      </c>
      <c r="AJ36" s="218">
        <v>573763</v>
      </c>
      <c r="AK36" s="218">
        <v>696397</v>
      </c>
      <c r="AL36" s="218">
        <v>135</v>
      </c>
      <c r="AM36" s="218">
        <v>207</v>
      </c>
      <c r="AN36" s="218">
        <v>589</v>
      </c>
      <c r="AO36" s="218">
        <v>5849</v>
      </c>
      <c r="AP36" s="218">
        <v>458354</v>
      </c>
      <c r="AQ36" s="218">
        <v>178873</v>
      </c>
      <c r="AR36" s="218">
        <v>214477</v>
      </c>
      <c r="AS36" s="218">
        <v>58</v>
      </c>
      <c r="AT36" s="218">
        <v>100</v>
      </c>
      <c r="AU36" s="218">
        <v>270</v>
      </c>
      <c r="AV36" s="218">
        <f t="shared" si="6"/>
        <v>2420406</v>
      </c>
      <c r="AW36" s="220">
        <f t="shared" si="7"/>
        <v>2579196</v>
      </c>
      <c r="AX36" s="218">
        <v>11405874.582895052</v>
      </c>
      <c r="AY36" s="218">
        <v>3349201.8999999994</v>
      </c>
    </row>
    <row r="37" spans="1:51">
      <c r="A37" s="190">
        <v>42917</v>
      </c>
      <c r="B37" s="247">
        <f t="shared" si="2"/>
        <v>546220</v>
      </c>
      <c r="C37" s="240">
        <f t="shared" si="3"/>
        <v>489121</v>
      </c>
      <c r="D37" s="248">
        <v>483243</v>
      </c>
      <c r="E37" s="248">
        <v>5464</v>
      </c>
      <c r="F37" s="248">
        <v>0</v>
      </c>
      <c r="G37" s="248">
        <v>414</v>
      </c>
      <c r="H37" s="248">
        <v>57099</v>
      </c>
      <c r="I37" s="248">
        <v>1999</v>
      </c>
      <c r="J37" s="248">
        <v>188661</v>
      </c>
      <c r="K37" s="248">
        <v>77663</v>
      </c>
      <c r="L37" s="248">
        <v>92661</v>
      </c>
      <c r="M37" s="248">
        <v>11</v>
      </c>
      <c r="N37" s="248">
        <v>21</v>
      </c>
      <c r="O37" s="248">
        <v>53</v>
      </c>
      <c r="P37" s="248">
        <v>37</v>
      </c>
      <c r="Q37" s="248">
        <v>2582</v>
      </c>
      <c r="R37" s="248">
        <v>1179</v>
      </c>
      <c r="S37" s="248">
        <v>1415</v>
      </c>
      <c r="T37" s="248">
        <v>0</v>
      </c>
      <c r="U37" s="248">
        <v>1</v>
      </c>
      <c r="V37" s="248">
        <v>2</v>
      </c>
      <c r="W37" s="248">
        <f t="shared" si="0"/>
        <v>272154</v>
      </c>
      <c r="X37" s="240">
        <f t="shared" si="1"/>
        <v>287421</v>
      </c>
      <c r="Y37" s="249">
        <v>2370816.9596049385</v>
      </c>
      <c r="Z37" s="244">
        <v>23323.7</v>
      </c>
      <c r="AA37" s="221">
        <f t="shared" si="4"/>
        <v>2901936</v>
      </c>
      <c r="AB37" s="220">
        <f t="shared" si="5"/>
        <v>2751389</v>
      </c>
      <c r="AC37" s="218">
        <v>2000437</v>
      </c>
      <c r="AD37" s="218">
        <v>725985</v>
      </c>
      <c r="AE37" s="218"/>
      <c r="AF37" s="218">
        <v>24967</v>
      </c>
      <c r="AG37" s="218">
        <v>150547</v>
      </c>
      <c r="AH37" s="218">
        <v>15795</v>
      </c>
      <c r="AI37" s="218">
        <v>1186968</v>
      </c>
      <c r="AJ37" s="218">
        <v>571740</v>
      </c>
      <c r="AK37" s="218">
        <v>693572</v>
      </c>
      <c r="AL37" s="218">
        <v>136</v>
      </c>
      <c r="AM37" s="218">
        <v>199</v>
      </c>
      <c r="AN37" s="218">
        <v>570</v>
      </c>
      <c r="AO37" s="218">
        <v>5849</v>
      </c>
      <c r="AP37" s="218">
        <v>458354</v>
      </c>
      <c r="AQ37" s="218">
        <v>178873</v>
      </c>
      <c r="AR37" s="218">
        <v>214477</v>
      </c>
      <c r="AS37" s="218">
        <v>58</v>
      </c>
      <c r="AT37" s="218">
        <v>100</v>
      </c>
      <c r="AU37" s="218">
        <v>270</v>
      </c>
      <c r="AV37" s="218">
        <f t="shared" si="6"/>
        <v>2418072</v>
      </c>
      <c r="AW37" s="220">
        <f t="shared" si="7"/>
        <v>2576049</v>
      </c>
      <c r="AX37" s="218">
        <v>11375806.131907035</v>
      </c>
      <c r="AY37" s="218">
        <v>3369925.8999999994</v>
      </c>
    </row>
    <row r="38" spans="1:51">
      <c r="A38" s="190">
        <v>42887</v>
      </c>
      <c r="B38" s="247">
        <f t="shared" si="2"/>
        <v>531953</v>
      </c>
      <c r="C38" s="240">
        <f t="shared" si="3"/>
        <v>512965</v>
      </c>
      <c r="D38" s="248">
        <v>507653</v>
      </c>
      <c r="E38" s="248">
        <v>5145</v>
      </c>
      <c r="F38" s="248">
        <v>0</v>
      </c>
      <c r="G38" s="248">
        <v>167</v>
      </c>
      <c r="H38" s="248">
        <v>18988</v>
      </c>
      <c r="I38" s="248">
        <v>2003</v>
      </c>
      <c r="J38" s="248">
        <v>188702</v>
      </c>
      <c r="K38" s="248">
        <v>77420</v>
      </c>
      <c r="L38" s="248">
        <v>92660</v>
      </c>
      <c r="M38" s="248">
        <v>11</v>
      </c>
      <c r="N38" s="248">
        <v>21</v>
      </c>
      <c r="O38" s="248">
        <v>51</v>
      </c>
      <c r="P38" s="248">
        <v>36</v>
      </c>
      <c r="Q38" s="248">
        <v>2584</v>
      </c>
      <c r="R38" s="248">
        <v>1174</v>
      </c>
      <c r="S38" s="248">
        <v>1420</v>
      </c>
      <c r="T38" s="248">
        <v>0</v>
      </c>
      <c r="U38" s="248">
        <v>1</v>
      </c>
      <c r="V38" s="248">
        <v>2</v>
      </c>
      <c r="W38" s="248">
        <f t="shared" si="0"/>
        <v>271952</v>
      </c>
      <c r="X38" s="240">
        <f t="shared" si="1"/>
        <v>287469</v>
      </c>
      <c r="Y38" s="249">
        <v>2322010.8266385077</v>
      </c>
      <c r="Z38" s="244">
        <v>22373.4</v>
      </c>
      <c r="AA38" s="221">
        <f t="shared" si="4"/>
        <v>2877942</v>
      </c>
      <c r="AB38" s="220">
        <f t="shared" si="5"/>
        <v>2789173</v>
      </c>
      <c r="AC38" s="218">
        <v>2045101</v>
      </c>
      <c r="AD38" s="218">
        <v>728002</v>
      </c>
      <c r="AE38" s="218">
        <v>312</v>
      </c>
      <c r="AF38" s="218">
        <v>16070</v>
      </c>
      <c r="AG38" s="218">
        <v>88457</v>
      </c>
      <c r="AH38" s="218">
        <v>15823</v>
      </c>
      <c r="AI38" s="218">
        <v>1187846</v>
      </c>
      <c r="AJ38" s="218">
        <v>570758</v>
      </c>
      <c r="AK38" s="218">
        <v>694971</v>
      </c>
      <c r="AL38" s="218">
        <v>133</v>
      </c>
      <c r="AM38" s="218">
        <v>195</v>
      </c>
      <c r="AN38" s="218">
        <v>561</v>
      </c>
      <c r="AO38" s="218">
        <v>5858</v>
      </c>
      <c r="AP38" s="218">
        <v>458689</v>
      </c>
      <c r="AQ38" s="218">
        <v>178300</v>
      </c>
      <c r="AR38" s="218">
        <v>214639</v>
      </c>
      <c r="AS38" s="218">
        <v>56</v>
      </c>
      <c r="AT38" s="218">
        <v>100</v>
      </c>
      <c r="AU38" s="218">
        <v>271</v>
      </c>
      <c r="AV38" s="218">
        <f t="shared" si="6"/>
        <v>2417758</v>
      </c>
      <c r="AW38" s="220">
        <f t="shared" si="7"/>
        <v>2578847</v>
      </c>
      <c r="AX38" s="218">
        <v>11336403.896023719</v>
      </c>
      <c r="AY38" s="218">
        <v>3377799.9000000018</v>
      </c>
    </row>
    <row r="39" spans="1:51">
      <c r="A39" s="190">
        <v>42856</v>
      </c>
      <c r="B39" s="247">
        <f t="shared" si="2"/>
        <v>529333</v>
      </c>
      <c r="C39" s="240">
        <f t="shared" si="3"/>
        <v>510146</v>
      </c>
      <c r="D39" s="248">
        <v>504848</v>
      </c>
      <c r="E39" s="248">
        <v>5182</v>
      </c>
      <c r="F39" s="248">
        <v>0</v>
      </c>
      <c r="G39" s="248">
        <v>116</v>
      </c>
      <c r="H39" s="248">
        <v>19187</v>
      </c>
      <c r="I39" s="248">
        <v>1985</v>
      </c>
      <c r="J39" s="248">
        <v>188674</v>
      </c>
      <c r="K39" s="248">
        <v>77036</v>
      </c>
      <c r="L39" s="248">
        <v>92337</v>
      </c>
      <c r="M39" s="248">
        <v>11</v>
      </c>
      <c r="N39" s="248">
        <v>21</v>
      </c>
      <c r="O39" s="248">
        <v>51</v>
      </c>
      <c r="P39" s="248">
        <v>33</v>
      </c>
      <c r="Q39" s="248">
        <v>2586</v>
      </c>
      <c r="R39" s="248">
        <v>1159</v>
      </c>
      <c r="S39" s="248">
        <v>1405</v>
      </c>
      <c r="T39" s="248">
        <v>0</v>
      </c>
      <c r="U39" s="248">
        <v>1</v>
      </c>
      <c r="V39" s="248">
        <v>2</v>
      </c>
      <c r="W39" s="248">
        <f t="shared" si="0"/>
        <v>271506</v>
      </c>
      <c r="X39" s="240">
        <f t="shared" si="1"/>
        <v>287084</v>
      </c>
      <c r="Y39" s="249">
        <v>2312277.2689770106</v>
      </c>
      <c r="Z39" s="244">
        <v>22466.1</v>
      </c>
      <c r="AA39" s="221">
        <f t="shared" si="4"/>
        <v>2860788</v>
      </c>
      <c r="AB39" s="220">
        <f t="shared" si="5"/>
        <v>2771634</v>
      </c>
      <c r="AC39" s="218">
        <v>2029169</v>
      </c>
      <c r="AD39" s="218">
        <v>729891</v>
      </c>
      <c r="AE39" s="218">
        <v>316</v>
      </c>
      <c r="AF39" s="218">
        <v>12574</v>
      </c>
      <c r="AG39" s="218">
        <v>88838</v>
      </c>
      <c r="AH39" s="218">
        <v>15768</v>
      </c>
      <c r="AI39" s="218">
        <v>1187996</v>
      </c>
      <c r="AJ39" s="218">
        <v>568812</v>
      </c>
      <c r="AK39" s="218">
        <v>693950</v>
      </c>
      <c r="AL39" s="218">
        <v>128</v>
      </c>
      <c r="AM39" s="218">
        <v>190</v>
      </c>
      <c r="AN39" s="218">
        <v>550</v>
      </c>
      <c r="AO39" s="218">
        <v>5810</v>
      </c>
      <c r="AP39" s="218">
        <v>458403</v>
      </c>
      <c r="AQ39" s="218">
        <v>177346</v>
      </c>
      <c r="AR39" s="218">
        <v>213952</v>
      </c>
      <c r="AS39" s="218">
        <v>56</v>
      </c>
      <c r="AT39" s="218">
        <v>96</v>
      </c>
      <c r="AU39" s="218">
        <v>259</v>
      </c>
      <c r="AV39" s="218">
        <f t="shared" si="6"/>
        <v>2414605</v>
      </c>
      <c r="AW39" s="220">
        <f t="shared" si="7"/>
        <v>2576872</v>
      </c>
      <c r="AX39" s="218">
        <v>11257663.040755436</v>
      </c>
      <c r="AY39" s="218">
        <v>3382059.2999999993</v>
      </c>
    </row>
    <row r="40" spans="1:51">
      <c r="A40" s="190">
        <v>42826</v>
      </c>
      <c r="B40" s="247">
        <f t="shared" si="2"/>
        <v>523641</v>
      </c>
      <c r="C40" s="240">
        <f t="shared" si="3"/>
        <v>504324</v>
      </c>
      <c r="D40" s="248">
        <v>498999</v>
      </c>
      <c r="E40" s="248">
        <v>5155</v>
      </c>
      <c r="F40" s="248">
        <v>0</v>
      </c>
      <c r="G40" s="248">
        <v>170</v>
      </c>
      <c r="H40" s="248">
        <v>19317</v>
      </c>
      <c r="I40" s="248">
        <v>1981</v>
      </c>
      <c r="J40" s="248">
        <v>188895</v>
      </c>
      <c r="K40" s="248">
        <v>76773</v>
      </c>
      <c r="L40" s="248">
        <v>91996</v>
      </c>
      <c r="M40" s="248">
        <v>10</v>
      </c>
      <c r="N40" s="248">
        <v>21</v>
      </c>
      <c r="O40" s="248">
        <v>51</v>
      </c>
      <c r="P40" s="248">
        <v>32</v>
      </c>
      <c r="Q40" s="248">
        <v>2586</v>
      </c>
      <c r="R40" s="248">
        <v>1149</v>
      </c>
      <c r="S40" s="248">
        <v>1394</v>
      </c>
      <c r="T40" s="248">
        <v>0</v>
      </c>
      <c r="U40" s="248">
        <v>1</v>
      </c>
      <c r="V40" s="248">
        <v>2</v>
      </c>
      <c r="W40" s="248">
        <f t="shared" si="0"/>
        <v>271448</v>
      </c>
      <c r="X40" s="240">
        <f t="shared" si="1"/>
        <v>286947</v>
      </c>
      <c r="Y40" s="249">
        <v>2292510.6032199529</v>
      </c>
      <c r="Z40" s="244">
        <v>22371.599999999999</v>
      </c>
      <c r="AA40" s="221">
        <f t="shared" si="4"/>
        <v>2849954</v>
      </c>
      <c r="AB40" s="220">
        <f t="shared" si="5"/>
        <v>2760089</v>
      </c>
      <c r="AC40" s="218">
        <v>2015579</v>
      </c>
      <c r="AD40" s="218">
        <v>728918</v>
      </c>
      <c r="AE40" s="218">
        <v>322</v>
      </c>
      <c r="AF40" s="218">
        <v>15592</v>
      </c>
      <c r="AG40" s="218">
        <v>89543</v>
      </c>
      <c r="AH40" s="218">
        <v>15731</v>
      </c>
      <c r="AI40" s="218">
        <v>1188283</v>
      </c>
      <c r="AJ40" s="218">
        <v>567212</v>
      </c>
      <c r="AK40" s="218">
        <v>692183</v>
      </c>
      <c r="AL40" s="218">
        <v>124</v>
      </c>
      <c r="AM40" s="218">
        <v>187</v>
      </c>
      <c r="AN40" s="218">
        <v>539</v>
      </c>
      <c r="AO40" s="218">
        <v>5769</v>
      </c>
      <c r="AP40" s="218">
        <v>458315</v>
      </c>
      <c r="AQ40" s="218">
        <v>176596</v>
      </c>
      <c r="AR40" s="218">
        <v>213194</v>
      </c>
      <c r="AS40" s="218">
        <v>55</v>
      </c>
      <c r="AT40" s="218">
        <v>92</v>
      </c>
      <c r="AU40" s="218">
        <v>252</v>
      </c>
      <c r="AV40" s="218">
        <f t="shared" si="6"/>
        <v>2412364</v>
      </c>
      <c r="AW40" s="220">
        <f t="shared" si="7"/>
        <v>2574445</v>
      </c>
      <c r="AX40" s="218">
        <v>11222811.738501158</v>
      </c>
      <c r="AY40" s="218">
        <v>3378105.0000000005</v>
      </c>
    </row>
    <row r="41" spans="1:51">
      <c r="A41" s="190">
        <v>42795</v>
      </c>
      <c r="B41" s="247">
        <f t="shared" si="2"/>
        <v>516604</v>
      </c>
      <c r="C41" s="240">
        <f t="shared" si="3"/>
        <v>497148</v>
      </c>
      <c r="D41" s="248">
        <v>491830</v>
      </c>
      <c r="E41" s="248">
        <v>5176</v>
      </c>
      <c r="F41" s="248">
        <v>0</v>
      </c>
      <c r="G41" s="248">
        <v>142</v>
      </c>
      <c r="H41" s="248">
        <v>19456</v>
      </c>
      <c r="I41" s="248">
        <v>1960</v>
      </c>
      <c r="J41" s="248">
        <v>189001</v>
      </c>
      <c r="K41" s="248">
        <v>76434</v>
      </c>
      <c r="L41" s="248">
        <v>91596</v>
      </c>
      <c r="M41" s="248">
        <v>10</v>
      </c>
      <c r="N41" s="248">
        <v>21</v>
      </c>
      <c r="O41" s="248">
        <v>53</v>
      </c>
      <c r="P41" s="248">
        <v>33</v>
      </c>
      <c r="Q41" s="248">
        <v>2585</v>
      </c>
      <c r="R41" s="248">
        <v>1111</v>
      </c>
      <c r="S41" s="248">
        <v>1361</v>
      </c>
      <c r="T41" s="248">
        <v>0</v>
      </c>
      <c r="U41" s="248">
        <v>0</v>
      </c>
      <c r="V41" s="248">
        <v>0</v>
      </c>
      <c r="W41" s="248">
        <f t="shared" si="0"/>
        <v>271155</v>
      </c>
      <c r="X41" s="240">
        <f t="shared" si="1"/>
        <v>286599</v>
      </c>
      <c r="Y41" s="249">
        <v>2267536.2247831561</v>
      </c>
      <c r="Z41" s="244">
        <v>22400</v>
      </c>
      <c r="AA41" s="221">
        <f t="shared" si="4"/>
        <v>2824578</v>
      </c>
      <c r="AB41" s="220">
        <f t="shared" si="5"/>
        <v>2734104</v>
      </c>
      <c r="AC41" s="218">
        <v>1992953</v>
      </c>
      <c r="AD41" s="218">
        <v>727211</v>
      </c>
      <c r="AE41" s="218">
        <v>327</v>
      </c>
      <c r="AF41" s="218">
        <v>13940</v>
      </c>
      <c r="AG41" s="218">
        <v>90147</v>
      </c>
      <c r="AH41" s="218">
        <v>15704</v>
      </c>
      <c r="AI41" s="218">
        <v>1188756</v>
      </c>
      <c r="AJ41" s="218">
        <v>565343</v>
      </c>
      <c r="AK41" s="218">
        <v>690592</v>
      </c>
      <c r="AL41" s="218">
        <v>118</v>
      </c>
      <c r="AM41" s="218">
        <v>186</v>
      </c>
      <c r="AN41" s="218">
        <v>540</v>
      </c>
      <c r="AO41" s="218">
        <v>5716</v>
      </c>
      <c r="AP41" s="218">
        <v>458369</v>
      </c>
      <c r="AQ41" s="218">
        <v>175574</v>
      </c>
      <c r="AR41" s="218">
        <v>212253</v>
      </c>
      <c r="AS41" s="218">
        <v>56</v>
      </c>
      <c r="AT41" s="218">
        <v>88</v>
      </c>
      <c r="AU41" s="218">
        <v>246</v>
      </c>
      <c r="AV41" s="218">
        <f t="shared" si="6"/>
        <v>2409910</v>
      </c>
      <c r="AW41" s="220">
        <f t="shared" si="7"/>
        <v>2572350</v>
      </c>
      <c r="AX41" s="218">
        <v>11129116.479114855</v>
      </c>
      <c r="AY41" s="218">
        <v>3349666.9000000008</v>
      </c>
    </row>
    <row r="42" spans="1:51">
      <c r="A42" s="190">
        <v>42767</v>
      </c>
      <c r="B42" s="247">
        <f t="shared" si="2"/>
        <v>510582</v>
      </c>
      <c r="C42" s="240">
        <f t="shared" si="3"/>
        <v>490940</v>
      </c>
      <c r="D42" s="248">
        <v>485653</v>
      </c>
      <c r="E42" s="248">
        <v>5146</v>
      </c>
      <c r="F42" s="248">
        <v>0</v>
      </c>
      <c r="G42" s="248">
        <v>141</v>
      </c>
      <c r="H42" s="248">
        <v>19642</v>
      </c>
      <c r="I42" s="248">
        <v>1939</v>
      </c>
      <c r="J42" s="248">
        <v>188876</v>
      </c>
      <c r="K42" s="248">
        <v>76090</v>
      </c>
      <c r="L42" s="248">
        <v>91016</v>
      </c>
      <c r="M42" s="248">
        <v>9</v>
      </c>
      <c r="N42" s="248">
        <v>21</v>
      </c>
      <c r="O42" s="248">
        <v>53</v>
      </c>
      <c r="P42" s="248">
        <v>34</v>
      </c>
      <c r="Q42" s="248">
        <v>2583</v>
      </c>
      <c r="R42" s="248">
        <v>1099</v>
      </c>
      <c r="S42" s="248">
        <v>1342</v>
      </c>
      <c r="T42" s="248">
        <v>0</v>
      </c>
      <c r="U42" s="248">
        <v>0</v>
      </c>
      <c r="V42" s="248">
        <v>0</v>
      </c>
      <c r="W42" s="248">
        <f t="shared" si="0"/>
        <v>270651</v>
      </c>
      <c r="X42" s="240">
        <f t="shared" si="1"/>
        <v>285852</v>
      </c>
      <c r="Y42" s="249">
        <v>2245652.8456468713</v>
      </c>
      <c r="Z42" s="244">
        <v>22289.3</v>
      </c>
      <c r="AA42" s="221">
        <f t="shared" si="4"/>
        <v>2789888</v>
      </c>
      <c r="AB42" s="220">
        <f t="shared" si="5"/>
        <v>2698940</v>
      </c>
      <c r="AC42" s="218">
        <v>1969886</v>
      </c>
      <c r="AD42" s="218">
        <v>715201</v>
      </c>
      <c r="AE42" s="218">
        <v>330</v>
      </c>
      <c r="AF42" s="218">
        <v>13853</v>
      </c>
      <c r="AG42" s="218">
        <v>90618</v>
      </c>
      <c r="AH42" s="218">
        <v>15653</v>
      </c>
      <c r="AI42" s="218">
        <v>1188674</v>
      </c>
      <c r="AJ42" s="218">
        <v>563604</v>
      </c>
      <c r="AK42" s="218">
        <v>687996</v>
      </c>
      <c r="AL42" s="218">
        <v>114</v>
      </c>
      <c r="AM42" s="218">
        <v>181</v>
      </c>
      <c r="AN42" s="218">
        <v>518</v>
      </c>
      <c r="AO42" s="218">
        <v>5672</v>
      </c>
      <c r="AP42" s="218">
        <v>458162</v>
      </c>
      <c r="AQ42" s="218">
        <v>174666</v>
      </c>
      <c r="AR42" s="218">
        <v>211094</v>
      </c>
      <c r="AS42" s="218">
        <v>56</v>
      </c>
      <c r="AT42" s="218">
        <v>88</v>
      </c>
      <c r="AU42" s="218">
        <v>248</v>
      </c>
      <c r="AV42" s="218">
        <f t="shared" si="6"/>
        <v>2406870</v>
      </c>
      <c r="AW42" s="220">
        <f t="shared" si="7"/>
        <v>2568187</v>
      </c>
      <c r="AX42" s="218">
        <v>11039251.778735351</v>
      </c>
      <c r="AY42" s="218">
        <v>3334311.2</v>
      </c>
    </row>
    <row r="43" spans="1:51">
      <c r="A43" s="190">
        <v>42736</v>
      </c>
      <c r="B43" s="247">
        <f t="shared" si="2"/>
        <v>465038</v>
      </c>
      <c r="C43" s="240">
        <f t="shared" si="3"/>
        <v>445236</v>
      </c>
      <c r="D43" s="248">
        <v>439945</v>
      </c>
      <c r="E43" s="248">
        <v>5148</v>
      </c>
      <c r="F43" s="248">
        <v>0</v>
      </c>
      <c r="G43" s="248">
        <v>143</v>
      </c>
      <c r="H43" s="248">
        <v>19802</v>
      </c>
      <c r="I43" s="248">
        <v>1928</v>
      </c>
      <c r="J43" s="248">
        <v>188953</v>
      </c>
      <c r="K43" s="248">
        <v>75971</v>
      </c>
      <c r="L43" s="248">
        <v>90732</v>
      </c>
      <c r="M43" s="248">
        <v>9</v>
      </c>
      <c r="N43" s="248">
        <v>21</v>
      </c>
      <c r="O43" s="248">
        <v>53</v>
      </c>
      <c r="P43" s="248">
        <v>34</v>
      </c>
      <c r="Q43" s="248">
        <v>2586</v>
      </c>
      <c r="R43" s="248">
        <v>1092</v>
      </c>
      <c r="S43" s="248">
        <v>1332</v>
      </c>
      <c r="T43" s="248">
        <v>0</v>
      </c>
      <c r="U43" s="248">
        <v>0</v>
      </c>
      <c r="V43" s="248">
        <v>0</v>
      </c>
      <c r="W43" s="248">
        <f t="shared" si="0"/>
        <v>270594</v>
      </c>
      <c r="X43" s="240">
        <f t="shared" si="1"/>
        <v>285627</v>
      </c>
      <c r="Y43" s="249">
        <v>2085838.3802896994</v>
      </c>
      <c r="Z43" s="244">
        <v>22291.599999999999</v>
      </c>
      <c r="AA43" s="221">
        <f t="shared" si="4"/>
        <v>2611559</v>
      </c>
      <c r="AB43" s="220">
        <f t="shared" si="5"/>
        <v>2520079</v>
      </c>
      <c r="AC43" s="218">
        <v>1792773</v>
      </c>
      <c r="AD43" s="218">
        <v>713465</v>
      </c>
      <c r="AE43" s="218">
        <v>346</v>
      </c>
      <c r="AF43" s="218">
        <v>13841</v>
      </c>
      <c r="AG43" s="218">
        <v>91134</v>
      </c>
      <c r="AH43" s="218">
        <v>15633</v>
      </c>
      <c r="AI43" s="218">
        <v>1189080</v>
      </c>
      <c r="AJ43" s="218">
        <v>562287</v>
      </c>
      <c r="AK43" s="218">
        <v>685787</v>
      </c>
      <c r="AL43" s="218">
        <v>110</v>
      </c>
      <c r="AM43" s="218">
        <v>179</v>
      </c>
      <c r="AN43" s="218">
        <v>506</v>
      </c>
      <c r="AO43" s="218">
        <v>5659</v>
      </c>
      <c r="AP43" s="218">
        <v>457914</v>
      </c>
      <c r="AQ43" s="218">
        <v>173897</v>
      </c>
      <c r="AR43" s="218">
        <v>210054</v>
      </c>
      <c r="AS43" s="218">
        <v>52</v>
      </c>
      <c r="AT43" s="218">
        <v>87</v>
      </c>
      <c r="AU43" s="218">
        <v>249</v>
      </c>
      <c r="AV43" s="218">
        <f t="shared" si="6"/>
        <v>2404898</v>
      </c>
      <c r="AW43" s="220">
        <f t="shared" si="7"/>
        <v>2565044</v>
      </c>
      <c r="AX43" s="218">
        <v>10380524.152743069</v>
      </c>
      <c r="AY43" s="218">
        <v>3327554.9000000013</v>
      </c>
    </row>
    <row r="44" spans="1:51">
      <c r="A44" s="190">
        <v>42705</v>
      </c>
      <c r="B44" s="247">
        <f t="shared" si="2"/>
        <v>512563</v>
      </c>
      <c r="C44" s="240">
        <f t="shared" si="3"/>
        <v>492578</v>
      </c>
      <c r="D44" s="248">
        <v>487247</v>
      </c>
      <c r="E44" s="248">
        <v>5188</v>
      </c>
      <c r="F44" s="248">
        <v>0</v>
      </c>
      <c r="G44" s="248">
        <v>143</v>
      </c>
      <c r="H44" s="248">
        <v>19985</v>
      </c>
      <c r="I44" s="248">
        <v>1921</v>
      </c>
      <c r="J44" s="248">
        <v>188945</v>
      </c>
      <c r="K44" s="248">
        <v>75600</v>
      </c>
      <c r="L44" s="248">
        <v>90095</v>
      </c>
      <c r="M44" s="248">
        <v>9</v>
      </c>
      <c r="N44" s="248">
        <v>21</v>
      </c>
      <c r="O44" s="248">
        <v>52</v>
      </c>
      <c r="P44" s="248">
        <v>32</v>
      </c>
      <c r="Q44" s="248">
        <v>2588</v>
      </c>
      <c r="R44" s="248">
        <v>1076</v>
      </c>
      <c r="S44" s="248">
        <v>1303</v>
      </c>
      <c r="T44" s="248">
        <v>0</v>
      </c>
      <c r="U44" s="248">
        <v>0</v>
      </c>
      <c r="V44" s="248">
        <v>0</v>
      </c>
      <c r="W44" s="248">
        <f t="shared" si="0"/>
        <v>270192</v>
      </c>
      <c r="X44" s="240">
        <f t="shared" si="1"/>
        <v>284945</v>
      </c>
      <c r="Y44" s="249">
        <v>2251625.7661054656</v>
      </c>
      <c r="Z44" s="244">
        <v>22381.8</v>
      </c>
      <c r="AA44" s="221">
        <f t="shared" si="4"/>
        <v>2794132</v>
      </c>
      <c r="AB44" s="220">
        <f t="shared" si="5"/>
        <v>2701537</v>
      </c>
      <c r="AC44" s="218">
        <v>1969805</v>
      </c>
      <c r="AD44" s="218">
        <v>717876</v>
      </c>
      <c r="AE44" s="218">
        <v>356</v>
      </c>
      <c r="AF44" s="218">
        <v>13856</v>
      </c>
      <c r="AG44" s="218">
        <v>92239</v>
      </c>
      <c r="AH44" s="218">
        <v>15611</v>
      </c>
      <c r="AI44" s="218">
        <v>1189705</v>
      </c>
      <c r="AJ44" s="218">
        <v>560083</v>
      </c>
      <c r="AK44" s="218">
        <v>681555</v>
      </c>
      <c r="AL44" s="218">
        <v>107</v>
      </c>
      <c r="AM44" s="218">
        <v>174</v>
      </c>
      <c r="AN44" s="218">
        <v>494</v>
      </c>
      <c r="AO44" s="218">
        <v>5623</v>
      </c>
      <c r="AP44" s="218">
        <v>457957</v>
      </c>
      <c r="AQ44" s="218">
        <v>172905</v>
      </c>
      <c r="AR44" s="218">
        <v>208490</v>
      </c>
      <c r="AS44" s="218">
        <v>50</v>
      </c>
      <c r="AT44" s="218">
        <v>83</v>
      </c>
      <c r="AU44" s="218">
        <v>231</v>
      </c>
      <c r="AV44" s="218">
        <f t="shared" si="6"/>
        <v>2402298</v>
      </c>
      <c r="AW44" s="220">
        <f t="shared" si="7"/>
        <v>2559823</v>
      </c>
      <c r="AX44" s="218">
        <v>11023376.313430689</v>
      </c>
      <c r="AY44" s="218">
        <v>3339234.1999999993</v>
      </c>
    </row>
    <row r="45" spans="1:51">
      <c r="A45" s="190">
        <v>42675</v>
      </c>
      <c r="B45" s="247">
        <f t="shared" si="2"/>
        <v>513392</v>
      </c>
      <c r="C45" s="240">
        <f t="shared" si="3"/>
        <v>493232</v>
      </c>
      <c r="D45" s="248">
        <v>487851</v>
      </c>
      <c r="E45" s="248">
        <v>5233</v>
      </c>
      <c r="F45" s="248">
        <v>0</v>
      </c>
      <c r="G45" s="248">
        <v>148</v>
      </c>
      <c r="H45" s="248">
        <v>20160</v>
      </c>
      <c r="I45" s="248">
        <v>1947</v>
      </c>
      <c r="J45" s="248">
        <v>188786</v>
      </c>
      <c r="K45" s="248">
        <v>75193</v>
      </c>
      <c r="L45" s="248">
        <v>89421</v>
      </c>
      <c r="M45" s="248">
        <v>9</v>
      </c>
      <c r="N45" s="248">
        <v>20</v>
      </c>
      <c r="O45" s="248">
        <v>47</v>
      </c>
      <c r="P45" s="248">
        <v>32</v>
      </c>
      <c r="Q45" s="248">
        <v>2585</v>
      </c>
      <c r="R45" s="248">
        <v>1057</v>
      </c>
      <c r="S45" s="248">
        <v>1287</v>
      </c>
      <c r="T45" s="248">
        <v>0</v>
      </c>
      <c r="U45" s="248">
        <v>0</v>
      </c>
      <c r="V45" s="248">
        <v>0</v>
      </c>
      <c r="W45" s="248">
        <f t="shared" si="0"/>
        <v>269629</v>
      </c>
      <c r="X45" s="240">
        <f t="shared" si="1"/>
        <v>284114</v>
      </c>
      <c r="Y45" s="249">
        <v>2253434.8798281718</v>
      </c>
      <c r="Z45" s="244">
        <v>22494.5</v>
      </c>
      <c r="AA45" s="221">
        <f t="shared" si="4"/>
        <v>2799882</v>
      </c>
      <c r="AB45" s="220">
        <f t="shared" si="5"/>
        <v>2706609</v>
      </c>
      <c r="AC45" s="218">
        <v>1970451</v>
      </c>
      <c r="AD45" s="218">
        <v>722235</v>
      </c>
      <c r="AE45" s="218">
        <v>371</v>
      </c>
      <c r="AF45" s="218">
        <v>13923</v>
      </c>
      <c r="AG45" s="218">
        <v>92902</v>
      </c>
      <c r="AH45" s="218">
        <v>15622</v>
      </c>
      <c r="AI45" s="218">
        <v>1189615</v>
      </c>
      <c r="AJ45" s="218">
        <v>557578</v>
      </c>
      <c r="AK45" s="218">
        <v>676980</v>
      </c>
      <c r="AL45" s="218">
        <v>102</v>
      </c>
      <c r="AM45" s="218">
        <v>170</v>
      </c>
      <c r="AN45" s="218">
        <v>473</v>
      </c>
      <c r="AO45" s="218">
        <v>5611</v>
      </c>
      <c r="AP45" s="218">
        <v>457655</v>
      </c>
      <c r="AQ45" s="218">
        <v>171811</v>
      </c>
      <c r="AR45" s="218">
        <v>206941</v>
      </c>
      <c r="AS45" s="218">
        <v>51</v>
      </c>
      <c r="AT45" s="218">
        <v>84</v>
      </c>
      <c r="AU45" s="218">
        <v>236</v>
      </c>
      <c r="AV45" s="218">
        <f t="shared" si="6"/>
        <v>2398299</v>
      </c>
      <c r="AW45" s="220">
        <f t="shared" si="7"/>
        <v>2553286</v>
      </c>
      <c r="AX45" s="218">
        <v>11022727.967755113</v>
      </c>
      <c r="AY45" s="218">
        <v>3350148.9999999991</v>
      </c>
    </row>
    <row r="46" spans="1:51">
      <c r="A46" s="190">
        <v>42644</v>
      </c>
      <c r="B46" s="247">
        <f t="shared" si="2"/>
        <v>509657</v>
      </c>
      <c r="C46" s="240">
        <f t="shared" si="3"/>
        <v>489314</v>
      </c>
      <c r="D46" s="248">
        <v>483912</v>
      </c>
      <c r="E46" s="248">
        <v>5253</v>
      </c>
      <c r="F46" s="248">
        <v>0</v>
      </c>
      <c r="G46" s="248">
        <v>149</v>
      </c>
      <c r="H46" s="248">
        <v>20343</v>
      </c>
      <c r="I46" s="248">
        <v>1950</v>
      </c>
      <c r="J46" s="248">
        <v>188697</v>
      </c>
      <c r="K46" s="248">
        <v>74907</v>
      </c>
      <c r="L46" s="248">
        <v>89276</v>
      </c>
      <c r="M46" s="248">
        <v>8</v>
      </c>
      <c r="N46" s="248">
        <v>19</v>
      </c>
      <c r="O46" s="248">
        <v>43</v>
      </c>
      <c r="P46" s="248">
        <v>32</v>
      </c>
      <c r="Q46" s="248">
        <v>2581</v>
      </c>
      <c r="R46" s="248">
        <v>1050</v>
      </c>
      <c r="S46" s="248">
        <v>1284</v>
      </c>
      <c r="T46" s="248">
        <v>0</v>
      </c>
      <c r="U46" s="248">
        <v>0</v>
      </c>
      <c r="V46" s="248">
        <v>0</v>
      </c>
      <c r="W46" s="248">
        <f t="shared" si="0"/>
        <v>269244</v>
      </c>
      <c r="X46" s="240">
        <f t="shared" si="1"/>
        <v>283871</v>
      </c>
      <c r="Y46" s="249">
        <v>2239950.2670359439</v>
      </c>
      <c r="Z46" s="244">
        <v>22543.1</v>
      </c>
      <c r="AA46" s="221">
        <f t="shared" si="4"/>
        <v>2789208</v>
      </c>
      <c r="AB46" s="220">
        <f t="shared" si="5"/>
        <v>2695038</v>
      </c>
      <c r="AC46" s="218">
        <v>1956649</v>
      </c>
      <c r="AD46" s="218">
        <v>724432</v>
      </c>
      <c r="AE46" s="218">
        <v>423</v>
      </c>
      <c r="AF46" s="218">
        <v>13957</v>
      </c>
      <c r="AG46" s="218">
        <v>93747</v>
      </c>
      <c r="AH46" s="218">
        <v>15621</v>
      </c>
      <c r="AI46" s="218">
        <v>1189524</v>
      </c>
      <c r="AJ46" s="218">
        <v>556148</v>
      </c>
      <c r="AK46" s="218">
        <v>676144</v>
      </c>
      <c r="AL46" s="218">
        <v>100</v>
      </c>
      <c r="AM46" s="218">
        <v>166</v>
      </c>
      <c r="AN46" s="218">
        <v>458</v>
      </c>
      <c r="AO46" s="218">
        <v>5583</v>
      </c>
      <c r="AP46" s="218">
        <v>457483</v>
      </c>
      <c r="AQ46" s="218">
        <v>171148</v>
      </c>
      <c r="AR46" s="218">
        <v>206336</v>
      </c>
      <c r="AS46" s="218">
        <v>52</v>
      </c>
      <c r="AT46" s="218">
        <v>83</v>
      </c>
      <c r="AU46" s="218">
        <v>230</v>
      </c>
      <c r="AV46" s="218">
        <f t="shared" si="6"/>
        <v>2395908</v>
      </c>
      <c r="AW46" s="220">
        <f t="shared" si="7"/>
        <v>2551531</v>
      </c>
      <c r="AX46" s="218">
        <v>10972195.13383029</v>
      </c>
      <c r="AY46" s="218">
        <v>3355854.7999999984</v>
      </c>
    </row>
    <row r="47" spans="1:51">
      <c r="A47" s="190">
        <v>42614</v>
      </c>
      <c r="B47" s="247">
        <f t="shared" si="2"/>
        <v>507611</v>
      </c>
      <c r="C47" s="240">
        <f t="shared" si="3"/>
        <v>487082</v>
      </c>
      <c r="D47" s="248">
        <v>481649</v>
      </c>
      <c r="E47" s="248">
        <v>5285</v>
      </c>
      <c r="F47" s="248">
        <v>0</v>
      </c>
      <c r="G47" s="248">
        <v>148</v>
      </c>
      <c r="H47" s="248">
        <v>20529</v>
      </c>
      <c r="I47" s="248">
        <v>1952</v>
      </c>
      <c r="J47" s="248">
        <v>188840</v>
      </c>
      <c r="K47" s="248">
        <v>75067</v>
      </c>
      <c r="L47" s="248">
        <v>90139</v>
      </c>
      <c r="M47" s="248">
        <v>9</v>
      </c>
      <c r="N47" s="248">
        <v>20</v>
      </c>
      <c r="O47" s="248">
        <v>48</v>
      </c>
      <c r="P47" s="248">
        <v>33</v>
      </c>
      <c r="Q47" s="248">
        <v>2586</v>
      </c>
      <c r="R47" s="248">
        <v>1044</v>
      </c>
      <c r="S47" s="248">
        <v>1281</v>
      </c>
      <c r="T47" s="248">
        <v>0</v>
      </c>
      <c r="U47" s="248">
        <v>0</v>
      </c>
      <c r="V47" s="248">
        <v>0</v>
      </c>
      <c r="W47" s="248">
        <f t="shared" si="0"/>
        <v>269551</v>
      </c>
      <c r="X47" s="240">
        <f t="shared" si="1"/>
        <v>284888</v>
      </c>
      <c r="Y47" s="249">
        <v>2233825.9105543629</v>
      </c>
      <c r="Z47" s="244">
        <v>22649.1</v>
      </c>
      <c r="AA47" s="221">
        <f t="shared" si="4"/>
        <v>2787887</v>
      </c>
      <c r="AB47" s="220">
        <f t="shared" si="5"/>
        <v>2692666</v>
      </c>
      <c r="AC47" s="218">
        <v>1953184</v>
      </c>
      <c r="AD47" s="218">
        <v>725393</v>
      </c>
      <c r="AE47" s="218">
        <v>435</v>
      </c>
      <c r="AF47" s="218">
        <v>14089</v>
      </c>
      <c r="AG47" s="218">
        <v>94786</v>
      </c>
      <c r="AH47" s="218">
        <v>15686</v>
      </c>
      <c r="AI47" s="218">
        <v>1190678</v>
      </c>
      <c r="AJ47" s="218">
        <v>556685</v>
      </c>
      <c r="AK47" s="218">
        <v>681453</v>
      </c>
      <c r="AL47" s="218">
        <v>97</v>
      </c>
      <c r="AM47" s="218">
        <v>168</v>
      </c>
      <c r="AN47" s="218">
        <v>475</v>
      </c>
      <c r="AO47" s="218">
        <v>5604</v>
      </c>
      <c r="AP47" s="218">
        <v>457884</v>
      </c>
      <c r="AQ47" s="218">
        <v>170378</v>
      </c>
      <c r="AR47" s="218">
        <v>206138</v>
      </c>
      <c r="AS47" s="218">
        <v>49</v>
      </c>
      <c r="AT47" s="218">
        <v>84</v>
      </c>
      <c r="AU47" s="218">
        <v>236</v>
      </c>
      <c r="AV47" s="218">
        <f t="shared" si="6"/>
        <v>2397313</v>
      </c>
      <c r="AW47" s="220">
        <f t="shared" si="7"/>
        <v>2558300</v>
      </c>
      <c r="AX47" s="218">
        <v>10972955.262860237</v>
      </c>
      <c r="AY47" s="218">
        <v>3359473.4000000008</v>
      </c>
    </row>
    <row r="48" spans="1:51">
      <c r="A48" s="190">
        <v>42583</v>
      </c>
      <c r="B48" s="247">
        <f t="shared" si="2"/>
        <v>506032</v>
      </c>
      <c r="C48" s="240">
        <f t="shared" si="3"/>
        <v>485334</v>
      </c>
      <c r="D48" s="248">
        <v>479865</v>
      </c>
      <c r="E48" s="248">
        <v>5321</v>
      </c>
      <c r="F48" s="248">
        <v>0</v>
      </c>
      <c r="G48" s="248">
        <v>148</v>
      </c>
      <c r="H48" s="248">
        <v>20698</v>
      </c>
      <c r="I48" s="248">
        <v>1946</v>
      </c>
      <c r="J48" s="248">
        <v>188884</v>
      </c>
      <c r="K48" s="248">
        <v>74958</v>
      </c>
      <c r="L48" s="248">
        <v>89993</v>
      </c>
      <c r="M48" s="248">
        <v>9</v>
      </c>
      <c r="N48" s="248">
        <v>20</v>
      </c>
      <c r="O48" s="248">
        <v>48</v>
      </c>
      <c r="P48" s="248">
        <v>32</v>
      </c>
      <c r="Q48" s="248">
        <v>2583</v>
      </c>
      <c r="R48" s="248">
        <v>1034</v>
      </c>
      <c r="S48" s="248">
        <v>1271</v>
      </c>
      <c r="T48" s="248">
        <v>0</v>
      </c>
      <c r="U48" s="248">
        <v>0</v>
      </c>
      <c r="V48" s="248">
        <v>0</v>
      </c>
      <c r="W48" s="248">
        <f t="shared" si="0"/>
        <v>269466</v>
      </c>
      <c r="X48" s="240">
        <f t="shared" si="1"/>
        <v>284766</v>
      </c>
      <c r="Y48" s="249">
        <v>2228093.2616526219</v>
      </c>
      <c r="Z48" s="244">
        <v>22738.3</v>
      </c>
      <c r="AA48" s="221">
        <f t="shared" si="4"/>
        <v>2785917</v>
      </c>
      <c r="AB48" s="220">
        <f t="shared" si="5"/>
        <v>2690074</v>
      </c>
      <c r="AC48" s="218">
        <v>1948088</v>
      </c>
      <c r="AD48" s="218">
        <v>727885</v>
      </c>
      <c r="AE48" s="218">
        <v>441</v>
      </c>
      <c r="AF48" s="218">
        <v>14101</v>
      </c>
      <c r="AG48" s="218">
        <v>95402</v>
      </c>
      <c r="AH48" s="218">
        <v>15703</v>
      </c>
      <c r="AI48" s="218">
        <v>1191414</v>
      </c>
      <c r="AJ48" s="218">
        <v>556203</v>
      </c>
      <c r="AK48" s="218">
        <v>680911</v>
      </c>
      <c r="AL48" s="218">
        <v>95</v>
      </c>
      <c r="AM48" s="218">
        <v>167</v>
      </c>
      <c r="AN48" s="218">
        <v>474</v>
      </c>
      <c r="AO48" s="218">
        <v>5596</v>
      </c>
      <c r="AP48" s="218">
        <v>458078</v>
      </c>
      <c r="AQ48" s="218">
        <v>170018</v>
      </c>
      <c r="AR48" s="218">
        <v>205824</v>
      </c>
      <c r="AS48" s="218">
        <v>49</v>
      </c>
      <c r="AT48" s="218">
        <v>82</v>
      </c>
      <c r="AU48" s="218">
        <v>230</v>
      </c>
      <c r="AV48" s="218">
        <f t="shared" si="6"/>
        <v>2397405</v>
      </c>
      <c r="AW48" s="220">
        <f t="shared" si="7"/>
        <v>2558374</v>
      </c>
      <c r="AX48" s="218">
        <v>10957635.296449039</v>
      </c>
      <c r="AY48" s="218">
        <v>3367034.8</v>
      </c>
    </row>
    <row r="49" spans="1:51">
      <c r="A49" s="190">
        <v>42552</v>
      </c>
      <c r="B49" s="247">
        <f t="shared" si="2"/>
        <v>505014</v>
      </c>
      <c r="C49" s="240">
        <f t="shared" si="3"/>
        <v>484922</v>
      </c>
      <c r="D49" s="248">
        <v>479441</v>
      </c>
      <c r="E49" s="248">
        <v>5333</v>
      </c>
      <c r="F49" s="248">
        <v>0</v>
      </c>
      <c r="G49" s="248">
        <v>148</v>
      </c>
      <c r="H49" s="248">
        <v>20092</v>
      </c>
      <c r="I49" s="248">
        <v>1935</v>
      </c>
      <c r="J49" s="248">
        <v>188900</v>
      </c>
      <c r="K49" s="248">
        <v>74751</v>
      </c>
      <c r="L49" s="248">
        <v>89822</v>
      </c>
      <c r="M49" s="248">
        <v>9</v>
      </c>
      <c r="N49" s="248">
        <v>18</v>
      </c>
      <c r="O49" s="248">
        <v>44</v>
      </c>
      <c r="P49" s="248">
        <v>32</v>
      </c>
      <c r="Q49" s="248">
        <v>2580</v>
      </c>
      <c r="R49" s="248">
        <v>1015</v>
      </c>
      <c r="S49" s="248">
        <v>1255</v>
      </c>
      <c r="T49" s="248">
        <v>0</v>
      </c>
      <c r="U49" s="248">
        <v>0</v>
      </c>
      <c r="V49" s="248">
        <v>0</v>
      </c>
      <c r="W49" s="248">
        <f t="shared" si="0"/>
        <v>269240</v>
      </c>
      <c r="X49" s="240">
        <f t="shared" si="1"/>
        <v>284577</v>
      </c>
      <c r="Y49" s="249">
        <v>2224314.9805164575</v>
      </c>
      <c r="Z49" s="244">
        <v>22752</v>
      </c>
      <c r="AA49" s="221">
        <f t="shared" si="4"/>
        <v>2775100</v>
      </c>
      <c r="AB49" s="220">
        <f t="shared" si="5"/>
        <v>2684141</v>
      </c>
      <c r="AC49" s="218">
        <v>1940096</v>
      </c>
      <c r="AD49" s="218">
        <v>729995</v>
      </c>
      <c r="AE49" s="218">
        <v>429</v>
      </c>
      <c r="AF49" s="218">
        <v>14050</v>
      </c>
      <c r="AG49" s="218">
        <v>90530</v>
      </c>
      <c r="AH49" s="218">
        <v>15681</v>
      </c>
      <c r="AI49" s="218">
        <v>1192122</v>
      </c>
      <c r="AJ49" s="218">
        <v>554805</v>
      </c>
      <c r="AK49" s="218">
        <v>679941</v>
      </c>
      <c r="AL49" s="218">
        <v>95</v>
      </c>
      <c r="AM49" s="218">
        <v>164</v>
      </c>
      <c r="AN49" s="218">
        <v>466</v>
      </c>
      <c r="AO49" s="218">
        <v>5572</v>
      </c>
      <c r="AP49" s="218">
        <v>458288</v>
      </c>
      <c r="AQ49" s="218">
        <v>169000</v>
      </c>
      <c r="AR49" s="218">
        <v>204861</v>
      </c>
      <c r="AS49" s="218">
        <v>48</v>
      </c>
      <c r="AT49" s="218">
        <v>81</v>
      </c>
      <c r="AU49" s="218">
        <v>227</v>
      </c>
      <c r="AV49" s="218">
        <f t="shared" si="6"/>
        <v>2395856</v>
      </c>
      <c r="AW49" s="220">
        <f t="shared" si="7"/>
        <v>2557301</v>
      </c>
      <c r="AX49" s="218">
        <v>10914279.337616479</v>
      </c>
      <c r="AY49" s="218">
        <v>3372742.8000000003</v>
      </c>
    </row>
    <row r="50" spans="1:51">
      <c r="A50" s="190">
        <v>42522</v>
      </c>
      <c r="B50" s="247">
        <f t="shared" si="2"/>
        <v>503388</v>
      </c>
      <c r="C50" s="240">
        <f t="shared" si="3"/>
        <v>483141</v>
      </c>
      <c r="D50" s="248">
        <v>477649</v>
      </c>
      <c r="E50" s="248">
        <v>5344</v>
      </c>
      <c r="F50" s="248">
        <v>0</v>
      </c>
      <c r="G50" s="248">
        <v>148</v>
      </c>
      <c r="H50" s="248">
        <v>20247</v>
      </c>
      <c r="I50" s="248">
        <v>1912</v>
      </c>
      <c r="J50" s="248">
        <v>188847</v>
      </c>
      <c r="K50" s="248">
        <v>74510</v>
      </c>
      <c r="L50" s="248">
        <v>89707</v>
      </c>
      <c r="M50" s="248">
        <v>9</v>
      </c>
      <c r="N50" s="248">
        <v>18</v>
      </c>
      <c r="O50" s="248">
        <v>45</v>
      </c>
      <c r="P50" s="248">
        <v>30</v>
      </c>
      <c r="Q50" s="248">
        <v>2579</v>
      </c>
      <c r="R50" s="248">
        <v>1008</v>
      </c>
      <c r="S50" s="248">
        <v>1248</v>
      </c>
      <c r="T50" s="248">
        <v>0</v>
      </c>
      <c r="U50" s="248">
        <v>0</v>
      </c>
      <c r="V50" s="248">
        <v>0</v>
      </c>
      <c r="W50" s="248">
        <f t="shared" si="0"/>
        <v>268913</v>
      </c>
      <c r="X50" s="240">
        <f t="shared" si="1"/>
        <v>284377</v>
      </c>
      <c r="Y50" s="249">
        <v>2218304.6798709179</v>
      </c>
      <c r="Z50" s="244">
        <v>22770.9</v>
      </c>
      <c r="AA50" s="221">
        <f t="shared" si="4"/>
        <v>2771372</v>
      </c>
      <c r="AB50" s="220">
        <f t="shared" si="5"/>
        <v>2679867</v>
      </c>
      <c r="AC50" s="218">
        <v>1932212</v>
      </c>
      <c r="AD50" s="218">
        <v>733669</v>
      </c>
      <c r="AE50" s="218">
        <v>440</v>
      </c>
      <c r="AF50" s="218">
        <v>13986</v>
      </c>
      <c r="AG50" s="218">
        <v>91065</v>
      </c>
      <c r="AH50" s="218">
        <v>15646</v>
      </c>
      <c r="AI50" s="218">
        <v>1192381</v>
      </c>
      <c r="AJ50" s="218">
        <v>553880</v>
      </c>
      <c r="AK50" s="218">
        <v>679979</v>
      </c>
      <c r="AL50" s="218">
        <v>93</v>
      </c>
      <c r="AM50" s="218">
        <v>163</v>
      </c>
      <c r="AN50" s="218">
        <v>464</v>
      </c>
      <c r="AO50" s="218">
        <v>5496</v>
      </c>
      <c r="AP50" s="218">
        <v>458258</v>
      </c>
      <c r="AQ50" s="218">
        <v>168445</v>
      </c>
      <c r="AR50" s="218">
        <v>204651</v>
      </c>
      <c r="AS50" s="218">
        <v>46</v>
      </c>
      <c r="AT50" s="218">
        <v>81</v>
      </c>
      <c r="AU50" s="218">
        <v>227</v>
      </c>
      <c r="AV50" s="218">
        <f t="shared" si="6"/>
        <v>2394489</v>
      </c>
      <c r="AW50" s="220">
        <f t="shared" si="7"/>
        <v>2557241</v>
      </c>
      <c r="AX50" s="218">
        <v>10887539.906818362</v>
      </c>
      <c r="AY50" s="218">
        <v>3383332.7999999984</v>
      </c>
    </row>
    <row r="51" spans="1:51">
      <c r="A51" s="190">
        <v>42491</v>
      </c>
      <c r="B51" s="247">
        <f t="shared" si="2"/>
        <v>502536</v>
      </c>
      <c r="C51" s="240">
        <f t="shared" si="3"/>
        <v>482069</v>
      </c>
      <c r="D51" s="248">
        <v>476539</v>
      </c>
      <c r="E51" s="248">
        <v>5377</v>
      </c>
      <c r="F51" s="248">
        <v>0</v>
      </c>
      <c r="G51" s="248">
        <v>153</v>
      </c>
      <c r="H51" s="248">
        <v>20467</v>
      </c>
      <c r="I51" s="248">
        <v>1901</v>
      </c>
      <c r="J51" s="248">
        <v>188724</v>
      </c>
      <c r="K51" s="248">
        <v>74228</v>
      </c>
      <c r="L51" s="248">
        <v>89375</v>
      </c>
      <c r="M51" s="248">
        <v>8</v>
      </c>
      <c r="N51" s="248">
        <v>18</v>
      </c>
      <c r="O51" s="248">
        <v>45</v>
      </c>
      <c r="P51" s="248">
        <v>29</v>
      </c>
      <c r="Q51" s="248">
        <v>2566</v>
      </c>
      <c r="R51" s="248">
        <v>1000</v>
      </c>
      <c r="S51" s="248">
        <v>1246</v>
      </c>
      <c r="T51" s="248">
        <v>0</v>
      </c>
      <c r="U51" s="248">
        <v>0</v>
      </c>
      <c r="V51" s="248">
        <v>0</v>
      </c>
      <c r="W51" s="248">
        <f t="shared" si="0"/>
        <v>268474</v>
      </c>
      <c r="X51" s="240">
        <f t="shared" si="1"/>
        <v>283894</v>
      </c>
      <c r="Y51" s="249">
        <v>2214598.1925202031</v>
      </c>
      <c r="Z51" s="244">
        <v>22838.1</v>
      </c>
      <c r="AA51" s="221">
        <f t="shared" si="4"/>
        <v>2775520</v>
      </c>
      <c r="AB51" s="220">
        <f t="shared" si="5"/>
        <v>2683126</v>
      </c>
      <c r="AC51" s="218">
        <v>1930366</v>
      </c>
      <c r="AD51" s="218">
        <v>738719</v>
      </c>
      <c r="AE51" s="218">
        <v>452</v>
      </c>
      <c r="AF51" s="218">
        <v>14041</v>
      </c>
      <c r="AG51" s="218">
        <v>91942</v>
      </c>
      <c r="AH51" s="218">
        <v>15607</v>
      </c>
      <c r="AI51" s="218">
        <v>1192465</v>
      </c>
      <c r="AJ51" s="218">
        <v>552584</v>
      </c>
      <c r="AK51" s="218">
        <v>679510</v>
      </c>
      <c r="AL51" s="218">
        <v>86</v>
      </c>
      <c r="AM51" s="218">
        <v>160</v>
      </c>
      <c r="AN51" s="218">
        <v>459</v>
      </c>
      <c r="AO51" s="218">
        <v>5468</v>
      </c>
      <c r="AP51" s="218">
        <v>458032</v>
      </c>
      <c r="AQ51" s="218">
        <v>167724</v>
      </c>
      <c r="AR51" s="218">
        <v>204078</v>
      </c>
      <c r="AS51" s="218">
        <v>46</v>
      </c>
      <c r="AT51" s="218">
        <v>77</v>
      </c>
      <c r="AU51" s="218">
        <v>218</v>
      </c>
      <c r="AV51" s="218">
        <f t="shared" si="6"/>
        <v>2392249</v>
      </c>
      <c r="AW51" s="220">
        <f t="shared" si="7"/>
        <v>2555969</v>
      </c>
      <c r="AX51" s="218">
        <v>10884328.156542566</v>
      </c>
      <c r="AY51" s="218">
        <v>3397392.2000000011</v>
      </c>
    </row>
    <row r="52" spans="1:51">
      <c r="A52" s="190">
        <v>42461</v>
      </c>
      <c r="B52" s="247">
        <f t="shared" si="2"/>
        <v>498363</v>
      </c>
      <c r="C52" s="240">
        <f t="shared" si="3"/>
        <v>477799</v>
      </c>
      <c r="D52" s="248">
        <v>472246</v>
      </c>
      <c r="E52" s="248">
        <v>5403</v>
      </c>
      <c r="F52" s="248">
        <v>0</v>
      </c>
      <c r="G52" s="248">
        <v>150</v>
      </c>
      <c r="H52" s="248">
        <v>20564</v>
      </c>
      <c r="I52" s="248">
        <v>1888</v>
      </c>
      <c r="J52" s="248">
        <v>188728</v>
      </c>
      <c r="K52" s="248">
        <v>74224</v>
      </c>
      <c r="L52" s="248">
        <v>89403</v>
      </c>
      <c r="M52" s="248">
        <v>6</v>
      </c>
      <c r="N52" s="248">
        <v>18</v>
      </c>
      <c r="O52" s="248">
        <v>45</v>
      </c>
      <c r="P52" s="248">
        <v>29</v>
      </c>
      <c r="Q52" s="248">
        <v>2559</v>
      </c>
      <c r="R52" s="248">
        <v>996</v>
      </c>
      <c r="S52" s="248">
        <v>1245</v>
      </c>
      <c r="T52" s="248">
        <v>0</v>
      </c>
      <c r="U52" s="248">
        <v>0</v>
      </c>
      <c r="V52" s="248">
        <v>0</v>
      </c>
      <c r="W52" s="248">
        <f t="shared" ref="W52:W83" si="8">I52+J52+K52+M52+N52+P52+Q52+R52+T52+U52</f>
        <v>268448</v>
      </c>
      <c r="X52" s="240">
        <f t="shared" ref="X52:X83" si="9">I52+J52+L52+M52+O52+P52+Q52+S52+T52+V52</f>
        <v>283903</v>
      </c>
      <c r="Y52" s="249">
        <v>2199883.5487986649</v>
      </c>
      <c r="Z52" s="244">
        <v>22900.400000000001</v>
      </c>
      <c r="AA52" s="221">
        <f t="shared" si="4"/>
        <v>2764726</v>
      </c>
      <c r="AB52" s="220">
        <f t="shared" si="5"/>
        <v>2671866</v>
      </c>
      <c r="AC52" s="218">
        <v>1917655</v>
      </c>
      <c r="AD52" s="218">
        <v>740165</v>
      </c>
      <c r="AE52" s="218">
        <v>461</v>
      </c>
      <c r="AF52" s="218">
        <v>14046</v>
      </c>
      <c r="AG52" s="218">
        <v>92399</v>
      </c>
      <c r="AH52" s="218">
        <v>15581</v>
      </c>
      <c r="AI52" s="218">
        <v>1192572</v>
      </c>
      <c r="AJ52" s="218">
        <v>551510</v>
      </c>
      <c r="AK52" s="218">
        <v>678483</v>
      </c>
      <c r="AL52" s="218">
        <v>83</v>
      </c>
      <c r="AM52" s="218">
        <v>159</v>
      </c>
      <c r="AN52" s="218">
        <v>456</v>
      </c>
      <c r="AO52" s="218">
        <v>5421</v>
      </c>
      <c r="AP52" s="218">
        <v>457853</v>
      </c>
      <c r="AQ52" s="218">
        <v>166991</v>
      </c>
      <c r="AR52" s="218">
        <v>203289</v>
      </c>
      <c r="AS52" s="218">
        <v>46</v>
      </c>
      <c r="AT52" s="218">
        <v>74</v>
      </c>
      <c r="AU52" s="218">
        <v>206</v>
      </c>
      <c r="AV52" s="218">
        <f t="shared" si="6"/>
        <v>2390290</v>
      </c>
      <c r="AW52" s="220">
        <f t="shared" si="7"/>
        <v>2553990</v>
      </c>
      <c r="AX52" s="218">
        <v>10839403.293919183</v>
      </c>
      <c r="AY52" s="218">
        <v>3400462.7999999993</v>
      </c>
    </row>
    <row r="53" spans="1:51">
      <c r="A53" s="190">
        <v>42430</v>
      </c>
      <c r="B53" s="247">
        <f t="shared" si="2"/>
        <v>499733</v>
      </c>
      <c r="C53" s="240">
        <f t="shared" si="3"/>
        <v>478917</v>
      </c>
      <c r="D53" s="248">
        <v>473273</v>
      </c>
      <c r="E53" s="248">
        <v>5489</v>
      </c>
      <c r="F53" s="248">
        <v>0</v>
      </c>
      <c r="G53" s="248">
        <v>155</v>
      </c>
      <c r="H53" s="248">
        <v>20816</v>
      </c>
      <c r="I53" s="248">
        <v>1877</v>
      </c>
      <c r="J53" s="248">
        <v>188587</v>
      </c>
      <c r="K53" s="248">
        <v>74018</v>
      </c>
      <c r="L53" s="248">
        <v>89142</v>
      </c>
      <c r="M53" s="248">
        <v>6</v>
      </c>
      <c r="N53" s="248">
        <v>17</v>
      </c>
      <c r="O53" s="248">
        <v>43</v>
      </c>
      <c r="P53" s="248">
        <v>30</v>
      </c>
      <c r="Q53" s="248">
        <v>2542</v>
      </c>
      <c r="R53" s="248">
        <v>988</v>
      </c>
      <c r="S53" s="248">
        <v>1235</v>
      </c>
      <c r="T53" s="248">
        <v>0</v>
      </c>
      <c r="U53" s="248">
        <v>0</v>
      </c>
      <c r="V53" s="248">
        <v>0</v>
      </c>
      <c r="W53" s="248">
        <f t="shared" si="8"/>
        <v>268065</v>
      </c>
      <c r="X53" s="240">
        <f t="shared" si="9"/>
        <v>283462</v>
      </c>
      <c r="Y53" s="249">
        <v>2203814.3564158487</v>
      </c>
      <c r="Z53" s="244">
        <v>23115.200000000001</v>
      </c>
      <c r="AA53" s="221">
        <f t="shared" si="4"/>
        <v>2778009</v>
      </c>
      <c r="AB53" s="220">
        <f t="shared" si="5"/>
        <v>2683978</v>
      </c>
      <c r="AC53" s="218">
        <v>1921760</v>
      </c>
      <c r="AD53" s="218">
        <v>748079</v>
      </c>
      <c r="AE53" s="218">
        <v>469</v>
      </c>
      <c r="AF53" s="218">
        <v>14139</v>
      </c>
      <c r="AG53" s="218">
        <v>93562</v>
      </c>
      <c r="AH53" s="218">
        <v>15540</v>
      </c>
      <c r="AI53" s="218">
        <v>1192371</v>
      </c>
      <c r="AJ53" s="218">
        <v>550247</v>
      </c>
      <c r="AK53" s="218">
        <v>676882</v>
      </c>
      <c r="AL53" s="218">
        <v>77</v>
      </c>
      <c r="AM53" s="218">
        <v>155</v>
      </c>
      <c r="AN53" s="218">
        <v>442</v>
      </c>
      <c r="AO53" s="218">
        <v>5382</v>
      </c>
      <c r="AP53" s="218">
        <v>457465</v>
      </c>
      <c r="AQ53" s="218">
        <v>166106</v>
      </c>
      <c r="AR53" s="218">
        <v>202210</v>
      </c>
      <c r="AS53" s="218">
        <v>44</v>
      </c>
      <c r="AT53" s="218">
        <v>70</v>
      </c>
      <c r="AU53" s="218">
        <v>196</v>
      </c>
      <c r="AV53" s="218">
        <f t="shared" si="6"/>
        <v>2387457</v>
      </c>
      <c r="AW53" s="220">
        <f t="shared" si="7"/>
        <v>2550609</v>
      </c>
      <c r="AX53" s="218">
        <v>10858069.851727191</v>
      </c>
      <c r="AY53" s="218">
        <v>3422225.4999999981</v>
      </c>
    </row>
    <row r="54" spans="1:51">
      <c r="A54" s="190">
        <v>42401</v>
      </c>
      <c r="B54" s="247">
        <f t="shared" si="2"/>
        <v>504338</v>
      </c>
      <c r="C54" s="240">
        <f t="shared" si="3"/>
        <v>483038</v>
      </c>
      <c r="D54" s="248">
        <v>477264</v>
      </c>
      <c r="E54" s="248">
        <v>5619</v>
      </c>
      <c r="F54" s="248">
        <v>0</v>
      </c>
      <c r="G54" s="248">
        <v>155</v>
      </c>
      <c r="H54" s="248">
        <v>21300</v>
      </c>
      <c r="I54" s="248">
        <v>1847</v>
      </c>
      <c r="J54" s="248">
        <v>188447</v>
      </c>
      <c r="K54" s="248">
        <v>73784</v>
      </c>
      <c r="L54" s="248">
        <v>88797</v>
      </c>
      <c r="M54" s="248">
        <v>8</v>
      </c>
      <c r="N54" s="248">
        <v>16</v>
      </c>
      <c r="O54" s="248">
        <v>40</v>
      </c>
      <c r="P54" s="248">
        <v>31</v>
      </c>
      <c r="Q54" s="248">
        <v>2539</v>
      </c>
      <c r="R54" s="248">
        <v>978</v>
      </c>
      <c r="S54" s="248">
        <v>1228</v>
      </c>
      <c r="T54" s="248">
        <v>0</v>
      </c>
      <c r="U54" s="248">
        <v>0</v>
      </c>
      <c r="V54" s="248">
        <v>0</v>
      </c>
      <c r="W54" s="248">
        <f t="shared" si="8"/>
        <v>267650</v>
      </c>
      <c r="X54" s="240">
        <f t="shared" si="9"/>
        <v>282937</v>
      </c>
      <c r="Y54" s="249">
        <v>2218807.4399330933</v>
      </c>
      <c r="Z54" s="244">
        <v>23494.400000000001</v>
      </c>
      <c r="AA54" s="221">
        <f t="shared" si="4"/>
        <v>2803927</v>
      </c>
      <c r="AB54" s="220">
        <f t="shared" si="5"/>
        <v>2708174</v>
      </c>
      <c r="AC54" s="218">
        <v>1935086</v>
      </c>
      <c r="AD54" s="218">
        <v>758850</v>
      </c>
      <c r="AE54" s="218">
        <v>477</v>
      </c>
      <c r="AF54" s="218">
        <v>14238</v>
      </c>
      <c r="AG54" s="218">
        <v>95276</v>
      </c>
      <c r="AH54" s="218">
        <v>15465</v>
      </c>
      <c r="AI54" s="218">
        <v>1192163</v>
      </c>
      <c r="AJ54" s="218">
        <v>548660</v>
      </c>
      <c r="AK54" s="218">
        <v>674769</v>
      </c>
      <c r="AL54" s="218">
        <v>77</v>
      </c>
      <c r="AM54" s="218">
        <v>150</v>
      </c>
      <c r="AN54" s="218">
        <v>429</v>
      </c>
      <c r="AO54" s="218">
        <v>5357</v>
      </c>
      <c r="AP54" s="218">
        <v>457015</v>
      </c>
      <c r="AQ54" s="218">
        <v>165157</v>
      </c>
      <c r="AR54" s="218">
        <v>201026</v>
      </c>
      <c r="AS54" s="218">
        <v>43</v>
      </c>
      <c r="AT54" s="218">
        <v>67</v>
      </c>
      <c r="AU54" s="218">
        <v>187</v>
      </c>
      <c r="AV54" s="218">
        <f t="shared" si="6"/>
        <v>2384154</v>
      </c>
      <c r="AW54" s="220">
        <f t="shared" si="7"/>
        <v>2546531</v>
      </c>
      <c r="AX54" s="218">
        <v>10908935.991184305</v>
      </c>
      <c r="AY54" s="218">
        <v>3452360.9999999991</v>
      </c>
    </row>
    <row r="55" spans="1:51">
      <c r="A55" s="190">
        <v>42370</v>
      </c>
      <c r="B55" s="247">
        <f t="shared" si="2"/>
        <v>529988</v>
      </c>
      <c r="C55" s="240">
        <f t="shared" si="3"/>
        <v>505961</v>
      </c>
      <c r="D55" s="248">
        <v>499872</v>
      </c>
      <c r="E55" s="248">
        <v>5928</v>
      </c>
      <c r="F55" s="248">
        <v>0</v>
      </c>
      <c r="G55" s="248">
        <v>161</v>
      </c>
      <c r="H55" s="248">
        <v>24027</v>
      </c>
      <c r="I55" s="248">
        <v>1830</v>
      </c>
      <c r="J55" s="248">
        <v>188254</v>
      </c>
      <c r="K55" s="248">
        <v>73588</v>
      </c>
      <c r="L55" s="248">
        <v>88526</v>
      </c>
      <c r="M55" s="248">
        <v>8</v>
      </c>
      <c r="N55" s="248">
        <v>16</v>
      </c>
      <c r="O55" s="248">
        <v>39</v>
      </c>
      <c r="P55" s="248">
        <v>31</v>
      </c>
      <c r="Q55" s="248">
        <v>2532</v>
      </c>
      <c r="R55" s="248">
        <v>986</v>
      </c>
      <c r="S55" s="248">
        <v>1242</v>
      </c>
      <c r="T55" s="248">
        <v>0</v>
      </c>
      <c r="U55" s="248">
        <v>0</v>
      </c>
      <c r="V55" s="248">
        <v>0</v>
      </c>
      <c r="W55" s="248">
        <f t="shared" si="8"/>
        <v>267245</v>
      </c>
      <c r="X55" s="240">
        <f t="shared" si="9"/>
        <v>282462</v>
      </c>
      <c r="Y55" s="249">
        <v>2306942.6225642641</v>
      </c>
      <c r="Z55" s="244">
        <v>24420.7</v>
      </c>
      <c r="AA55" s="221">
        <f t="shared" si="4"/>
        <v>2907167</v>
      </c>
      <c r="AB55" s="220">
        <f t="shared" si="5"/>
        <v>2803728</v>
      </c>
      <c r="AC55" s="218">
        <v>1996594</v>
      </c>
      <c r="AD55" s="218">
        <v>792615</v>
      </c>
      <c r="AE55" s="218">
        <v>503</v>
      </c>
      <c r="AF55" s="218">
        <v>14519</v>
      </c>
      <c r="AG55" s="218">
        <v>102936</v>
      </c>
      <c r="AH55" s="218">
        <v>15430</v>
      </c>
      <c r="AI55" s="218">
        <v>1191747</v>
      </c>
      <c r="AJ55" s="218">
        <v>547409</v>
      </c>
      <c r="AK55" s="218">
        <v>673038</v>
      </c>
      <c r="AL55" s="218">
        <v>75</v>
      </c>
      <c r="AM55" s="218">
        <v>148</v>
      </c>
      <c r="AN55" s="218">
        <v>422</v>
      </c>
      <c r="AO55" s="218">
        <v>5326</v>
      </c>
      <c r="AP55" s="218">
        <v>456513</v>
      </c>
      <c r="AQ55" s="218">
        <v>166069</v>
      </c>
      <c r="AR55" s="218">
        <v>202471</v>
      </c>
      <c r="AS55" s="218">
        <v>43</v>
      </c>
      <c r="AT55" s="218">
        <v>68</v>
      </c>
      <c r="AU55" s="218">
        <v>188</v>
      </c>
      <c r="AV55" s="218">
        <f t="shared" si="6"/>
        <v>2382828</v>
      </c>
      <c r="AW55" s="220">
        <f t="shared" si="7"/>
        <v>2545253</v>
      </c>
      <c r="AX55" s="218">
        <v>11152079.014037499</v>
      </c>
      <c r="AY55" s="218">
        <v>3554048.2999999993</v>
      </c>
    </row>
    <row r="56" spans="1:51">
      <c r="A56" s="190">
        <v>42339</v>
      </c>
      <c r="B56" s="247">
        <f t="shared" si="2"/>
        <v>534852</v>
      </c>
      <c r="C56" s="240">
        <f t="shared" si="3"/>
        <v>510482</v>
      </c>
      <c r="D56" s="248">
        <v>504377</v>
      </c>
      <c r="E56" s="248">
        <v>5942</v>
      </c>
      <c r="F56" s="248">
        <v>0</v>
      </c>
      <c r="G56" s="248">
        <v>163</v>
      </c>
      <c r="H56" s="248">
        <v>24370</v>
      </c>
      <c r="I56" s="248">
        <v>1827</v>
      </c>
      <c r="J56" s="248">
        <v>188231</v>
      </c>
      <c r="K56" s="248">
        <v>85043</v>
      </c>
      <c r="L56" s="248">
        <v>88371</v>
      </c>
      <c r="M56" s="248">
        <v>8</v>
      </c>
      <c r="N56" s="248">
        <v>7</v>
      </c>
      <c r="O56" s="248">
        <v>37</v>
      </c>
      <c r="P56" s="248">
        <v>31</v>
      </c>
      <c r="Q56" s="248">
        <v>2529</v>
      </c>
      <c r="R56" s="248">
        <v>1186</v>
      </c>
      <c r="S56" s="248">
        <v>1213</v>
      </c>
      <c r="T56" s="248">
        <v>0</v>
      </c>
      <c r="U56" s="248">
        <v>0</v>
      </c>
      <c r="V56" s="248">
        <v>0</v>
      </c>
      <c r="W56" s="248">
        <f t="shared" si="8"/>
        <v>278862</v>
      </c>
      <c r="X56" s="240">
        <f t="shared" si="9"/>
        <v>282247</v>
      </c>
      <c r="Y56" s="249">
        <v>2323734.3204589603</v>
      </c>
      <c r="Z56" s="244">
        <v>24427.4</v>
      </c>
      <c r="AA56" s="221">
        <f t="shared" si="4"/>
        <v>2938034</v>
      </c>
      <c r="AB56" s="220">
        <f t="shared" si="5"/>
        <v>2833035</v>
      </c>
      <c r="AC56" s="218">
        <v>2021157</v>
      </c>
      <c r="AD56" s="218">
        <v>797334</v>
      </c>
      <c r="AE56" s="218">
        <v>522</v>
      </c>
      <c r="AF56" s="218">
        <v>14544</v>
      </c>
      <c r="AG56" s="218">
        <v>104477</v>
      </c>
      <c r="AH56" s="218">
        <v>15426</v>
      </c>
      <c r="AI56" s="218">
        <v>1192240</v>
      </c>
      <c r="AJ56" s="218">
        <v>638947</v>
      </c>
      <c r="AK56" s="218">
        <v>671793</v>
      </c>
      <c r="AL56" s="218">
        <v>73</v>
      </c>
      <c r="AM56" s="218">
        <v>312</v>
      </c>
      <c r="AN56" s="218">
        <v>406</v>
      </c>
      <c r="AO56" s="218">
        <v>5301</v>
      </c>
      <c r="AP56" s="218">
        <v>456475</v>
      </c>
      <c r="AQ56" s="218">
        <v>192189</v>
      </c>
      <c r="AR56" s="218">
        <v>199980</v>
      </c>
      <c r="AS56" s="218">
        <v>43</v>
      </c>
      <c r="AT56" s="218">
        <v>147</v>
      </c>
      <c r="AU56" s="218">
        <v>190</v>
      </c>
      <c r="AV56" s="218">
        <f t="shared" si="6"/>
        <v>2501153</v>
      </c>
      <c r="AW56" s="220">
        <f t="shared" si="7"/>
        <v>2541927</v>
      </c>
      <c r="AX56" s="218">
        <v>11245208.944407759</v>
      </c>
      <c r="AY56" s="218">
        <v>3565630.9999999986</v>
      </c>
    </row>
    <row r="57" spans="1:51">
      <c r="A57" s="190">
        <v>42309</v>
      </c>
      <c r="B57" s="247">
        <f t="shared" si="2"/>
        <v>532933</v>
      </c>
      <c r="C57" s="240">
        <f t="shared" si="3"/>
        <v>508209</v>
      </c>
      <c r="D57" s="248">
        <v>502092</v>
      </c>
      <c r="E57" s="248">
        <v>5951</v>
      </c>
      <c r="F57" s="248">
        <v>0</v>
      </c>
      <c r="G57" s="248">
        <v>166</v>
      </c>
      <c r="H57" s="248">
        <v>24724</v>
      </c>
      <c r="I57" s="248">
        <v>1830</v>
      </c>
      <c r="J57" s="248">
        <v>188049</v>
      </c>
      <c r="K57" s="248">
        <v>73113</v>
      </c>
      <c r="L57" s="248">
        <v>87636</v>
      </c>
      <c r="M57" s="248">
        <v>8</v>
      </c>
      <c r="N57" s="248">
        <v>15</v>
      </c>
      <c r="O57" s="248">
        <v>37</v>
      </c>
      <c r="P57" s="248">
        <v>31</v>
      </c>
      <c r="Q57" s="248">
        <v>2516</v>
      </c>
      <c r="R57" s="248">
        <v>967</v>
      </c>
      <c r="S57" s="248">
        <v>1208</v>
      </c>
      <c r="T57" s="248">
        <v>0</v>
      </c>
      <c r="U57" s="248">
        <v>0</v>
      </c>
      <c r="V57" s="248">
        <v>0</v>
      </c>
      <c r="W57" s="248">
        <f t="shared" si="8"/>
        <v>266529</v>
      </c>
      <c r="X57" s="240">
        <f t="shared" si="9"/>
        <v>281315</v>
      </c>
      <c r="Y57" s="249">
        <v>2315882.8633906888</v>
      </c>
      <c r="Z57" s="244">
        <v>24422.1</v>
      </c>
      <c r="AA57" s="221">
        <f t="shared" si="4"/>
        <v>2936925</v>
      </c>
      <c r="AB57" s="220">
        <f t="shared" si="5"/>
        <v>2830809</v>
      </c>
      <c r="AC57" s="218">
        <v>2013326</v>
      </c>
      <c r="AD57" s="218">
        <v>802893</v>
      </c>
      <c r="AE57" s="218">
        <v>538</v>
      </c>
      <c r="AF57" s="218">
        <v>14590</v>
      </c>
      <c r="AG57" s="218">
        <v>105578</v>
      </c>
      <c r="AH57" s="218">
        <v>15416</v>
      </c>
      <c r="AI57" s="218">
        <v>1192461</v>
      </c>
      <c r="AJ57" s="218">
        <v>544728</v>
      </c>
      <c r="AK57" s="218">
        <v>668696</v>
      </c>
      <c r="AL57" s="218">
        <v>70</v>
      </c>
      <c r="AM57" s="218">
        <v>139</v>
      </c>
      <c r="AN57" s="218">
        <v>398</v>
      </c>
      <c r="AO57" s="218">
        <v>5248</v>
      </c>
      <c r="AP57" s="218">
        <v>456345</v>
      </c>
      <c r="AQ57" s="218">
        <v>164227</v>
      </c>
      <c r="AR57" s="218">
        <v>200091</v>
      </c>
      <c r="AS57" s="218">
        <v>43</v>
      </c>
      <c r="AT57" s="218">
        <v>68</v>
      </c>
      <c r="AU57" s="218">
        <v>190</v>
      </c>
      <c r="AV57" s="218">
        <f t="shared" si="6"/>
        <v>2378745</v>
      </c>
      <c r="AW57" s="220">
        <f t="shared" si="7"/>
        <v>2538958</v>
      </c>
      <c r="AX57" s="218">
        <v>11216841.744200932</v>
      </c>
      <c r="AY57" s="218">
        <v>3582061.4999999995</v>
      </c>
    </row>
    <row r="58" spans="1:51">
      <c r="A58" s="190">
        <v>42278</v>
      </c>
      <c r="B58" s="247">
        <f t="shared" si="2"/>
        <v>531505</v>
      </c>
      <c r="C58" s="240">
        <f t="shared" si="3"/>
        <v>506602</v>
      </c>
      <c r="D58" s="248">
        <v>500469</v>
      </c>
      <c r="E58" s="248">
        <v>5967</v>
      </c>
      <c r="F58" s="248">
        <v>0</v>
      </c>
      <c r="G58" s="248">
        <v>166</v>
      </c>
      <c r="H58" s="248">
        <v>24903</v>
      </c>
      <c r="I58" s="248">
        <v>1821</v>
      </c>
      <c r="J58" s="248">
        <v>188072</v>
      </c>
      <c r="K58" s="248">
        <v>73086</v>
      </c>
      <c r="L58" s="248">
        <v>87456</v>
      </c>
      <c r="M58" s="248">
        <v>8</v>
      </c>
      <c r="N58" s="248">
        <v>15</v>
      </c>
      <c r="O58" s="248">
        <v>38</v>
      </c>
      <c r="P58" s="248">
        <v>31</v>
      </c>
      <c r="Q58" s="248">
        <v>2498</v>
      </c>
      <c r="R58" s="248">
        <v>962</v>
      </c>
      <c r="S58" s="248">
        <v>1202</v>
      </c>
      <c r="T58" s="248">
        <v>0</v>
      </c>
      <c r="U58" s="248">
        <v>0</v>
      </c>
      <c r="V58" s="248">
        <v>0</v>
      </c>
      <c r="W58" s="248">
        <f t="shared" si="8"/>
        <v>266493</v>
      </c>
      <c r="X58" s="240">
        <f t="shared" si="9"/>
        <v>281126</v>
      </c>
      <c r="Y58" s="249">
        <v>2310667.8358708532</v>
      </c>
      <c r="Z58" s="244">
        <v>24426.3</v>
      </c>
      <c r="AA58" s="221">
        <f t="shared" si="4"/>
        <v>2941078</v>
      </c>
      <c r="AB58" s="220">
        <f t="shared" si="5"/>
        <v>2834268</v>
      </c>
      <c r="AC58" s="218">
        <v>2011430</v>
      </c>
      <c r="AD58" s="218">
        <v>808113</v>
      </c>
      <c r="AE58" s="218">
        <v>548</v>
      </c>
      <c r="AF58" s="218">
        <v>14725</v>
      </c>
      <c r="AG58" s="218">
        <v>106262</v>
      </c>
      <c r="AH58" s="218">
        <v>15404</v>
      </c>
      <c r="AI58" s="218">
        <v>1193896</v>
      </c>
      <c r="AJ58" s="218">
        <v>544538</v>
      </c>
      <c r="AK58" s="218">
        <v>667428</v>
      </c>
      <c r="AL58" s="218">
        <v>68</v>
      </c>
      <c r="AM58" s="218">
        <v>136</v>
      </c>
      <c r="AN58" s="218">
        <v>382</v>
      </c>
      <c r="AO58" s="218">
        <v>5222</v>
      </c>
      <c r="AP58" s="218">
        <v>456799</v>
      </c>
      <c r="AQ58" s="218">
        <v>163502</v>
      </c>
      <c r="AR58" s="218">
        <v>199042</v>
      </c>
      <c r="AS58" s="218">
        <v>40</v>
      </c>
      <c r="AT58" s="218">
        <v>68</v>
      </c>
      <c r="AU58" s="218">
        <v>190</v>
      </c>
      <c r="AV58" s="218">
        <f t="shared" si="6"/>
        <v>2379673</v>
      </c>
      <c r="AW58" s="220">
        <f t="shared" si="7"/>
        <v>2538471</v>
      </c>
      <c r="AX58" s="218">
        <v>11217764.670632314</v>
      </c>
      <c r="AY58" s="218">
        <v>3597587.8999999994</v>
      </c>
    </row>
    <row r="59" spans="1:51">
      <c r="A59" s="190">
        <v>42248</v>
      </c>
      <c r="B59" s="247">
        <f t="shared" si="2"/>
        <v>531322</v>
      </c>
      <c r="C59" s="240">
        <f t="shared" si="3"/>
        <v>506109</v>
      </c>
      <c r="D59" s="248">
        <v>499920</v>
      </c>
      <c r="E59" s="248">
        <v>6025</v>
      </c>
      <c r="F59" s="248">
        <v>0</v>
      </c>
      <c r="G59" s="248">
        <v>164</v>
      </c>
      <c r="H59" s="248">
        <v>25213</v>
      </c>
      <c r="I59" s="248">
        <v>1823</v>
      </c>
      <c r="J59" s="248">
        <v>187734</v>
      </c>
      <c r="K59" s="248">
        <v>72777</v>
      </c>
      <c r="L59" s="248">
        <v>87290</v>
      </c>
      <c r="M59" s="248">
        <v>8</v>
      </c>
      <c r="N59" s="248">
        <v>15</v>
      </c>
      <c r="O59" s="248">
        <v>39</v>
      </c>
      <c r="P59" s="248">
        <v>29</v>
      </c>
      <c r="Q59" s="248">
        <v>2491</v>
      </c>
      <c r="R59" s="248">
        <v>959</v>
      </c>
      <c r="S59" s="248">
        <v>1205</v>
      </c>
      <c r="T59" s="248">
        <v>0</v>
      </c>
      <c r="U59" s="248">
        <v>0</v>
      </c>
      <c r="V59" s="248">
        <v>0</v>
      </c>
      <c r="W59" s="248">
        <f t="shared" si="8"/>
        <v>265836</v>
      </c>
      <c r="X59" s="240">
        <f t="shared" si="9"/>
        <v>280619</v>
      </c>
      <c r="Y59" s="249">
        <v>2308985.296784055</v>
      </c>
      <c r="Z59" s="244">
        <v>24583.599999999999</v>
      </c>
      <c r="AA59" s="221">
        <f t="shared" si="4"/>
        <v>2949169</v>
      </c>
      <c r="AB59" s="220">
        <f t="shared" si="5"/>
        <v>2841359</v>
      </c>
      <c r="AC59" s="218">
        <v>2012363</v>
      </c>
      <c r="AD59" s="218">
        <v>814110</v>
      </c>
      <c r="AE59" s="218">
        <v>564</v>
      </c>
      <c r="AF59" s="218">
        <v>14886</v>
      </c>
      <c r="AG59" s="218">
        <v>107246</v>
      </c>
      <c r="AH59" s="218">
        <v>15395</v>
      </c>
      <c r="AI59" s="218">
        <v>1192776</v>
      </c>
      <c r="AJ59" s="218">
        <v>542310</v>
      </c>
      <c r="AK59" s="218">
        <v>666277</v>
      </c>
      <c r="AL59" s="218">
        <v>65</v>
      </c>
      <c r="AM59" s="218">
        <v>131</v>
      </c>
      <c r="AN59" s="218">
        <v>376</v>
      </c>
      <c r="AO59" s="218">
        <v>5160</v>
      </c>
      <c r="AP59" s="218">
        <v>456184</v>
      </c>
      <c r="AQ59" s="218">
        <v>162514</v>
      </c>
      <c r="AR59" s="218">
        <v>198339</v>
      </c>
      <c r="AS59" s="218">
        <v>40</v>
      </c>
      <c r="AT59" s="218">
        <v>68</v>
      </c>
      <c r="AU59" s="218">
        <v>192</v>
      </c>
      <c r="AV59" s="218">
        <f t="shared" si="6"/>
        <v>2374643</v>
      </c>
      <c r="AW59" s="220">
        <f t="shared" si="7"/>
        <v>2534804</v>
      </c>
      <c r="AX59" s="218">
        <v>11223216.184701139</v>
      </c>
      <c r="AY59" s="218">
        <v>3613479.4</v>
      </c>
    </row>
    <row r="60" spans="1:51">
      <c r="A60" s="190">
        <v>42217</v>
      </c>
      <c r="B60" s="247">
        <f t="shared" si="2"/>
        <v>527804</v>
      </c>
      <c r="C60" s="240">
        <f t="shared" si="3"/>
        <v>502160</v>
      </c>
      <c r="D60" s="248">
        <v>497297</v>
      </c>
      <c r="E60" s="248">
        <v>4693</v>
      </c>
      <c r="F60" s="248">
        <v>0</v>
      </c>
      <c r="G60" s="248">
        <v>170</v>
      </c>
      <c r="H60" s="248">
        <v>25644</v>
      </c>
      <c r="I60" s="248">
        <v>1828</v>
      </c>
      <c r="J60" s="248">
        <v>187590</v>
      </c>
      <c r="K60" s="248">
        <v>72550</v>
      </c>
      <c r="L60" s="248">
        <v>86979</v>
      </c>
      <c r="M60" s="248">
        <v>8</v>
      </c>
      <c r="N60" s="248">
        <v>15</v>
      </c>
      <c r="O60" s="248">
        <v>40</v>
      </c>
      <c r="P60" s="248">
        <v>31</v>
      </c>
      <c r="Q60" s="248">
        <v>2482</v>
      </c>
      <c r="R60" s="248">
        <v>953</v>
      </c>
      <c r="S60" s="248">
        <v>1199</v>
      </c>
      <c r="T60" s="248">
        <v>0</v>
      </c>
      <c r="U60" s="248">
        <v>0</v>
      </c>
      <c r="V60" s="248">
        <v>0</v>
      </c>
      <c r="W60" s="248">
        <f t="shared" si="8"/>
        <v>265457</v>
      </c>
      <c r="X60" s="240">
        <f t="shared" si="9"/>
        <v>280157</v>
      </c>
      <c r="Y60" s="249">
        <v>2300735.0576010863</v>
      </c>
      <c r="Z60" s="244">
        <v>20567.7</v>
      </c>
      <c r="AA60" s="221">
        <f t="shared" si="4"/>
        <v>2738747</v>
      </c>
      <c r="AB60" s="220">
        <f t="shared" si="5"/>
        <v>2629792</v>
      </c>
      <c r="AC60" s="218">
        <v>2003695</v>
      </c>
      <c r="AD60" s="218">
        <v>611147</v>
      </c>
      <c r="AE60" s="218">
        <v>476</v>
      </c>
      <c r="AF60" s="218">
        <v>14950</v>
      </c>
      <c r="AG60" s="218">
        <v>108479</v>
      </c>
      <c r="AH60" s="218">
        <v>15377</v>
      </c>
      <c r="AI60" s="218">
        <v>1192574</v>
      </c>
      <c r="AJ60" s="218">
        <v>540918</v>
      </c>
      <c r="AK60" s="218">
        <v>664804</v>
      </c>
      <c r="AL60" s="218">
        <v>61</v>
      </c>
      <c r="AM60" s="218">
        <v>129</v>
      </c>
      <c r="AN60" s="218">
        <v>371</v>
      </c>
      <c r="AO60" s="218">
        <v>5145</v>
      </c>
      <c r="AP60" s="218">
        <v>455810</v>
      </c>
      <c r="AQ60" s="218">
        <v>161620</v>
      </c>
      <c r="AR60" s="218">
        <v>197484</v>
      </c>
      <c r="AS60" s="218">
        <v>38</v>
      </c>
      <c r="AT60" s="218">
        <v>65</v>
      </c>
      <c r="AU60" s="218">
        <v>181</v>
      </c>
      <c r="AV60" s="218">
        <f t="shared" si="6"/>
        <v>2371737</v>
      </c>
      <c r="AW60" s="220">
        <f t="shared" si="7"/>
        <v>2531845</v>
      </c>
      <c r="AX60" s="218">
        <v>11186384.960759277</v>
      </c>
      <c r="AY60" s="218">
        <v>3002635.5</v>
      </c>
    </row>
    <row r="61" spans="1:51">
      <c r="A61" s="190">
        <v>42186</v>
      </c>
      <c r="B61" s="247">
        <f t="shared" si="2"/>
        <v>526599</v>
      </c>
      <c r="C61" s="240">
        <f t="shared" si="3"/>
        <v>500771</v>
      </c>
      <c r="D61" s="248">
        <v>494504</v>
      </c>
      <c r="E61" s="248">
        <v>6102</v>
      </c>
      <c r="F61" s="248">
        <v>0</v>
      </c>
      <c r="G61" s="248">
        <v>165</v>
      </c>
      <c r="H61" s="248">
        <v>25828</v>
      </c>
      <c r="I61" s="248">
        <v>1799</v>
      </c>
      <c r="J61" s="248">
        <v>187579</v>
      </c>
      <c r="K61" s="248">
        <v>72445</v>
      </c>
      <c r="L61" s="248">
        <v>86865</v>
      </c>
      <c r="M61" s="248">
        <v>7</v>
      </c>
      <c r="N61" s="248">
        <v>14</v>
      </c>
      <c r="O61" s="248">
        <v>36</v>
      </c>
      <c r="P61" s="248">
        <v>29</v>
      </c>
      <c r="Q61" s="248">
        <v>2471</v>
      </c>
      <c r="R61" s="248">
        <v>949</v>
      </c>
      <c r="S61" s="248">
        <v>1196</v>
      </c>
      <c r="T61" s="248">
        <v>0</v>
      </c>
      <c r="U61" s="248">
        <v>0</v>
      </c>
      <c r="V61" s="248">
        <v>0</v>
      </c>
      <c r="W61" s="248">
        <f t="shared" si="8"/>
        <v>265293</v>
      </c>
      <c r="X61" s="240">
        <f t="shared" si="9"/>
        <v>279982</v>
      </c>
      <c r="Y61" s="249">
        <v>2309993.2508772663</v>
      </c>
      <c r="Z61" s="244">
        <v>24763.599999999999</v>
      </c>
      <c r="AA61" s="221">
        <f t="shared" si="4"/>
        <v>2948325</v>
      </c>
      <c r="AB61" s="220">
        <f t="shared" si="5"/>
        <v>2838611</v>
      </c>
      <c r="AC61" s="218">
        <v>1995260</v>
      </c>
      <c r="AD61" s="218">
        <v>828359</v>
      </c>
      <c r="AE61" s="218">
        <v>587</v>
      </c>
      <c r="AF61" s="218">
        <v>14992</v>
      </c>
      <c r="AG61" s="218">
        <v>109127</v>
      </c>
      <c r="AH61" s="218">
        <v>15356</v>
      </c>
      <c r="AI61" s="218">
        <v>1193044</v>
      </c>
      <c r="AJ61" s="218">
        <v>540025</v>
      </c>
      <c r="AK61" s="218">
        <v>663958</v>
      </c>
      <c r="AL61" s="218">
        <v>60</v>
      </c>
      <c r="AM61" s="218">
        <v>126</v>
      </c>
      <c r="AN61" s="218">
        <v>363</v>
      </c>
      <c r="AO61" s="218">
        <v>5081</v>
      </c>
      <c r="AP61" s="218">
        <v>455446</v>
      </c>
      <c r="AQ61" s="218">
        <v>160726</v>
      </c>
      <c r="AR61" s="218">
        <v>196573</v>
      </c>
      <c r="AS61" s="218">
        <v>38</v>
      </c>
      <c r="AT61" s="218">
        <v>65</v>
      </c>
      <c r="AU61" s="218">
        <v>184</v>
      </c>
      <c r="AV61" s="218">
        <f t="shared" si="6"/>
        <v>2369967</v>
      </c>
      <c r="AW61" s="220">
        <f t="shared" si="7"/>
        <v>2530103</v>
      </c>
      <c r="AX61" s="218">
        <v>11158877.804308763</v>
      </c>
      <c r="AY61" s="218">
        <v>3628008.5000000009</v>
      </c>
    </row>
    <row r="62" spans="1:51">
      <c r="A62" s="190">
        <v>42156</v>
      </c>
      <c r="B62" s="247">
        <f t="shared" si="2"/>
        <v>525409</v>
      </c>
      <c r="C62" s="240">
        <f t="shared" si="3"/>
        <v>499359</v>
      </c>
      <c r="D62" s="248">
        <v>493064</v>
      </c>
      <c r="E62" s="248">
        <v>6129</v>
      </c>
      <c r="F62" s="248">
        <v>0</v>
      </c>
      <c r="G62" s="248">
        <v>166</v>
      </c>
      <c r="H62" s="248">
        <v>26050</v>
      </c>
      <c r="I62" s="248">
        <v>1775</v>
      </c>
      <c r="J62" s="248">
        <v>187041</v>
      </c>
      <c r="K62" s="248">
        <v>72220</v>
      </c>
      <c r="L62" s="248">
        <v>87051</v>
      </c>
      <c r="M62" s="248">
        <v>7</v>
      </c>
      <c r="N62" s="248">
        <v>15</v>
      </c>
      <c r="O62" s="248">
        <v>40</v>
      </c>
      <c r="P62" s="248">
        <v>29</v>
      </c>
      <c r="Q62" s="248">
        <v>2454</v>
      </c>
      <c r="R62" s="248">
        <v>941</v>
      </c>
      <c r="S62" s="248">
        <v>1206</v>
      </c>
      <c r="T62" s="248">
        <v>0</v>
      </c>
      <c r="U62" s="248">
        <v>0</v>
      </c>
      <c r="V62" s="248">
        <v>0</v>
      </c>
      <c r="W62" s="248">
        <f t="shared" si="8"/>
        <v>264482</v>
      </c>
      <c r="X62" s="240">
        <f t="shared" si="9"/>
        <v>279603</v>
      </c>
      <c r="Y62" s="249">
        <v>2273877.460725802</v>
      </c>
      <c r="Z62" s="244">
        <v>24818.9</v>
      </c>
      <c r="AA62" s="221">
        <f t="shared" si="4"/>
        <v>2940653</v>
      </c>
      <c r="AB62" s="220">
        <f t="shared" si="5"/>
        <v>2829934</v>
      </c>
      <c r="AC62" s="218">
        <v>1981463</v>
      </c>
      <c r="AD62" s="218">
        <v>833523</v>
      </c>
      <c r="AE62" s="218">
        <v>595</v>
      </c>
      <c r="AF62" s="218">
        <v>14948</v>
      </c>
      <c r="AG62" s="218">
        <v>110124</v>
      </c>
      <c r="AH62" s="218">
        <v>15263</v>
      </c>
      <c r="AI62" s="218">
        <v>1190674</v>
      </c>
      <c r="AJ62" s="218">
        <v>538255</v>
      </c>
      <c r="AK62" s="218">
        <v>664442</v>
      </c>
      <c r="AL62" s="218">
        <v>59</v>
      </c>
      <c r="AM62" s="218">
        <v>141</v>
      </c>
      <c r="AN62" s="218">
        <v>413</v>
      </c>
      <c r="AO62" s="218">
        <v>4989</v>
      </c>
      <c r="AP62" s="218">
        <v>453470</v>
      </c>
      <c r="AQ62" s="218">
        <v>159636</v>
      </c>
      <c r="AR62" s="218">
        <v>195933</v>
      </c>
      <c r="AS62" s="218">
        <v>38</v>
      </c>
      <c r="AT62" s="218">
        <v>72</v>
      </c>
      <c r="AU62" s="218">
        <v>202</v>
      </c>
      <c r="AV62" s="218">
        <f t="shared" si="6"/>
        <v>2362597</v>
      </c>
      <c r="AW62" s="220">
        <f t="shared" si="7"/>
        <v>2525483</v>
      </c>
      <c r="AX62" s="218">
        <v>11105377.755465126</v>
      </c>
      <c r="AY62" s="218">
        <v>3663286.4999999991</v>
      </c>
    </row>
    <row r="63" spans="1:51">
      <c r="A63" s="190">
        <v>42125</v>
      </c>
      <c r="B63" s="247">
        <f t="shared" si="2"/>
        <v>532377</v>
      </c>
      <c r="C63" s="240">
        <f t="shared" si="3"/>
        <v>505646</v>
      </c>
      <c r="D63" s="248">
        <v>499239</v>
      </c>
      <c r="E63" s="248">
        <v>6240</v>
      </c>
      <c r="F63" s="248">
        <v>0</v>
      </c>
      <c r="G63" s="248">
        <v>167</v>
      </c>
      <c r="H63" s="248">
        <v>26731</v>
      </c>
      <c r="I63" s="248">
        <v>1774</v>
      </c>
      <c r="J63" s="248">
        <v>187015</v>
      </c>
      <c r="K63" s="248">
        <v>72052</v>
      </c>
      <c r="L63" s="248">
        <v>86912</v>
      </c>
      <c r="M63" s="248">
        <v>6</v>
      </c>
      <c r="N63" s="248">
        <v>13</v>
      </c>
      <c r="O63" s="248">
        <v>33</v>
      </c>
      <c r="P63" s="248">
        <v>29</v>
      </c>
      <c r="Q63" s="248">
        <v>2446</v>
      </c>
      <c r="R63" s="248">
        <v>930</v>
      </c>
      <c r="S63" s="248">
        <v>1190</v>
      </c>
      <c r="T63" s="248">
        <v>0</v>
      </c>
      <c r="U63" s="248">
        <v>0</v>
      </c>
      <c r="V63" s="248">
        <v>0</v>
      </c>
      <c r="W63" s="248">
        <f t="shared" si="8"/>
        <v>264265</v>
      </c>
      <c r="X63" s="240">
        <f t="shared" si="9"/>
        <v>279405</v>
      </c>
      <c r="Y63" s="249">
        <v>2304216.9576124158</v>
      </c>
      <c r="Z63" s="244">
        <v>25119.1</v>
      </c>
      <c r="AA63" s="221">
        <f t="shared" si="4"/>
        <v>2987673</v>
      </c>
      <c r="AB63" s="220">
        <f t="shared" si="5"/>
        <v>2874835</v>
      </c>
      <c r="AC63" s="218">
        <v>2011475</v>
      </c>
      <c r="AD63" s="218">
        <v>848248</v>
      </c>
      <c r="AE63" s="218">
        <v>630</v>
      </c>
      <c r="AF63" s="218">
        <v>15112</v>
      </c>
      <c r="AG63" s="218">
        <v>112208</v>
      </c>
      <c r="AH63" s="218">
        <v>15274</v>
      </c>
      <c r="AI63" s="218">
        <v>1190664</v>
      </c>
      <c r="AJ63" s="218">
        <v>537223</v>
      </c>
      <c r="AK63" s="218">
        <v>664448</v>
      </c>
      <c r="AL63" s="218">
        <v>56</v>
      </c>
      <c r="AM63" s="218">
        <v>135</v>
      </c>
      <c r="AN63" s="218">
        <v>398</v>
      </c>
      <c r="AO63" s="218">
        <v>4957</v>
      </c>
      <c r="AP63" s="218">
        <v>452482</v>
      </c>
      <c r="AQ63" s="218">
        <v>158643</v>
      </c>
      <c r="AR63" s="218">
        <v>195112</v>
      </c>
      <c r="AS63" s="218">
        <v>37</v>
      </c>
      <c r="AT63" s="218">
        <v>72</v>
      </c>
      <c r="AU63" s="218">
        <v>203</v>
      </c>
      <c r="AV63" s="218">
        <f t="shared" si="6"/>
        <v>2359543</v>
      </c>
      <c r="AW63" s="220">
        <f t="shared" si="7"/>
        <v>2523631</v>
      </c>
      <c r="AX63" s="218">
        <v>11217882.391691199</v>
      </c>
      <c r="AY63" s="218">
        <v>3704590.7</v>
      </c>
    </row>
    <row r="64" spans="1:51">
      <c r="A64" s="190">
        <v>42095</v>
      </c>
      <c r="B64" s="247">
        <f t="shared" si="2"/>
        <v>522593</v>
      </c>
      <c r="C64" s="240">
        <f t="shared" si="3"/>
        <v>495640</v>
      </c>
      <c r="D64" s="248">
        <v>489276</v>
      </c>
      <c r="E64" s="248">
        <v>6202</v>
      </c>
      <c r="F64" s="248">
        <v>1</v>
      </c>
      <c r="G64" s="248">
        <v>162</v>
      </c>
      <c r="H64" s="248">
        <v>26952</v>
      </c>
      <c r="I64" s="248">
        <v>1744</v>
      </c>
      <c r="J64" s="248">
        <v>186287</v>
      </c>
      <c r="K64" s="248">
        <v>71762</v>
      </c>
      <c r="L64" s="248">
        <v>86491</v>
      </c>
      <c r="M64" s="248">
        <v>5</v>
      </c>
      <c r="N64" s="248">
        <v>13</v>
      </c>
      <c r="O64" s="248">
        <v>33</v>
      </c>
      <c r="P64" s="248">
        <v>29</v>
      </c>
      <c r="Q64" s="248">
        <v>2424</v>
      </c>
      <c r="R64" s="248">
        <v>919</v>
      </c>
      <c r="S64" s="248">
        <v>1174</v>
      </c>
      <c r="T64" s="248">
        <v>0</v>
      </c>
      <c r="U64" s="248">
        <v>0</v>
      </c>
      <c r="V64" s="248">
        <v>0</v>
      </c>
      <c r="W64" s="248">
        <f t="shared" si="8"/>
        <v>263183</v>
      </c>
      <c r="X64" s="240">
        <f t="shared" si="9"/>
        <v>278187</v>
      </c>
      <c r="Y64" s="249">
        <v>2302257.9916650206</v>
      </c>
      <c r="Z64" s="244">
        <v>24945.9</v>
      </c>
      <c r="AA64" s="221">
        <f t="shared" si="4"/>
        <v>2901733</v>
      </c>
      <c r="AB64" s="220">
        <f t="shared" si="5"/>
        <v>2789168</v>
      </c>
      <c r="AC64" s="218">
        <v>1935071</v>
      </c>
      <c r="AD64" s="218">
        <v>839337</v>
      </c>
      <c r="AE64" s="218">
        <v>649</v>
      </c>
      <c r="AF64" s="218">
        <v>14760</v>
      </c>
      <c r="AG64" s="218">
        <v>111916</v>
      </c>
      <c r="AH64" s="218">
        <v>15156</v>
      </c>
      <c r="AI64" s="218">
        <v>1185657</v>
      </c>
      <c r="AJ64" s="218">
        <v>534598</v>
      </c>
      <c r="AK64" s="218">
        <v>660953</v>
      </c>
      <c r="AL64" s="218">
        <v>52</v>
      </c>
      <c r="AM64" s="218">
        <v>135</v>
      </c>
      <c r="AN64" s="218">
        <v>397</v>
      </c>
      <c r="AO64" s="218">
        <v>4862</v>
      </c>
      <c r="AP64" s="218">
        <v>446461</v>
      </c>
      <c r="AQ64" s="218">
        <v>156789</v>
      </c>
      <c r="AR64" s="218">
        <v>192671</v>
      </c>
      <c r="AS64" s="218">
        <v>37</v>
      </c>
      <c r="AT64" s="218">
        <v>71</v>
      </c>
      <c r="AU64" s="218">
        <v>203</v>
      </c>
      <c r="AV64" s="218">
        <f t="shared" si="6"/>
        <v>2343818</v>
      </c>
      <c r="AW64" s="220">
        <f t="shared" si="7"/>
        <v>2506449</v>
      </c>
      <c r="AX64" s="218">
        <v>10926830.309618996</v>
      </c>
      <c r="AY64" s="218">
        <v>3662592.0999999996</v>
      </c>
    </row>
    <row r="65" spans="1:51">
      <c r="A65" s="190">
        <v>42064</v>
      </c>
      <c r="B65" s="247">
        <f t="shared" si="2"/>
        <v>531677</v>
      </c>
      <c r="C65" s="240">
        <f t="shared" si="3"/>
        <v>504185</v>
      </c>
      <c r="D65" s="248">
        <v>497658</v>
      </c>
      <c r="E65" s="248">
        <v>6354</v>
      </c>
      <c r="F65" s="248">
        <v>2</v>
      </c>
      <c r="G65" s="248">
        <v>173</v>
      </c>
      <c r="H65" s="248">
        <v>27490</v>
      </c>
      <c r="I65" s="248">
        <v>1734</v>
      </c>
      <c r="J65" s="248">
        <v>185904</v>
      </c>
      <c r="K65" s="248">
        <v>71627</v>
      </c>
      <c r="L65" s="248">
        <v>86312</v>
      </c>
      <c r="M65" s="248">
        <v>5</v>
      </c>
      <c r="N65" s="248">
        <v>13</v>
      </c>
      <c r="O65" s="248">
        <v>34</v>
      </c>
      <c r="P65" s="248">
        <v>29</v>
      </c>
      <c r="Q65" s="248">
        <v>2417</v>
      </c>
      <c r="R65" s="248">
        <v>917</v>
      </c>
      <c r="S65" s="248">
        <v>1174</v>
      </c>
      <c r="T65" s="248">
        <v>0</v>
      </c>
      <c r="U65" s="248">
        <v>0</v>
      </c>
      <c r="V65" s="248">
        <v>0</v>
      </c>
      <c r="W65" s="248">
        <f t="shared" si="8"/>
        <v>262646</v>
      </c>
      <c r="X65" s="240">
        <f t="shared" si="9"/>
        <v>277609</v>
      </c>
      <c r="Y65" s="249">
        <v>2255451.9467009525</v>
      </c>
      <c r="Z65" s="244">
        <v>25390.2</v>
      </c>
      <c r="AA65" s="221">
        <f t="shared" si="4"/>
        <v>3013492</v>
      </c>
      <c r="AB65" s="220">
        <f t="shared" si="5"/>
        <v>2898016</v>
      </c>
      <c r="AC65" s="218">
        <v>2010422</v>
      </c>
      <c r="AD65" s="218">
        <v>872201</v>
      </c>
      <c r="AE65" s="218">
        <v>667</v>
      </c>
      <c r="AF65" s="218">
        <v>15393</v>
      </c>
      <c r="AG65" s="218">
        <v>114809</v>
      </c>
      <c r="AH65" s="218">
        <v>15160</v>
      </c>
      <c r="AI65" s="218">
        <v>1184371</v>
      </c>
      <c r="AJ65" s="218">
        <v>534052</v>
      </c>
      <c r="AK65" s="218">
        <v>660398</v>
      </c>
      <c r="AL65" s="218">
        <v>48</v>
      </c>
      <c r="AM65" s="218">
        <v>133</v>
      </c>
      <c r="AN65" s="218">
        <v>393</v>
      </c>
      <c r="AO65" s="218">
        <v>4858</v>
      </c>
      <c r="AP65" s="218">
        <v>443546</v>
      </c>
      <c r="AQ65" s="218">
        <v>155777</v>
      </c>
      <c r="AR65" s="218">
        <v>191599</v>
      </c>
      <c r="AS65" s="218">
        <v>37</v>
      </c>
      <c r="AT65" s="218">
        <v>71</v>
      </c>
      <c r="AU65" s="218">
        <v>203</v>
      </c>
      <c r="AV65" s="218">
        <f t="shared" si="6"/>
        <v>2338053</v>
      </c>
      <c r="AW65" s="220">
        <f t="shared" si="7"/>
        <v>2500613</v>
      </c>
      <c r="AX65" s="218">
        <v>11201941.229765261</v>
      </c>
      <c r="AY65" s="218">
        <v>3754034.600000001</v>
      </c>
    </row>
    <row r="66" spans="1:51">
      <c r="A66" s="190">
        <v>42036</v>
      </c>
      <c r="B66" s="247">
        <f t="shared" si="2"/>
        <v>531810</v>
      </c>
      <c r="C66" s="240">
        <f t="shared" si="3"/>
        <v>503989</v>
      </c>
      <c r="D66" s="248">
        <v>497391</v>
      </c>
      <c r="E66" s="248">
        <v>6428</v>
      </c>
      <c r="F66" s="248">
        <v>2</v>
      </c>
      <c r="G66" s="248">
        <v>170</v>
      </c>
      <c r="H66" s="248">
        <v>27819</v>
      </c>
      <c r="I66" s="248">
        <v>1727</v>
      </c>
      <c r="J66" s="248">
        <v>185050</v>
      </c>
      <c r="K66" s="248">
        <v>71305</v>
      </c>
      <c r="L66" s="248">
        <v>85874</v>
      </c>
      <c r="M66" s="248">
        <v>4</v>
      </c>
      <c r="N66" s="248">
        <v>13</v>
      </c>
      <c r="O66" s="248">
        <v>34</v>
      </c>
      <c r="P66" s="248">
        <v>29</v>
      </c>
      <c r="Q66" s="248">
        <v>2357</v>
      </c>
      <c r="R66" s="248">
        <v>907</v>
      </c>
      <c r="S66" s="248">
        <v>1162</v>
      </c>
      <c r="T66" s="248">
        <v>0</v>
      </c>
      <c r="U66" s="248">
        <v>0</v>
      </c>
      <c r="V66" s="248">
        <v>0</v>
      </c>
      <c r="W66" s="248">
        <f t="shared" si="8"/>
        <v>261392</v>
      </c>
      <c r="X66" s="240">
        <f t="shared" si="9"/>
        <v>276237</v>
      </c>
      <c r="Y66" s="249">
        <v>2248035.0187766883</v>
      </c>
      <c r="Z66" s="244">
        <v>25474.2</v>
      </c>
      <c r="AA66" s="221">
        <f t="shared" si="4"/>
        <v>3031287</v>
      </c>
      <c r="AB66" s="220">
        <f t="shared" si="5"/>
        <v>2914541</v>
      </c>
      <c r="AC66" s="218">
        <v>2012312</v>
      </c>
      <c r="AD66" s="218">
        <v>886675</v>
      </c>
      <c r="AE66" s="218">
        <v>675</v>
      </c>
      <c r="AF66" s="218">
        <v>15554</v>
      </c>
      <c r="AG66" s="218">
        <v>116071</v>
      </c>
      <c r="AH66" s="218">
        <v>15154</v>
      </c>
      <c r="AI66" s="218">
        <v>1178549</v>
      </c>
      <c r="AJ66" s="218">
        <v>532422</v>
      </c>
      <c r="AK66" s="218">
        <v>658162</v>
      </c>
      <c r="AL66" s="218">
        <v>47</v>
      </c>
      <c r="AM66" s="218">
        <v>132</v>
      </c>
      <c r="AN66" s="218">
        <v>389</v>
      </c>
      <c r="AO66" s="218">
        <v>4799</v>
      </c>
      <c r="AP66" s="218">
        <v>434880</v>
      </c>
      <c r="AQ66" s="218">
        <v>154292</v>
      </c>
      <c r="AR66" s="218">
        <v>189743</v>
      </c>
      <c r="AS66" s="218">
        <v>37</v>
      </c>
      <c r="AT66" s="218">
        <v>70</v>
      </c>
      <c r="AU66" s="218">
        <v>203</v>
      </c>
      <c r="AV66" s="218">
        <f t="shared" si="6"/>
        <v>2320382</v>
      </c>
      <c r="AW66" s="220">
        <f t="shared" si="7"/>
        <v>2481963</v>
      </c>
      <c r="AX66" s="218">
        <v>11197888.82770996</v>
      </c>
      <c r="AY66" s="218">
        <v>3777278.5000000005</v>
      </c>
    </row>
    <row r="67" spans="1:51">
      <c r="A67" s="190">
        <v>42005</v>
      </c>
      <c r="B67" s="247">
        <f t="shared" si="2"/>
        <v>518769</v>
      </c>
      <c r="C67" s="240">
        <f t="shared" si="3"/>
        <v>491313</v>
      </c>
      <c r="D67" s="248">
        <v>484876</v>
      </c>
      <c r="E67" s="248">
        <v>6270</v>
      </c>
      <c r="F67" s="248">
        <v>2</v>
      </c>
      <c r="G67" s="248">
        <v>167</v>
      </c>
      <c r="H67" s="248">
        <v>27454</v>
      </c>
      <c r="I67" s="248">
        <v>1712</v>
      </c>
      <c r="J67" s="248">
        <v>184378</v>
      </c>
      <c r="K67" s="248">
        <v>71157</v>
      </c>
      <c r="L67" s="248">
        <v>85609</v>
      </c>
      <c r="M67" s="248">
        <v>4</v>
      </c>
      <c r="N67" s="248">
        <v>13</v>
      </c>
      <c r="O67" s="248">
        <v>34</v>
      </c>
      <c r="P67" s="248">
        <v>29</v>
      </c>
      <c r="Q67" s="248">
        <v>2308</v>
      </c>
      <c r="R67" s="248">
        <v>899</v>
      </c>
      <c r="S67" s="248">
        <v>1156</v>
      </c>
      <c r="T67" s="248">
        <v>0</v>
      </c>
      <c r="U67" s="248">
        <v>0</v>
      </c>
      <c r="V67" s="248">
        <v>0</v>
      </c>
      <c r="W67" s="248">
        <f t="shared" si="8"/>
        <v>260500</v>
      </c>
      <c r="X67" s="240">
        <f t="shared" si="9"/>
        <v>275230</v>
      </c>
      <c r="Y67" s="249">
        <v>2268603.5012899055</v>
      </c>
      <c r="Z67" s="244">
        <v>24891.3</v>
      </c>
      <c r="AA67" s="221">
        <f t="shared" si="4"/>
        <v>2936528</v>
      </c>
      <c r="AB67" s="220">
        <f t="shared" si="5"/>
        <v>2821819</v>
      </c>
      <c r="AC67" s="218">
        <v>1956223</v>
      </c>
      <c r="AD67" s="218">
        <v>850325</v>
      </c>
      <c r="AE67" s="218">
        <v>671</v>
      </c>
      <c r="AF67" s="218">
        <v>15271</v>
      </c>
      <c r="AG67" s="218">
        <v>114038</v>
      </c>
      <c r="AH67" s="218">
        <v>15141</v>
      </c>
      <c r="AI67" s="218">
        <v>1173459</v>
      </c>
      <c r="AJ67" s="218">
        <v>531638</v>
      </c>
      <c r="AK67" s="218">
        <v>657050</v>
      </c>
      <c r="AL67" s="218">
        <v>49</v>
      </c>
      <c r="AM67" s="218">
        <v>130</v>
      </c>
      <c r="AN67" s="218">
        <v>385</v>
      </c>
      <c r="AO67" s="218">
        <v>4748</v>
      </c>
      <c r="AP67" s="218">
        <v>426517</v>
      </c>
      <c r="AQ67" s="218">
        <v>153014</v>
      </c>
      <c r="AR67" s="218">
        <v>188128</v>
      </c>
      <c r="AS67" s="218">
        <v>36</v>
      </c>
      <c r="AT67" s="218">
        <v>66</v>
      </c>
      <c r="AU67" s="218">
        <v>192</v>
      </c>
      <c r="AV67" s="218">
        <f t="shared" si="6"/>
        <v>2304798</v>
      </c>
      <c r="AW67" s="220">
        <f t="shared" si="7"/>
        <v>2465705</v>
      </c>
      <c r="AX67" s="218">
        <v>10969378.085040063</v>
      </c>
      <c r="AY67" s="218">
        <v>3648899.6999999993</v>
      </c>
    </row>
    <row r="68" spans="1:51">
      <c r="A68" s="190">
        <v>41974</v>
      </c>
      <c r="B68" s="247">
        <f t="shared" si="2"/>
        <v>516982</v>
      </c>
      <c r="C68" s="240">
        <f t="shared" si="3"/>
        <v>489182</v>
      </c>
      <c r="D68" s="248">
        <v>482687</v>
      </c>
      <c r="E68" s="248">
        <v>6327</v>
      </c>
      <c r="F68" s="248">
        <v>2</v>
      </c>
      <c r="G68" s="248">
        <v>168</v>
      </c>
      <c r="H68" s="248">
        <v>27798</v>
      </c>
      <c r="I68" s="248">
        <v>1713</v>
      </c>
      <c r="J68" s="248">
        <v>184074</v>
      </c>
      <c r="K68" s="248">
        <v>70961</v>
      </c>
      <c r="L68" s="248">
        <v>85263</v>
      </c>
      <c r="M68" s="248">
        <v>4</v>
      </c>
      <c r="N68" s="248">
        <v>13</v>
      </c>
      <c r="O68" s="248">
        <v>34</v>
      </c>
      <c r="P68" s="248">
        <v>29</v>
      </c>
      <c r="Q68" s="248">
        <v>2264</v>
      </c>
      <c r="R68" s="248">
        <v>896</v>
      </c>
      <c r="S68" s="248">
        <v>1153</v>
      </c>
      <c r="T68" s="248">
        <v>0</v>
      </c>
      <c r="U68" s="248">
        <v>0</v>
      </c>
      <c r="V68" s="248">
        <v>0</v>
      </c>
      <c r="W68" s="248">
        <f t="shared" si="8"/>
        <v>259954</v>
      </c>
      <c r="X68" s="240">
        <f t="shared" si="9"/>
        <v>274534</v>
      </c>
      <c r="Y68" s="249">
        <v>2265586.3926767097</v>
      </c>
      <c r="Z68" s="244">
        <v>24966.9</v>
      </c>
      <c r="AA68" s="221">
        <f t="shared" si="4"/>
        <v>2943837</v>
      </c>
      <c r="AB68" s="220">
        <f t="shared" si="5"/>
        <v>2827633</v>
      </c>
      <c r="AC68" s="218">
        <v>1947718</v>
      </c>
      <c r="AD68" s="218">
        <v>864468</v>
      </c>
      <c r="AE68" s="218">
        <v>691</v>
      </c>
      <c r="AF68" s="218">
        <v>15447</v>
      </c>
      <c r="AG68" s="218">
        <v>115513</v>
      </c>
      <c r="AH68" s="218">
        <v>15149</v>
      </c>
      <c r="AI68" s="218">
        <v>1170070</v>
      </c>
      <c r="AJ68" s="218">
        <v>530365</v>
      </c>
      <c r="AK68" s="218">
        <v>655340</v>
      </c>
      <c r="AL68" s="218">
        <v>47</v>
      </c>
      <c r="AM68" s="218">
        <v>127</v>
      </c>
      <c r="AN68" s="218">
        <v>374</v>
      </c>
      <c r="AO68" s="218">
        <v>4716</v>
      </c>
      <c r="AP68" s="218">
        <v>420380</v>
      </c>
      <c r="AQ68" s="218">
        <v>151812</v>
      </c>
      <c r="AR68" s="218">
        <v>186580</v>
      </c>
      <c r="AS68" s="218">
        <v>35</v>
      </c>
      <c r="AT68" s="218">
        <v>67</v>
      </c>
      <c r="AU68" s="218">
        <v>196</v>
      </c>
      <c r="AV68" s="218">
        <f t="shared" si="6"/>
        <v>2292768</v>
      </c>
      <c r="AW68" s="220">
        <f t="shared" si="7"/>
        <v>2452887</v>
      </c>
      <c r="AX68" s="218">
        <v>10933604.888122771</v>
      </c>
      <c r="AY68" s="218">
        <v>3676875.9999999991</v>
      </c>
    </row>
    <row r="69" spans="1:51">
      <c r="A69" s="190">
        <v>41944</v>
      </c>
      <c r="B69" s="247">
        <f t="shared" si="2"/>
        <v>522878</v>
      </c>
      <c r="C69" s="240">
        <f t="shared" si="3"/>
        <v>494631</v>
      </c>
      <c r="D69" s="248">
        <v>488028</v>
      </c>
      <c r="E69" s="248">
        <v>6429</v>
      </c>
      <c r="F69" s="248">
        <v>2</v>
      </c>
      <c r="G69" s="248">
        <v>174</v>
      </c>
      <c r="H69" s="248">
        <v>28245</v>
      </c>
      <c r="I69" s="248">
        <v>1711</v>
      </c>
      <c r="J69" s="248">
        <v>184156</v>
      </c>
      <c r="K69" s="248">
        <v>85490</v>
      </c>
      <c r="L69" s="248">
        <v>85361</v>
      </c>
      <c r="M69" s="248">
        <v>4</v>
      </c>
      <c r="N69" s="248">
        <v>14</v>
      </c>
      <c r="O69" s="248">
        <v>34</v>
      </c>
      <c r="P69" s="248">
        <v>30</v>
      </c>
      <c r="Q69" s="248">
        <v>2252</v>
      </c>
      <c r="R69" s="248">
        <v>956</v>
      </c>
      <c r="S69" s="248">
        <v>1163</v>
      </c>
      <c r="T69" s="248">
        <v>0</v>
      </c>
      <c r="U69" s="248">
        <v>0</v>
      </c>
      <c r="V69" s="248">
        <v>0</v>
      </c>
      <c r="W69" s="248">
        <f t="shared" si="8"/>
        <v>274613</v>
      </c>
      <c r="X69" s="240">
        <f t="shared" si="9"/>
        <v>274711</v>
      </c>
      <c r="Y69" s="249">
        <v>2249106.2578401258</v>
      </c>
      <c r="Z69" s="244">
        <v>25260.2</v>
      </c>
      <c r="AA69" s="221">
        <f t="shared" si="4"/>
        <v>2987171</v>
      </c>
      <c r="AB69" s="220">
        <f t="shared" si="5"/>
        <v>2868886</v>
      </c>
      <c r="AC69" s="218">
        <v>1974998</v>
      </c>
      <c r="AD69" s="218">
        <v>878159</v>
      </c>
      <c r="AE69" s="218">
        <v>720</v>
      </c>
      <c r="AF69" s="218">
        <v>15729</v>
      </c>
      <c r="AG69" s="218">
        <v>117565</v>
      </c>
      <c r="AH69" s="218">
        <v>15157</v>
      </c>
      <c r="AI69" s="218">
        <v>1170141</v>
      </c>
      <c r="AJ69" s="218">
        <v>603827</v>
      </c>
      <c r="AK69" s="218">
        <v>655776</v>
      </c>
      <c r="AL69" s="218">
        <v>47</v>
      </c>
      <c r="AM69" s="218">
        <v>130</v>
      </c>
      <c r="AN69" s="218">
        <v>362</v>
      </c>
      <c r="AO69" s="218">
        <v>4673</v>
      </c>
      <c r="AP69" s="218">
        <v>417526</v>
      </c>
      <c r="AQ69" s="218">
        <v>163280</v>
      </c>
      <c r="AR69" s="218">
        <v>185546</v>
      </c>
      <c r="AS69" s="218">
        <v>34</v>
      </c>
      <c r="AT69" s="218">
        <v>69</v>
      </c>
      <c r="AU69" s="218">
        <v>193</v>
      </c>
      <c r="AV69" s="218">
        <f t="shared" si="6"/>
        <v>2374884</v>
      </c>
      <c r="AW69" s="220">
        <f t="shared" si="7"/>
        <v>2449455</v>
      </c>
      <c r="AX69" s="218">
        <v>11037777.124350974</v>
      </c>
      <c r="AY69" s="218">
        <v>3710897.100000001</v>
      </c>
    </row>
    <row r="70" spans="1:51">
      <c r="A70" s="190">
        <v>41913</v>
      </c>
      <c r="B70" s="247">
        <f t="shared" si="2"/>
        <v>522633</v>
      </c>
      <c r="C70" s="240">
        <f t="shared" si="3"/>
        <v>492301</v>
      </c>
      <c r="D70" s="248">
        <v>485347</v>
      </c>
      <c r="E70" s="248">
        <v>6786</v>
      </c>
      <c r="F70" s="248">
        <v>2</v>
      </c>
      <c r="G70" s="248">
        <v>168</v>
      </c>
      <c r="H70" s="248">
        <v>30330</v>
      </c>
      <c r="I70" s="248">
        <v>1693</v>
      </c>
      <c r="J70" s="248">
        <v>184048</v>
      </c>
      <c r="K70" s="248">
        <v>85109</v>
      </c>
      <c r="L70" s="248">
        <v>84711</v>
      </c>
      <c r="M70" s="248">
        <v>4</v>
      </c>
      <c r="N70" s="248">
        <v>14</v>
      </c>
      <c r="O70" s="248">
        <v>34</v>
      </c>
      <c r="P70" s="248">
        <v>29</v>
      </c>
      <c r="Q70" s="248">
        <v>2249</v>
      </c>
      <c r="R70" s="248">
        <v>950</v>
      </c>
      <c r="S70" s="248">
        <v>1135</v>
      </c>
      <c r="T70" s="248">
        <v>0</v>
      </c>
      <c r="U70" s="248">
        <v>0</v>
      </c>
      <c r="V70" s="248">
        <v>0</v>
      </c>
      <c r="W70" s="248">
        <f t="shared" si="8"/>
        <v>274096</v>
      </c>
      <c r="X70" s="240">
        <f t="shared" si="9"/>
        <v>273903</v>
      </c>
      <c r="Y70" s="249">
        <v>2246921.9346469352</v>
      </c>
      <c r="Z70" s="244">
        <v>26294.400000000001</v>
      </c>
      <c r="AA70" s="221">
        <f t="shared" si="4"/>
        <v>3054841</v>
      </c>
      <c r="AB70" s="220">
        <f t="shared" si="5"/>
        <v>2924846</v>
      </c>
      <c r="AC70" s="218">
        <v>1985928</v>
      </c>
      <c r="AD70" s="218">
        <v>922888</v>
      </c>
      <c r="AE70" s="218">
        <v>860</v>
      </c>
      <c r="AF70" s="218">
        <v>16030</v>
      </c>
      <c r="AG70" s="218">
        <v>129135</v>
      </c>
      <c r="AH70" s="218">
        <v>15104</v>
      </c>
      <c r="AI70" s="218">
        <v>1169686</v>
      </c>
      <c r="AJ70" s="218">
        <v>601097</v>
      </c>
      <c r="AK70" s="218">
        <v>653717</v>
      </c>
      <c r="AL70" s="218">
        <v>42</v>
      </c>
      <c r="AM70" s="218">
        <v>128</v>
      </c>
      <c r="AN70" s="218">
        <v>351</v>
      </c>
      <c r="AO70" s="218">
        <v>4643</v>
      </c>
      <c r="AP70" s="218">
        <v>416500</v>
      </c>
      <c r="AQ70" s="218">
        <v>161807</v>
      </c>
      <c r="AR70" s="218">
        <v>184635</v>
      </c>
      <c r="AS70" s="218">
        <v>30</v>
      </c>
      <c r="AT70" s="218">
        <v>69</v>
      </c>
      <c r="AU70" s="218">
        <v>192</v>
      </c>
      <c r="AV70" s="218">
        <f t="shared" si="6"/>
        <v>2369106</v>
      </c>
      <c r="AW70" s="220">
        <f t="shared" si="7"/>
        <v>2444900</v>
      </c>
      <c r="AX70" s="218">
        <v>11112559.900231462</v>
      </c>
      <c r="AY70" s="218">
        <v>3842358.5000000014</v>
      </c>
    </row>
    <row r="71" spans="1:51">
      <c r="A71" s="190">
        <v>41883</v>
      </c>
      <c r="B71" s="247">
        <f t="shared" si="2"/>
        <v>518074</v>
      </c>
      <c r="C71" s="240">
        <f t="shared" si="3"/>
        <v>487621</v>
      </c>
      <c r="D71" s="248">
        <v>480643</v>
      </c>
      <c r="E71" s="248">
        <v>6809</v>
      </c>
      <c r="F71" s="248">
        <v>2</v>
      </c>
      <c r="G71" s="248">
        <v>169</v>
      </c>
      <c r="H71" s="248">
        <v>30451</v>
      </c>
      <c r="I71" s="248">
        <v>1686</v>
      </c>
      <c r="J71" s="248">
        <v>183948</v>
      </c>
      <c r="K71" s="248">
        <v>84785</v>
      </c>
      <c r="L71" s="248">
        <v>84511</v>
      </c>
      <c r="M71" s="248">
        <v>4</v>
      </c>
      <c r="N71" s="248">
        <v>14</v>
      </c>
      <c r="O71" s="248">
        <v>32</v>
      </c>
      <c r="P71" s="248">
        <v>29</v>
      </c>
      <c r="Q71" s="248">
        <v>2238</v>
      </c>
      <c r="R71" s="248">
        <v>946</v>
      </c>
      <c r="S71" s="248">
        <v>1118</v>
      </c>
      <c r="T71" s="248">
        <v>0</v>
      </c>
      <c r="U71" s="248">
        <v>0</v>
      </c>
      <c r="V71" s="248">
        <v>0</v>
      </c>
      <c r="W71" s="248">
        <f t="shared" si="8"/>
        <v>273650</v>
      </c>
      <c r="X71" s="240">
        <f t="shared" si="9"/>
        <v>273566</v>
      </c>
      <c r="Y71" s="249">
        <v>2248725.1465689763</v>
      </c>
      <c r="Z71" s="244">
        <v>26323.3</v>
      </c>
      <c r="AA71" s="221">
        <f t="shared" si="4"/>
        <v>3038213</v>
      </c>
      <c r="AB71" s="220">
        <f t="shared" si="5"/>
        <v>2907549</v>
      </c>
      <c r="AC71" s="218">
        <v>1968590</v>
      </c>
      <c r="AD71" s="218">
        <v>922896</v>
      </c>
      <c r="AE71" s="218">
        <v>868</v>
      </c>
      <c r="AF71" s="218">
        <v>16063</v>
      </c>
      <c r="AG71" s="218">
        <v>129796</v>
      </c>
      <c r="AH71" s="218">
        <v>15125</v>
      </c>
      <c r="AI71" s="218">
        <v>1170186</v>
      </c>
      <c r="AJ71" s="218">
        <v>599011</v>
      </c>
      <c r="AK71" s="218">
        <v>654387</v>
      </c>
      <c r="AL71" s="218">
        <v>42</v>
      </c>
      <c r="AM71" s="218">
        <v>128</v>
      </c>
      <c r="AN71" s="218">
        <v>351</v>
      </c>
      <c r="AO71" s="218">
        <v>4622</v>
      </c>
      <c r="AP71" s="218">
        <v>416697</v>
      </c>
      <c r="AQ71" s="218">
        <v>160938</v>
      </c>
      <c r="AR71" s="218">
        <v>184400</v>
      </c>
      <c r="AS71" s="218">
        <v>30</v>
      </c>
      <c r="AT71" s="218">
        <v>67</v>
      </c>
      <c r="AU71" s="218">
        <v>188</v>
      </c>
      <c r="AV71" s="218">
        <f t="shared" si="6"/>
        <v>2366846</v>
      </c>
      <c r="AW71" s="220">
        <f t="shared" si="7"/>
        <v>2446028</v>
      </c>
      <c r="AX71" s="218">
        <v>11050387.184496937</v>
      </c>
      <c r="AY71" s="218">
        <v>3842528.7000000007</v>
      </c>
    </row>
    <row r="72" spans="1:51">
      <c r="A72" s="190">
        <v>41852</v>
      </c>
      <c r="B72" s="247">
        <f t="shared" si="2"/>
        <v>517360</v>
      </c>
      <c r="C72" s="240">
        <f t="shared" si="3"/>
        <v>486517</v>
      </c>
      <c r="D72" s="248">
        <v>479491</v>
      </c>
      <c r="E72" s="248">
        <v>6856</v>
      </c>
      <c r="F72" s="248">
        <v>2</v>
      </c>
      <c r="G72" s="248">
        <v>170</v>
      </c>
      <c r="H72" s="248">
        <v>30841</v>
      </c>
      <c r="I72" s="248">
        <v>1689</v>
      </c>
      <c r="J72" s="248">
        <v>184115</v>
      </c>
      <c r="K72" s="248">
        <v>84387</v>
      </c>
      <c r="L72" s="248">
        <v>84653</v>
      </c>
      <c r="M72" s="248">
        <v>4</v>
      </c>
      <c r="N72" s="248">
        <v>14</v>
      </c>
      <c r="O72" s="248">
        <v>32</v>
      </c>
      <c r="P72" s="248">
        <v>28</v>
      </c>
      <c r="Q72" s="248">
        <v>2225</v>
      </c>
      <c r="R72" s="248">
        <v>935</v>
      </c>
      <c r="S72" s="248">
        <v>1111</v>
      </c>
      <c r="T72" s="248">
        <v>0</v>
      </c>
      <c r="U72" s="248">
        <v>0</v>
      </c>
      <c r="V72" s="248">
        <v>0</v>
      </c>
      <c r="W72" s="248">
        <f t="shared" si="8"/>
        <v>273397</v>
      </c>
      <c r="X72" s="240">
        <f t="shared" si="9"/>
        <v>273857</v>
      </c>
      <c r="Y72" s="249">
        <v>2210282.6938280114</v>
      </c>
      <c r="Z72" s="244">
        <v>26427.5</v>
      </c>
      <c r="AA72" s="221">
        <f t="shared" si="4"/>
        <v>3042162</v>
      </c>
      <c r="AB72" s="220">
        <f t="shared" si="5"/>
        <v>2909657</v>
      </c>
      <c r="AC72" s="218">
        <v>1967450</v>
      </c>
      <c r="AD72" s="218">
        <v>925809</v>
      </c>
      <c r="AE72" s="218">
        <v>899</v>
      </c>
      <c r="AF72" s="218">
        <v>16398</v>
      </c>
      <c r="AG72" s="218">
        <v>131606</v>
      </c>
      <c r="AH72" s="218">
        <v>15117</v>
      </c>
      <c r="AI72" s="218">
        <v>1170623</v>
      </c>
      <c r="AJ72" s="218">
        <v>596571</v>
      </c>
      <c r="AK72" s="218">
        <v>653675</v>
      </c>
      <c r="AL72" s="218">
        <v>41</v>
      </c>
      <c r="AM72" s="218">
        <v>124</v>
      </c>
      <c r="AN72" s="218">
        <v>345</v>
      </c>
      <c r="AO72" s="218">
        <v>4574</v>
      </c>
      <c r="AP72" s="218">
        <v>416737</v>
      </c>
      <c r="AQ72" s="218">
        <v>159978</v>
      </c>
      <c r="AR72" s="218">
        <v>183648</v>
      </c>
      <c r="AS72" s="218">
        <v>29</v>
      </c>
      <c r="AT72" s="218">
        <v>67</v>
      </c>
      <c r="AU72" s="218">
        <v>183</v>
      </c>
      <c r="AV72" s="218">
        <f t="shared" si="6"/>
        <v>2363861</v>
      </c>
      <c r="AW72" s="220">
        <f t="shared" si="7"/>
        <v>2444972</v>
      </c>
      <c r="AX72" s="218">
        <v>11051264.702838724</v>
      </c>
      <c r="AY72" s="218">
        <v>3850566.6999999997</v>
      </c>
    </row>
    <row r="73" spans="1:51">
      <c r="A73" s="190">
        <v>41821</v>
      </c>
      <c r="B73" s="247">
        <f t="shared" si="2"/>
        <v>517966</v>
      </c>
      <c r="C73" s="240">
        <f t="shared" si="3"/>
        <v>486734</v>
      </c>
      <c r="D73" s="248">
        <v>479679</v>
      </c>
      <c r="E73" s="248">
        <v>6880</v>
      </c>
      <c r="F73" s="248">
        <v>2</v>
      </c>
      <c r="G73" s="248">
        <v>175</v>
      </c>
      <c r="H73" s="248">
        <v>31230</v>
      </c>
      <c r="I73" s="248">
        <v>1665</v>
      </c>
      <c r="J73" s="248">
        <v>184097</v>
      </c>
      <c r="K73" s="248">
        <v>84087</v>
      </c>
      <c r="L73" s="248">
        <v>84506</v>
      </c>
      <c r="M73" s="248">
        <v>4</v>
      </c>
      <c r="N73" s="248">
        <v>12</v>
      </c>
      <c r="O73" s="248">
        <v>32</v>
      </c>
      <c r="P73" s="248">
        <v>27</v>
      </c>
      <c r="Q73" s="248">
        <v>2233</v>
      </c>
      <c r="R73" s="248">
        <v>923</v>
      </c>
      <c r="S73" s="248">
        <v>1109</v>
      </c>
      <c r="T73" s="248">
        <v>0</v>
      </c>
      <c r="U73" s="248">
        <v>0</v>
      </c>
      <c r="V73" s="248">
        <v>0</v>
      </c>
      <c r="W73" s="248">
        <f t="shared" si="8"/>
        <v>273048</v>
      </c>
      <c r="X73" s="240">
        <f t="shared" si="9"/>
        <v>273673</v>
      </c>
      <c r="Y73" s="249">
        <v>2207675.0915091811</v>
      </c>
      <c r="Z73" s="244">
        <v>26511.8</v>
      </c>
      <c r="AA73" s="221">
        <f t="shared" si="4"/>
        <v>3008365</v>
      </c>
      <c r="AB73" s="220">
        <f t="shared" si="5"/>
        <v>2875917</v>
      </c>
      <c r="AC73" s="218">
        <v>1932298</v>
      </c>
      <c r="AD73" s="218">
        <v>927355</v>
      </c>
      <c r="AE73" s="218">
        <v>910</v>
      </c>
      <c r="AF73" s="218">
        <v>16264</v>
      </c>
      <c r="AG73" s="218">
        <v>131538</v>
      </c>
      <c r="AH73" s="218">
        <v>15054</v>
      </c>
      <c r="AI73" s="218">
        <v>1170781</v>
      </c>
      <c r="AJ73" s="218">
        <v>594424</v>
      </c>
      <c r="AK73" s="218">
        <v>653365</v>
      </c>
      <c r="AL73" s="218">
        <v>40</v>
      </c>
      <c r="AM73" s="218">
        <v>113</v>
      </c>
      <c r="AN73" s="218">
        <v>333</v>
      </c>
      <c r="AO73" s="218">
        <v>4543</v>
      </c>
      <c r="AP73" s="218">
        <v>416551</v>
      </c>
      <c r="AQ73" s="218">
        <v>159110</v>
      </c>
      <c r="AR73" s="218">
        <v>183272</v>
      </c>
      <c r="AS73" s="218">
        <v>29</v>
      </c>
      <c r="AT73" s="218">
        <v>62</v>
      </c>
      <c r="AU73" s="218">
        <v>185</v>
      </c>
      <c r="AV73" s="218">
        <f t="shared" si="6"/>
        <v>2360707</v>
      </c>
      <c r="AW73" s="220">
        <f t="shared" si="7"/>
        <v>2444153</v>
      </c>
      <c r="AX73" s="218">
        <v>10909971.354369191</v>
      </c>
      <c r="AY73" s="218">
        <v>3854395.600000001</v>
      </c>
    </row>
    <row r="74" spans="1:51">
      <c r="A74" s="190">
        <v>41791</v>
      </c>
      <c r="B74" s="247">
        <f t="shared" si="2"/>
        <v>506902</v>
      </c>
      <c r="C74" s="240">
        <f t="shared" si="3"/>
        <v>475294</v>
      </c>
      <c r="D74" s="248">
        <v>468364</v>
      </c>
      <c r="E74" s="248">
        <v>6769</v>
      </c>
      <c r="F74" s="248">
        <v>2</v>
      </c>
      <c r="G74" s="248">
        <v>161</v>
      </c>
      <c r="H74" s="248">
        <v>31606</v>
      </c>
      <c r="I74" s="248">
        <v>1635</v>
      </c>
      <c r="J74" s="248">
        <v>183907</v>
      </c>
      <c r="K74" s="248">
        <v>83816</v>
      </c>
      <c r="L74" s="248">
        <v>84939</v>
      </c>
      <c r="M74" s="248">
        <v>4</v>
      </c>
      <c r="N74" s="248"/>
      <c r="O74" s="248"/>
      <c r="P74" s="248">
        <v>22</v>
      </c>
      <c r="Q74" s="248">
        <v>2225</v>
      </c>
      <c r="R74" s="248">
        <v>919</v>
      </c>
      <c r="S74" s="248">
        <v>1122</v>
      </c>
      <c r="T74" s="248">
        <v>0</v>
      </c>
      <c r="U74" s="248">
        <v>0</v>
      </c>
      <c r="V74" s="248">
        <v>0</v>
      </c>
      <c r="W74" s="248">
        <f t="shared" si="8"/>
        <v>272528</v>
      </c>
      <c r="X74" s="240">
        <f t="shared" si="9"/>
        <v>273854</v>
      </c>
      <c r="Y74" s="249">
        <v>2203721.5171804726</v>
      </c>
      <c r="Z74" s="244">
        <v>26162.5</v>
      </c>
      <c r="AA74" s="221">
        <f t="shared" si="4"/>
        <v>2950720</v>
      </c>
      <c r="AB74" s="220">
        <f t="shared" si="5"/>
        <v>2816946</v>
      </c>
      <c r="AC74" s="218">
        <v>1894547</v>
      </c>
      <c r="AD74" s="218">
        <v>910428</v>
      </c>
      <c r="AE74" s="218">
        <v>928</v>
      </c>
      <c r="AF74" s="218">
        <v>11971</v>
      </c>
      <c r="AG74" s="218">
        <v>132846</v>
      </c>
      <c r="AH74" s="218">
        <v>15019</v>
      </c>
      <c r="AI74" s="218">
        <v>1170442</v>
      </c>
      <c r="AJ74" s="218">
        <v>592277</v>
      </c>
      <c r="AK74" s="218">
        <v>655610</v>
      </c>
      <c r="AL74" s="218">
        <v>40</v>
      </c>
      <c r="AM74" s="218"/>
      <c r="AN74" s="218"/>
      <c r="AO74" s="218">
        <v>4481</v>
      </c>
      <c r="AP74" s="218">
        <v>416443</v>
      </c>
      <c r="AQ74" s="218">
        <v>158162</v>
      </c>
      <c r="AR74" s="218">
        <v>183258</v>
      </c>
      <c r="AS74" s="218">
        <v>28</v>
      </c>
      <c r="AT74" s="218"/>
      <c r="AU74" s="218"/>
      <c r="AV74" s="218">
        <f t="shared" si="6"/>
        <v>2356892</v>
      </c>
      <c r="AW74" s="220">
        <f t="shared" si="7"/>
        <v>2445321</v>
      </c>
      <c r="AX74" s="218">
        <v>10755733.114737868</v>
      </c>
      <c r="AY74" s="218">
        <v>3803086.7999999989</v>
      </c>
    </row>
    <row r="75" spans="1:51">
      <c r="A75" s="190">
        <v>41760</v>
      </c>
      <c r="B75" s="247">
        <f t="shared" si="2"/>
        <v>506274</v>
      </c>
      <c r="C75" s="240">
        <f t="shared" si="3"/>
        <v>474728</v>
      </c>
      <c r="D75" s="248">
        <v>467798</v>
      </c>
      <c r="E75" s="248">
        <v>6769</v>
      </c>
      <c r="F75" s="248">
        <v>2</v>
      </c>
      <c r="G75" s="248">
        <v>161</v>
      </c>
      <c r="H75" s="248">
        <v>31544</v>
      </c>
      <c r="I75" s="248">
        <v>1620</v>
      </c>
      <c r="J75" s="248">
        <v>183774</v>
      </c>
      <c r="K75" s="248">
        <v>82399</v>
      </c>
      <c r="L75" s="248">
        <v>84833</v>
      </c>
      <c r="M75" s="248">
        <v>4</v>
      </c>
      <c r="N75" s="248"/>
      <c r="O75" s="248"/>
      <c r="P75" s="248">
        <v>22</v>
      </c>
      <c r="Q75" s="248">
        <v>2215</v>
      </c>
      <c r="R75" s="248">
        <v>883</v>
      </c>
      <c r="S75" s="248">
        <v>1110</v>
      </c>
      <c r="T75" s="248">
        <v>0</v>
      </c>
      <c r="U75" s="248">
        <v>0</v>
      </c>
      <c r="V75" s="248">
        <v>0</v>
      </c>
      <c r="W75" s="248">
        <f t="shared" si="8"/>
        <v>270917</v>
      </c>
      <c r="X75" s="240">
        <f t="shared" si="9"/>
        <v>273578</v>
      </c>
      <c r="Y75" s="249">
        <v>2236103.8505996834</v>
      </c>
      <c r="Z75" s="244">
        <v>26129.5</v>
      </c>
      <c r="AA75" s="221">
        <f t="shared" si="4"/>
        <v>2948876</v>
      </c>
      <c r="AB75" s="220">
        <f t="shared" si="5"/>
        <v>2815276</v>
      </c>
      <c r="AC75" s="218">
        <v>1892848</v>
      </c>
      <c r="AD75" s="218">
        <v>910468</v>
      </c>
      <c r="AE75" s="218">
        <v>928</v>
      </c>
      <c r="AF75" s="218">
        <v>11960</v>
      </c>
      <c r="AG75" s="218">
        <v>132672</v>
      </c>
      <c r="AH75" s="218">
        <v>14889</v>
      </c>
      <c r="AI75" s="218">
        <v>1169483</v>
      </c>
      <c r="AJ75" s="218">
        <v>583839</v>
      </c>
      <c r="AK75" s="218">
        <v>655726</v>
      </c>
      <c r="AL75" s="218">
        <v>39</v>
      </c>
      <c r="AM75" s="218"/>
      <c r="AN75" s="218"/>
      <c r="AO75" s="218">
        <v>4401</v>
      </c>
      <c r="AP75" s="218">
        <v>415676</v>
      </c>
      <c r="AQ75" s="218">
        <v>154492</v>
      </c>
      <c r="AR75" s="218">
        <v>182580</v>
      </c>
      <c r="AS75" s="218">
        <v>28</v>
      </c>
      <c r="AT75" s="218"/>
      <c r="AU75" s="218"/>
      <c r="AV75" s="218">
        <f t="shared" si="6"/>
        <v>2342847</v>
      </c>
      <c r="AW75" s="220">
        <f t="shared" si="7"/>
        <v>2442822</v>
      </c>
      <c r="AX75" s="218">
        <v>10746740.194665896</v>
      </c>
      <c r="AY75" s="218">
        <v>3800718.0999999996</v>
      </c>
    </row>
    <row r="76" spans="1:51">
      <c r="A76" s="190">
        <v>41730</v>
      </c>
      <c r="B76" s="247">
        <f t="shared" si="2"/>
        <v>505628</v>
      </c>
      <c r="C76" s="240">
        <f t="shared" si="3"/>
        <v>473937</v>
      </c>
      <c r="D76" s="248">
        <v>466974</v>
      </c>
      <c r="E76" s="248">
        <v>6803</v>
      </c>
      <c r="F76" s="248">
        <v>2</v>
      </c>
      <c r="G76" s="248">
        <v>160</v>
      </c>
      <c r="H76" s="248">
        <v>31689</v>
      </c>
      <c r="I76" s="248">
        <v>1603</v>
      </c>
      <c r="J76" s="248">
        <v>183308</v>
      </c>
      <c r="K76" s="248">
        <v>82230</v>
      </c>
      <c r="L76" s="248">
        <v>84235</v>
      </c>
      <c r="M76" s="248">
        <v>4</v>
      </c>
      <c r="N76" s="248"/>
      <c r="O76" s="248"/>
      <c r="P76" s="248">
        <v>22</v>
      </c>
      <c r="Q76" s="248">
        <v>2211</v>
      </c>
      <c r="R76" s="248">
        <v>881</v>
      </c>
      <c r="S76" s="248">
        <v>1082</v>
      </c>
      <c r="T76" s="248">
        <v>0</v>
      </c>
      <c r="U76" s="248">
        <v>0</v>
      </c>
      <c r="V76" s="248">
        <v>0</v>
      </c>
      <c r="W76" s="248">
        <f t="shared" si="8"/>
        <v>270259</v>
      </c>
      <c r="X76" s="240">
        <f t="shared" si="9"/>
        <v>272465</v>
      </c>
      <c r="Y76" s="249">
        <v>2233468.7858736133</v>
      </c>
      <c r="Z76" s="244">
        <v>26195.1</v>
      </c>
      <c r="AA76" s="221">
        <f t="shared" si="4"/>
        <v>2949110</v>
      </c>
      <c r="AB76" s="220">
        <f t="shared" si="5"/>
        <v>2815090</v>
      </c>
      <c r="AC76" s="218">
        <v>1890695</v>
      </c>
      <c r="AD76" s="218">
        <v>912476</v>
      </c>
      <c r="AE76" s="218">
        <v>931</v>
      </c>
      <c r="AF76" s="218">
        <v>11919</v>
      </c>
      <c r="AG76" s="218">
        <v>133089</v>
      </c>
      <c r="AH76" s="218">
        <v>14786</v>
      </c>
      <c r="AI76" s="218">
        <v>1167646</v>
      </c>
      <c r="AJ76" s="218">
        <v>582030</v>
      </c>
      <c r="AK76" s="218">
        <v>652791</v>
      </c>
      <c r="AL76" s="218">
        <v>38</v>
      </c>
      <c r="AM76" s="218"/>
      <c r="AN76" s="218"/>
      <c r="AO76" s="218">
        <v>4293</v>
      </c>
      <c r="AP76" s="218">
        <v>414851</v>
      </c>
      <c r="AQ76" s="218">
        <v>153672</v>
      </c>
      <c r="AR76" s="218">
        <v>181276</v>
      </c>
      <c r="AS76" s="218">
        <v>28</v>
      </c>
      <c r="AT76" s="218"/>
      <c r="AU76" s="218"/>
      <c r="AV76" s="218">
        <f t="shared" si="6"/>
        <v>2337344</v>
      </c>
      <c r="AW76" s="220">
        <f t="shared" si="7"/>
        <v>2435709</v>
      </c>
      <c r="AX76" s="218">
        <v>10732831.34593055</v>
      </c>
      <c r="AY76" s="218">
        <v>3803444.6000000006</v>
      </c>
    </row>
    <row r="77" spans="1:51">
      <c r="A77" s="190">
        <v>41699</v>
      </c>
      <c r="B77" s="247">
        <f t="shared" si="2"/>
        <v>515058</v>
      </c>
      <c r="C77" s="240">
        <f t="shared" si="3"/>
        <v>482331</v>
      </c>
      <c r="D77" s="248">
        <v>475239</v>
      </c>
      <c r="E77" s="248">
        <v>6959</v>
      </c>
      <c r="F77" s="248">
        <v>0</v>
      </c>
      <c r="G77" s="248">
        <v>133</v>
      </c>
      <c r="H77" s="248">
        <v>32727</v>
      </c>
      <c r="I77" s="248">
        <v>1590</v>
      </c>
      <c r="J77" s="248">
        <v>183256</v>
      </c>
      <c r="K77" s="248">
        <v>82224</v>
      </c>
      <c r="L77" s="248">
        <v>84234</v>
      </c>
      <c r="M77" s="248">
        <v>4</v>
      </c>
      <c r="N77" s="248"/>
      <c r="O77" s="248"/>
      <c r="P77" s="248">
        <v>22</v>
      </c>
      <c r="Q77" s="248">
        <v>2202</v>
      </c>
      <c r="R77" s="248">
        <v>881</v>
      </c>
      <c r="S77" s="248">
        <v>1083</v>
      </c>
      <c r="T77" s="248">
        <v>0</v>
      </c>
      <c r="U77" s="248">
        <v>0</v>
      </c>
      <c r="V77" s="248">
        <v>0</v>
      </c>
      <c r="W77" s="248">
        <f t="shared" si="8"/>
        <v>270179</v>
      </c>
      <c r="X77" s="240">
        <f t="shared" si="9"/>
        <v>272391</v>
      </c>
      <c r="Y77" s="249">
        <v>2120199.0787609261</v>
      </c>
      <c r="Z77" s="244">
        <v>26639.200000000001</v>
      </c>
      <c r="AA77" s="221">
        <f t="shared" si="4"/>
        <v>3008301</v>
      </c>
      <c r="AB77" s="220">
        <f t="shared" si="5"/>
        <v>2871284</v>
      </c>
      <c r="AC77" s="218">
        <v>1919072</v>
      </c>
      <c r="AD77" s="218">
        <v>942484</v>
      </c>
      <c r="AE77" s="218"/>
      <c r="AF77" s="218">
        <v>9728</v>
      </c>
      <c r="AG77" s="218">
        <v>137017</v>
      </c>
      <c r="AH77" s="218">
        <v>14759</v>
      </c>
      <c r="AI77" s="218">
        <v>1166928</v>
      </c>
      <c r="AJ77" s="218">
        <v>581962</v>
      </c>
      <c r="AK77" s="218">
        <v>652135</v>
      </c>
      <c r="AL77" s="218">
        <v>39</v>
      </c>
      <c r="AM77" s="218"/>
      <c r="AN77" s="218"/>
      <c r="AO77" s="218">
        <v>4256</v>
      </c>
      <c r="AP77" s="218">
        <v>414142</v>
      </c>
      <c r="AQ77" s="218">
        <v>153665</v>
      </c>
      <c r="AR77" s="218">
        <v>180575</v>
      </c>
      <c r="AS77" s="218">
        <v>28</v>
      </c>
      <c r="AT77" s="218"/>
      <c r="AU77" s="218"/>
      <c r="AV77" s="218">
        <f t="shared" si="6"/>
        <v>2335779</v>
      </c>
      <c r="AW77" s="220">
        <f t="shared" si="7"/>
        <v>2432862</v>
      </c>
      <c r="AX77" s="218">
        <v>10834463.315442648</v>
      </c>
      <c r="AY77" s="218">
        <v>3888393.2</v>
      </c>
    </row>
    <row r="78" spans="1:51">
      <c r="A78" s="190">
        <v>41671</v>
      </c>
      <c r="B78" s="247">
        <f t="shared" si="2"/>
        <v>514278</v>
      </c>
      <c r="C78" s="240">
        <f t="shared" si="3"/>
        <v>481125</v>
      </c>
      <c r="D78" s="248">
        <v>474199</v>
      </c>
      <c r="E78" s="248">
        <v>6786</v>
      </c>
      <c r="F78" s="248">
        <v>0</v>
      </c>
      <c r="G78" s="248">
        <v>140</v>
      </c>
      <c r="H78" s="248">
        <v>33153</v>
      </c>
      <c r="I78" s="248">
        <v>1591</v>
      </c>
      <c r="J78" s="248">
        <v>183119</v>
      </c>
      <c r="K78" s="248">
        <v>82102</v>
      </c>
      <c r="L78" s="248">
        <v>83999</v>
      </c>
      <c r="M78" s="248">
        <v>4</v>
      </c>
      <c r="N78" s="248"/>
      <c r="O78" s="248"/>
      <c r="P78" s="248">
        <v>22</v>
      </c>
      <c r="Q78" s="248">
        <v>2201</v>
      </c>
      <c r="R78" s="248">
        <v>878</v>
      </c>
      <c r="S78" s="248">
        <v>1066</v>
      </c>
      <c r="T78" s="248">
        <v>0</v>
      </c>
      <c r="U78" s="248">
        <v>0</v>
      </c>
      <c r="V78" s="248">
        <v>0</v>
      </c>
      <c r="W78" s="248">
        <f t="shared" si="8"/>
        <v>269917</v>
      </c>
      <c r="X78" s="240">
        <f t="shared" si="9"/>
        <v>272002</v>
      </c>
      <c r="Y78" s="249">
        <v>2151112.4374078154</v>
      </c>
      <c r="Z78" s="244">
        <v>26101.1</v>
      </c>
      <c r="AA78" s="221">
        <f t="shared" si="4"/>
        <v>2994006</v>
      </c>
      <c r="AB78" s="220">
        <f t="shared" si="5"/>
        <v>2855300</v>
      </c>
      <c r="AC78" s="218">
        <v>1915053</v>
      </c>
      <c r="AD78" s="218">
        <v>929946</v>
      </c>
      <c r="AE78" s="218"/>
      <c r="AF78" s="218">
        <v>10301</v>
      </c>
      <c r="AG78" s="218">
        <v>138706</v>
      </c>
      <c r="AH78" s="218">
        <v>14736</v>
      </c>
      <c r="AI78" s="218">
        <v>1166140</v>
      </c>
      <c r="AJ78" s="218">
        <v>581433</v>
      </c>
      <c r="AK78" s="218">
        <v>651688</v>
      </c>
      <c r="AL78" s="218">
        <v>39</v>
      </c>
      <c r="AM78" s="218"/>
      <c r="AN78" s="218"/>
      <c r="AO78" s="218">
        <v>4212</v>
      </c>
      <c r="AP78" s="218">
        <v>413161</v>
      </c>
      <c r="AQ78" s="218">
        <v>153468</v>
      </c>
      <c r="AR78" s="218">
        <v>179888</v>
      </c>
      <c r="AS78" s="218">
        <v>29</v>
      </c>
      <c r="AT78" s="218"/>
      <c r="AU78" s="218"/>
      <c r="AV78" s="218">
        <f t="shared" si="6"/>
        <v>2333218</v>
      </c>
      <c r="AW78" s="220">
        <f t="shared" si="7"/>
        <v>2429893</v>
      </c>
      <c r="AX78" s="218">
        <v>10823957.026510803</v>
      </c>
      <c r="AY78" s="218">
        <v>3847923.1000000006</v>
      </c>
    </row>
    <row r="79" spans="1:51">
      <c r="A79" s="190">
        <v>41640</v>
      </c>
      <c r="B79" s="247">
        <f t="shared" si="2"/>
        <v>482255</v>
      </c>
      <c r="C79" s="240">
        <f t="shared" si="3"/>
        <v>447925</v>
      </c>
      <c r="D79" s="248">
        <v>441003</v>
      </c>
      <c r="E79" s="248">
        <v>6779</v>
      </c>
      <c r="F79" s="248">
        <v>0</v>
      </c>
      <c r="G79" s="248">
        <v>143</v>
      </c>
      <c r="H79" s="248">
        <v>34330</v>
      </c>
      <c r="I79" s="248">
        <v>1580</v>
      </c>
      <c r="J79" s="248">
        <v>182856</v>
      </c>
      <c r="K79" s="248">
        <v>81919</v>
      </c>
      <c r="L79" s="248">
        <v>83512</v>
      </c>
      <c r="M79" s="248">
        <v>4</v>
      </c>
      <c r="N79" s="248"/>
      <c r="O79" s="248"/>
      <c r="P79" s="248">
        <v>20</v>
      </c>
      <c r="Q79" s="248">
        <v>2185</v>
      </c>
      <c r="R79" s="248">
        <v>870</v>
      </c>
      <c r="S79" s="248">
        <v>1032</v>
      </c>
      <c r="T79" s="248">
        <v>0</v>
      </c>
      <c r="U79" s="248">
        <v>0</v>
      </c>
      <c r="V79" s="248">
        <v>0</v>
      </c>
      <c r="W79" s="248">
        <f t="shared" si="8"/>
        <v>269434</v>
      </c>
      <c r="X79" s="240">
        <f t="shared" si="9"/>
        <v>271189</v>
      </c>
      <c r="Y79" s="249">
        <v>2177031.1475656736</v>
      </c>
      <c r="Z79" s="244">
        <v>26007.5</v>
      </c>
      <c r="AA79" s="221">
        <f t="shared" si="4"/>
        <v>2865903</v>
      </c>
      <c r="AB79" s="220">
        <f t="shared" si="5"/>
        <v>2720965</v>
      </c>
      <c r="AC79" s="218">
        <v>1802415</v>
      </c>
      <c r="AD79" s="218">
        <v>908141</v>
      </c>
      <c r="AE79" s="218"/>
      <c r="AF79" s="218">
        <v>10409</v>
      </c>
      <c r="AG79" s="218">
        <v>144938</v>
      </c>
      <c r="AH79" s="218">
        <v>14691</v>
      </c>
      <c r="AI79" s="218">
        <v>1163508</v>
      </c>
      <c r="AJ79" s="218">
        <v>579955</v>
      </c>
      <c r="AK79" s="218">
        <v>649453</v>
      </c>
      <c r="AL79" s="218">
        <v>38</v>
      </c>
      <c r="AM79" s="218"/>
      <c r="AN79" s="218"/>
      <c r="AO79" s="218">
        <v>4135</v>
      </c>
      <c r="AP79" s="218">
        <v>411018</v>
      </c>
      <c r="AQ79" s="218">
        <v>152823</v>
      </c>
      <c r="AR79" s="218">
        <v>178495</v>
      </c>
      <c r="AS79" s="218">
        <v>28</v>
      </c>
      <c r="AT79" s="218"/>
      <c r="AU79" s="218"/>
      <c r="AV79" s="218">
        <f t="shared" si="6"/>
        <v>2326196</v>
      </c>
      <c r="AW79" s="220">
        <f t="shared" si="7"/>
        <v>2421366</v>
      </c>
      <c r="AX79" s="218">
        <v>10423927.136511762</v>
      </c>
      <c r="AY79" s="218">
        <v>3776421.3000000003</v>
      </c>
    </row>
    <row r="80" spans="1:51">
      <c r="A80" s="190">
        <v>41609</v>
      </c>
      <c r="B80" s="247">
        <f t="shared" si="2"/>
        <v>491158</v>
      </c>
      <c r="C80" s="240">
        <f t="shared" si="3"/>
        <v>452832</v>
      </c>
      <c r="D80" s="248">
        <v>445853</v>
      </c>
      <c r="E80" s="248">
        <v>6831</v>
      </c>
      <c r="F80" s="248">
        <v>0</v>
      </c>
      <c r="G80" s="248">
        <v>148</v>
      </c>
      <c r="H80" s="248">
        <v>38326</v>
      </c>
      <c r="I80" s="248">
        <v>1582</v>
      </c>
      <c r="J80" s="248">
        <v>182848</v>
      </c>
      <c r="K80" s="248">
        <v>81578</v>
      </c>
      <c r="L80" s="248">
        <v>83410</v>
      </c>
      <c r="M80" s="248">
        <v>4</v>
      </c>
      <c r="N80" s="248"/>
      <c r="O80" s="248"/>
      <c r="P80" s="248">
        <v>20</v>
      </c>
      <c r="Q80" s="248">
        <v>2181</v>
      </c>
      <c r="R80" s="248">
        <v>875</v>
      </c>
      <c r="S80" s="248">
        <v>1028</v>
      </c>
      <c r="T80" s="248">
        <v>0</v>
      </c>
      <c r="U80" s="248">
        <v>0</v>
      </c>
      <c r="V80" s="248">
        <v>0</v>
      </c>
      <c r="W80" s="248">
        <f t="shared" si="8"/>
        <v>269088</v>
      </c>
      <c r="X80" s="240">
        <f t="shared" si="9"/>
        <v>271073</v>
      </c>
      <c r="Y80" s="249">
        <v>2210925.5932352403</v>
      </c>
      <c r="Z80" s="244">
        <v>26151.1</v>
      </c>
      <c r="AA80" s="221">
        <f t="shared" si="4"/>
        <v>2927250</v>
      </c>
      <c r="AB80" s="220">
        <f t="shared" si="5"/>
        <v>2760917</v>
      </c>
      <c r="AC80" s="218">
        <v>1821939</v>
      </c>
      <c r="AD80" s="218">
        <v>928454</v>
      </c>
      <c r="AE80" s="218"/>
      <c r="AF80" s="218">
        <v>10524</v>
      </c>
      <c r="AG80" s="218">
        <v>166333</v>
      </c>
      <c r="AH80" s="218">
        <v>14704</v>
      </c>
      <c r="AI80" s="218">
        <v>1164259</v>
      </c>
      <c r="AJ80" s="218">
        <v>576107</v>
      </c>
      <c r="AK80" s="218">
        <v>650548</v>
      </c>
      <c r="AL80" s="218">
        <v>37</v>
      </c>
      <c r="AM80" s="218"/>
      <c r="AN80" s="218"/>
      <c r="AO80" s="218">
        <v>4109</v>
      </c>
      <c r="AP80" s="218">
        <v>410923</v>
      </c>
      <c r="AQ80" s="218">
        <v>150998</v>
      </c>
      <c r="AR80" s="218">
        <v>178290</v>
      </c>
      <c r="AS80" s="218">
        <v>28</v>
      </c>
      <c r="AT80" s="218"/>
      <c r="AU80" s="218"/>
      <c r="AV80" s="218">
        <f t="shared" si="6"/>
        <v>2321165</v>
      </c>
      <c r="AW80" s="220">
        <f t="shared" si="7"/>
        <v>2422898</v>
      </c>
      <c r="AX80" s="218">
        <v>10574867.863837043</v>
      </c>
      <c r="AY80" s="218">
        <v>3836890.8000000007</v>
      </c>
    </row>
    <row r="81" spans="1:51">
      <c r="A81" s="190">
        <v>41579</v>
      </c>
      <c r="B81" s="247">
        <f t="shared" si="2"/>
        <v>498594</v>
      </c>
      <c r="C81" s="240">
        <f t="shared" si="3"/>
        <v>459686</v>
      </c>
      <c r="D81" s="248">
        <v>452626</v>
      </c>
      <c r="E81" s="248">
        <v>6913</v>
      </c>
      <c r="F81" s="248">
        <v>0</v>
      </c>
      <c r="G81" s="248">
        <v>147</v>
      </c>
      <c r="H81" s="248">
        <v>38908</v>
      </c>
      <c r="I81" s="248">
        <v>1591</v>
      </c>
      <c r="J81" s="248">
        <v>182649</v>
      </c>
      <c r="K81" s="248">
        <v>81229</v>
      </c>
      <c r="L81" s="248">
        <v>83928</v>
      </c>
      <c r="M81" s="248">
        <v>4</v>
      </c>
      <c r="N81" s="248"/>
      <c r="O81" s="248"/>
      <c r="P81" s="248">
        <v>21</v>
      </c>
      <c r="Q81" s="248">
        <v>2170</v>
      </c>
      <c r="R81" s="248">
        <v>857</v>
      </c>
      <c r="S81" s="248">
        <v>1000</v>
      </c>
      <c r="T81" s="248">
        <v>0</v>
      </c>
      <c r="U81" s="248">
        <v>0</v>
      </c>
      <c r="V81" s="248">
        <v>0</v>
      </c>
      <c r="W81" s="248">
        <f t="shared" si="8"/>
        <v>268521</v>
      </c>
      <c r="X81" s="240">
        <f t="shared" si="9"/>
        <v>271363</v>
      </c>
      <c r="Y81" s="249">
        <v>2229825.4216707367</v>
      </c>
      <c r="Z81" s="244">
        <v>26348.5</v>
      </c>
      <c r="AA81" s="221">
        <f t="shared" si="4"/>
        <v>2969575</v>
      </c>
      <c r="AB81" s="220">
        <f t="shared" si="5"/>
        <v>2800861</v>
      </c>
      <c r="AC81" s="218">
        <v>1849449</v>
      </c>
      <c r="AD81" s="218">
        <v>940806</v>
      </c>
      <c r="AE81" s="218"/>
      <c r="AF81" s="218">
        <v>10606</v>
      </c>
      <c r="AG81" s="218">
        <v>168714</v>
      </c>
      <c r="AH81" s="218">
        <v>14672</v>
      </c>
      <c r="AI81" s="218">
        <v>1162991</v>
      </c>
      <c r="AJ81" s="218">
        <v>575060</v>
      </c>
      <c r="AK81" s="218">
        <v>650077</v>
      </c>
      <c r="AL81" s="218">
        <v>37</v>
      </c>
      <c r="AM81" s="218"/>
      <c r="AN81" s="218"/>
      <c r="AO81" s="218">
        <v>4063</v>
      </c>
      <c r="AP81" s="218">
        <v>409746</v>
      </c>
      <c r="AQ81" s="218">
        <v>150658</v>
      </c>
      <c r="AR81" s="218">
        <v>177002</v>
      </c>
      <c r="AS81" s="218">
        <v>26</v>
      </c>
      <c r="AT81" s="218"/>
      <c r="AU81" s="218"/>
      <c r="AV81" s="218">
        <f t="shared" si="6"/>
        <v>2317253</v>
      </c>
      <c r="AW81" s="220">
        <f t="shared" si="7"/>
        <v>2418614</v>
      </c>
      <c r="AX81" s="218">
        <v>10677122.808849262</v>
      </c>
      <c r="AY81" s="218">
        <v>3870070.0999999992</v>
      </c>
    </row>
    <row r="82" spans="1:51">
      <c r="A82" s="190">
        <v>41548</v>
      </c>
      <c r="B82" s="247">
        <f t="shared" si="2"/>
        <v>508863</v>
      </c>
      <c r="C82" s="240">
        <f t="shared" si="3"/>
        <v>468896</v>
      </c>
      <c r="D82" s="248">
        <v>461695</v>
      </c>
      <c r="E82" s="248">
        <v>7047</v>
      </c>
      <c r="F82" s="248">
        <v>0</v>
      </c>
      <c r="G82" s="248">
        <v>154</v>
      </c>
      <c r="H82" s="248">
        <v>39967</v>
      </c>
      <c r="I82" s="248">
        <v>1574</v>
      </c>
      <c r="J82" s="248">
        <v>182012</v>
      </c>
      <c r="K82" s="248">
        <v>80430</v>
      </c>
      <c r="L82" s="248">
        <v>83609</v>
      </c>
      <c r="M82" s="248">
        <v>4</v>
      </c>
      <c r="N82" s="248"/>
      <c r="O82" s="248"/>
      <c r="P82" s="248">
        <v>19</v>
      </c>
      <c r="Q82" s="248">
        <v>2154</v>
      </c>
      <c r="R82" s="248">
        <v>814</v>
      </c>
      <c r="S82" s="248">
        <v>991</v>
      </c>
      <c r="T82" s="248">
        <v>0</v>
      </c>
      <c r="U82" s="248">
        <v>0</v>
      </c>
      <c r="V82" s="248">
        <v>0</v>
      </c>
      <c r="W82" s="248">
        <f t="shared" si="8"/>
        <v>267007</v>
      </c>
      <c r="X82" s="240">
        <f t="shared" si="9"/>
        <v>270363</v>
      </c>
      <c r="Y82" s="249">
        <v>2272666.8761938191</v>
      </c>
      <c r="Z82" s="244">
        <v>26702.9</v>
      </c>
      <c r="AA82" s="221">
        <f t="shared" si="4"/>
        <v>3029103</v>
      </c>
      <c r="AB82" s="220">
        <f t="shared" si="5"/>
        <v>2856746</v>
      </c>
      <c r="AC82" s="218">
        <v>1885674</v>
      </c>
      <c r="AD82" s="218">
        <v>960369</v>
      </c>
      <c r="AE82" s="218"/>
      <c r="AF82" s="218">
        <v>10703</v>
      </c>
      <c r="AG82" s="218">
        <v>172357</v>
      </c>
      <c r="AH82" s="218">
        <v>14826</v>
      </c>
      <c r="AI82" s="218">
        <v>1160116</v>
      </c>
      <c r="AJ82" s="218">
        <v>570573</v>
      </c>
      <c r="AK82" s="218">
        <v>651480</v>
      </c>
      <c r="AL82" s="218">
        <v>36</v>
      </c>
      <c r="AM82" s="218"/>
      <c r="AN82" s="218"/>
      <c r="AO82" s="218">
        <v>4135</v>
      </c>
      <c r="AP82" s="218">
        <v>408183</v>
      </c>
      <c r="AQ82" s="218">
        <v>148692</v>
      </c>
      <c r="AR82" s="218">
        <v>176737</v>
      </c>
      <c r="AS82" s="218">
        <v>26</v>
      </c>
      <c r="AT82" s="218"/>
      <c r="AU82" s="218"/>
      <c r="AV82" s="218">
        <f t="shared" si="6"/>
        <v>2306587</v>
      </c>
      <c r="AW82" s="220">
        <f t="shared" si="7"/>
        <v>2415539</v>
      </c>
      <c r="AX82" s="218">
        <v>10814951.043494347</v>
      </c>
      <c r="AY82" s="218">
        <v>3925391.8000000012</v>
      </c>
    </row>
    <row r="83" spans="1:51">
      <c r="A83" s="190">
        <v>41518</v>
      </c>
      <c r="B83" s="247">
        <f t="shared" si="2"/>
        <v>514306</v>
      </c>
      <c r="C83" s="240">
        <f t="shared" si="3"/>
        <v>473935</v>
      </c>
      <c r="D83" s="248">
        <v>466633</v>
      </c>
      <c r="E83" s="248">
        <v>7149</v>
      </c>
      <c r="F83" s="248">
        <v>0</v>
      </c>
      <c r="G83" s="248">
        <v>153</v>
      </c>
      <c r="H83" s="248">
        <v>40371</v>
      </c>
      <c r="I83" s="248">
        <v>1569</v>
      </c>
      <c r="J83" s="248">
        <v>182111</v>
      </c>
      <c r="K83" s="248">
        <v>80411</v>
      </c>
      <c r="L83" s="248">
        <v>83598</v>
      </c>
      <c r="M83" s="248">
        <v>5</v>
      </c>
      <c r="N83" s="248"/>
      <c r="O83" s="248"/>
      <c r="P83" s="248">
        <v>20</v>
      </c>
      <c r="Q83" s="248">
        <v>2149</v>
      </c>
      <c r="R83" s="248">
        <v>814</v>
      </c>
      <c r="S83" s="248">
        <v>981</v>
      </c>
      <c r="T83" s="248">
        <v>0</v>
      </c>
      <c r="U83" s="248">
        <v>0</v>
      </c>
      <c r="V83" s="248">
        <v>0</v>
      </c>
      <c r="W83" s="248">
        <f t="shared" si="8"/>
        <v>267079</v>
      </c>
      <c r="X83" s="240">
        <f t="shared" si="9"/>
        <v>270433</v>
      </c>
      <c r="Y83" s="249">
        <v>2292800.538698107</v>
      </c>
      <c r="Z83" s="244">
        <v>26990.9</v>
      </c>
      <c r="AA83" s="221">
        <f t="shared" si="4"/>
        <v>3056901</v>
      </c>
      <c r="AB83" s="220">
        <f t="shared" si="5"/>
        <v>2883080</v>
      </c>
      <c r="AC83" s="218">
        <v>1902295</v>
      </c>
      <c r="AD83" s="218">
        <v>970007</v>
      </c>
      <c r="AE83" s="218"/>
      <c r="AF83" s="218">
        <v>10778</v>
      </c>
      <c r="AG83" s="218">
        <v>173821</v>
      </c>
      <c r="AH83" s="218">
        <v>14838</v>
      </c>
      <c r="AI83" s="218">
        <v>1161142</v>
      </c>
      <c r="AJ83" s="218">
        <v>570151</v>
      </c>
      <c r="AK83" s="218">
        <v>651453</v>
      </c>
      <c r="AL83" s="218">
        <v>35</v>
      </c>
      <c r="AM83" s="218"/>
      <c r="AN83" s="218"/>
      <c r="AO83" s="218">
        <v>4113</v>
      </c>
      <c r="AP83" s="218">
        <v>408048</v>
      </c>
      <c r="AQ83" s="218">
        <v>148506</v>
      </c>
      <c r="AR83" s="218">
        <v>176512</v>
      </c>
      <c r="AS83" s="218">
        <v>26</v>
      </c>
      <c r="AT83" s="218"/>
      <c r="AU83" s="218"/>
      <c r="AV83" s="218">
        <f t="shared" si="6"/>
        <v>2306859</v>
      </c>
      <c r="AW83" s="220">
        <f t="shared" si="7"/>
        <v>2416167</v>
      </c>
      <c r="AX83" s="218">
        <v>10883036.754189879</v>
      </c>
      <c r="AY83" s="218">
        <v>3953742.3</v>
      </c>
    </row>
    <row r="84" spans="1:51">
      <c r="A84" s="190">
        <v>41487</v>
      </c>
      <c r="B84" s="247">
        <f t="shared" si="2"/>
        <v>526681</v>
      </c>
      <c r="C84" s="240">
        <f t="shared" si="3"/>
        <v>485659</v>
      </c>
      <c r="D84" s="248">
        <v>478229</v>
      </c>
      <c r="E84" s="248">
        <v>7275</v>
      </c>
      <c r="F84" s="248">
        <v>0</v>
      </c>
      <c r="G84" s="248">
        <v>155</v>
      </c>
      <c r="H84" s="248">
        <v>41022</v>
      </c>
      <c r="I84" s="248">
        <v>1565</v>
      </c>
      <c r="J84" s="248">
        <v>182101</v>
      </c>
      <c r="K84" s="248">
        <v>80356</v>
      </c>
      <c r="L84" s="248">
        <v>83530</v>
      </c>
      <c r="M84" s="248">
        <v>5</v>
      </c>
      <c r="N84" s="248"/>
      <c r="O84" s="248"/>
      <c r="P84" s="248">
        <v>20</v>
      </c>
      <c r="Q84" s="248">
        <v>2139</v>
      </c>
      <c r="R84" s="248">
        <v>809</v>
      </c>
      <c r="S84" s="248">
        <v>987</v>
      </c>
      <c r="T84" s="248">
        <v>0</v>
      </c>
      <c r="U84" s="248">
        <v>0</v>
      </c>
      <c r="V84" s="248">
        <v>0</v>
      </c>
      <c r="W84" s="248">
        <f t="shared" ref="W84:W115" si="10">I84+J84+K84+M84+N84+P84+Q84+R84+T84+U84</f>
        <v>266995</v>
      </c>
      <c r="X84" s="240">
        <f t="shared" ref="X84:X115" si="11">I84+J84+L84+M84+O84+P84+Q84+S84+T84+V84</f>
        <v>270347</v>
      </c>
      <c r="Y84" s="249">
        <v>2290357.2789584701</v>
      </c>
      <c r="Z84" s="244">
        <v>27353.9</v>
      </c>
      <c r="AA84" s="221">
        <f t="shared" si="4"/>
        <v>3107976</v>
      </c>
      <c r="AB84" s="220">
        <f t="shared" si="5"/>
        <v>2931681</v>
      </c>
      <c r="AC84" s="218">
        <v>1934347</v>
      </c>
      <c r="AD84" s="218">
        <v>986334</v>
      </c>
      <c r="AE84" s="218"/>
      <c r="AF84" s="218">
        <v>11000</v>
      </c>
      <c r="AG84" s="218">
        <v>176295</v>
      </c>
      <c r="AH84" s="218">
        <v>14835</v>
      </c>
      <c r="AI84" s="218">
        <v>1161342</v>
      </c>
      <c r="AJ84" s="218">
        <v>569468</v>
      </c>
      <c r="AK84" s="218">
        <v>651025</v>
      </c>
      <c r="AL84" s="218">
        <v>33</v>
      </c>
      <c r="AM84" s="218"/>
      <c r="AN84" s="218"/>
      <c r="AO84" s="218">
        <v>4111</v>
      </c>
      <c r="AP84" s="218">
        <v>407965</v>
      </c>
      <c r="AQ84" s="218">
        <v>147255</v>
      </c>
      <c r="AR84" s="218">
        <v>176385</v>
      </c>
      <c r="AS84" s="218">
        <v>26</v>
      </c>
      <c r="AT84" s="218"/>
      <c r="AU84" s="218"/>
      <c r="AV84" s="218">
        <f t="shared" si="6"/>
        <v>2305035</v>
      </c>
      <c r="AW84" s="220">
        <f t="shared" si="7"/>
        <v>2415722</v>
      </c>
      <c r="AX84" s="218">
        <v>11008785.112130214</v>
      </c>
      <c r="AY84" s="218">
        <v>4002417.0000000014</v>
      </c>
    </row>
    <row r="85" spans="1:51">
      <c r="A85" s="190">
        <v>41456</v>
      </c>
      <c r="B85" s="247">
        <f t="shared" ref="B85:B139" si="12">C85+H85+F85</f>
        <v>532490</v>
      </c>
      <c r="C85" s="240">
        <f t="shared" ref="C85:C139" si="13">D85+E85+G85</f>
        <v>490791</v>
      </c>
      <c r="D85" s="248">
        <v>483255</v>
      </c>
      <c r="E85" s="248">
        <v>7379</v>
      </c>
      <c r="F85" s="248">
        <v>2</v>
      </c>
      <c r="G85" s="248">
        <v>157</v>
      </c>
      <c r="H85" s="248">
        <v>41697</v>
      </c>
      <c r="I85" s="248">
        <v>1561</v>
      </c>
      <c r="J85" s="248">
        <v>182091</v>
      </c>
      <c r="K85" s="248">
        <v>80238</v>
      </c>
      <c r="L85" s="248">
        <v>83701</v>
      </c>
      <c r="M85" s="248">
        <v>5</v>
      </c>
      <c r="N85" s="248"/>
      <c r="O85" s="248"/>
      <c r="P85" s="248">
        <v>19</v>
      </c>
      <c r="Q85" s="248">
        <v>2130</v>
      </c>
      <c r="R85" s="248">
        <v>809</v>
      </c>
      <c r="S85" s="248">
        <v>993</v>
      </c>
      <c r="T85" s="248">
        <v>0</v>
      </c>
      <c r="U85" s="248">
        <v>0</v>
      </c>
      <c r="V85" s="248">
        <v>0</v>
      </c>
      <c r="W85" s="248">
        <f t="shared" si="10"/>
        <v>266853</v>
      </c>
      <c r="X85" s="240">
        <f t="shared" si="11"/>
        <v>270500</v>
      </c>
      <c r="Y85" s="249">
        <v>2293222.5087741469</v>
      </c>
      <c r="Z85" s="244">
        <v>27656.5</v>
      </c>
      <c r="AA85" s="221">
        <f t="shared" ref="AA85:AA139" si="14">AB85+AG85+AE85</f>
        <v>3149498</v>
      </c>
      <c r="AB85" s="220">
        <f t="shared" ref="AB85:AB139" si="15">AC85+AD85+AF85</f>
        <v>2969457</v>
      </c>
      <c r="AC85" s="218">
        <v>1955793</v>
      </c>
      <c r="AD85" s="218">
        <v>1002537</v>
      </c>
      <c r="AE85" s="218">
        <v>1237</v>
      </c>
      <c r="AF85" s="218">
        <v>11127</v>
      </c>
      <c r="AG85" s="218">
        <v>178804</v>
      </c>
      <c r="AH85" s="218">
        <v>14726</v>
      </c>
      <c r="AI85" s="218">
        <v>1155784</v>
      </c>
      <c r="AJ85" s="218">
        <v>565340</v>
      </c>
      <c r="AK85" s="218">
        <v>649277</v>
      </c>
      <c r="AL85" s="218">
        <v>33</v>
      </c>
      <c r="AM85" s="218"/>
      <c r="AN85" s="218"/>
      <c r="AO85" s="218">
        <v>4104</v>
      </c>
      <c r="AP85" s="218">
        <v>407870</v>
      </c>
      <c r="AQ85" s="218">
        <v>147761</v>
      </c>
      <c r="AR85" s="218">
        <v>176258</v>
      </c>
      <c r="AS85" s="218">
        <v>26</v>
      </c>
      <c r="AT85" s="218"/>
      <c r="AU85" s="218"/>
      <c r="AV85" s="218">
        <f t="shared" ref="AV85:AV139" si="16">AH85+AI85+AJ85+AL85+AM85+AO85+AP85+AQ85+AS85+AT85</f>
        <v>2295644</v>
      </c>
      <c r="AW85" s="220">
        <f t="shared" ref="AW85:AW139" si="17">AH85+AI85+AK85+AL85+AN85+AO85+AP85+AR85+AS85+AU85</f>
        <v>2408078</v>
      </c>
      <c r="AX85" s="218">
        <v>11079789.959734818</v>
      </c>
      <c r="AY85" s="218">
        <v>4054392.9999999991</v>
      </c>
    </row>
    <row r="86" spans="1:51">
      <c r="A86" s="190">
        <v>41426</v>
      </c>
      <c r="B86" s="247">
        <f t="shared" si="12"/>
        <v>532301</v>
      </c>
      <c r="C86" s="240">
        <f t="shared" si="13"/>
        <v>490023</v>
      </c>
      <c r="D86" s="248">
        <v>482434</v>
      </c>
      <c r="E86" s="248">
        <v>7432</v>
      </c>
      <c r="F86" s="248">
        <v>0</v>
      </c>
      <c r="G86" s="248">
        <v>157</v>
      </c>
      <c r="H86" s="248">
        <v>42278</v>
      </c>
      <c r="I86" s="248">
        <v>1530</v>
      </c>
      <c r="J86" s="248">
        <v>181445</v>
      </c>
      <c r="K86" s="248">
        <v>79794</v>
      </c>
      <c r="L86" s="248">
        <v>83463</v>
      </c>
      <c r="M86" s="248">
        <v>5</v>
      </c>
      <c r="N86" s="248"/>
      <c r="O86" s="248"/>
      <c r="P86" s="248">
        <v>19</v>
      </c>
      <c r="Q86" s="248">
        <v>2112</v>
      </c>
      <c r="R86" s="248">
        <v>804</v>
      </c>
      <c r="S86" s="248">
        <v>979</v>
      </c>
      <c r="T86" s="248">
        <v>0</v>
      </c>
      <c r="U86" s="248">
        <v>0</v>
      </c>
      <c r="V86" s="248">
        <v>0</v>
      </c>
      <c r="W86" s="248">
        <f t="shared" si="10"/>
        <v>265709</v>
      </c>
      <c r="X86" s="240">
        <f t="shared" si="11"/>
        <v>269553</v>
      </c>
      <c r="Y86" s="249">
        <v>2286977.8403499313</v>
      </c>
      <c r="Z86" s="244">
        <v>27757.7</v>
      </c>
      <c r="AA86" s="221">
        <f t="shared" si="14"/>
        <v>3155306</v>
      </c>
      <c r="AB86" s="220">
        <f t="shared" si="15"/>
        <v>2974355</v>
      </c>
      <c r="AC86" s="218">
        <v>1950717</v>
      </c>
      <c r="AD86" s="218">
        <v>1012428</v>
      </c>
      <c r="AE86" s="218"/>
      <c r="AF86" s="218">
        <v>11210</v>
      </c>
      <c r="AG86" s="218">
        <v>180951</v>
      </c>
      <c r="AH86" s="218">
        <v>14748</v>
      </c>
      <c r="AI86" s="218">
        <v>1159161</v>
      </c>
      <c r="AJ86" s="218">
        <v>564739</v>
      </c>
      <c r="AK86" s="218">
        <v>650588</v>
      </c>
      <c r="AL86" s="218">
        <v>33</v>
      </c>
      <c r="AM86" s="218"/>
      <c r="AN86" s="218"/>
      <c r="AO86" s="218">
        <v>4023</v>
      </c>
      <c r="AP86" s="218">
        <v>405725</v>
      </c>
      <c r="AQ86" s="218">
        <v>146004</v>
      </c>
      <c r="AR86" s="218">
        <v>174442</v>
      </c>
      <c r="AS86" s="218">
        <v>24</v>
      </c>
      <c r="AT86" s="218"/>
      <c r="AU86" s="218"/>
      <c r="AV86" s="218">
        <f t="shared" si="16"/>
        <v>2294457</v>
      </c>
      <c r="AW86" s="220">
        <f t="shared" si="17"/>
        <v>2408744</v>
      </c>
      <c r="AX86" s="218">
        <v>11076222.758770214</v>
      </c>
      <c r="AY86" s="218">
        <v>4073830.0000000019</v>
      </c>
    </row>
    <row r="87" spans="1:51">
      <c r="A87" s="190">
        <v>41395</v>
      </c>
      <c r="B87" s="247">
        <f t="shared" si="12"/>
        <v>533557</v>
      </c>
      <c r="C87" s="240">
        <f t="shared" si="13"/>
        <v>490414</v>
      </c>
      <c r="D87" s="248">
        <v>482782</v>
      </c>
      <c r="E87" s="248">
        <v>7471</v>
      </c>
      <c r="F87" s="248">
        <v>0</v>
      </c>
      <c r="G87" s="248">
        <v>161</v>
      </c>
      <c r="H87" s="248">
        <v>43143</v>
      </c>
      <c r="I87" s="248">
        <v>1513</v>
      </c>
      <c r="J87" s="248">
        <v>180960</v>
      </c>
      <c r="K87" s="248">
        <v>79261</v>
      </c>
      <c r="L87" s="248">
        <v>83072</v>
      </c>
      <c r="M87" s="248">
        <v>5</v>
      </c>
      <c r="N87" s="248"/>
      <c r="O87" s="248"/>
      <c r="P87" s="248">
        <v>18</v>
      </c>
      <c r="Q87" s="248">
        <v>2083</v>
      </c>
      <c r="R87" s="248">
        <v>794</v>
      </c>
      <c r="S87" s="248">
        <v>956</v>
      </c>
      <c r="T87" s="248">
        <v>0</v>
      </c>
      <c r="U87" s="248">
        <v>0</v>
      </c>
      <c r="V87" s="248">
        <v>0</v>
      </c>
      <c r="W87" s="248">
        <f t="shared" si="10"/>
        <v>264634</v>
      </c>
      <c r="X87" s="240">
        <f t="shared" si="11"/>
        <v>268607</v>
      </c>
      <c r="Y87" s="249">
        <v>2276666.2976099225</v>
      </c>
      <c r="Z87" s="244">
        <v>27788.3</v>
      </c>
      <c r="AA87" s="221">
        <f t="shared" si="14"/>
        <v>3164976</v>
      </c>
      <c r="AB87" s="220">
        <f t="shared" si="15"/>
        <v>2981302</v>
      </c>
      <c r="AC87" s="218">
        <v>1947245</v>
      </c>
      <c r="AD87" s="218">
        <v>1022716</v>
      </c>
      <c r="AE87" s="218"/>
      <c r="AF87" s="218">
        <v>11341</v>
      </c>
      <c r="AG87" s="218">
        <v>183674</v>
      </c>
      <c r="AH87" s="218">
        <v>14646</v>
      </c>
      <c r="AI87" s="218">
        <v>1156126</v>
      </c>
      <c r="AJ87" s="218">
        <v>560525</v>
      </c>
      <c r="AK87" s="218">
        <v>647941</v>
      </c>
      <c r="AL87" s="218">
        <v>33</v>
      </c>
      <c r="AM87" s="218"/>
      <c r="AN87" s="218"/>
      <c r="AO87" s="218">
        <v>3932</v>
      </c>
      <c r="AP87" s="218">
        <v>403928</v>
      </c>
      <c r="AQ87" s="218">
        <v>144177</v>
      </c>
      <c r="AR87" s="218">
        <v>173394</v>
      </c>
      <c r="AS87" s="218">
        <v>24</v>
      </c>
      <c r="AT87" s="218"/>
      <c r="AU87" s="218"/>
      <c r="AV87" s="218">
        <f t="shared" si="16"/>
        <v>2283391</v>
      </c>
      <c r="AW87" s="220">
        <f t="shared" si="17"/>
        <v>2400024</v>
      </c>
      <c r="AX87" s="218">
        <v>11061641.255516179</v>
      </c>
      <c r="AY87" s="218">
        <v>4099644.8</v>
      </c>
    </row>
    <row r="88" spans="1:51">
      <c r="A88" s="190">
        <v>41365</v>
      </c>
      <c r="B88" s="247">
        <f t="shared" si="12"/>
        <v>531872</v>
      </c>
      <c r="C88" s="240">
        <f t="shared" si="13"/>
        <v>488343</v>
      </c>
      <c r="D88" s="248">
        <v>480659</v>
      </c>
      <c r="E88" s="248">
        <v>7521</v>
      </c>
      <c r="F88" s="248">
        <v>0</v>
      </c>
      <c r="G88" s="248">
        <v>163</v>
      </c>
      <c r="H88" s="248">
        <v>43529</v>
      </c>
      <c r="I88" s="248">
        <v>1516</v>
      </c>
      <c r="J88" s="248">
        <v>180843</v>
      </c>
      <c r="K88" s="248">
        <v>79158</v>
      </c>
      <c r="L88" s="248">
        <v>83137</v>
      </c>
      <c r="M88" s="248">
        <v>5</v>
      </c>
      <c r="N88" s="248"/>
      <c r="O88" s="248"/>
      <c r="P88" s="248">
        <v>18</v>
      </c>
      <c r="Q88" s="248">
        <v>2068</v>
      </c>
      <c r="R88" s="248">
        <v>789</v>
      </c>
      <c r="S88" s="248">
        <v>961</v>
      </c>
      <c r="T88" s="248">
        <v>0</v>
      </c>
      <c r="U88" s="248">
        <v>0</v>
      </c>
      <c r="V88" s="248">
        <v>0</v>
      </c>
      <c r="W88" s="248">
        <f t="shared" si="10"/>
        <v>264397</v>
      </c>
      <c r="X88" s="240">
        <f t="shared" si="11"/>
        <v>268548</v>
      </c>
      <c r="Y88" s="249">
        <v>2268522.7881820174</v>
      </c>
      <c r="Z88" s="244">
        <v>27911.8</v>
      </c>
      <c r="AA88" s="221">
        <f t="shared" si="14"/>
        <v>3160911</v>
      </c>
      <c r="AB88" s="220">
        <f t="shared" si="15"/>
        <v>2976760</v>
      </c>
      <c r="AC88" s="218">
        <v>1937598</v>
      </c>
      <c r="AD88" s="218">
        <v>1027778</v>
      </c>
      <c r="AE88" s="218"/>
      <c r="AF88" s="218">
        <v>11384</v>
      </c>
      <c r="AG88" s="218">
        <v>184151</v>
      </c>
      <c r="AH88" s="218">
        <v>14696</v>
      </c>
      <c r="AI88" s="218">
        <v>1156088</v>
      </c>
      <c r="AJ88" s="218">
        <v>560122</v>
      </c>
      <c r="AK88" s="218">
        <v>648827</v>
      </c>
      <c r="AL88" s="218">
        <v>33</v>
      </c>
      <c r="AM88" s="218"/>
      <c r="AN88" s="218"/>
      <c r="AO88" s="218">
        <v>3920</v>
      </c>
      <c r="AP88" s="218">
        <v>403075</v>
      </c>
      <c r="AQ88" s="218">
        <v>144056</v>
      </c>
      <c r="AR88" s="218">
        <v>173024</v>
      </c>
      <c r="AS88" s="218">
        <v>23</v>
      </c>
      <c r="AT88" s="218"/>
      <c r="AU88" s="218"/>
      <c r="AV88" s="218">
        <f t="shared" si="16"/>
        <v>2282013</v>
      </c>
      <c r="AW88" s="220">
        <f t="shared" si="17"/>
        <v>2399686</v>
      </c>
      <c r="AX88" s="218">
        <v>11029008.331327084</v>
      </c>
      <c r="AY88" s="218">
        <v>4112638.5</v>
      </c>
    </row>
    <row r="89" spans="1:51">
      <c r="A89" s="190">
        <v>41334</v>
      </c>
      <c r="B89" s="247">
        <f t="shared" si="12"/>
        <v>529289</v>
      </c>
      <c r="C89" s="240">
        <f t="shared" si="13"/>
        <v>485263</v>
      </c>
      <c r="D89" s="248">
        <v>477561</v>
      </c>
      <c r="E89" s="248">
        <v>7535</v>
      </c>
      <c r="F89" s="248">
        <v>0</v>
      </c>
      <c r="G89" s="248">
        <v>167</v>
      </c>
      <c r="H89" s="248">
        <v>44026</v>
      </c>
      <c r="I89" s="248">
        <v>1506</v>
      </c>
      <c r="J89" s="248">
        <v>180458</v>
      </c>
      <c r="K89" s="248">
        <v>78844</v>
      </c>
      <c r="L89" s="248">
        <v>82724</v>
      </c>
      <c r="M89" s="248">
        <v>4</v>
      </c>
      <c r="N89" s="248"/>
      <c r="O89" s="248"/>
      <c r="P89" s="248">
        <v>18</v>
      </c>
      <c r="Q89" s="248">
        <v>2012</v>
      </c>
      <c r="R89" s="248">
        <v>780</v>
      </c>
      <c r="S89" s="248">
        <v>931</v>
      </c>
      <c r="T89" s="248">
        <v>0</v>
      </c>
      <c r="U89" s="248">
        <v>0</v>
      </c>
      <c r="V89" s="248">
        <v>0</v>
      </c>
      <c r="W89" s="248">
        <f t="shared" si="10"/>
        <v>263622</v>
      </c>
      <c r="X89" s="240">
        <f t="shared" si="11"/>
        <v>267653</v>
      </c>
      <c r="Y89" s="249">
        <v>2258859.7228533742</v>
      </c>
      <c r="Z89" s="244">
        <v>27806.2</v>
      </c>
      <c r="AA89" s="221">
        <f t="shared" si="14"/>
        <v>3159906</v>
      </c>
      <c r="AB89" s="220">
        <f t="shared" si="15"/>
        <v>2973096</v>
      </c>
      <c r="AC89" s="218">
        <v>1926744</v>
      </c>
      <c r="AD89" s="218">
        <v>1034903</v>
      </c>
      <c r="AE89" s="218"/>
      <c r="AF89" s="218">
        <v>11449</v>
      </c>
      <c r="AG89" s="218">
        <v>186810</v>
      </c>
      <c r="AH89" s="218">
        <v>14625</v>
      </c>
      <c r="AI89" s="218">
        <v>1153155</v>
      </c>
      <c r="AJ89" s="218">
        <v>557851</v>
      </c>
      <c r="AK89" s="218">
        <v>645290</v>
      </c>
      <c r="AL89" s="218">
        <v>27</v>
      </c>
      <c r="AM89" s="218"/>
      <c r="AN89" s="218"/>
      <c r="AO89" s="218">
        <v>3849</v>
      </c>
      <c r="AP89" s="218">
        <v>400755</v>
      </c>
      <c r="AQ89" s="218">
        <v>143033</v>
      </c>
      <c r="AR89" s="218">
        <v>171492</v>
      </c>
      <c r="AS89" s="218">
        <v>20</v>
      </c>
      <c r="AT89" s="218"/>
      <c r="AU89" s="218"/>
      <c r="AV89" s="218">
        <f t="shared" si="16"/>
        <v>2273315</v>
      </c>
      <c r="AW89" s="220">
        <f t="shared" si="17"/>
        <v>2389213</v>
      </c>
      <c r="AX89" s="218">
        <v>10985802.916013323</v>
      </c>
      <c r="AY89" s="218">
        <v>4127428.9999999986</v>
      </c>
    </row>
    <row r="90" spans="1:51">
      <c r="A90" s="190">
        <v>41306</v>
      </c>
      <c r="B90" s="247">
        <f t="shared" si="12"/>
        <v>527246.85314206372</v>
      </c>
      <c r="C90" s="240">
        <f t="shared" si="13"/>
        <v>482642.11437707563</v>
      </c>
      <c r="D90" s="248">
        <v>474864.5987369311</v>
      </c>
      <c r="E90" s="248">
        <v>7609</v>
      </c>
      <c r="F90" s="248">
        <v>0</v>
      </c>
      <c r="G90" s="248">
        <v>168.51564014450611</v>
      </c>
      <c r="H90" s="248">
        <v>44604.738764988135</v>
      </c>
      <c r="I90" s="248">
        <v>1495</v>
      </c>
      <c r="J90" s="248">
        <v>180258</v>
      </c>
      <c r="K90" s="248">
        <v>78505</v>
      </c>
      <c r="L90" s="248">
        <v>82424</v>
      </c>
      <c r="M90" s="248">
        <v>4</v>
      </c>
      <c r="N90" s="248"/>
      <c r="O90" s="248"/>
      <c r="P90" s="248">
        <v>18</v>
      </c>
      <c r="Q90" s="248">
        <v>1985</v>
      </c>
      <c r="R90" s="248">
        <v>767</v>
      </c>
      <c r="S90" s="248">
        <v>914</v>
      </c>
      <c r="T90" s="248">
        <v>0</v>
      </c>
      <c r="U90" s="248">
        <v>0</v>
      </c>
      <c r="V90" s="248">
        <v>0</v>
      </c>
      <c r="W90" s="248">
        <f t="shared" si="10"/>
        <v>263032</v>
      </c>
      <c r="X90" s="240">
        <f t="shared" si="11"/>
        <v>267098</v>
      </c>
      <c r="Y90" s="249">
        <v>2275868.327859459</v>
      </c>
      <c r="Z90" s="244">
        <v>27954.5</v>
      </c>
      <c r="AA90" s="221">
        <f t="shared" si="14"/>
        <v>3157813</v>
      </c>
      <c r="AB90" s="220">
        <f t="shared" si="15"/>
        <v>2969232</v>
      </c>
      <c r="AC90" s="218">
        <v>1915659.9999999998</v>
      </c>
      <c r="AD90" s="218">
        <v>1042120</v>
      </c>
      <c r="AE90" s="218"/>
      <c r="AF90" s="218">
        <v>11452.000000000002</v>
      </c>
      <c r="AG90" s="218">
        <v>188581.00000000003</v>
      </c>
      <c r="AH90" s="218">
        <v>14615</v>
      </c>
      <c r="AI90" s="218">
        <v>1151611</v>
      </c>
      <c r="AJ90" s="218">
        <v>555522</v>
      </c>
      <c r="AK90" s="218">
        <v>643661</v>
      </c>
      <c r="AL90" s="218">
        <v>26</v>
      </c>
      <c r="AM90" s="218"/>
      <c r="AN90" s="218"/>
      <c r="AO90" s="218">
        <v>3840</v>
      </c>
      <c r="AP90" s="218">
        <v>399279</v>
      </c>
      <c r="AQ90" s="218">
        <v>142089</v>
      </c>
      <c r="AR90" s="218">
        <v>170551</v>
      </c>
      <c r="AS90" s="218">
        <v>20</v>
      </c>
      <c r="AT90" s="218"/>
      <c r="AU90" s="218"/>
      <c r="AV90" s="218">
        <f t="shared" si="16"/>
        <v>2267002</v>
      </c>
      <c r="AW90" s="220">
        <f t="shared" si="17"/>
        <v>2383603</v>
      </c>
      <c r="AX90" s="218">
        <v>10945276.062921645</v>
      </c>
      <c r="AY90" s="218">
        <v>4145016.9000000022</v>
      </c>
    </row>
    <row r="91" spans="1:51">
      <c r="A91" s="190">
        <v>41275</v>
      </c>
      <c r="B91" s="247">
        <f t="shared" si="12"/>
        <v>524826</v>
      </c>
      <c r="C91" s="240">
        <f t="shared" si="13"/>
        <v>479521</v>
      </c>
      <c r="D91" s="248">
        <v>471639</v>
      </c>
      <c r="E91" s="248">
        <v>7715</v>
      </c>
      <c r="F91" s="248">
        <v>0</v>
      </c>
      <c r="G91" s="248">
        <v>167</v>
      </c>
      <c r="H91" s="248">
        <v>45305</v>
      </c>
      <c r="I91" s="248">
        <v>1469</v>
      </c>
      <c r="J91" s="248">
        <v>180017</v>
      </c>
      <c r="K91" s="248">
        <v>78126</v>
      </c>
      <c r="L91" s="248">
        <v>82160</v>
      </c>
      <c r="M91" s="248">
        <v>4</v>
      </c>
      <c r="N91" s="248"/>
      <c r="O91" s="248"/>
      <c r="P91" s="248">
        <v>18</v>
      </c>
      <c r="Q91" s="248">
        <v>1962</v>
      </c>
      <c r="R91" s="248">
        <v>757</v>
      </c>
      <c r="S91" s="248">
        <v>909</v>
      </c>
      <c r="T91" s="248">
        <v>0</v>
      </c>
      <c r="U91" s="248">
        <v>0</v>
      </c>
      <c r="V91" s="248">
        <v>0</v>
      </c>
      <c r="W91" s="248">
        <f t="shared" si="10"/>
        <v>262353</v>
      </c>
      <c r="X91" s="240">
        <f t="shared" si="11"/>
        <v>266539</v>
      </c>
      <c r="Y91" s="249">
        <v>2299607.7596688522</v>
      </c>
      <c r="Z91" s="244">
        <v>28219.200000000001</v>
      </c>
      <c r="AA91" s="221">
        <f t="shared" si="14"/>
        <v>3154419</v>
      </c>
      <c r="AB91" s="220">
        <f t="shared" si="15"/>
        <v>2963719</v>
      </c>
      <c r="AC91" s="218">
        <v>1902058</v>
      </c>
      <c r="AD91" s="218">
        <v>1050279</v>
      </c>
      <c r="AE91" s="218"/>
      <c r="AF91" s="218">
        <v>11382</v>
      </c>
      <c r="AG91" s="218">
        <v>190700</v>
      </c>
      <c r="AH91" s="218">
        <v>14505</v>
      </c>
      <c r="AI91" s="218">
        <v>1149402</v>
      </c>
      <c r="AJ91" s="218">
        <v>552939</v>
      </c>
      <c r="AK91" s="218">
        <v>642727</v>
      </c>
      <c r="AL91" s="218">
        <v>27</v>
      </c>
      <c r="AM91" s="218"/>
      <c r="AN91" s="218"/>
      <c r="AO91" s="218">
        <v>3788</v>
      </c>
      <c r="AP91" s="218">
        <v>397099</v>
      </c>
      <c r="AQ91" s="218">
        <v>141002</v>
      </c>
      <c r="AR91" s="218">
        <v>169737</v>
      </c>
      <c r="AS91" s="218">
        <v>20</v>
      </c>
      <c r="AT91" s="218"/>
      <c r="AU91" s="218"/>
      <c r="AV91" s="218">
        <f t="shared" si="16"/>
        <v>2258782</v>
      </c>
      <c r="AW91" s="220">
        <f t="shared" si="17"/>
        <v>2377305</v>
      </c>
      <c r="AX91" s="218">
        <v>10893785.379591649</v>
      </c>
      <c r="AY91" s="218">
        <v>4163971.8999999985</v>
      </c>
    </row>
    <row r="92" spans="1:51">
      <c r="A92" s="190">
        <v>41244</v>
      </c>
      <c r="B92" s="247">
        <f t="shared" si="12"/>
        <v>524613</v>
      </c>
      <c r="C92" s="240">
        <f t="shared" si="13"/>
        <v>478376</v>
      </c>
      <c r="D92" s="248">
        <v>470456</v>
      </c>
      <c r="E92" s="248">
        <v>7753</v>
      </c>
      <c r="F92" s="248">
        <v>0</v>
      </c>
      <c r="G92" s="248">
        <v>167</v>
      </c>
      <c r="H92" s="248">
        <v>46237</v>
      </c>
      <c r="I92" s="248">
        <v>1622</v>
      </c>
      <c r="J92" s="248">
        <v>181919</v>
      </c>
      <c r="K92" s="248">
        <v>77271</v>
      </c>
      <c r="L92" s="248">
        <v>95894</v>
      </c>
      <c r="M92" s="248">
        <v>4</v>
      </c>
      <c r="N92" s="248"/>
      <c r="O92" s="248"/>
      <c r="P92" s="248">
        <v>19</v>
      </c>
      <c r="Q92" s="248">
        <v>1962</v>
      </c>
      <c r="R92" s="248">
        <v>733</v>
      </c>
      <c r="S92" s="248">
        <v>1009</v>
      </c>
      <c r="T92" s="248">
        <v>0</v>
      </c>
      <c r="U92" s="248">
        <v>0</v>
      </c>
      <c r="V92" s="248">
        <v>0</v>
      </c>
      <c r="W92" s="248">
        <f t="shared" si="10"/>
        <v>263530</v>
      </c>
      <c r="X92" s="240">
        <f t="shared" si="11"/>
        <v>282429</v>
      </c>
      <c r="Y92" s="249">
        <v>2296131.2060588216</v>
      </c>
      <c r="Z92" s="244">
        <v>28435.7</v>
      </c>
      <c r="AA92" s="221">
        <f t="shared" si="14"/>
        <v>3162914</v>
      </c>
      <c r="AB92" s="220">
        <f t="shared" si="15"/>
        <v>2967357</v>
      </c>
      <c r="AC92" s="218">
        <v>1899053</v>
      </c>
      <c r="AD92" s="218">
        <v>1056852</v>
      </c>
      <c r="AE92" s="218"/>
      <c r="AF92" s="218">
        <v>11452</v>
      </c>
      <c r="AG92" s="218">
        <v>195557</v>
      </c>
      <c r="AH92" s="218">
        <v>15367</v>
      </c>
      <c r="AI92" s="218">
        <v>1157099</v>
      </c>
      <c r="AJ92" s="218">
        <v>547424</v>
      </c>
      <c r="AK92" s="218">
        <v>713528</v>
      </c>
      <c r="AL92" s="218">
        <v>25</v>
      </c>
      <c r="AM92" s="218"/>
      <c r="AN92" s="218"/>
      <c r="AO92" s="218">
        <v>3991</v>
      </c>
      <c r="AP92" s="218">
        <v>396631</v>
      </c>
      <c r="AQ92" s="218">
        <v>138747</v>
      </c>
      <c r="AR92" s="218">
        <v>182646</v>
      </c>
      <c r="AS92" s="218">
        <v>20</v>
      </c>
      <c r="AT92" s="218"/>
      <c r="AU92" s="218"/>
      <c r="AV92" s="218">
        <f t="shared" si="16"/>
        <v>2259304</v>
      </c>
      <c r="AW92" s="220">
        <f t="shared" si="17"/>
        <v>2469307</v>
      </c>
      <c r="AX92" s="218">
        <v>10988794.807184648</v>
      </c>
      <c r="AY92" s="218">
        <v>4196124.6000000006</v>
      </c>
    </row>
    <row r="93" spans="1:51">
      <c r="A93" s="190">
        <v>41214</v>
      </c>
      <c r="B93" s="247">
        <f t="shared" si="12"/>
        <v>531832</v>
      </c>
      <c r="C93" s="240">
        <f t="shared" si="13"/>
        <v>483952</v>
      </c>
      <c r="D93" s="248">
        <v>475869</v>
      </c>
      <c r="E93" s="248">
        <v>7906</v>
      </c>
      <c r="F93" s="248">
        <v>0</v>
      </c>
      <c r="G93" s="248">
        <v>177</v>
      </c>
      <c r="H93" s="248">
        <v>47880</v>
      </c>
      <c r="I93" s="248">
        <v>1634</v>
      </c>
      <c r="J93" s="248">
        <v>182154</v>
      </c>
      <c r="K93" s="248">
        <v>76853</v>
      </c>
      <c r="L93" s="248">
        <v>94366</v>
      </c>
      <c r="M93" s="248">
        <v>4</v>
      </c>
      <c r="N93" s="248"/>
      <c r="O93" s="248"/>
      <c r="P93" s="248">
        <v>20</v>
      </c>
      <c r="Q93" s="248">
        <v>1962</v>
      </c>
      <c r="R93" s="248">
        <v>723</v>
      </c>
      <c r="S93" s="248">
        <v>979</v>
      </c>
      <c r="T93" s="248">
        <v>0</v>
      </c>
      <c r="U93" s="248">
        <v>0</v>
      </c>
      <c r="V93" s="248">
        <v>0</v>
      </c>
      <c r="W93" s="248">
        <f t="shared" si="10"/>
        <v>263350</v>
      </c>
      <c r="X93" s="240">
        <f t="shared" si="11"/>
        <v>281119</v>
      </c>
      <c r="Y93" s="249">
        <v>2287224.4329976412</v>
      </c>
      <c r="Z93" s="244">
        <v>28867.200000000001</v>
      </c>
      <c r="AA93" s="221">
        <f t="shared" si="14"/>
        <v>3205402</v>
      </c>
      <c r="AB93" s="220">
        <f t="shared" si="15"/>
        <v>3004914</v>
      </c>
      <c r="AC93" s="218">
        <v>1922153</v>
      </c>
      <c r="AD93" s="218">
        <v>1071133</v>
      </c>
      <c r="AE93" s="218"/>
      <c r="AF93" s="218">
        <v>11628</v>
      </c>
      <c r="AG93" s="218">
        <v>200488</v>
      </c>
      <c r="AH93" s="218">
        <v>15618</v>
      </c>
      <c r="AI93" s="218">
        <v>1158417</v>
      </c>
      <c r="AJ93" s="218">
        <v>544896</v>
      </c>
      <c r="AK93" s="218">
        <v>698788</v>
      </c>
      <c r="AL93" s="218">
        <v>25</v>
      </c>
      <c r="AM93" s="218"/>
      <c r="AN93" s="218"/>
      <c r="AO93" s="218">
        <v>3958</v>
      </c>
      <c r="AP93" s="218">
        <v>395679</v>
      </c>
      <c r="AQ93" s="218">
        <v>137713</v>
      </c>
      <c r="AR93" s="218">
        <v>179475</v>
      </c>
      <c r="AS93" s="218">
        <v>19</v>
      </c>
      <c r="AT93" s="218"/>
      <c r="AU93" s="218"/>
      <c r="AV93" s="218">
        <f t="shared" si="16"/>
        <v>2256325</v>
      </c>
      <c r="AW93" s="220">
        <f t="shared" si="17"/>
        <v>2451979</v>
      </c>
      <c r="AX93" s="218">
        <v>11078231.726651888</v>
      </c>
      <c r="AY93" s="218">
        <v>4233713.9000000004</v>
      </c>
    </row>
    <row r="94" spans="1:51">
      <c r="A94" s="190">
        <v>41183</v>
      </c>
      <c r="B94" s="247">
        <f t="shared" si="12"/>
        <v>531008</v>
      </c>
      <c r="C94" s="240">
        <f t="shared" si="13"/>
        <v>482093</v>
      </c>
      <c r="D94" s="248">
        <v>474093</v>
      </c>
      <c r="E94" s="248">
        <v>7822</v>
      </c>
      <c r="F94" s="248">
        <v>0</v>
      </c>
      <c r="G94" s="248">
        <v>178</v>
      </c>
      <c r="H94" s="248">
        <v>48915</v>
      </c>
      <c r="I94" s="248">
        <v>1656</v>
      </c>
      <c r="J94" s="248">
        <v>182176</v>
      </c>
      <c r="K94" s="248">
        <v>76360</v>
      </c>
      <c r="L94" s="248">
        <v>93390</v>
      </c>
      <c r="M94" s="248">
        <v>4</v>
      </c>
      <c r="N94" s="248"/>
      <c r="O94" s="248"/>
      <c r="P94" s="248">
        <v>20</v>
      </c>
      <c r="Q94" s="248">
        <v>1964</v>
      </c>
      <c r="R94" s="248">
        <v>706</v>
      </c>
      <c r="S94" s="248">
        <v>963</v>
      </c>
      <c r="T94" s="248">
        <v>0</v>
      </c>
      <c r="U94" s="248">
        <v>0</v>
      </c>
      <c r="V94" s="248">
        <v>0</v>
      </c>
      <c r="W94" s="248">
        <f t="shared" si="10"/>
        <v>262886</v>
      </c>
      <c r="X94" s="240">
        <f t="shared" si="11"/>
        <v>280173</v>
      </c>
      <c r="Y94" s="249">
        <v>2260506.756567298</v>
      </c>
      <c r="Z94" s="244">
        <v>28603.4</v>
      </c>
      <c r="AA94" s="221">
        <f t="shared" si="14"/>
        <v>3218136</v>
      </c>
      <c r="AB94" s="220">
        <f t="shared" si="15"/>
        <v>3013973</v>
      </c>
      <c r="AC94" s="218">
        <v>1923065</v>
      </c>
      <c r="AD94" s="218">
        <v>1079239</v>
      </c>
      <c r="AE94" s="218"/>
      <c r="AF94" s="218">
        <v>11669</v>
      </c>
      <c r="AG94" s="218">
        <v>204163</v>
      </c>
      <c r="AH94" s="218">
        <v>15695</v>
      </c>
      <c r="AI94" s="218">
        <v>1157664</v>
      </c>
      <c r="AJ94" s="218">
        <v>542652</v>
      </c>
      <c r="AK94" s="218">
        <v>692472</v>
      </c>
      <c r="AL94" s="218">
        <v>23</v>
      </c>
      <c r="AM94" s="218"/>
      <c r="AN94" s="218"/>
      <c r="AO94" s="218">
        <v>3913</v>
      </c>
      <c r="AP94" s="218">
        <v>394738</v>
      </c>
      <c r="AQ94" s="218">
        <v>136910</v>
      </c>
      <c r="AR94" s="218">
        <v>178006</v>
      </c>
      <c r="AS94" s="218">
        <v>18</v>
      </c>
      <c r="AT94" s="218"/>
      <c r="AU94" s="218"/>
      <c r="AV94" s="218">
        <f t="shared" si="16"/>
        <v>2251613</v>
      </c>
      <c r="AW94" s="220">
        <f t="shared" si="17"/>
        <v>2442529</v>
      </c>
      <c r="AX94" s="218">
        <v>11085516.924052583</v>
      </c>
      <c r="AY94" s="218">
        <v>4254473.3</v>
      </c>
    </row>
    <row r="95" spans="1:51">
      <c r="A95" s="190">
        <v>41153</v>
      </c>
      <c r="B95" s="247">
        <f t="shared" si="12"/>
        <v>528313</v>
      </c>
      <c r="C95" s="240">
        <f t="shared" si="13"/>
        <v>478469</v>
      </c>
      <c r="D95" s="248">
        <v>470514</v>
      </c>
      <c r="E95" s="248">
        <v>7780</v>
      </c>
      <c r="F95" s="248">
        <v>0</v>
      </c>
      <c r="G95" s="248">
        <v>175</v>
      </c>
      <c r="H95" s="248">
        <v>49844</v>
      </c>
      <c r="I95" s="248">
        <v>1634</v>
      </c>
      <c r="J95" s="248">
        <v>181799</v>
      </c>
      <c r="K95" s="248">
        <v>76370</v>
      </c>
      <c r="L95" s="248">
        <v>94588</v>
      </c>
      <c r="M95" s="248">
        <v>4</v>
      </c>
      <c r="N95" s="248"/>
      <c r="O95" s="248"/>
      <c r="P95" s="248">
        <v>20</v>
      </c>
      <c r="Q95" s="248">
        <v>1956</v>
      </c>
      <c r="R95" s="248">
        <v>703</v>
      </c>
      <c r="S95" s="248">
        <v>7868</v>
      </c>
      <c r="T95" s="248">
        <v>0</v>
      </c>
      <c r="U95" s="248">
        <v>0</v>
      </c>
      <c r="V95" s="248">
        <v>0</v>
      </c>
      <c r="W95" s="248">
        <f t="shared" si="10"/>
        <v>262486</v>
      </c>
      <c r="X95" s="240">
        <f t="shared" si="11"/>
        <v>287869</v>
      </c>
      <c r="Y95" s="249">
        <v>2280203.7672509751</v>
      </c>
      <c r="Z95" s="244">
        <v>35365.599999999999</v>
      </c>
      <c r="AA95" s="221">
        <f t="shared" si="14"/>
        <v>3244442</v>
      </c>
      <c r="AB95" s="220">
        <f t="shared" si="15"/>
        <v>3035071</v>
      </c>
      <c r="AC95" s="218">
        <v>1926079</v>
      </c>
      <c r="AD95" s="218">
        <v>1097163</v>
      </c>
      <c r="AE95" s="218"/>
      <c r="AF95" s="218">
        <v>11829</v>
      </c>
      <c r="AG95" s="218">
        <v>209371</v>
      </c>
      <c r="AH95" s="218">
        <v>15448</v>
      </c>
      <c r="AI95" s="218">
        <v>1154848</v>
      </c>
      <c r="AJ95" s="218">
        <v>542688</v>
      </c>
      <c r="AK95" s="218">
        <v>705872</v>
      </c>
      <c r="AL95" s="218">
        <v>23</v>
      </c>
      <c r="AM95" s="218"/>
      <c r="AN95" s="218"/>
      <c r="AO95" s="218">
        <v>3891</v>
      </c>
      <c r="AP95" s="218">
        <v>394512</v>
      </c>
      <c r="AQ95" s="218">
        <v>136915</v>
      </c>
      <c r="AR95" s="218">
        <v>180183</v>
      </c>
      <c r="AS95" s="218">
        <v>18</v>
      </c>
      <c r="AT95" s="218"/>
      <c r="AU95" s="218"/>
      <c r="AV95" s="218">
        <f t="shared" si="16"/>
        <v>2248343</v>
      </c>
      <c r="AW95" s="220">
        <f t="shared" si="17"/>
        <v>2454795</v>
      </c>
      <c r="AX95" s="218">
        <v>11121095.467920594</v>
      </c>
      <c r="AY95" s="218">
        <v>4309892.6999999993</v>
      </c>
    </row>
    <row r="96" spans="1:51">
      <c r="A96" s="190">
        <v>41122</v>
      </c>
      <c r="B96" s="247">
        <f t="shared" si="12"/>
        <v>521041</v>
      </c>
      <c r="C96" s="240">
        <f t="shared" si="13"/>
        <v>471436</v>
      </c>
      <c r="D96" s="248">
        <v>463300</v>
      </c>
      <c r="E96" s="248">
        <v>7923</v>
      </c>
      <c r="F96" s="248">
        <v>0</v>
      </c>
      <c r="G96" s="248">
        <v>213</v>
      </c>
      <c r="H96" s="248">
        <v>49605</v>
      </c>
      <c r="I96" s="248">
        <v>1642</v>
      </c>
      <c r="J96" s="248">
        <v>181910</v>
      </c>
      <c r="K96" s="248">
        <v>76038</v>
      </c>
      <c r="L96" s="248">
        <v>93623</v>
      </c>
      <c r="M96" s="248">
        <v>4</v>
      </c>
      <c r="N96" s="248"/>
      <c r="O96" s="248"/>
      <c r="P96" s="248">
        <v>20</v>
      </c>
      <c r="Q96" s="248">
        <v>1942</v>
      </c>
      <c r="R96" s="248">
        <v>693</v>
      </c>
      <c r="S96" s="248">
        <v>958</v>
      </c>
      <c r="T96" s="248">
        <v>0</v>
      </c>
      <c r="U96" s="248">
        <v>0</v>
      </c>
      <c r="V96" s="248">
        <v>0</v>
      </c>
      <c r="W96" s="248">
        <f t="shared" si="10"/>
        <v>262249</v>
      </c>
      <c r="X96" s="240">
        <f t="shared" si="11"/>
        <v>280099</v>
      </c>
      <c r="Y96" s="249">
        <v>2272224.7301124195</v>
      </c>
      <c r="Z96" s="244">
        <v>28855.200000000001</v>
      </c>
      <c r="AA96" s="221">
        <f t="shared" si="14"/>
        <v>3250360</v>
      </c>
      <c r="AB96" s="220">
        <f t="shared" si="15"/>
        <v>3038438</v>
      </c>
      <c r="AC96" s="218">
        <v>1925408</v>
      </c>
      <c r="AD96" s="218">
        <v>1101083</v>
      </c>
      <c r="AE96" s="218"/>
      <c r="AF96" s="218">
        <v>11947</v>
      </c>
      <c r="AG96" s="218">
        <v>211922</v>
      </c>
      <c r="AH96" s="218">
        <v>15555</v>
      </c>
      <c r="AI96" s="218">
        <v>1155409</v>
      </c>
      <c r="AJ96" s="218">
        <v>539825</v>
      </c>
      <c r="AK96" s="218">
        <v>699153</v>
      </c>
      <c r="AL96" s="218">
        <v>21</v>
      </c>
      <c r="AM96" s="218"/>
      <c r="AN96" s="218"/>
      <c r="AO96" s="218">
        <v>3851</v>
      </c>
      <c r="AP96" s="218">
        <v>393932</v>
      </c>
      <c r="AQ96" s="218">
        <v>135726</v>
      </c>
      <c r="AR96" s="218">
        <v>178193</v>
      </c>
      <c r="AS96" s="218">
        <v>17</v>
      </c>
      <c r="AT96" s="218"/>
      <c r="AU96" s="218"/>
      <c r="AV96" s="218">
        <f t="shared" si="16"/>
        <v>2244336</v>
      </c>
      <c r="AW96" s="220">
        <f t="shared" si="17"/>
        <v>2446131</v>
      </c>
      <c r="AX96" s="218">
        <v>11136061.709829452</v>
      </c>
      <c r="AY96" s="218">
        <v>4318343.7</v>
      </c>
    </row>
    <row r="97" spans="1:51">
      <c r="A97" s="190">
        <v>41091</v>
      </c>
      <c r="B97" s="247">
        <f t="shared" si="12"/>
        <v>526446</v>
      </c>
      <c r="C97" s="240">
        <f t="shared" si="13"/>
        <v>474971</v>
      </c>
      <c r="D97" s="248">
        <v>466869</v>
      </c>
      <c r="E97" s="248">
        <v>7916</v>
      </c>
      <c r="F97" s="248">
        <v>0</v>
      </c>
      <c r="G97" s="248">
        <v>186</v>
      </c>
      <c r="H97" s="248">
        <v>51475</v>
      </c>
      <c r="I97" s="248">
        <v>1667</v>
      </c>
      <c r="J97" s="248">
        <v>182263</v>
      </c>
      <c r="K97" s="248">
        <v>75468</v>
      </c>
      <c r="L97" s="248">
        <v>93585</v>
      </c>
      <c r="M97" s="248">
        <v>4</v>
      </c>
      <c r="N97" s="248"/>
      <c r="O97" s="248"/>
      <c r="P97" s="248">
        <v>20</v>
      </c>
      <c r="Q97" s="248">
        <v>1935</v>
      </c>
      <c r="R97" s="248">
        <v>678</v>
      </c>
      <c r="S97" s="248">
        <v>933</v>
      </c>
      <c r="T97" s="248">
        <v>0</v>
      </c>
      <c r="U97" s="248">
        <v>0</v>
      </c>
      <c r="V97" s="248">
        <v>0</v>
      </c>
      <c r="W97" s="248">
        <f t="shared" si="10"/>
        <v>262035</v>
      </c>
      <c r="X97" s="240">
        <f t="shared" si="11"/>
        <v>280407</v>
      </c>
      <c r="Y97" s="249">
        <v>2325071.4028056902</v>
      </c>
      <c r="Z97" s="244">
        <v>28794.5</v>
      </c>
      <c r="AA97" s="221">
        <f t="shared" si="14"/>
        <v>3260111</v>
      </c>
      <c r="AB97" s="220">
        <f t="shared" si="15"/>
        <v>3042931</v>
      </c>
      <c r="AC97" s="218">
        <v>1926901</v>
      </c>
      <c r="AD97" s="218">
        <v>1103934</v>
      </c>
      <c r="AE97" s="218"/>
      <c r="AF97" s="218">
        <v>12096</v>
      </c>
      <c r="AG97" s="218">
        <v>217180</v>
      </c>
      <c r="AH97" s="218">
        <v>15455</v>
      </c>
      <c r="AI97" s="218">
        <v>1154456</v>
      </c>
      <c r="AJ97" s="218">
        <v>536437</v>
      </c>
      <c r="AK97" s="218">
        <v>701032</v>
      </c>
      <c r="AL97" s="218">
        <v>20</v>
      </c>
      <c r="AM97" s="218"/>
      <c r="AN97" s="218"/>
      <c r="AO97" s="218">
        <v>3812</v>
      </c>
      <c r="AP97" s="218">
        <v>393520</v>
      </c>
      <c r="AQ97" s="218">
        <v>134406</v>
      </c>
      <c r="AR97" s="218">
        <v>177495</v>
      </c>
      <c r="AS97" s="218">
        <v>16</v>
      </c>
      <c r="AT97" s="218"/>
      <c r="AU97" s="218"/>
      <c r="AV97" s="218">
        <f t="shared" si="16"/>
        <v>2238122</v>
      </c>
      <c r="AW97" s="220">
        <f t="shared" si="17"/>
        <v>2445806</v>
      </c>
      <c r="AX97" s="218">
        <v>11145330.780160654</v>
      </c>
      <c r="AY97" s="218">
        <v>4325235</v>
      </c>
    </row>
    <row r="98" spans="1:51">
      <c r="A98" s="190">
        <v>41061</v>
      </c>
      <c r="B98" s="247">
        <f t="shared" si="12"/>
        <v>524996</v>
      </c>
      <c r="C98" s="240">
        <f t="shared" si="13"/>
        <v>472534</v>
      </c>
      <c r="D98" s="248">
        <v>464441</v>
      </c>
      <c r="E98" s="248">
        <v>7905</v>
      </c>
      <c r="F98" s="248">
        <v>0</v>
      </c>
      <c r="G98" s="248">
        <v>188</v>
      </c>
      <c r="H98" s="248">
        <v>52462</v>
      </c>
      <c r="I98" s="248">
        <v>1568</v>
      </c>
      <c r="J98" s="248">
        <v>180506</v>
      </c>
      <c r="K98" s="248">
        <v>75238</v>
      </c>
      <c r="L98" s="248">
        <v>94394</v>
      </c>
      <c r="M98" s="248">
        <v>3</v>
      </c>
      <c r="N98" s="248"/>
      <c r="O98" s="248"/>
      <c r="P98" s="248">
        <v>20</v>
      </c>
      <c r="Q98" s="248">
        <v>1919</v>
      </c>
      <c r="R98" s="248">
        <v>670</v>
      </c>
      <c r="S98" s="248">
        <v>918</v>
      </c>
      <c r="T98" s="248">
        <v>0</v>
      </c>
      <c r="U98" s="248">
        <v>0</v>
      </c>
      <c r="V98" s="248">
        <v>0</v>
      </c>
      <c r="W98" s="248">
        <f t="shared" si="10"/>
        <v>259924</v>
      </c>
      <c r="X98" s="240">
        <f t="shared" si="11"/>
        <v>279328</v>
      </c>
      <c r="Y98" s="249">
        <v>2296570.7921667811</v>
      </c>
      <c r="Z98" s="244">
        <v>28712.9</v>
      </c>
      <c r="AA98" s="221">
        <f t="shared" si="14"/>
        <v>3261208</v>
      </c>
      <c r="AB98" s="220">
        <f t="shared" si="15"/>
        <v>3040162</v>
      </c>
      <c r="AC98" s="218">
        <v>1923554</v>
      </c>
      <c r="AD98" s="218">
        <v>1104403</v>
      </c>
      <c r="AE98" s="218"/>
      <c r="AF98" s="218">
        <v>12205</v>
      </c>
      <c r="AG98" s="218">
        <v>221046</v>
      </c>
      <c r="AH98" s="218">
        <v>15073</v>
      </c>
      <c r="AI98" s="218">
        <v>1148652</v>
      </c>
      <c r="AJ98" s="218">
        <v>535048</v>
      </c>
      <c r="AK98" s="218">
        <v>707720</v>
      </c>
      <c r="AL98" s="218">
        <v>19</v>
      </c>
      <c r="AM98" s="218"/>
      <c r="AN98" s="218"/>
      <c r="AO98" s="218">
        <v>3706</v>
      </c>
      <c r="AP98" s="218">
        <v>392173</v>
      </c>
      <c r="AQ98" s="218">
        <v>133851</v>
      </c>
      <c r="AR98" s="218">
        <v>177957</v>
      </c>
      <c r="AS98" s="218">
        <v>15</v>
      </c>
      <c r="AT98" s="218"/>
      <c r="AU98" s="218"/>
      <c r="AV98" s="218">
        <f t="shared" si="16"/>
        <v>2228537</v>
      </c>
      <c r="AW98" s="220">
        <f t="shared" si="17"/>
        <v>2445315</v>
      </c>
      <c r="AX98" s="218">
        <v>11138633.158402747</v>
      </c>
      <c r="AY98" s="218">
        <v>4324009.3000000007</v>
      </c>
    </row>
    <row r="99" spans="1:51">
      <c r="A99" s="190">
        <v>41030</v>
      </c>
      <c r="B99" s="247">
        <f t="shared" si="12"/>
        <v>544058</v>
      </c>
      <c r="C99" s="240">
        <f t="shared" si="13"/>
        <v>487748</v>
      </c>
      <c r="D99" s="248">
        <v>475635</v>
      </c>
      <c r="E99" s="248">
        <v>11824</v>
      </c>
      <c r="F99" s="248">
        <v>0</v>
      </c>
      <c r="G99" s="248">
        <v>289</v>
      </c>
      <c r="H99" s="248">
        <v>56310</v>
      </c>
      <c r="I99" s="248">
        <v>1576</v>
      </c>
      <c r="J99" s="248">
        <v>180619</v>
      </c>
      <c r="K99" s="248">
        <v>74975</v>
      </c>
      <c r="L99" s="248">
        <v>93913</v>
      </c>
      <c r="M99" s="248">
        <v>3</v>
      </c>
      <c r="N99" s="248"/>
      <c r="O99" s="248"/>
      <c r="P99" s="248">
        <v>19</v>
      </c>
      <c r="Q99" s="248">
        <v>1914</v>
      </c>
      <c r="R99" s="248">
        <v>667</v>
      </c>
      <c r="S99" s="248">
        <v>915</v>
      </c>
      <c r="T99" s="248">
        <v>0</v>
      </c>
      <c r="U99" s="248">
        <v>0</v>
      </c>
      <c r="V99" s="248">
        <v>0</v>
      </c>
      <c r="W99" s="248">
        <f t="shared" si="10"/>
        <v>259773</v>
      </c>
      <c r="X99" s="240">
        <f t="shared" si="11"/>
        <v>278959</v>
      </c>
      <c r="Y99" s="249">
        <v>2248109.0736758029</v>
      </c>
      <c r="Z99" s="244">
        <v>40453.9</v>
      </c>
      <c r="AA99" s="221">
        <f t="shared" si="14"/>
        <v>3270810</v>
      </c>
      <c r="AB99" s="220">
        <f t="shared" si="15"/>
        <v>3044795</v>
      </c>
      <c r="AC99" s="218">
        <v>1918890</v>
      </c>
      <c r="AD99" s="218">
        <v>1113613</v>
      </c>
      <c r="AE99" s="218"/>
      <c r="AF99" s="218">
        <v>12292</v>
      </c>
      <c r="AG99" s="218">
        <v>226015</v>
      </c>
      <c r="AH99" s="218">
        <v>15039</v>
      </c>
      <c r="AI99" s="218">
        <v>1147557</v>
      </c>
      <c r="AJ99" s="218">
        <v>532420</v>
      </c>
      <c r="AK99" s="218">
        <v>705180</v>
      </c>
      <c r="AL99" s="218">
        <v>20</v>
      </c>
      <c r="AM99" s="218"/>
      <c r="AN99" s="218"/>
      <c r="AO99" s="218">
        <v>3663</v>
      </c>
      <c r="AP99" s="218">
        <v>390898</v>
      </c>
      <c r="AQ99" s="218">
        <v>132724</v>
      </c>
      <c r="AR99" s="218">
        <v>176295</v>
      </c>
      <c r="AS99" s="218">
        <v>15</v>
      </c>
      <c r="AT99" s="218"/>
      <c r="AU99" s="218"/>
      <c r="AV99" s="218">
        <f t="shared" si="16"/>
        <v>2222336</v>
      </c>
      <c r="AW99" s="220">
        <f t="shared" si="17"/>
        <v>2438667</v>
      </c>
      <c r="AX99" s="218">
        <v>11135600.494753446</v>
      </c>
      <c r="AY99" s="218">
        <v>4347192.2999999989</v>
      </c>
    </row>
    <row r="100" spans="1:51">
      <c r="A100" s="190">
        <v>41000</v>
      </c>
      <c r="B100" s="247">
        <f t="shared" si="12"/>
        <v>532276</v>
      </c>
      <c r="C100" s="240">
        <f t="shared" si="13"/>
        <v>474757</v>
      </c>
      <c r="D100" s="248">
        <v>466731</v>
      </c>
      <c r="E100" s="248">
        <v>7839</v>
      </c>
      <c r="F100" s="248">
        <v>0</v>
      </c>
      <c r="G100" s="248">
        <v>187</v>
      </c>
      <c r="H100" s="248">
        <v>57519</v>
      </c>
      <c r="I100" s="248">
        <v>1601</v>
      </c>
      <c r="J100" s="248">
        <v>180722</v>
      </c>
      <c r="K100" s="248">
        <v>74668</v>
      </c>
      <c r="L100" s="248">
        <v>92483</v>
      </c>
      <c r="M100" s="248">
        <v>2</v>
      </c>
      <c r="N100" s="248"/>
      <c r="O100" s="248"/>
      <c r="P100" s="248">
        <v>18</v>
      </c>
      <c r="Q100" s="248">
        <v>1887</v>
      </c>
      <c r="R100" s="248">
        <v>662</v>
      </c>
      <c r="S100" s="248">
        <v>889</v>
      </c>
      <c r="T100" s="248">
        <v>0</v>
      </c>
      <c r="U100" s="248">
        <v>0</v>
      </c>
      <c r="V100" s="248">
        <v>0</v>
      </c>
      <c r="W100" s="248">
        <f t="shared" si="10"/>
        <v>259560</v>
      </c>
      <c r="X100" s="240">
        <f t="shared" si="11"/>
        <v>277602</v>
      </c>
      <c r="Y100" s="249">
        <v>2229117.4818164445</v>
      </c>
      <c r="Z100" s="244">
        <v>28413.7</v>
      </c>
      <c r="AA100" s="221">
        <f t="shared" si="14"/>
        <v>3295664</v>
      </c>
      <c r="AB100" s="220">
        <f t="shared" si="15"/>
        <v>3058583</v>
      </c>
      <c r="AC100" s="218">
        <v>1925043</v>
      </c>
      <c r="AD100" s="218">
        <v>1121103</v>
      </c>
      <c r="AE100" s="218"/>
      <c r="AF100" s="218">
        <v>12437</v>
      </c>
      <c r="AG100" s="218">
        <v>237081</v>
      </c>
      <c r="AH100" s="218">
        <v>15225</v>
      </c>
      <c r="AI100" s="218">
        <v>1148572</v>
      </c>
      <c r="AJ100" s="218">
        <v>529764</v>
      </c>
      <c r="AK100" s="218">
        <v>693697</v>
      </c>
      <c r="AL100" s="218">
        <v>18</v>
      </c>
      <c r="AM100" s="218"/>
      <c r="AN100" s="218"/>
      <c r="AO100" s="218">
        <v>3607</v>
      </c>
      <c r="AP100" s="218">
        <v>389797</v>
      </c>
      <c r="AQ100" s="218">
        <v>131627</v>
      </c>
      <c r="AR100" s="218">
        <v>173629</v>
      </c>
      <c r="AS100" s="218">
        <v>14</v>
      </c>
      <c r="AT100" s="218"/>
      <c r="AU100" s="218"/>
      <c r="AV100" s="218">
        <f t="shared" si="16"/>
        <v>2218624</v>
      </c>
      <c r="AW100" s="220">
        <f t="shared" si="17"/>
        <v>2424559</v>
      </c>
      <c r="AX100" s="218">
        <v>11196841.255328225</v>
      </c>
      <c r="AY100" s="218">
        <v>4364543.2</v>
      </c>
    </row>
    <row r="101" spans="1:51">
      <c r="A101" s="190">
        <v>40969</v>
      </c>
      <c r="B101" s="247">
        <f t="shared" si="12"/>
        <v>518720</v>
      </c>
      <c r="C101" s="240">
        <f t="shared" si="13"/>
        <v>461672</v>
      </c>
      <c r="D101" s="248">
        <v>453517</v>
      </c>
      <c r="E101" s="248">
        <v>7968</v>
      </c>
      <c r="F101" s="248">
        <v>0</v>
      </c>
      <c r="G101" s="248">
        <v>187</v>
      </c>
      <c r="H101" s="248">
        <v>57048</v>
      </c>
      <c r="I101" s="248">
        <v>1576</v>
      </c>
      <c r="J101" s="248">
        <v>180098</v>
      </c>
      <c r="K101" s="248">
        <v>75508</v>
      </c>
      <c r="L101" s="248">
        <v>93300</v>
      </c>
      <c r="M101" s="248">
        <v>2</v>
      </c>
      <c r="N101" s="248"/>
      <c r="O101" s="248"/>
      <c r="P101" s="248">
        <v>19</v>
      </c>
      <c r="Q101" s="248">
        <v>1953</v>
      </c>
      <c r="R101" s="248">
        <v>1000</v>
      </c>
      <c r="S101" s="248">
        <v>1354</v>
      </c>
      <c r="T101" s="248">
        <v>0</v>
      </c>
      <c r="U101" s="248">
        <v>0</v>
      </c>
      <c r="V101" s="248">
        <v>0</v>
      </c>
      <c r="W101" s="248">
        <f t="shared" si="10"/>
        <v>260156</v>
      </c>
      <c r="X101" s="240">
        <f t="shared" si="11"/>
        <v>278302</v>
      </c>
      <c r="Y101" s="249">
        <v>2211422.0014677183</v>
      </c>
      <c r="Z101" s="244">
        <v>29406.799999999999</v>
      </c>
      <c r="AA101" s="221">
        <f t="shared" si="14"/>
        <v>3314099</v>
      </c>
      <c r="AB101" s="220">
        <f t="shared" si="15"/>
        <v>3068170</v>
      </c>
      <c r="AC101" s="218">
        <v>1919489</v>
      </c>
      <c r="AD101" s="218">
        <v>1136096</v>
      </c>
      <c r="AE101" s="218"/>
      <c r="AF101" s="218">
        <v>12585</v>
      </c>
      <c r="AG101" s="218">
        <v>245929</v>
      </c>
      <c r="AH101" s="218">
        <v>15115</v>
      </c>
      <c r="AI101" s="218">
        <v>1146458</v>
      </c>
      <c r="AJ101" s="218">
        <v>527234</v>
      </c>
      <c r="AK101" s="218">
        <v>688066</v>
      </c>
      <c r="AL101" s="218">
        <v>18</v>
      </c>
      <c r="AM101" s="218"/>
      <c r="AN101" s="218"/>
      <c r="AO101" s="218">
        <v>3518</v>
      </c>
      <c r="AP101" s="218">
        <v>387945</v>
      </c>
      <c r="AQ101" s="218">
        <v>130486</v>
      </c>
      <c r="AR101" s="218">
        <v>171266</v>
      </c>
      <c r="AS101" s="218">
        <v>13</v>
      </c>
      <c r="AT101" s="218"/>
      <c r="AU101" s="218"/>
      <c r="AV101" s="218">
        <f t="shared" si="16"/>
        <v>2210787</v>
      </c>
      <c r="AW101" s="220">
        <f t="shared" si="17"/>
        <v>2412399</v>
      </c>
      <c r="AX101" s="218">
        <v>11195340.211997388</v>
      </c>
      <c r="AY101" s="218">
        <v>4403046.4999999991</v>
      </c>
    </row>
    <row r="102" spans="1:51">
      <c r="A102" s="190">
        <v>40940</v>
      </c>
      <c r="B102" s="247">
        <f t="shared" si="12"/>
        <v>513436</v>
      </c>
      <c r="C102" s="240">
        <f t="shared" si="13"/>
        <v>454669</v>
      </c>
      <c r="D102" s="248">
        <v>446675</v>
      </c>
      <c r="E102" s="248">
        <v>7807</v>
      </c>
      <c r="F102" s="248">
        <v>0</v>
      </c>
      <c r="G102" s="248">
        <v>187</v>
      </c>
      <c r="H102" s="248">
        <v>58767</v>
      </c>
      <c r="I102" s="248">
        <v>1561</v>
      </c>
      <c r="J102" s="248">
        <v>179711</v>
      </c>
      <c r="K102" s="248">
        <v>74821</v>
      </c>
      <c r="L102" s="248">
        <v>93076</v>
      </c>
      <c r="M102" s="248">
        <v>2</v>
      </c>
      <c r="N102" s="248"/>
      <c r="O102" s="248"/>
      <c r="P102" s="248">
        <v>17</v>
      </c>
      <c r="Q102" s="248">
        <v>1917</v>
      </c>
      <c r="R102" s="248">
        <v>984</v>
      </c>
      <c r="S102" s="248">
        <v>1362</v>
      </c>
      <c r="T102" s="248">
        <v>0</v>
      </c>
      <c r="U102" s="248">
        <v>0</v>
      </c>
      <c r="V102" s="248">
        <v>0</v>
      </c>
      <c r="W102" s="248">
        <f t="shared" si="10"/>
        <v>259013</v>
      </c>
      <c r="X102" s="240">
        <f t="shared" si="11"/>
        <v>277646</v>
      </c>
      <c r="Y102" s="249">
        <v>2196022.0367106111</v>
      </c>
      <c r="Z102" s="244">
        <v>28851.200000000001</v>
      </c>
      <c r="AA102" s="221">
        <f t="shared" si="14"/>
        <v>3312843</v>
      </c>
      <c r="AB102" s="220">
        <f t="shared" si="15"/>
        <v>3059708</v>
      </c>
      <c r="AC102" s="218">
        <v>1908452</v>
      </c>
      <c r="AD102" s="218">
        <v>1138592</v>
      </c>
      <c r="AE102" s="218"/>
      <c r="AF102" s="218">
        <v>12664</v>
      </c>
      <c r="AG102" s="218">
        <v>253135</v>
      </c>
      <c r="AH102" s="218">
        <v>15366</v>
      </c>
      <c r="AI102" s="218">
        <v>1146171</v>
      </c>
      <c r="AJ102" s="218">
        <v>522378</v>
      </c>
      <c r="AK102" s="218">
        <v>679268</v>
      </c>
      <c r="AL102" s="218">
        <v>15</v>
      </c>
      <c r="AM102" s="218"/>
      <c r="AN102" s="218"/>
      <c r="AO102" s="218">
        <v>3549</v>
      </c>
      <c r="AP102" s="218">
        <v>386978</v>
      </c>
      <c r="AQ102" s="218">
        <v>128317</v>
      </c>
      <c r="AR102" s="218">
        <v>166070</v>
      </c>
      <c r="AS102" s="218">
        <v>11</v>
      </c>
      <c r="AT102" s="218"/>
      <c r="AU102" s="218"/>
      <c r="AV102" s="218">
        <f t="shared" si="16"/>
        <v>2202785</v>
      </c>
      <c r="AW102" s="220">
        <f t="shared" si="17"/>
        <v>2397428</v>
      </c>
      <c r="AX102" s="218">
        <v>11174080.954729963</v>
      </c>
      <c r="AY102" s="218">
        <v>4403383.3000000007</v>
      </c>
    </row>
    <row r="103" spans="1:51">
      <c r="A103" s="190">
        <v>40909</v>
      </c>
      <c r="B103" s="247">
        <f t="shared" si="12"/>
        <v>508782</v>
      </c>
      <c r="C103" s="240">
        <f t="shared" si="13"/>
        <v>447195</v>
      </c>
      <c r="D103" s="248">
        <v>439194</v>
      </c>
      <c r="E103" s="248">
        <v>7810</v>
      </c>
      <c r="F103" s="248">
        <v>0</v>
      </c>
      <c r="G103" s="248">
        <v>191</v>
      </c>
      <c r="H103" s="248">
        <v>61587</v>
      </c>
      <c r="I103" s="248">
        <v>1527</v>
      </c>
      <c r="J103" s="248">
        <v>179112</v>
      </c>
      <c r="K103" s="248">
        <v>74608</v>
      </c>
      <c r="L103" s="248">
        <v>92984</v>
      </c>
      <c r="M103" s="248">
        <v>2</v>
      </c>
      <c r="N103" s="248"/>
      <c r="O103" s="248"/>
      <c r="P103" s="248">
        <v>17</v>
      </c>
      <c r="Q103" s="248">
        <v>1900</v>
      </c>
      <c r="R103" s="248">
        <v>977</v>
      </c>
      <c r="S103" s="248">
        <v>1369</v>
      </c>
      <c r="T103" s="248">
        <v>0</v>
      </c>
      <c r="U103" s="248">
        <v>0</v>
      </c>
      <c r="V103" s="248">
        <v>0</v>
      </c>
      <c r="W103" s="248">
        <f t="shared" si="10"/>
        <v>258143</v>
      </c>
      <c r="X103" s="240">
        <f t="shared" si="11"/>
        <v>276911</v>
      </c>
      <c r="Y103" s="249">
        <v>2199108.4414098733</v>
      </c>
      <c r="Z103" s="244">
        <v>24145.5</v>
      </c>
      <c r="AA103" s="221">
        <f t="shared" si="14"/>
        <v>3301810</v>
      </c>
      <c r="AB103" s="220">
        <f t="shared" si="15"/>
        <v>3039975</v>
      </c>
      <c r="AC103" s="218">
        <v>1887724</v>
      </c>
      <c r="AD103" s="218">
        <v>1139504</v>
      </c>
      <c r="AE103" s="218"/>
      <c r="AF103" s="218">
        <v>12747</v>
      </c>
      <c r="AG103" s="218">
        <v>261835</v>
      </c>
      <c r="AH103" s="218">
        <v>14858</v>
      </c>
      <c r="AI103" s="218">
        <v>1141246</v>
      </c>
      <c r="AJ103" s="218">
        <v>520729</v>
      </c>
      <c r="AK103" s="218">
        <v>678957</v>
      </c>
      <c r="AL103" s="218">
        <v>14</v>
      </c>
      <c r="AM103" s="218"/>
      <c r="AN103" s="218"/>
      <c r="AO103" s="218">
        <v>3369</v>
      </c>
      <c r="AP103" s="218">
        <v>384314</v>
      </c>
      <c r="AQ103" s="218">
        <v>127430</v>
      </c>
      <c r="AR103" s="218">
        <v>165747</v>
      </c>
      <c r="AS103" s="218">
        <v>0</v>
      </c>
      <c r="AT103" s="218"/>
      <c r="AU103" s="218"/>
      <c r="AV103" s="218">
        <f t="shared" si="16"/>
        <v>2191960</v>
      </c>
      <c r="AW103" s="220">
        <f t="shared" si="17"/>
        <v>2388505</v>
      </c>
      <c r="AX103" s="218">
        <v>11116232.167311635</v>
      </c>
      <c r="AY103" s="218">
        <v>4386258.7</v>
      </c>
    </row>
    <row r="104" spans="1:51">
      <c r="A104" s="190">
        <v>40878</v>
      </c>
      <c r="B104" s="247">
        <f t="shared" si="12"/>
        <v>504874</v>
      </c>
      <c r="C104" s="240">
        <f t="shared" si="13"/>
        <v>440516</v>
      </c>
      <c r="D104" s="248">
        <v>432700</v>
      </c>
      <c r="E104" s="248">
        <v>7624</v>
      </c>
      <c r="F104" s="248">
        <v>0</v>
      </c>
      <c r="G104" s="248">
        <v>192</v>
      </c>
      <c r="H104" s="248">
        <v>64358</v>
      </c>
      <c r="I104" s="248">
        <v>1477</v>
      </c>
      <c r="J104" s="248">
        <v>178190</v>
      </c>
      <c r="K104" s="248">
        <v>74262</v>
      </c>
      <c r="L104" s="248">
        <v>92591</v>
      </c>
      <c r="M104" s="248">
        <v>2</v>
      </c>
      <c r="N104" s="248"/>
      <c r="O104" s="248"/>
      <c r="P104" s="248">
        <v>17</v>
      </c>
      <c r="Q104" s="248">
        <v>1869</v>
      </c>
      <c r="R104" s="248">
        <v>972</v>
      </c>
      <c r="S104" s="248">
        <v>1339</v>
      </c>
      <c r="T104" s="248">
        <v>0</v>
      </c>
      <c r="U104" s="248">
        <v>0</v>
      </c>
      <c r="V104" s="248">
        <v>0</v>
      </c>
      <c r="W104" s="248">
        <f t="shared" si="10"/>
        <v>256789</v>
      </c>
      <c r="X104" s="240">
        <f t="shared" si="11"/>
        <v>275485</v>
      </c>
      <c r="Y104" s="249">
        <v>2189036.1676924103</v>
      </c>
      <c r="Z104" s="244">
        <v>23604</v>
      </c>
      <c r="AA104" s="221">
        <f t="shared" si="14"/>
        <v>3273297.1964713852</v>
      </c>
      <c r="AB104" s="220">
        <f t="shared" si="15"/>
        <v>3002517</v>
      </c>
      <c r="AC104" s="218">
        <v>1868181</v>
      </c>
      <c r="AD104" s="218">
        <v>1121777</v>
      </c>
      <c r="AE104" s="218"/>
      <c r="AF104" s="218">
        <v>12559</v>
      </c>
      <c r="AG104" s="218">
        <v>270780.19647138508</v>
      </c>
      <c r="AH104" s="218">
        <v>14530</v>
      </c>
      <c r="AI104" s="218">
        <v>1135172</v>
      </c>
      <c r="AJ104" s="218">
        <v>517791</v>
      </c>
      <c r="AK104" s="218">
        <v>681523</v>
      </c>
      <c r="AL104" s="218">
        <v>13</v>
      </c>
      <c r="AM104" s="218"/>
      <c r="AN104" s="218"/>
      <c r="AO104" s="218">
        <v>3218</v>
      </c>
      <c r="AP104" s="218">
        <v>380771</v>
      </c>
      <c r="AQ104" s="218">
        <v>125677</v>
      </c>
      <c r="AR104" s="218">
        <v>166182</v>
      </c>
      <c r="AS104" s="218">
        <v>0</v>
      </c>
      <c r="AT104" s="218"/>
      <c r="AU104" s="218"/>
      <c r="AV104" s="218">
        <f t="shared" si="16"/>
        <v>2177172</v>
      </c>
      <c r="AW104" s="220">
        <f t="shared" si="17"/>
        <v>2381409</v>
      </c>
      <c r="AX104" s="218">
        <v>11064281.798196595</v>
      </c>
      <c r="AY104" s="218">
        <v>4325917.5199999986</v>
      </c>
    </row>
    <row r="105" spans="1:51">
      <c r="A105" s="190">
        <v>40848</v>
      </c>
      <c r="B105" s="247">
        <f t="shared" si="12"/>
        <v>506184</v>
      </c>
      <c r="C105" s="240">
        <f t="shared" si="13"/>
        <v>439864</v>
      </c>
      <c r="D105" s="248">
        <v>432053</v>
      </c>
      <c r="E105" s="248">
        <v>7619</v>
      </c>
      <c r="F105" s="248">
        <v>0</v>
      </c>
      <c r="G105" s="248">
        <v>192</v>
      </c>
      <c r="H105" s="248">
        <v>66320</v>
      </c>
      <c r="I105" s="248">
        <v>1459</v>
      </c>
      <c r="J105" s="248">
        <v>177673</v>
      </c>
      <c r="K105" s="248">
        <v>73811</v>
      </c>
      <c r="L105" s="248">
        <v>92144</v>
      </c>
      <c r="M105" s="248">
        <v>1</v>
      </c>
      <c r="N105" s="248"/>
      <c r="O105" s="248"/>
      <c r="P105" s="248">
        <v>16</v>
      </c>
      <c r="Q105" s="248">
        <v>1828</v>
      </c>
      <c r="R105" s="248">
        <v>960</v>
      </c>
      <c r="S105" s="248">
        <v>1322</v>
      </c>
      <c r="T105" s="248">
        <v>0</v>
      </c>
      <c r="U105" s="248">
        <v>0</v>
      </c>
      <c r="V105" s="248">
        <v>0</v>
      </c>
      <c r="W105" s="248">
        <f t="shared" si="10"/>
        <v>255748</v>
      </c>
      <c r="X105" s="240">
        <f t="shared" si="11"/>
        <v>274443</v>
      </c>
      <c r="Y105" s="249">
        <v>2192497.0385365924</v>
      </c>
      <c r="Z105" s="244">
        <v>23486.399999999998</v>
      </c>
      <c r="AA105" s="221">
        <f t="shared" si="14"/>
        <v>3300589</v>
      </c>
      <c r="AB105" s="220">
        <f t="shared" si="15"/>
        <v>3021556</v>
      </c>
      <c r="AC105" s="218">
        <v>1866239</v>
      </c>
      <c r="AD105" s="218">
        <v>1142647</v>
      </c>
      <c r="AE105" s="218"/>
      <c r="AF105" s="218">
        <v>12670</v>
      </c>
      <c r="AG105" s="218">
        <v>279033</v>
      </c>
      <c r="AH105" s="218">
        <v>14522</v>
      </c>
      <c r="AI105" s="218">
        <v>1132746</v>
      </c>
      <c r="AJ105" s="218">
        <v>514780</v>
      </c>
      <c r="AK105" s="218">
        <v>673127</v>
      </c>
      <c r="AL105" s="218">
        <v>10</v>
      </c>
      <c r="AM105" s="218"/>
      <c r="AN105" s="218"/>
      <c r="AO105" s="218">
        <v>3177</v>
      </c>
      <c r="AP105" s="218">
        <v>376448</v>
      </c>
      <c r="AQ105" s="218">
        <v>123427</v>
      </c>
      <c r="AR105" s="218">
        <v>162880</v>
      </c>
      <c r="AS105" s="218">
        <v>0</v>
      </c>
      <c r="AT105" s="218"/>
      <c r="AU105" s="218"/>
      <c r="AV105" s="218">
        <f t="shared" si="16"/>
        <v>2165110</v>
      </c>
      <c r="AW105" s="220">
        <f t="shared" si="17"/>
        <v>2362910</v>
      </c>
      <c r="AX105" s="218">
        <v>11064742.724796407</v>
      </c>
      <c r="AY105" s="218">
        <v>4375877.5299999984</v>
      </c>
    </row>
    <row r="106" spans="1:51">
      <c r="A106" s="190">
        <v>40817</v>
      </c>
      <c r="B106" s="247">
        <f t="shared" si="12"/>
        <v>503902</v>
      </c>
      <c r="C106" s="240">
        <f t="shared" si="13"/>
        <v>435611</v>
      </c>
      <c r="D106" s="248">
        <v>427759</v>
      </c>
      <c r="E106" s="248">
        <v>7656</v>
      </c>
      <c r="F106" s="248">
        <v>0</v>
      </c>
      <c r="G106" s="248">
        <v>196</v>
      </c>
      <c r="H106" s="248">
        <v>68291</v>
      </c>
      <c r="I106" s="248">
        <v>1452</v>
      </c>
      <c r="J106" s="248">
        <v>177291</v>
      </c>
      <c r="K106" s="248">
        <v>73396</v>
      </c>
      <c r="L106" s="248">
        <v>90982</v>
      </c>
      <c r="M106" s="248">
        <v>0</v>
      </c>
      <c r="N106" s="248"/>
      <c r="O106" s="248"/>
      <c r="P106" s="248">
        <v>17</v>
      </c>
      <c r="Q106" s="248">
        <v>1805</v>
      </c>
      <c r="R106" s="248">
        <v>953</v>
      </c>
      <c r="S106" s="248">
        <v>1305</v>
      </c>
      <c r="T106" s="248">
        <v>0</v>
      </c>
      <c r="U106" s="248">
        <v>0</v>
      </c>
      <c r="V106" s="248">
        <v>0</v>
      </c>
      <c r="W106" s="248">
        <f t="shared" si="10"/>
        <v>254914</v>
      </c>
      <c r="X106" s="240">
        <f t="shared" si="11"/>
        <v>272852</v>
      </c>
      <c r="Y106" s="249">
        <v>2193804.2291347249</v>
      </c>
      <c r="Z106" s="244">
        <v>23512.399999999998</v>
      </c>
      <c r="AA106" s="221">
        <f t="shared" si="14"/>
        <v>3307941</v>
      </c>
      <c r="AB106" s="220">
        <f t="shared" si="15"/>
        <v>3023173</v>
      </c>
      <c r="AC106" s="218">
        <v>1856343</v>
      </c>
      <c r="AD106" s="218">
        <v>1154076</v>
      </c>
      <c r="AE106" s="218"/>
      <c r="AF106" s="218">
        <v>12754</v>
      </c>
      <c r="AG106" s="218">
        <v>284768</v>
      </c>
      <c r="AH106" s="218">
        <v>14516</v>
      </c>
      <c r="AI106" s="218">
        <v>1129805</v>
      </c>
      <c r="AJ106" s="218">
        <v>511813</v>
      </c>
      <c r="AK106" s="218">
        <v>667269</v>
      </c>
      <c r="AL106" s="218">
        <v>7</v>
      </c>
      <c r="AM106" s="218"/>
      <c r="AN106" s="218"/>
      <c r="AO106" s="218">
        <v>3130</v>
      </c>
      <c r="AP106" s="218">
        <v>371005</v>
      </c>
      <c r="AQ106" s="218">
        <v>121418</v>
      </c>
      <c r="AR106" s="218">
        <v>159877</v>
      </c>
      <c r="AS106" s="218">
        <v>3</v>
      </c>
      <c r="AT106" s="218"/>
      <c r="AU106" s="218"/>
      <c r="AV106" s="218">
        <f t="shared" si="16"/>
        <v>2151697</v>
      </c>
      <c r="AW106" s="220">
        <f t="shared" si="17"/>
        <v>2345612</v>
      </c>
      <c r="AX106" s="218">
        <v>11032863.723142188</v>
      </c>
      <c r="AY106" s="218">
        <v>4395420.7300000004</v>
      </c>
    </row>
    <row r="107" spans="1:51">
      <c r="A107" s="190">
        <v>40787</v>
      </c>
      <c r="B107" s="247">
        <f t="shared" si="12"/>
        <v>505323</v>
      </c>
      <c r="C107" s="240">
        <f t="shared" si="13"/>
        <v>433414</v>
      </c>
      <c r="D107" s="248">
        <v>425559</v>
      </c>
      <c r="E107" s="248">
        <v>7659</v>
      </c>
      <c r="F107" s="248">
        <v>0</v>
      </c>
      <c r="G107" s="248">
        <v>196</v>
      </c>
      <c r="H107" s="248">
        <v>71909</v>
      </c>
      <c r="I107" s="248">
        <v>1441</v>
      </c>
      <c r="J107" s="248">
        <v>176685</v>
      </c>
      <c r="K107" s="248">
        <v>72971</v>
      </c>
      <c r="L107" s="248">
        <v>90711</v>
      </c>
      <c r="M107" s="248">
        <v>0</v>
      </c>
      <c r="N107" s="248"/>
      <c r="O107" s="248"/>
      <c r="P107" s="248">
        <v>17</v>
      </c>
      <c r="Q107" s="248">
        <v>1749</v>
      </c>
      <c r="R107" s="248">
        <v>941</v>
      </c>
      <c r="S107" s="248">
        <v>1322</v>
      </c>
      <c r="T107" s="248">
        <v>0</v>
      </c>
      <c r="U107" s="248">
        <v>0</v>
      </c>
      <c r="V107" s="248">
        <v>0</v>
      </c>
      <c r="W107" s="248">
        <f t="shared" si="10"/>
        <v>253804</v>
      </c>
      <c r="X107" s="240">
        <f t="shared" si="11"/>
        <v>271925</v>
      </c>
      <c r="Y107" s="249">
        <v>2179062.368284923</v>
      </c>
      <c r="Z107" s="244">
        <v>23419</v>
      </c>
      <c r="AA107" s="221">
        <f t="shared" si="14"/>
        <v>3315491</v>
      </c>
      <c r="AB107" s="220">
        <f t="shared" si="15"/>
        <v>3020725</v>
      </c>
      <c r="AC107" s="218">
        <v>1851886</v>
      </c>
      <c r="AD107" s="218">
        <v>1155959</v>
      </c>
      <c r="AE107" s="218"/>
      <c r="AF107" s="218">
        <v>12880</v>
      </c>
      <c r="AG107" s="218">
        <v>294766</v>
      </c>
      <c r="AH107" s="218">
        <v>14441</v>
      </c>
      <c r="AI107" s="218">
        <v>1124342</v>
      </c>
      <c r="AJ107" s="218">
        <v>508321</v>
      </c>
      <c r="AK107" s="218">
        <v>660725</v>
      </c>
      <c r="AL107" s="218">
        <v>5</v>
      </c>
      <c r="AM107" s="218"/>
      <c r="AN107" s="218"/>
      <c r="AO107" s="218">
        <v>3074</v>
      </c>
      <c r="AP107" s="218">
        <v>360298</v>
      </c>
      <c r="AQ107" s="218">
        <v>117997</v>
      </c>
      <c r="AR107" s="218">
        <v>156726</v>
      </c>
      <c r="AS107" s="218">
        <v>0</v>
      </c>
      <c r="AT107" s="218"/>
      <c r="AU107" s="218"/>
      <c r="AV107" s="218">
        <f t="shared" si="16"/>
        <v>2128478</v>
      </c>
      <c r="AW107" s="220">
        <f t="shared" si="17"/>
        <v>2319611</v>
      </c>
      <c r="AX107" s="218">
        <v>11027305.660084829</v>
      </c>
      <c r="AY107" s="218">
        <v>4374784.1000000006</v>
      </c>
    </row>
    <row r="108" spans="1:51">
      <c r="A108" s="190">
        <v>40756</v>
      </c>
      <c r="B108" s="247">
        <f t="shared" si="12"/>
        <v>506426</v>
      </c>
      <c r="C108" s="240">
        <f t="shared" si="13"/>
        <v>433954</v>
      </c>
      <c r="D108" s="248">
        <v>426009</v>
      </c>
      <c r="E108" s="248">
        <v>7738</v>
      </c>
      <c r="F108" s="248">
        <v>0</v>
      </c>
      <c r="G108" s="248">
        <v>207</v>
      </c>
      <c r="H108" s="248">
        <v>72472</v>
      </c>
      <c r="I108" s="248">
        <v>1413</v>
      </c>
      <c r="J108" s="248">
        <v>175705</v>
      </c>
      <c r="K108" s="248">
        <v>72676</v>
      </c>
      <c r="L108" s="248">
        <v>90455</v>
      </c>
      <c r="M108" s="248">
        <v>0</v>
      </c>
      <c r="N108" s="248"/>
      <c r="O108" s="248"/>
      <c r="P108" s="248">
        <v>16</v>
      </c>
      <c r="Q108" s="248">
        <v>1731</v>
      </c>
      <c r="R108" s="248">
        <v>922</v>
      </c>
      <c r="S108" s="248">
        <v>1294</v>
      </c>
      <c r="T108" s="248">
        <v>0</v>
      </c>
      <c r="U108" s="248">
        <v>0</v>
      </c>
      <c r="V108" s="248">
        <v>0</v>
      </c>
      <c r="W108" s="248">
        <f t="shared" si="10"/>
        <v>252463</v>
      </c>
      <c r="X108" s="240">
        <f t="shared" si="11"/>
        <v>270614</v>
      </c>
      <c r="Y108" s="249">
        <v>2207368.8205284066</v>
      </c>
      <c r="Z108" s="244">
        <v>23540.300000000003</v>
      </c>
      <c r="AA108" s="221">
        <f t="shared" si="14"/>
        <v>3344743</v>
      </c>
      <c r="AB108" s="220">
        <f t="shared" si="15"/>
        <v>3043525</v>
      </c>
      <c r="AC108" s="218">
        <v>1863730</v>
      </c>
      <c r="AD108" s="218">
        <v>1166692</v>
      </c>
      <c r="AE108" s="218"/>
      <c r="AF108" s="218">
        <v>13103</v>
      </c>
      <c r="AG108" s="218">
        <v>301218</v>
      </c>
      <c r="AH108" s="218">
        <v>14328</v>
      </c>
      <c r="AI108" s="218">
        <v>1116421</v>
      </c>
      <c r="AJ108" s="218">
        <v>505883</v>
      </c>
      <c r="AK108" s="218">
        <v>665865</v>
      </c>
      <c r="AL108" s="218">
        <v>3</v>
      </c>
      <c r="AM108" s="218"/>
      <c r="AN108" s="218"/>
      <c r="AO108" s="218">
        <v>2999</v>
      </c>
      <c r="AP108" s="218">
        <v>348643</v>
      </c>
      <c r="AQ108" s="218">
        <v>115133</v>
      </c>
      <c r="AR108" s="218">
        <v>152294</v>
      </c>
      <c r="AS108" s="218">
        <v>0</v>
      </c>
      <c r="AT108" s="218"/>
      <c r="AU108" s="218"/>
      <c r="AV108" s="218">
        <f t="shared" si="16"/>
        <v>2103410</v>
      </c>
      <c r="AW108" s="220">
        <f t="shared" si="17"/>
        <v>2300553</v>
      </c>
      <c r="AX108" s="218">
        <v>11081093.906041212</v>
      </c>
      <c r="AY108" s="218">
        <v>4377632.6899999995</v>
      </c>
    </row>
    <row r="109" spans="1:51">
      <c r="A109" s="190">
        <v>40725</v>
      </c>
      <c r="B109" s="247">
        <f t="shared" si="12"/>
        <v>503618.94530923618</v>
      </c>
      <c r="C109" s="240">
        <f t="shared" si="13"/>
        <v>429981.77024389344</v>
      </c>
      <c r="D109" s="248">
        <v>421928.74753733206</v>
      </c>
      <c r="E109" s="248">
        <v>7851</v>
      </c>
      <c r="F109" s="248">
        <v>0</v>
      </c>
      <c r="G109" s="248">
        <v>202.02270656136088</v>
      </c>
      <c r="H109" s="248">
        <v>73637.175065342744</v>
      </c>
      <c r="I109" s="248">
        <v>1410</v>
      </c>
      <c r="J109" s="248">
        <v>173765</v>
      </c>
      <c r="K109" s="248">
        <v>72215</v>
      </c>
      <c r="L109" s="248">
        <v>89843</v>
      </c>
      <c r="M109" s="248">
        <v>0</v>
      </c>
      <c r="N109" s="248"/>
      <c r="O109" s="248"/>
      <c r="P109" s="248">
        <v>16</v>
      </c>
      <c r="Q109" s="248">
        <v>1653</v>
      </c>
      <c r="R109" s="248">
        <v>907</v>
      </c>
      <c r="S109" s="248">
        <v>1267</v>
      </c>
      <c r="T109" s="248">
        <v>0</v>
      </c>
      <c r="U109" s="248">
        <v>0</v>
      </c>
      <c r="V109" s="248">
        <v>0</v>
      </c>
      <c r="W109" s="248">
        <f t="shared" si="10"/>
        <v>249966</v>
      </c>
      <c r="X109" s="240">
        <f t="shared" si="11"/>
        <v>267954</v>
      </c>
      <c r="Y109" s="249">
        <v>2199080.936139171</v>
      </c>
      <c r="Z109" s="244">
        <v>23620.699999999997</v>
      </c>
      <c r="AA109" s="221">
        <f t="shared" si="14"/>
        <v>3357130.0000000009</v>
      </c>
      <c r="AB109" s="220">
        <f t="shared" si="15"/>
        <v>3053242.0000000009</v>
      </c>
      <c r="AC109" s="218">
        <v>1855163.0000000009</v>
      </c>
      <c r="AD109" s="218">
        <v>1184844</v>
      </c>
      <c r="AE109" s="218"/>
      <c r="AF109" s="218">
        <v>13234.999999999995</v>
      </c>
      <c r="AG109" s="218">
        <v>303888</v>
      </c>
      <c r="AH109" s="218">
        <v>14248</v>
      </c>
      <c r="AI109" s="218">
        <v>1105930</v>
      </c>
      <c r="AJ109" s="218">
        <v>502233</v>
      </c>
      <c r="AK109" s="218">
        <v>661025</v>
      </c>
      <c r="AL109" s="218">
        <v>3</v>
      </c>
      <c r="AM109" s="218"/>
      <c r="AN109" s="218"/>
      <c r="AO109" s="218">
        <v>2940</v>
      </c>
      <c r="AP109" s="218">
        <v>331947</v>
      </c>
      <c r="AQ109" s="218">
        <v>110942</v>
      </c>
      <c r="AR109" s="218">
        <v>146438</v>
      </c>
      <c r="AS109" s="218">
        <v>0</v>
      </c>
      <c r="AT109" s="218"/>
      <c r="AU109" s="218"/>
      <c r="AV109" s="218">
        <f t="shared" si="16"/>
        <v>2068243</v>
      </c>
      <c r="AW109" s="220">
        <f t="shared" si="17"/>
        <v>2262531</v>
      </c>
      <c r="AX109" s="218">
        <v>11030498.229170848</v>
      </c>
      <c r="AY109" s="218">
        <v>4391170.5100000007</v>
      </c>
    </row>
    <row r="110" spans="1:51">
      <c r="A110" s="190">
        <v>40695</v>
      </c>
      <c r="B110" s="247">
        <f t="shared" si="12"/>
        <v>512600.85579754564</v>
      </c>
      <c r="C110" s="240">
        <f t="shared" si="13"/>
        <v>435245.0915251908</v>
      </c>
      <c r="D110" s="248">
        <v>427134.9954184317</v>
      </c>
      <c r="E110" s="248">
        <v>7900.9958236418479</v>
      </c>
      <c r="F110" s="248">
        <v>0</v>
      </c>
      <c r="G110" s="248">
        <v>209.10028311727015</v>
      </c>
      <c r="H110" s="248">
        <v>77355.764272354834</v>
      </c>
      <c r="I110" s="248">
        <v>1417</v>
      </c>
      <c r="J110" s="248">
        <v>172704</v>
      </c>
      <c r="K110" s="248">
        <v>71937</v>
      </c>
      <c r="L110" s="248">
        <v>88949</v>
      </c>
      <c r="M110" s="248">
        <v>0</v>
      </c>
      <c r="N110" s="248"/>
      <c r="O110" s="248"/>
      <c r="P110" s="248">
        <v>16</v>
      </c>
      <c r="Q110" s="248">
        <v>1617</v>
      </c>
      <c r="R110" s="248">
        <v>903</v>
      </c>
      <c r="S110" s="248">
        <v>1253</v>
      </c>
      <c r="T110" s="248">
        <v>0</v>
      </c>
      <c r="U110" s="248">
        <v>0</v>
      </c>
      <c r="V110" s="248">
        <v>0</v>
      </c>
      <c r="W110" s="248">
        <f t="shared" si="10"/>
        <v>248594</v>
      </c>
      <c r="X110" s="240">
        <f t="shared" si="11"/>
        <v>265956</v>
      </c>
      <c r="Y110" s="249">
        <v>2222831.3673124965</v>
      </c>
      <c r="Z110" s="244">
        <v>23651.089976740433</v>
      </c>
      <c r="AA110" s="221">
        <f t="shared" si="14"/>
        <v>3407213.9999999991</v>
      </c>
      <c r="AB110" s="220">
        <f t="shared" si="15"/>
        <v>3089308.9999999991</v>
      </c>
      <c r="AC110" s="218">
        <v>1876130.9999999998</v>
      </c>
      <c r="AD110" s="218">
        <v>1199684.9999999993</v>
      </c>
      <c r="AE110" s="218"/>
      <c r="AF110" s="218">
        <v>13493</v>
      </c>
      <c r="AG110" s="218">
        <v>317905.00000000023</v>
      </c>
      <c r="AH110" s="218">
        <v>14231</v>
      </c>
      <c r="AI110" s="218">
        <v>1098150</v>
      </c>
      <c r="AJ110" s="218">
        <v>499546</v>
      </c>
      <c r="AK110" s="218">
        <v>654222</v>
      </c>
      <c r="AL110" s="218">
        <v>3</v>
      </c>
      <c r="AM110" s="218"/>
      <c r="AN110" s="218"/>
      <c r="AO110" s="218">
        <v>2906</v>
      </c>
      <c r="AP110" s="218">
        <v>316194</v>
      </c>
      <c r="AQ110" s="218">
        <v>108113</v>
      </c>
      <c r="AR110" s="218">
        <v>142184</v>
      </c>
      <c r="AS110" s="218">
        <v>0</v>
      </c>
      <c r="AT110" s="218"/>
      <c r="AU110" s="218"/>
      <c r="AV110" s="218">
        <f t="shared" si="16"/>
        <v>2039143</v>
      </c>
      <c r="AW110" s="220">
        <f t="shared" si="17"/>
        <v>2227890</v>
      </c>
      <c r="AX110" s="218">
        <v>11127703.06239037</v>
      </c>
      <c r="AY110" s="218">
        <v>4398067.3669432933</v>
      </c>
    </row>
    <row r="111" spans="1:51">
      <c r="A111" s="190">
        <v>40664</v>
      </c>
      <c r="B111" s="247">
        <f t="shared" si="12"/>
        <v>510712.08335200662</v>
      </c>
      <c r="C111" s="240">
        <f t="shared" si="13"/>
        <v>431745.6056320066</v>
      </c>
      <c r="D111" s="248">
        <v>423710.79038000002</v>
      </c>
      <c r="E111" s="248">
        <v>7824.6871703143806</v>
      </c>
      <c r="F111" s="248">
        <v>0</v>
      </c>
      <c r="G111" s="248">
        <v>210.12808169219548</v>
      </c>
      <c r="H111" s="248">
        <v>78966.477719999995</v>
      </c>
      <c r="I111" s="248">
        <v>1424</v>
      </c>
      <c r="J111" s="248">
        <v>172405</v>
      </c>
      <c r="K111" s="248">
        <v>71491</v>
      </c>
      <c r="L111" s="248">
        <v>87598</v>
      </c>
      <c r="M111" s="248">
        <v>0</v>
      </c>
      <c r="N111" s="248"/>
      <c r="O111" s="248"/>
      <c r="P111" s="248">
        <v>16</v>
      </c>
      <c r="Q111" s="248">
        <v>1614</v>
      </c>
      <c r="R111" s="248">
        <v>891</v>
      </c>
      <c r="S111" s="248">
        <v>1221</v>
      </c>
      <c r="T111" s="248">
        <v>0</v>
      </c>
      <c r="U111" s="248">
        <v>0</v>
      </c>
      <c r="V111" s="248">
        <v>0</v>
      </c>
      <c r="W111" s="248">
        <f t="shared" si="10"/>
        <v>247841</v>
      </c>
      <c r="X111" s="240">
        <f t="shared" si="11"/>
        <v>264278</v>
      </c>
      <c r="Y111" s="249">
        <v>2208869.4028904038</v>
      </c>
      <c r="Z111" s="244">
        <v>23429.649208754516</v>
      </c>
      <c r="AA111" s="221">
        <f t="shared" si="14"/>
        <v>3424246.8168624747</v>
      </c>
      <c r="AB111" s="220">
        <f t="shared" si="15"/>
        <v>3103246.2160124746</v>
      </c>
      <c r="AC111" s="218">
        <v>1871330.371265</v>
      </c>
      <c r="AD111" s="218">
        <v>1218206.2441639593</v>
      </c>
      <c r="AE111" s="218"/>
      <c r="AF111" s="218">
        <v>13709.60058351569</v>
      </c>
      <c r="AG111" s="218">
        <v>321000.6008500001</v>
      </c>
      <c r="AH111" s="218">
        <v>14263</v>
      </c>
      <c r="AI111" s="218">
        <v>1096132</v>
      </c>
      <c r="AJ111" s="218">
        <v>497521</v>
      </c>
      <c r="AK111" s="218">
        <v>644314</v>
      </c>
      <c r="AL111" s="218">
        <v>3</v>
      </c>
      <c r="AM111" s="218"/>
      <c r="AN111" s="218"/>
      <c r="AO111" s="218">
        <v>2912</v>
      </c>
      <c r="AP111" s="218">
        <v>311203</v>
      </c>
      <c r="AQ111" s="218">
        <v>106796</v>
      </c>
      <c r="AR111" s="218">
        <v>140111</v>
      </c>
      <c r="AS111" s="218">
        <v>0</v>
      </c>
      <c r="AT111" s="218"/>
      <c r="AU111" s="218"/>
      <c r="AV111" s="218">
        <f t="shared" si="16"/>
        <v>2028830</v>
      </c>
      <c r="AW111" s="220">
        <f t="shared" si="17"/>
        <v>2208938</v>
      </c>
      <c r="AX111" s="218">
        <v>11107359.525180319</v>
      </c>
      <c r="AY111" s="218">
        <v>4440543.3930978579</v>
      </c>
    </row>
    <row r="112" spans="1:51">
      <c r="A112" s="190">
        <v>40634</v>
      </c>
      <c r="B112" s="247">
        <f t="shared" si="12"/>
        <v>518052.15334203542</v>
      </c>
      <c r="C112" s="240">
        <f t="shared" si="13"/>
        <v>435094.29591828951</v>
      </c>
      <c r="D112" s="248">
        <v>427027.47209459398</v>
      </c>
      <c r="E112" s="248">
        <v>7850.6317565928894</v>
      </c>
      <c r="F112" s="248">
        <v>0</v>
      </c>
      <c r="G112" s="248">
        <v>216.1920671026443</v>
      </c>
      <c r="H112" s="248">
        <v>82957.857423745911</v>
      </c>
      <c r="I112" s="248">
        <v>1391</v>
      </c>
      <c r="J112" s="248">
        <v>171603</v>
      </c>
      <c r="K112" s="248">
        <v>70892</v>
      </c>
      <c r="L112" s="248">
        <v>87390</v>
      </c>
      <c r="M112" s="248">
        <v>0</v>
      </c>
      <c r="N112" s="248"/>
      <c r="O112" s="248"/>
      <c r="P112" s="248">
        <v>16</v>
      </c>
      <c r="Q112" s="248">
        <v>1604</v>
      </c>
      <c r="R112" s="248">
        <v>868</v>
      </c>
      <c r="S112" s="248">
        <v>1206</v>
      </c>
      <c r="T112" s="248">
        <v>0</v>
      </c>
      <c r="U112" s="248">
        <v>0</v>
      </c>
      <c r="V112" s="248">
        <v>0</v>
      </c>
      <c r="W112" s="248">
        <f t="shared" si="10"/>
        <v>246374</v>
      </c>
      <c r="X112" s="240">
        <f t="shared" si="11"/>
        <v>263210</v>
      </c>
      <c r="Y112" s="249">
        <v>2214006.1468266449</v>
      </c>
      <c r="Z112" s="244">
        <v>23455.916215822934</v>
      </c>
      <c r="AA112" s="221">
        <f t="shared" si="14"/>
        <v>3439234.146848009</v>
      </c>
      <c r="AB112" s="220">
        <f t="shared" si="15"/>
        <v>3102039.400431247</v>
      </c>
      <c r="AC112" s="218">
        <v>1892214.1520737081</v>
      </c>
      <c r="AD112" s="218">
        <v>1195757.6808283946</v>
      </c>
      <c r="AE112" s="218"/>
      <c r="AF112" s="218">
        <v>14067.567529144158</v>
      </c>
      <c r="AG112" s="218">
        <v>337194.74641676183</v>
      </c>
      <c r="AH112" s="218">
        <v>14147</v>
      </c>
      <c r="AI112" s="218">
        <v>1088076</v>
      </c>
      <c r="AJ112" s="218">
        <v>493949</v>
      </c>
      <c r="AK112" s="218">
        <v>641581</v>
      </c>
      <c r="AL112" s="218">
        <v>3</v>
      </c>
      <c r="AM112" s="218"/>
      <c r="AN112" s="218"/>
      <c r="AO112" s="218">
        <v>2873</v>
      </c>
      <c r="AP112" s="218">
        <v>303636</v>
      </c>
      <c r="AQ112" s="218">
        <v>105144</v>
      </c>
      <c r="AR112" s="218">
        <v>137187</v>
      </c>
      <c r="AS112" s="218">
        <v>0</v>
      </c>
      <c r="AT112" s="218"/>
      <c r="AU112" s="218"/>
      <c r="AV112" s="218">
        <f t="shared" si="16"/>
        <v>2007828</v>
      </c>
      <c r="AW112" s="220">
        <f t="shared" si="17"/>
        <v>2187503</v>
      </c>
      <c r="AX112" s="218">
        <v>11213812.11065756</v>
      </c>
      <c r="AY112" s="218">
        <v>4354774.06897787</v>
      </c>
    </row>
    <row r="113" spans="1:51">
      <c r="A113" s="190">
        <v>40603</v>
      </c>
      <c r="B113" s="247">
        <f t="shared" si="12"/>
        <v>514455.51558842277</v>
      </c>
      <c r="C113" s="240">
        <f t="shared" si="13"/>
        <v>428824.27468842274</v>
      </c>
      <c r="D113" s="248">
        <v>420922.06760000001</v>
      </c>
      <c r="E113" s="248">
        <v>7687.0722059999998</v>
      </c>
      <c r="F113" s="248">
        <v>0</v>
      </c>
      <c r="G113" s="248">
        <v>215.13488242271998</v>
      </c>
      <c r="H113" s="248">
        <v>85631.240900000004</v>
      </c>
      <c r="I113" s="248">
        <v>1362</v>
      </c>
      <c r="J113" s="248">
        <v>170967</v>
      </c>
      <c r="K113" s="248">
        <v>70620</v>
      </c>
      <c r="L113" s="248">
        <v>86802</v>
      </c>
      <c r="M113" s="248">
        <v>0</v>
      </c>
      <c r="N113" s="248"/>
      <c r="O113" s="248"/>
      <c r="P113" s="248">
        <v>15</v>
      </c>
      <c r="Q113" s="248">
        <v>1579</v>
      </c>
      <c r="R113" s="248">
        <v>863</v>
      </c>
      <c r="S113" s="248">
        <v>1193</v>
      </c>
      <c r="T113" s="248">
        <v>0</v>
      </c>
      <c r="U113" s="248">
        <v>0</v>
      </c>
      <c r="V113" s="248">
        <v>0</v>
      </c>
      <c r="W113" s="248">
        <f t="shared" si="10"/>
        <v>245406</v>
      </c>
      <c r="X113" s="240">
        <f t="shared" si="11"/>
        <v>261918</v>
      </c>
      <c r="Y113" s="249">
        <v>2209224.3534640907</v>
      </c>
      <c r="Z113" s="244">
        <v>22995.3732944</v>
      </c>
      <c r="AA113" s="221">
        <f t="shared" si="14"/>
        <v>3406046.0686816443</v>
      </c>
      <c r="AB113" s="220">
        <f t="shared" si="15"/>
        <v>3059010.2403816441</v>
      </c>
      <c r="AC113" s="218">
        <v>1886788.199</v>
      </c>
      <c r="AD113" s="218">
        <v>1157891.4444239999</v>
      </c>
      <c r="AE113" s="218"/>
      <c r="AF113" s="218">
        <v>14330.596957644268</v>
      </c>
      <c r="AG113" s="218">
        <v>347035.82829999999</v>
      </c>
      <c r="AH113" s="218">
        <v>14053</v>
      </c>
      <c r="AI113" s="218">
        <v>1083284</v>
      </c>
      <c r="AJ113" s="218">
        <v>491143</v>
      </c>
      <c r="AK113" s="218">
        <v>635589</v>
      </c>
      <c r="AL113" s="218">
        <v>3</v>
      </c>
      <c r="AM113" s="218"/>
      <c r="AN113" s="218"/>
      <c r="AO113" s="218">
        <v>2805</v>
      </c>
      <c r="AP113" s="218">
        <v>298558</v>
      </c>
      <c r="AQ113" s="218">
        <v>103711</v>
      </c>
      <c r="AR113" s="218">
        <v>135192</v>
      </c>
      <c r="AS113" s="218">
        <v>0</v>
      </c>
      <c r="AT113" s="218"/>
      <c r="AU113" s="218"/>
      <c r="AV113" s="218">
        <f t="shared" si="16"/>
        <v>1993557</v>
      </c>
      <c r="AW113" s="220">
        <f t="shared" si="17"/>
        <v>2169484</v>
      </c>
      <c r="AX113" s="218">
        <v>11202210.436871845</v>
      </c>
      <c r="AY113" s="218">
        <v>4229557.3824142814</v>
      </c>
    </row>
    <row r="114" spans="1:51">
      <c r="A114" s="190">
        <v>40575</v>
      </c>
      <c r="B114" s="247">
        <f t="shared" si="12"/>
        <v>510279.35660319822</v>
      </c>
      <c r="C114" s="240">
        <f t="shared" si="13"/>
        <v>422140.06724319822</v>
      </c>
      <c r="D114" s="248">
        <v>413503.83100000001</v>
      </c>
      <c r="E114" s="248">
        <v>8422.0239999999994</v>
      </c>
      <c r="F114" s="248">
        <v>0</v>
      </c>
      <c r="G114" s="248">
        <v>214.21224319822321</v>
      </c>
      <c r="H114" s="248">
        <v>88139.289359999995</v>
      </c>
      <c r="I114" s="248">
        <v>1356</v>
      </c>
      <c r="J114" s="248">
        <v>178198</v>
      </c>
      <c r="K114" s="248">
        <v>73176</v>
      </c>
      <c r="L114" s="248">
        <v>94680</v>
      </c>
      <c r="M114" s="248">
        <v>0</v>
      </c>
      <c r="N114" s="248"/>
      <c r="O114" s="248"/>
      <c r="P114" s="248">
        <v>15</v>
      </c>
      <c r="Q114" s="248">
        <v>1602</v>
      </c>
      <c r="R114" s="248">
        <v>928</v>
      </c>
      <c r="S114" s="248">
        <v>1184</v>
      </c>
      <c r="T114" s="248">
        <v>0</v>
      </c>
      <c r="U114" s="248">
        <v>0</v>
      </c>
      <c r="V114" s="248">
        <v>0</v>
      </c>
      <c r="W114" s="248">
        <f t="shared" si="10"/>
        <v>255275</v>
      </c>
      <c r="X114" s="240">
        <f t="shared" si="11"/>
        <v>277035</v>
      </c>
      <c r="Y114" s="249">
        <v>2202521.1236282433</v>
      </c>
      <c r="Z114" s="244">
        <v>24798.5576</v>
      </c>
      <c r="AA114" s="221">
        <f t="shared" si="14"/>
        <v>3384125.3149348246</v>
      </c>
      <c r="AB114" s="220">
        <f t="shared" si="15"/>
        <v>3027766.3283948246</v>
      </c>
      <c r="AC114" s="218">
        <v>1868994.2405000003</v>
      </c>
      <c r="AD114" s="218">
        <v>1144364.5545799995</v>
      </c>
      <c r="AE114" s="218"/>
      <c r="AF114" s="218">
        <v>14407.533314825094</v>
      </c>
      <c r="AG114" s="218">
        <v>356358.98654000001</v>
      </c>
      <c r="AH114" s="218">
        <v>13947</v>
      </c>
      <c r="AI114" s="218">
        <v>1085235</v>
      </c>
      <c r="AJ114" s="218">
        <v>505016</v>
      </c>
      <c r="AK114" s="218">
        <v>630017</v>
      </c>
      <c r="AL114" s="218">
        <v>3</v>
      </c>
      <c r="AM114" s="218"/>
      <c r="AN114" s="218"/>
      <c r="AO114" s="218">
        <v>2743</v>
      </c>
      <c r="AP114" s="218">
        <v>296918</v>
      </c>
      <c r="AQ114" s="218">
        <v>105355</v>
      </c>
      <c r="AR114" s="218">
        <v>131033</v>
      </c>
      <c r="AS114" s="218">
        <v>0</v>
      </c>
      <c r="AT114" s="218"/>
      <c r="AU114" s="218"/>
      <c r="AV114" s="218">
        <f t="shared" si="16"/>
        <v>2009217</v>
      </c>
      <c r="AW114" s="220">
        <f t="shared" si="17"/>
        <v>2159896</v>
      </c>
      <c r="AX114" s="218">
        <v>11147769.583359482</v>
      </c>
      <c r="AY114" s="218">
        <v>4180910.8420441989</v>
      </c>
    </row>
    <row r="115" spans="1:51">
      <c r="A115" s="190">
        <v>40544</v>
      </c>
      <c r="B115" s="247">
        <f t="shared" si="12"/>
        <v>508022.11249088513</v>
      </c>
      <c r="C115" s="240">
        <f t="shared" si="13"/>
        <v>417733.4110999924</v>
      </c>
      <c r="D115" s="248">
        <v>409916.9603015972</v>
      </c>
      <c r="E115" s="248">
        <v>7600.6645895887814</v>
      </c>
      <c r="F115" s="248">
        <v>0</v>
      </c>
      <c r="G115" s="248">
        <v>215.78620880643271</v>
      </c>
      <c r="H115" s="248">
        <v>90288.701390892747</v>
      </c>
      <c r="I115" s="248">
        <v>1346</v>
      </c>
      <c r="J115" s="248">
        <v>178230</v>
      </c>
      <c r="K115" s="248">
        <v>72669</v>
      </c>
      <c r="L115" s="248">
        <v>94890</v>
      </c>
      <c r="M115" s="248">
        <v>0</v>
      </c>
      <c r="N115" s="248"/>
      <c r="O115" s="248"/>
      <c r="P115" s="248">
        <v>15</v>
      </c>
      <c r="Q115" s="248">
        <v>1602</v>
      </c>
      <c r="R115" s="248">
        <v>912</v>
      </c>
      <c r="S115" s="248">
        <v>1185</v>
      </c>
      <c r="T115" s="248">
        <v>0</v>
      </c>
      <c r="U115" s="248">
        <v>0</v>
      </c>
      <c r="V115" s="248">
        <v>0</v>
      </c>
      <c r="W115" s="248">
        <f t="shared" si="10"/>
        <v>254774</v>
      </c>
      <c r="X115" s="240">
        <f t="shared" si="11"/>
        <v>277268</v>
      </c>
      <c r="Y115" s="249">
        <v>2172738.9669659464</v>
      </c>
      <c r="Z115" s="244">
        <v>22828.295015013075</v>
      </c>
      <c r="AA115" s="221">
        <f t="shared" si="14"/>
        <v>3355428.6954112365</v>
      </c>
      <c r="AB115" s="220">
        <f t="shared" si="15"/>
        <v>2991561.6954112365</v>
      </c>
      <c r="AC115" s="218">
        <v>1862090</v>
      </c>
      <c r="AD115" s="218">
        <v>1115027.6954112365</v>
      </c>
      <c r="AE115" s="218"/>
      <c r="AF115" s="218">
        <v>14444</v>
      </c>
      <c r="AG115" s="218">
        <v>363867</v>
      </c>
      <c r="AH115" s="218">
        <v>13949</v>
      </c>
      <c r="AI115" s="218">
        <v>1085273</v>
      </c>
      <c r="AJ115" s="218">
        <v>500750</v>
      </c>
      <c r="AK115" s="218">
        <v>630422</v>
      </c>
      <c r="AL115" s="218">
        <v>3</v>
      </c>
      <c r="AM115" s="218"/>
      <c r="AN115" s="218"/>
      <c r="AO115" s="218">
        <v>2743</v>
      </c>
      <c r="AP115" s="218">
        <v>296926</v>
      </c>
      <c r="AQ115" s="218">
        <v>104607</v>
      </c>
      <c r="AR115" s="218">
        <v>131135</v>
      </c>
      <c r="AS115" s="218">
        <v>0</v>
      </c>
      <c r="AT115" s="218"/>
      <c r="AU115" s="218"/>
      <c r="AV115" s="218">
        <f t="shared" si="16"/>
        <v>2004251</v>
      </c>
      <c r="AW115" s="220">
        <f t="shared" si="17"/>
        <v>2160451</v>
      </c>
      <c r="AX115" s="218">
        <v>11142538.682971809</v>
      </c>
      <c r="AY115" s="218">
        <v>4093793.1385396146</v>
      </c>
    </row>
    <row r="116" spans="1:51">
      <c r="A116" s="190">
        <v>40513</v>
      </c>
      <c r="B116" s="247">
        <f t="shared" si="12"/>
        <v>506248.92764899996</v>
      </c>
      <c r="C116" s="240">
        <f t="shared" si="13"/>
        <v>412803.03532899998</v>
      </c>
      <c r="D116" s="248">
        <v>404926.59406899998</v>
      </c>
      <c r="E116" s="248">
        <v>7661.15726</v>
      </c>
      <c r="F116" s="248">
        <v>0</v>
      </c>
      <c r="G116" s="248">
        <v>215.28399999999999</v>
      </c>
      <c r="H116" s="248">
        <v>93445.892319999999</v>
      </c>
      <c r="I116" s="248">
        <v>1360</v>
      </c>
      <c r="J116" s="248">
        <v>178292</v>
      </c>
      <c r="K116" s="248">
        <v>72218</v>
      </c>
      <c r="L116" s="248">
        <v>94459</v>
      </c>
      <c r="M116" s="248">
        <v>0</v>
      </c>
      <c r="N116" s="248"/>
      <c r="O116" s="248"/>
      <c r="P116" s="248">
        <v>16</v>
      </c>
      <c r="Q116" s="248">
        <v>1600</v>
      </c>
      <c r="R116" s="248">
        <v>902</v>
      </c>
      <c r="S116" s="248">
        <v>1172</v>
      </c>
      <c r="T116" s="248">
        <v>0</v>
      </c>
      <c r="U116" s="248">
        <v>0</v>
      </c>
      <c r="V116" s="248">
        <v>0</v>
      </c>
      <c r="W116" s="248">
        <f t="shared" ref="W116:W139" si="18">I116+J116+K116+M116+N116+P116+Q116+R116+T116+U116</f>
        <v>254388</v>
      </c>
      <c r="X116" s="240">
        <f t="shared" ref="X116:X139" si="19">I116+J116+L116+M116+O116+P116+Q116+S116+T116+V116</f>
        <v>276899</v>
      </c>
      <c r="Y116" s="249">
        <v>2166766.2147387848</v>
      </c>
      <c r="Z116" s="244">
        <v>22958.777424</v>
      </c>
      <c r="AA116" s="221">
        <f t="shared" si="14"/>
        <v>3337857.9021279993</v>
      </c>
      <c r="AB116" s="220">
        <f t="shared" si="15"/>
        <v>2963322.4560179994</v>
      </c>
      <c r="AC116" s="218">
        <v>1847844.1830279995</v>
      </c>
      <c r="AD116" s="218">
        <v>1101130.7009899996</v>
      </c>
      <c r="AE116" s="218"/>
      <c r="AF116" s="218">
        <v>14347.572</v>
      </c>
      <c r="AG116" s="218">
        <v>374535.44611000008</v>
      </c>
      <c r="AH116" s="218">
        <v>13992</v>
      </c>
      <c r="AI116" s="218">
        <v>1086678</v>
      </c>
      <c r="AJ116" s="218">
        <v>497831</v>
      </c>
      <c r="AK116" s="218">
        <v>629325</v>
      </c>
      <c r="AL116" s="218">
        <v>3</v>
      </c>
      <c r="AM116" s="218"/>
      <c r="AN116" s="218"/>
      <c r="AO116" s="218">
        <v>2749</v>
      </c>
      <c r="AP116" s="218">
        <v>296955</v>
      </c>
      <c r="AQ116" s="218">
        <v>104054</v>
      </c>
      <c r="AR116" s="218">
        <v>130805</v>
      </c>
      <c r="AS116" s="218">
        <v>0</v>
      </c>
      <c r="AT116" s="218"/>
      <c r="AU116" s="218"/>
      <c r="AV116" s="218">
        <f t="shared" si="16"/>
        <v>2002262</v>
      </c>
      <c r="AW116" s="220">
        <f t="shared" si="17"/>
        <v>2160507</v>
      </c>
      <c r="AX116" s="218">
        <v>11125717.471014256</v>
      </c>
      <c r="AY116" s="218">
        <v>4052073.2255101013</v>
      </c>
    </row>
    <row r="117" spans="1:51">
      <c r="A117" s="190">
        <v>40483</v>
      </c>
      <c r="B117" s="247">
        <f t="shared" si="12"/>
        <v>497939.84315294871</v>
      </c>
      <c r="C117" s="240">
        <f t="shared" si="13"/>
        <v>401818.10042294872</v>
      </c>
      <c r="D117" s="248">
        <v>394096.88383499999</v>
      </c>
      <c r="E117" s="248">
        <v>7503.9467999999997</v>
      </c>
      <c r="F117" s="248">
        <v>0</v>
      </c>
      <c r="G117" s="248">
        <v>217.26978794877178</v>
      </c>
      <c r="H117" s="248">
        <v>96121.742729999998</v>
      </c>
      <c r="I117" s="248">
        <v>1344</v>
      </c>
      <c r="J117" s="248">
        <v>177989</v>
      </c>
      <c r="K117" s="248">
        <v>71914</v>
      </c>
      <c r="L117" s="248">
        <v>93896</v>
      </c>
      <c r="M117" s="248">
        <v>0</v>
      </c>
      <c r="N117" s="248"/>
      <c r="O117" s="248"/>
      <c r="P117" s="248">
        <v>16</v>
      </c>
      <c r="Q117" s="248">
        <v>1589</v>
      </c>
      <c r="R117" s="248">
        <v>899</v>
      </c>
      <c r="S117" s="248">
        <v>1160</v>
      </c>
      <c r="T117" s="248">
        <v>0</v>
      </c>
      <c r="U117" s="248">
        <v>0</v>
      </c>
      <c r="V117" s="248">
        <v>0</v>
      </c>
      <c r="W117" s="248">
        <f t="shared" si="18"/>
        <v>253751</v>
      </c>
      <c r="X117" s="240">
        <f t="shared" si="19"/>
        <v>275994</v>
      </c>
      <c r="Y117" s="249">
        <v>2162198.2574547101</v>
      </c>
      <c r="Z117" s="244">
        <v>22546.372319999999</v>
      </c>
      <c r="AA117" s="221">
        <f t="shared" si="14"/>
        <v>3311214.5793357785</v>
      </c>
      <c r="AB117" s="220">
        <f t="shared" si="15"/>
        <v>2926501.2828645767</v>
      </c>
      <c r="AC117" s="218">
        <v>1818162.9962710007</v>
      </c>
      <c r="AD117" s="218">
        <v>1094049.7804000005</v>
      </c>
      <c r="AE117" s="218">
        <v>1596.6086412022548</v>
      </c>
      <c r="AF117" s="218">
        <v>14288.506193575482</v>
      </c>
      <c r="AG117" s="218">
        <v>383116.68782999989</v>
      </c>
      <c r="AH117" s="218">
        <v>13963</v>
      </c>
      <c r="AI117" s="218">
        <v>1085614</v>
      </c>
      <c r="AJ117" s="218">
        <v>497447</v>
      </c>
      <c r="AK117" s="218">
        <v>627104</v>
      </c>
      <c r="AL117" s="218">
        <v>4</v>
      </c>
      <c r="AM117" s="218"/>
      <c r="AN117" s="218"/>
      <c r="AO117" s="218">
        <v>2702</v>
      </c>
      <c r="AP117" s="218">
        <v>295797</v>
      </c>
      <c r="AQ117" s="218">
        <v>103613</v>
      </c>
      <c r="AR117" s="218">
        <v>129809</v>
      </c>
      <c r="AS117" s="218">
        <v>0</v>
      </c>
      <c r="AT117" s="218"/>
      <c r="AU117" s="218"/>
      <c r="AV117" s="218">
        <f t="shared" si="16"/>
        <v>1999140</v>
      </c>
      <c r="AW117" s="220">
        <f t="shared" si="17"/>
        <v>2154993</v>
      </c>
      <c r="AX117" s="218">
        <v>11041058.259905638</v>
      </c>
      <c r="AY117" s="218">
        <v>4032156.669782205</v>
      </c>
    </row>
    <row r="118" spans="1:51">
      <c r="A118" s="190">
        <v>40452</v>
      </c>
      <c r="B118" s="247">
        <f t="shared" si="12"/>
        <v>496269.30277516332</v>
      </c>
      <c r="C118" s="240">
        <f t="shared" si="13"/>
        <v>399124.90627516329</v>
      </c>
      <c r="D118" s="248">
        <v>391468.76167059998</v>
      </c>
      <c r="E118" s="248">
        <v>7439.8486045633072</v>
      </c>
      <c r="F118" s="248">
        <v>0</v>
      </c>
      <c r="G118" s="248">
        <v>216.29599999999999</v>
      </c>
      <c r="H118" s="248">
        <v>97144.396500000003</v>
      </c>
      <c r="I118" s="248">
        <v>1336</v>
      </c>
      <c r="J118" s="248">
        <v>177863</v>
      </c>
      <c r="K118" s="248">
        <v>71494</v>
      </c>
      <c r="L118" s="248">
        <v>93825</v>
      </c>
      <c r="M118" s="248">
        <v>0</v>
      </c>
      <c r="N118" s="248"/>
      <c r="O118" s="248"/>
      <c r="P118" s="248">
        <v>14</v>
      </c>
      <c r="Q118" s="248">
        <v>1587</v>
      </c>
      <c r="R118" s="248">
        <v>888</v>
      </c>
      <c r="S118" s="248">
        <v>1154</v>
      </c>
      <c r="T118" s="248">
        <v>0</v>
      </c>
      <c r="U118" s="248">
        <v>0</v>
      </c>
      <c r="V118" s="248">
        <v>0</v>
      </c>
      <c r="W118" s="248">
        <f t="shared" si="18"/>
        <v>253182</v>
      </c>
      <c r="X118" s="240">
        <f t="shared" si="19"/>
        <v>275779</v>
      </c>
      <c r="Y118" s="249">
        <v>2146487.1909975512</v>
      </c>
      <c r="Z118" s="244">
        <v>22377.336650951936</v>
      </c>
      <c r="AA118" s="221">
        <f t="shared" si="14"/>
        <v>3300301.1095111282</v>
      </c>
      <c r="AB118" s="220">
        <f t="shared" si="15"/>
        <v>2912220.7206927198</v>
      </c>
      <c r="AC118" s="218">
        <v>1809917.6590515003</v>
      </c>
      <c r="AD118" s="218">
        <v>1087939.3876412192</v>
      </c>
      <c r="AE118" s="218">
        <v>1607.6113184079597</v>
      </c>
      <c r="AF118" s="218">
        <v>14363.673999999994</v>
      </c>
      <c r="AG118" s="218">
        <v>386472.7775000002</v>
      </c>
      <c r="AH118" s="218">
        <v>13919</v>
      </c>
      <c r="AI118" s="218">
        <v>1085060</v>
      </c>
      <c r="AJ118" s="218">
        <v>493971</v>
      </c>
      <c r="AK118" s="218">
        <v>626040</v>
      </c>
      <c r="AL118" s="218">
        <v>1</v>
      </c>
      <c r="AM118" s="218"/>
      <c r="AN118" s="218"/>
      <c r="AO118" s="218">
        <v>2685</v>
      </c>
      <c r="AP118" s="218">
        <v>295169</v>
      </c>
      <c r="AQ118" s="218">
        <v>102624</v>
      </c>
      <c r="AR118" s="218">
        <v>129044</v>
      </c>
      <c r="AS118" s="218">
        <v>0</v>
      </c>
      <c r="AT118" s="218"/>
      <c r="AU118" s="218"/>
      <c r="AV118" s="218">
        <f t="shared" si="16"/>
        <v>1993429</v>
      </c>
      <c r="AW118" s="220">
        <f t="shared" si="17"/>
        <v>2151918</v>
      </c>
      <c r="AX118" s="218">
        <v>11018830.671915887</v>
      </c>
      <c r="AY118" s="218">
        <v>4011750.9766023504</v>
      </c>
    </row>
    <row r="119" spans="1:51">
      <c r="A119" s="190">
        <v>40422</v>
      </c>
      <c r="B119" s="247">
        <f t="shared" si="12"/>
        <v>495143.87289784139</v>
      </c>
      <c r="C119" s="240">
        <f t="shared" si="13"/>
        <v>397323.52591784135</v>
      </c>
      <c r="D119" s="248">
        <v>389680.27558000002</v>
      </c>
      <c r="E119" s="248">
        <v>7422.9363378412963</v>
      </c>
      <c r="F119" s="248">
        <v>0</v>
      </c>
      <c r="G119" s="248">
        <v>220.31399999999999</v>
      </c>
      <c r="H119" s="248">
        <v>97820.346980000002</v>
      </c>
      <c r="I119" s="248">
        <v>1334</v>
      </c>
      <c r="J119" s="248">
        <v>177698</v>
      </c>
      <c r="K119" s="248">
        <v>71196</v>
      </c>
      <c r="L119" s="248">
        <v>93478</v>
      </c>
      <c r="M119" s="248">
        <v>0</v>
      </c>
      <c r="N119" s="248"/>
      <c r="O119" s="248"/>
      <c r="P119" s="248">
        <v>14</v>
      </c>
      <c r="Q119" s="248">
        <v>1585</v>
      </c>
      <c r="R119" s="248">
        <v>876</v>
      </c>
      <c r="S119" s="248">
        <v>1141</v>
      </c>
      <c r="T119" s="248">
        <v>0</v>
      </c>
      <c r="U119" s="248">
        <v>0</v>
      </c>
      <c r="V119" s="248">
        <v>0</v>
      </c>
      <c r="W119" s="248">
        <f t="shared" si="18"/>
        <v>252703</v>
      </c>
      <c r="X119" s="240">
        <f t="shared" si="19"/>
        <v>275250</v>
      </c>
      <c r="Y119" s="249">
        <v>2151161.1849623397</v>
      </c>
      <c r="Z119" s="244">
        <v>22319.54721081911</v>
      </c>
      <c r="AA119" s="221">
        <f t="shared" si="14"/>
        <v>3290728.621525228</v>
      </c>
      <c r="AB119" s="220">
        <f t="shared" si="15"/>
        <v>2900001.0995845688</v>
      </c>
      <c r="AC119" s="218">
        <v>1803271.7634000001</v>
      </c>
      <c r="AD119" s="218">
        <v>1082307.3201845689</v>
      </c>
      <c r="AE119" s="218">
        <v>1622.6149106592736</v>
      </c>
      <c r="AF119" s="218">
        <v>14422.015999999998</v>
      </c>
      <c r="AG119" s="218">
        <v>389104.90703</v>
      </c>
      <c r="AH119" s="218">
        <v>13889</v>
      </c>
      <c r="AI119" s="218">
        <v>1083722</v>
      </c>
      <c r="AJ119" s="218">
        <v>492364</v>
      </c>
      <c r="AK119" s="218">
        <v>625001</v>
      </c>
      <c r="AL119" s="218">
        <v>1</v>
      </c>
      <c r="AM119" s="218"/>
      <c r="AN119" s="218"/>
      <c r="AO119" s="218">
        <v>2660</v>
      </c>
      <c r="AP119" s="218">
        <v>294020</v>
      </c>
      <c r="AQ119" s="218">
        <v>101800</v>
      </c>
      <c r="AR119" s="218">
        <v>128256</v>
      </c>
      <c r="AS119" s="218">
        <v>0</v>
      </c>
      <c r="AT119" s="218"/>
      <c r="AU119" s="218"/>
      <c r="AV119" s="218">
        <f t="shared" si="16"/>
        <v>1988456</v>
      </c>
      <c r="AW119" s="220">
        <f t="shared" si="17"/>
        <v>2147549</v>
      </c>
      <c r="AX119" s="218">
        <v>10995281.49349704</v>
      </c>
      <c r="AY119" s="218">
        <v>3991673.907645172</v>
      </c>
    </row>
    <row r="120" spans="1:51">
      <c r="A120" s="190">
        <v>40391</v>
      </c>
      <c r="B120" s="247">
        <f t="shared" si="12"/>
        <v>496602.28686891426</v>
      </c>
      <c r="C120" s="240">
        <f t="shared" si="13"/>
        <v>404225.37411372334</v>
      </c>
      <c r="D120" s="248">
        <v>396692.30212372332</v>
      </c>
      <c r="E120" s="248">
        <v>7307.9136900000003</v>
      </c>
      <c r="F120" s="248">
        <v>0</v>
      </c>
      <c r="G120" s="248">
        <v>225.1583000000046</v>
      </c>
      <c r="H120" s="248">
        <v>92376.912755190919</v>
      </c>
      <c r="I120" s="248">
        <v>1265</v>
      </c>
      <c r="J120" s="248">
        <v>171370</v>
      </c>
      <c r="K120" s="248">
        <v>71168</v>
      </c>
      <c r="L120" s="248">
        <v>85085</v>
      </c>
      <c r="M120" s="248">
        <v>0</v>
      </c>
      <c r="N120" s="248"/>
      <c r="O120" s="248"/>
      <c r="P120" s="248">
        <v>83</v>
      </c>
      <c r="Q120" s="248">
        <v>4741</v>
      </c>
      <c r="R120" s="248">
        <v>876</v>
      </c>
      <c r="S120" s="248">
        <v>11666</v>
      </c>
      <c r="T120" s="248">
        <v>0</v>
      </c>
      <c r="U120" s="248">
        <v>0</v>
      </c>
      <c r="V120" s="248">
        <v>0</v>
      </c>
      <c r="W120" s="248">
        <f t="shared" si="18"/>
        <v>249503</v>
      </c>
      <c r="X120" s="240">
        <f t="shared" si="19"/>
        <v>274210</v>
      </c>
      <c r="Y120" s="249">
        <v>2185866.3933794033</v>
      </c>
      <c r="Z120" s="244">
        <v>39368.592856000003</v>
      </c>
      <c r="AA120" s="221">
        <f t="shared" si="14"/>
        <v>3309530.6156211561</v>
      </c>
      <c r="AB120" s="220">
        <f t="shared" si="15"/>
        <v>2935390</v>
      </c>
      <c r="AC120" s="218">
        <v>1846567.9999999998</v>
      </c>
      <c r="AD120" s="218">
        <v>1074156</v>
      </c>
      <c r="AE120" s="218">
        <v>1625.6156211562122</v>
      </c>
      <c r="AF120" s="218">
        <v>14666</v>
      </c>
      <c r="AG120" s="218">
        <v>372515</v>
      </c>
      <c r="AH120" s="218">
        <v>13797</v>
      </c>
      <c r="AI120" s="218">
        <v>1081885</v>
      </c>
      <c r="AJ120" s="218">
        <v>491515</v>
      </c>
      <c r="AK120" s="218">
        <v>622930</v>
      </c>
      <c r="AL120" s="218">
        <v>2</v>
      </c>
      <c r="AM120" s="218"/>
      <c r="AN120" s="218"/>
      <c r="AO120" s="218">
        <v>2847</v>
      </c>
      <c r="AP120" s="218">
        <v>300850</v>
      </c>
      <c r="AQ120" s="218">
        <v>101088</v>
      </c>
      <c r="AR120" s="218">
        <v>159543</v>
      </c>
      <c r="AS120" s="218">
        <v>0</v>
      </c>
      <c r="AT120" s="218"/>
      <c r="AU120" s="218"/>
      <c r="AV120" s="218">
        <f t="shared" si="16"/>
        <v>1991984</v>
      </c>
      <c r="AW120" s="220">
        <f t="shared" si="17"/>
        <v>2181854</v>
      </c>
      <c r="AX120" s="218">
        <v>11092581.569179893</v>
      </c>
      <c r="AY120" s="218">
        <v>4013344.4664831623</v>
      </c>
    </row>
    <row r="121" spans="1:51">
      <c r="A121" s="190">
        <v>40360</v>
      </c>
      <c r="B121" s="247">
        <f t="shared" si="12"/>
        <v>497966.58920167008</v>
      </c>
      <c r="C121" s="240">
        <f t="shared" si="13"/>
        <v>404962.35105536826</v>
      </c>
      <c r="D121" s="248">
        <v>397479.46759415581</v>
      </c>
      <c r="E121" s="248">
        <v>7253.8971329552614</v>
      </c>
      <c r="F121" s="248">
        <v>0</v>
      </c>
      <c r="G121" s="248">
        <v>228.98632825719204</v>
      </c>
      <c r="H121" s="248">
        <v>93004.238146301839</v>
      </c>
      <c r="I121" s="248">
        <v>1254</v>
      </c>
      <c r="J121" s="248">
        <v>171044</v>
      </c>
      <c r="K121" s="248">
        <v>71511</v>
      </c>
      <c r="L121" s="248">
        <v>85465</v>
      </c>
      <c r="M121" s="248">
        <v>0</v>
      </c>
      <c r="N121" s="248"/>
      <c r="O121" s="248"/>
      <c r="P121" s="248">
        <v>13</v>
      </c>
      <c r="Q121" s="248">
        <v>1573</v>
      </c>
      <c r="R121" s="248">
        <v>876</v>
      </c>
      <c r="S121" s="248">
        <v>1135</v>
      </c>
      <c r="T121" s="248">
        <v>0</v>
      </c>
      <c r="U121" s="248">
        <v>0</v>
      </c>
      <c r="V121" s="248">
        <v>0</v>
      </c>
      <c r="W121" s="248">
        <f t="shared" si="18"/>
        <v>246271</v>
      </c>
      <c r="X121" s="240">
        <f t="shared" si="19"/>
        <v>260484</v>
      </c>
      <c r="Y121" s="249">
        <v>2184861.4877220229</v>
      </c>
      <c r="Z121" s="244">
        <v>21880.153119092625</v>
      </c>
      <c r="AA121" s="221">
        <f t="shared" si="14"/>
        <v>3302807.7858111784</v>
      </c>
      <c r="AB121" s="220">
        <f t="shared" si="15"/>
        <v>2926292.1685423478</v>
      </c>
      <c r="AC121" s="218">
        <v>1845053.0926363629</v>
      </c>
      <c r="AD121" s="218">
        <v>1066464.0759059847</v>
      </c>
      <c r="AE121" s="218">
        <v>1632.6172688303739</v>
      </c>
      <c r="AF121" s="218">
        <v>14774.999999999998</v>
      </c>
      <c r="AG121" s="218">
        <v>374883</v>
      </c>
      <c r="AH121" s="218">
        <v>13715</v>
      </c>
      <c r="AI121" s="218">
        <v>1079885</v>
      </c>
      <c r="AJ121" s="218">
        <v>490565</v>
      </c>
      <c r="AK121" s="218">
        <v>622890</v>
      </c>
      <c r="AL121" s="218">
        <v>1</v>
      </c>
      <c r="AM121" s="218"/>
      <c r="AN121" s="218"/>
      <c r="AO121" s="218">
        <v>2578</v>
      </c>
      <c r="AP121" s="218">
        <v>291869</v>
      </c>
      <c r="AQ121" s="218">
        <v>100263</v>
      </c>
      <c r="AR121" s="218">
        <v>126421</v>
      </c>
      <c r="AS121" s="218">
        <v>0</v>
      </c>
      <c r="AT121" s="218"/>
      <c r="AU121" s="218"/>
      <c r="AV121" s="218">
        <f t="shared" si="16"/>
        <v>1978876</v>
      </c>
      <c r="AW121" s="220">
        <f t="shared" si="17"/>
        <v>2137359</v>
      </c>
      <c r="AX121" s="218">
        <v>11086085.482676385</v>
      </c>
      <c r="AY121" s="218">
        <v>3937651.3318539714</v>
      </c>
    </row>
    <row r="122" spans="1:51">
      <c r="A122" s="190">
        <v>40330</v>
      </c>
      <c r="B122" s="247">
        <f t="shared" si="12"/>
        <v>511182</v>
      </c>
      <c r="C122" s="240">
        <f t="shared" si="13"/>
        <v>415132</v>
      </c>
      <c r="D122" s="248">
        <v>404520</v>
      </c>
      <c r="E122" s="248">
        <v>10292</v>
      </c>
      <c r="F122" s="248">
        <v>25</v>
      </c>
      <c r="G122" s="248">
        <v>320</v>
      </c>
      <c r="H122" s="248">
        <v>96025</v>
      </c>
      <c r="I122" s="248">
        <v>1243</v>
      </c>
      <c r="J122" s="248">
        <v>170578</v>
      </c>
      <c r="K122" s="248">
        <v>71597</v>
      </c>
      <c r="L122" s="248">
        <v>85540</v>
      </c>
      <c r="M122" s="248">
        <v>0</v>
      </c>
      <c r="N122" s="248"/>
      <c r="O122" s="248"/>
      <c r="P122" s="248">
        <v>12</v>
      </c>
      <c r="Q122" s="248">
        <v>1572</v>
      </c>
      <c r="R122" s="248">
        <v>865</v>
      </c>
      <c r="S122" s="248">
        <v>1119</v>
      </c>
      <c r="T122" s="248">
        <v>0</v>
      </c>
      <c r="U122" s="248">
        <v>0</v>
      </c>
      <c r="V122" s="248">
        <v>0</v>
      </c>
      <c r="W122" s="248">
        <f t="shared" si="18"/>
        <v>245867</v>
      </c>
      <c r="X122" s="240">
        <f t="shared" si="19"/>
        <v>260064</v>
      </c>
      <c r="Y122" s="249">
        <v>2178691.1512687374</v>
      </c>
      <c r="Z122" s="244">
        <v>29211</v>
      </c>
      <c r="AA122" s="221">
        <f t="shared" si="14"/>
        <v>3278878</v>
      </c>
      <c r="AB122" s="220">
        <f t="shared" si="15"/>
        <v>2902400</v>
      </c>
      <c r="AC122" s="218">
        <v>1834383</v>
      </c>
      <c r="AD122" s="218">
        <v>1053271</v>
      </c>
      <c r="AE122" s="218">
        <v>1645</v>
      </c>
      <c r="AF122" s="218">
        <v>14746</v>
      </c>
      <c r="AG122" s="218">
        <v>374833</v>
      </c>
      <c r="AH122" s="218">
        <v>13633</v>
      </c>
      <c r="AI122" s="218">
        <v>1077666</v>
      </c>
      <c r="AJ122" s="218">
        <v>489644</v>
      </c>
      <c r="AK122" s="218">
        <v>622005</v>
      </c>
      <c r="AL122" s="218">
        <v>1</v>
      </c>
      <c r="AM122" s="218"/>
      <c r="AN122" s="218"/>
      <c r="AO122" s="218">
        <v>2525</v>
      </c>
      <c r="AP122" s="218">
        <v>290376</v>
      </c>
      <c r="AQ122" s="218">
        <v>99525</v>
      </c>
      <c r="AR122" s="218">
        <v>125424</v>
      </c>
      <c r="AS122" s="218">
        <v>0</v>
      </c>
      <c r="AT122" s="218"/>
      <c r="AU122" s="218"/>
      <c r="AV122" s="218">
        <f t="shared" si="16"/>
        <v>1973370</v>
      </c>
      <c r="AW122" s="220">
        <f t="shared" si="17"/>
        <v>2131630</v>
      </c>
      <c r="AX122" s="218">
        <v>11038845.793568</v>
      </c>
      <c r="AY122" s="218">
        <v>3892131.3300000015</v>
      </c>
    </row>
    <row r="123" spans="1:51">
      <c r="A123" s="190">
        <v>40299</v>
      </c>
      <c r="B123" s="247">
        <f t="shared" si="12"/>
        <v>508137</v>
      </c>
      <c r="C123" s="240">
        <f t="shared" si="13"/>
        <v>412062</v>
      </c>
      <c r="D123" s="248">
        <v>404555</v>
      </c>
      <c r="E123" s="248">
        <v>7184</v>
      </c>
      <c r="F123" s="248">
        <v>0</v>
      </c>
      <c r="G123" s="248">
        <v>323</v>
      </c>
      <c r="H123" s="248">
        <v>96075</v>
      </c>
      <c r="I123" s="248">
        <v>1217</v>
      </c>
      <c r="J123" s="248">
        <v>170024</v>
      </c>
      <c r="K123" s="248">
        <v>71474</v>
      </c>
      <c r="L123" s="248">
        <v>85395</v>
      </c>
      <c r="M123" s="248">
        <v>0</v>
      </c>
      <c r="N123" s="248"/>
      <c r="O123" s="248"/>
      <c r="P123" s="248">
        <v>12</v>
      </c>
      <c r="Q123" s="248">
        <v>1567</v>
      </c>
      <c r="R123" s="248">
        <v>859</v>
      </c>
      <c r="S123" s="248">
        <v>1115</v>
      </c>
      <c r="T123" s="248">
        <v>0</v>
      </c>
      <c r="U123" s="248">
        <v>0</v>
      </c>
      <c r="V123" s="248">
        <v>0</v>
      </c>
      <c r="W123" s="248">
        <f t="shared" si="18"/>
        <v>245153</v>
      </c>
      <c r="X123" s="240">
        <f t="shared" si="19"/>
        <v>259330</v>
      </c>
      <c r="Y123" s="249">
        <v>2176062.8939980855</v>
      </c>
      <c r="Z123" s="244">
        <v>21677.3</v>
      </c>
      <c r="AA123" s="221">
        <f t="shared" si="14"/>
        <v>3273252</v>
      </c>
      <c r="AB123" s="220">
        <f t="shared" si="15"/>
        <v>2896308</v>
      </c>
      <c r="AC123" s="218">
        <v>1835627</v>
      </c>
      <c r="AD123" s="218">
        <v>1045864</v>
      </c>
      <c r="AE123" s="218">
        <v>1647</v>
      </c>
      <c r="AF123" s="218">
        <v>14817</v>
      </c>
      <c r="AG123" s="218">
        <v>375297</v>
      </c>
      <c r="AH123" s="218">
        <v>13582</v>
      </c>
      <c r="AI123" s="218">
        <v>1074419</v>
      </c>
      <c r="AJ123" s="218">
        <v>488532</v>
      </c>
      <c r="AK123" s="218">
        <v>620358</v>
      </c>
      <c r="AL123" s="218">
        <v>1</v>
      </c>
      <c r="AM123" s="218"/>
      <c r="AN123" s="218"/>
      <c r="AO123" s="218">
        <v>2480</v>
      </c>
      <c r="AP123" s="218">
        <v>288016</v>
      </c>
      <c r="AQ123" s="218">
        <v>98740</v>
      </c>
      <c r="AR123" s="218">
        <v>124287</v>
      </c>
      <c r="AS123" s="218">
        <v>0</v>
      </c>
      <c r="AT123" s="218"/>
      <c r="AU123" s="218"/>
      <c r="AV123" s="218">
        <f t="shared" si="16"/>
        <v>1965770</v>
      </c>
      <c r="AW123" s="220">
        <f t="shared" si="17"/>
        <v>2123143</v>
      </c>
      <c r="AX123" s="218">
        <v>11029685.544043683</v>
      </c>
      <c r="AY123" s="218">
        <v>3865740.6899999995</v>
      </c>
    </row>
    <row r="124" spans="1:51">
      <c r="A124" s="190">
        <v>40269</v>
      </c>
      <c r="B124" s="247">
        <f t="shared" si="12"/>
        <v>506689</v>
      </c>
      <c r="C124" s="240">
        <f t="shared" si="13"/>
        <v>410619</v>
      </c>
      <c r="D124" s="248">
        <v>403106</v>
      </c>
      <c r="E124" s="248">
        <v>7187</v>
      </c>
      <c r="F124" s="248">
        <v>0</v>
      </c>
      <c r="G124" s="248">
        <v>326</v>
      </c>
      <c r="H124" s="248">
        <v>96070</v>
      </c>
      <c r="I124" s="248">
        <v>1186</v>
      </c>
      <c r="J124" s="248">
        <v>169669</v>
      </c>
      <c r="K124" s="248">
        <v>72155</v>
      </c>
      <c r="L124" s="248">
        <v>85092</v>
      </c>
      <c r="M124" s="248">
        <v>0</v>
      </c>
      <c r="N124" s="248"/>
      <c r="O124" s="248"/>
      <c r="P124" s="248">
        <v>12</v>
      </c>
      <c r="Q124" s="248">
        <v>1564</v>
      </c>
      <c r="R124" s="248">
        <v>871</v>
      </c>
      <c r="S124" s="248">
        <v>1114</v>
      </c>
      <c r="T124" s="248">
        <v>0</v>
      </c>
      <c r="U124" s="248">
        <v>0</v>
      </c>
      <c r="V124" s="248">
        <v>0</v>
      </c>
      <c r="W124" s="248">
        <f t="shared" si="18"/>
        <v>245457</v>
      </c>
      <c r="X124" s="240">
        <f t="shared" si="19"/>
        <v>258637</v>
      </c>
      <c r="Y124" s="249">
        <v>2177344.4733339581</v>
      </c>
      <c r="Z124" s="244">
        <v>21677.200000000001</v>
      </c>
      <c r="AA124" s="221">
        <f t="shared" si="14"/>
        <v>3267314</v>
      </c>
      <c r="AB124" s="220">
        <f t="shared" si="15"/>
        <v>2888488</v>
      </c>
      <c r="AC124" s="218">
        <v>1825947</v>
      </c>
      <c r="AD124" s="218">
        <v>1047606</v>
      </c>
      <c r="AE124" s="218">
        <v>1664</v>
      </c>
      <c r="AF124" s="218">
        <v>14935</v>
      </c>
      <c r="AG124" s="218">
        <v>377162</v>
      </c>
      <c r="AH124" s="218">
        <v>13500</v>
      </c>
      <c r="AI124" s="218">
        <v>1072273</v>
      </c>
      <c r="AJ124" s="218">
        <v>491067</v>
      </c>
      <c r="AK124" s="218">
        <v>618774</v>
      </c>
      <c r="AL124" s="218">
        <v>0</v>
      </c>
      <c r="AM124" s="218"/>
      <c r="AN124" s="218"/>
      <c r="AO124" s="218">
        <v>2413</v>
      </c>
      <c r="AP124" s="218">
        <v>286417</v>
      </c>
      <c r="AQ124" s="218">
        <v>98582</v>
      </c>
      <c r="AR124" s="218">
        <v>123157</v>
      </c>
      <c r="AS124" s="218">
        <v>0</v>
      </c>
      <c r="AT124" s="218"/>
      <c r="AU124" s="218"/>
      <c r="AV124" s="218">
        <f t="shared" si="16"/>
        <v>1964252</v>
      </c>
      <c r="AW124" s="220">
        <f t="shared" si="17"/>
        <v>2116534</v>
      </c>
      <c r="AX124" s="218">
        <v>10988713.491732487</v>
      </c>
      <c r="AY124" s="218">
        <v>3866539.2200000011</v>
      </c>
    </row>
    <row r="125" spans="1:51">
      <c r="A125" s="190">
        <v>40238</v>
      </c>
      <c r="B125" s="247">
        <f t="shared" si="12"/>
        <v>506241</v>
      </c>
      <c r="C125" s="240">
        <f t="shared" si="13"/>
        <v>409521</v>
      </c>
      <c r="D125" s="248">
        <v>402032</v>
      </c>
      <c r="E125" s="248">
        <v>7161</v>
      </c>
      <c r="F125" s="248">
        <v>0</v>
      </c>
      <c r="G125" s="248">
        <v>328</v>
      </c>
      <c r="H125" s="248">
        <v>96720</v>
      </c>
      <c r="I125" s="248">
        <v>1167</v>
      </c>
      <c r="J125" s="248">
        <v>169314</v>
      </c>
      <c r="K125" s="248">
        <v>71925</v>
      </c>
      <c r="L125" s="248">
        <v>84697</v>
      </c>
      <c r="M125" s="248">
        <v>0</v>
      </c>
      <c r="N125" s="248"/>
      <c r="O125" s="248"/>
      <c r="P125" s="248">
        <v>12</v>
      </c>
      <c r="Q125" s="248">
        <v>1554</v>
      </c>
      <c r="R125" s="248">
        <v>875</v>
      </c>
      <c r="S125" s="248">
        <v>1105</v>
      </c>
      <c r="T125" s="248">
        <v>0</v>
      </c>
      <c r="U125" s="248">
        <v>0</v>
      </c>
      <c r="V125" s="248">
        <v>0</v>
      </c>
      <c r="W125" s="248">
        <f t="shared" si="18"/>
        <v>244847</v>
      </c>
      <c r="X125" s="240">
        <f t="shared" si="19"/>
        <v>257849</v>
      </c>
      <c r="Y125" s="249">
        <v>2175424.3138519004</v>
      </c>
      <c r="Z125" s="244">
        <v>21584.799999999999</v>
      </c>
      <c r="AA125" s="221">
        <f t="shared" si="14"/>
        <v>3262468</v>
      </c>
      <c r="AB125" s="220">
        <f t="shared" si="15"/>
        <v>2878843</v>
      </c>
      <c r="AC125" s="218">
        <v>1821419</v>
      </c>
      <c r="AD125" s="218">
        <v>1042324</v>
      </c>
      <c r="AE125" s="218">
        <v>1699</v>
      </c>
      <c r="AF125" s="218">
        <v>15100</v>
      </c>
      <c r="AG125" s="218">
        <v>381926</v>
      </c>
      <c r="AH125" s="218">
        <v>13400</v>
      </c>
      <c r="AI125" s="218">
        <v>1069750</v>
      </c>
      <c r="AJ125" s="218">
        <v>489993</v>
      </c>
      <c r="AK125" s="218">
        <v>617097</v>
      </c>
      <c r="AL125" s="218">
        <v>0</v>
      </c>
      <c r="AM125" s="218"/>
      <c r="AN125" s="218"/>
      <c r="AO125" s="218">
        <v>2348</v>
      </c>
      <c r="AP125" s="218">
        <v>284497</v>
      </c>
      <c r="AQ125" s="218">
        <v>97306</v>
      </c>
      <c r="AR125" s="218">
        <v>120924</v>
      </c>
      <c r="AS125" s="218">
        <v>0</v>
      </c>
      <c r="AT125" s="218"/>
      <c r="AU125" s="218"/>
      <c r="AV125" s="218">
        <f t="shared" si="16"/>
        <v>1957294</v>
      </c>
      <c r="AW125" s="220">
        <f t="shared" si="17"/>
        <v>2108016</v>
      </c>
      <c r="AX125" s="218">
        <v>10972879.063545322</v>
      </c>
      <c r="AY125" s="218">
        <v>3844657.16</v>
      </c>
    </row>
    <row r="126" spans="1:51">
      <c r="A126" s="190">
        <v>40210</v>
      </c>
      <c r="B126" s="247">
        <f t="shared" si="12"/>
        <v>506978</v>
      </c>
      <c r="C126" s="240">
        <f t="shared" si="13"/>
        <v>409602</v>
      </c>
      <c r="D126" s="248">
        <v>402141</v>
      </c>
      <c r="E126" s="248">
        <v>7131</v>
      </c>
      <c r="F126" s="248">
        <v>0</v>
      </c>
      <c r="G126" s="248">
        <v>330</v>
      </c>
      <c r="H126" s="248">
        <v>97376</v>
      </c>
      <c r="I126" s="248">
        <v>1153</v>
      </c>
      <c r="J126" s="248">
        <v>168849</v>
      </c>
      <c r="K126" s="248">
        <v>71475</v>
      </c>
      <c r="L126" s="248">
        <v>84253</v>
      </c>
      <c r="M126" s="248">
        <v>0</v>
      </c>
      <c r="N126" s="248"/>
      <c r="O126" s="248"/>
      <c r="P126" s="248">
        <v>11</v>
      </c>
      <c r="Q126" s="248">
        <v>1546</v>
      </c>
      <c r="R126" s="248">
        <v>854</v>
      </c>
      <c r="S126" s="248">
        <v>1084</v>
      </c>
      <c r="T126" s="248">
        <v>0</v>
      </c>
      <c r="U126" s="248">
        <v>0</v>
      </c>
      <c r="V126" s="248">
        <v>0</v>
      </c>
      <c r="W126" s="248">
        <f t="shared" si="18"/>
        <v>243888</v>
      </c>
      <c r="X126" s="240">
        <f t="shared" si="19"/>
        <v>256896</v>
      </c>
      <c r="Y126" s="249">
        <v>2177286.955747508</v>
      </c>
      <c r="Z126" s="244">
        <v>21472.5</v>
      </c>
      <c r="AA126" s="221">
        <f t="shared" si="14"/>
        <v>3257968</v>
      </c>
      <c r="AB126" s="220">
        <f t="shared" si="15"/>
        <v>2870824</v>
      </c>
      <c r="AC126" s="218">
        <v>1821128</v>
      </c>
      <c r="AD126" s="218">
        <v>1034516</v>
      </c>
      <c r="AE126" s="218">
        <v>1735</v>
      </c>
      <c r="AF126" s="218">
        <v>15180</v>
      </c>
      <c r="AG126" s="218">
        <v>385409</v>
      </c>
      <c r="AH126" s="218">
        <v>13369</v>
      </c>
      <c r="AI126" s="218">
        <v>1067280</v>
      </c>
      <c r="AJ126" s="218">
        <v>489118</v>
      </c>
      <c r="AK126" s="218">
        <v>615547</v>
      </c>
      <c r="AL126" s="218">
        <v>0</v>
      </c>
      <c r="AM126" s="218"/>
      <c r="AN126" s="218"/>
      <c r="AO126" s="218">
        <v>2321</v>
      </c>
      <c r="AP126" s="218">
        <v>282878</v>
      </c>
      <c r="AQ126" s="218">
        <v>96876</v>
      </c>
      <c r="AR126" s="218">
        <v>120751</v>
      </c>
      <c r="AS126" s="218">
        <v>0</v>
      </c>
      <c r="AT126" s="218"/>
      <c r="AU126" s="218"/>
      <c r="AV126" s="218">
        <f t="shared" si="16"/>
        <v>1951842</v>
      </c>
      <c r="AW126" s="220">
        <f t="shared" si="17"/>
        <v>2102146</v>
      </c>
      <c r="AX126" s="218">
        <v>10970070.475015221</v>
      </c>
      <c r="AY126" s="218">
        <v>3817894.4399999995</v>
      </c>
    </row>
    <row r="127" spans="1:51">
      <c r="A127" s="190">
        <v>40179</v>
      </c>
      <c r="B127" s="247">
        <f t="shared" si="12"/>
        <v>506968</v>
      </c>
      <c r="C127" s="240">
        <f t="shared" si="13"/>
        <v>409666</v>
      </c>
      <c r="D127" s="248">
        <v>402275</v>
      </c>
      <c r="E127" s="248">
        <v>7055</v>
      </c>
      <c r="F127" s="248">
        <v>0</v>
      </c>
      <c r="G127" s="248">
        <v>336</v>
      </c>
      <c r="H127" s="248">
        <v>97302</v>
      </c>
      <c r="I127" s="248">
        <v>1152</v>
      </c>
      <c r="J127" s="248">
        <v>167937</v>
      </c>
      <c r="K127" s="248">
        <v>71111</v>
      </c>
      <c r="L127" s="248">
        <v>83931</v>
      </c>
      <c r="M127" s="248">
        <v>0</v>
      </c>
      <c r="N127" s="248"/>
      <c r="O127" s="248"/>
      <c r="P127" s="248">
        <v>11</v>
      </c>
      <c r="Q127" s="248">
        <v>1527</v>
      </c>
      <c r="R127" s="248">
        <v>855</v>
      </c>
      <c r="S127" s="248">
        <v>1079</v>
      </c>
      <c r="T127" s="248">
        <v>0</v>
      </c>
      <c r="U127" s="248">
        <v>0</v>
      </c>
      <c r="V127" s="248">
        <v>0</v>
      </c>
      <c r="W127" s="248">
        <f t="shared" si="18"/>
        <v>242593</v>
      </c>
      <c r="X127" s="240">
        <f t="shared" si="19"/>
        <v>255637</v>
      </c>
      <c r="Y127" s="249">
        <v>2174545.8926587482</v>
      </c>
      <c r="Z127" s="244">
        <v>21245.200000000001</v>
      </c>
      <c r="AA127" s="221">
        <f t="shared" si="14"/>
        <v>3239723</v>
      </c>
      <c r="AB127" s="220">
        <f t="shared" si="15"/>
        <v>2851378</v>
      </c>
      <c r="AC127" s="218">
        <v>1814285</v>
      </c>
      <c r="AD127" s="218">
        <v>1021928</v>
      </c>
      <c r="AE127" s="218">
        <v>1737</v>
      </c>
      <c r="AF127" s="218">
        <v>15165</v>
      </c>
      <c r="AG127" s="218">
        <v>386608</v>
      </c>
      <c r="AH127" s="218">
        <v>13261</v>
      </c>
      <c r="AI127" s="218">
        <v>1061661</v>
      </c>
      <c r="AJ127" s="218">
        <v>486087</v>
      </c>
      <c r="AK127" s="218">
        <v>613494</v>
      </c>
      <c r="AL127" s="218">
        <v>0</v>
      </c>
      <c r="AM127" s="218"/>
      <c r="AN127" s="218"/>
      <c r="AO127" s="218">
        <v>2232</v>
      </c>
      <c r="AP127" s="218">
        <v>279429</v>
      </c>
      <c r="AQ127" s="218">
        <v>95676</v>
      </c>
      <c r="AR127" s="218">
        <v>119400</v>
      </c>
      <c r="AS127" s="218">
        <v>0</v>
      </c>
      <c r="AT127" s="218"/>
      <c r="AU127" s="218"/>
      <c r="AV127" s="218">
        <f t="shared" si="16"/>
        <v>1938346</v>
      </c>
      <c r="AW127" s="220">
        <f t="shared" si="17"/>
        <v>2089477</v>
      </c>
      <c r="AX127" s="218">
        <v>10930726.493278218</v>
      </c>
      <c r="AY127" s="218">
        <v>3771371.7399999993</v>
      </c>
    </row>
    <row r="128" spans="1:51">
      <c r="A128" s="190">
        <v>40148</v>
      </c>
      <c r="B128" s="247">
        <f t="shared" si="12"/>
        <v>511782</v>
      </c>
      <c r="C128" s="240">
        <f t="shared" si="13"/>
        <v>414717</v>
      </c>
      <c r="D128" s="248">
        <v>403200</v>
      </c>
      <c r="E128" s="248">
        <v>11167</v>
      </c>
      <c r="F128" s="248">
        <v>28</v>
      </c>
      <c r="G128" s="248">
        <v>350</v>
      </c>
      <c r="H128" s="248">
        <v>97037</v>
      </c>
      <c r="I128" s="248">
        <v>1149</v>
      </c>
      <c r="J128" s="248">
        <v>167852</v>
      </c>
      <c r="K128" s="248">
        <v>73563</v>
      </c>
      <c r="L128" s="248">
        <v>83608</v>
      </c>
      <c r="M128" s="248">
        <v>0</v>
      </c>
      <c r="N128" s="248"/>
      <c r="O128" s="248"/>
      <c r="P128" s="248">
        <v>11</v>
      </c>
      <c r="Q128" s="248">
        <v>1525</v>
      </c>
      <c r="R128" s="248">
        <v>874</v>
      </c>
      <c r="S128" s="248">
        <v>1082</v>
      </c>
      <c r="T128" s="248">
        <v>0</v>
      </c>
      <c r="U128" s="248">
        <v>0</v>
      </c>
      <c r="V128" s="248">
        <v>0</v>
      </c>
      <c r="W128" s="248">
        <f t="shared" si="18"/>
        <v>244974</v>
      </c>
      <c r="X128" s="240">
        <f t="shared" si="19"/>
        <v>255227</v>
      </c>
      <c r="Y128" s="249">
        <v>2170915.1021230333</v>
      </c>
      <c r="Z128" s="244">
        <v>31180</v>
      </c>
      <c r="AA128" s="221">
        <f t="shared" si="14"/>
        <v>3236872</v>
      </c>
      <c r="AB128" s="220">
        <f t="shared" si="15"/>
        <v>2847081</v>
      </c>
      <c r="AC128" s="218">
        <v>1816933</v>
      </c>
      <c r="AD128" s="218">
        <v>1014948</v>
      </c>
      <c r="AE128" s="218">
        <v>1744</v>
      </c>
      <c r="AF128" s="218">
        <v>15200</v>
      </c>
      <c r="AG128" s="218">
        <v>388047</v>
      </c>
      <c r="AH128" s="218">
        <v>13258</v>
      </c>
      <c r="AI128" s="218">
        <v>1062306</v>
      </c>
      <c r="AJ128" s="218">
        <v>492656</v>
      </c>
      <c r="AK128" s="218">
        <v>612407</v>
      </c>
      <c r="AL128" s="218">
        <v>0</v>
      </c>
      <c r="AM128" s="218"/>
      <c r="AN128" s="218"/>
      <c r="AO128" s="218">
        <v>2222</v>
      </c>
      <c r="AP128" s="218">
        <v>279182</v>
      </c>
      <c r="AQ128" s="218">
        <v>95937</v>
      </c>
      <c r="AR128" s="218">
        <v>118771</v>
      </c>
      <c r="AS128" s="218">
        <v>0</v>
      </c>
      <c r="AT128" s="218"/>
      <c r="AU128" s="218"/>
      <c r="AV128" s="218">
        <f t="shared" si="16"/>
        <v>1945561</v>
      </c>
      <c r="AW128" s="220">
        <f t="shared" si="17"/>
        <v>2088146</v>
      </c>
      <c r="AX128" s="218">
        <v>10945250.880583996</v>
      </c>
      <c r="AY128" s="218">
        <v>3746832.64</v>
      </c>
    </row>
    <row r="129" spans="1:51">
      <c r="A129" s="190">
        <v>40118</v>
      </c>
      <c r="B129" s="247">
        <f t="shared" si="12"/>
        <v>512650</v>
      </c>
      <c r="C129" s="240">
        <f t="shared" si="13"/>
        <v>414442</v>
      </c>
      <c r="D129" s="248">
        <v>401681</v>
      </c>
      <c r="E129" s="248">
        <v>12410</v>
      </c>
      <c r="F129" s="248">
        <v>34</v>
      </c>
      <c r="G129" s="248">
        <v>351</v>
      </c>
      <c r="H129" s="248">
        <v>98174</v>
      </c>
      <c r="I129" s="248">
        <v>1126</v>
      </c>
      <c r="J129" s="248">
        <v>167345</v>
      </c>
      <c r="K129" s="248">
        <v>70719</v>
      </c>
      <c r="L129" s="248">
        <v>83270</v>
      </c>
      <c r="M129" s="248">
        <v>0</v>
      </c>
      <c r="N129" s="248"/>
      <c r="O129" s="248"/>
      <c r="P129" s="248">
        <v>10</v>
      </c>
      <c r="Q129" s="248">
        <v>1509</v>
      </c>
      <c r="R129" s="248">
        <v>845</v>
      </c>
      <c r="S129" s="248">
        <v>1061</v>
      </c>
      <c r="T129" s="248">
        <v>0</v>
      </c>
      <c r="U129" s="248">
        <v>0</v>
      </c>
      <c r="V129" s="248">
        <v>0</v>
      </c>
      <c r="W129" s="248">
        <f t="shared" si="18"/>
        <v>241554</v>
      </c>
      <c r="X129" s="240">
        <f t="shared" si="19"/>
        <v>254321</v>
      </c>
      <c r="Y129" s="249">
        <v>1954938.3315376956</v>
      </c>
      <c r="Z129" s="244">
        <v>34120.5</v>
      </c>
      <c r="AA129" s="221">
        <f t="shared" si="14"/>
        <v>3293450</v>
      </c>
      <c r="AB129" s="220">
        <f t="shared" si="15"/>
        <v>2898808</v>
      </c>
      <c r="AC129" s="218">
        <v>1818842</v>
      </c>
      <c r="AD129" s="218">
        <v>1064830</v>
      </c>
      <c r="AE129" s="218">
        <v>1823</v>
      </c>
      <c r="AF129" s="218">
        <v>15136</v>
      </c>
      <c r="AG129" s="218">
        <v>392819</v>
      </c>
      <c r="AH129" s="218">
        <v>13189</v>
      </c>
      <c r="AI129" s="218">
        <v>1060234</v>
      </c>
      <c r="AJ129" s="218">
        <v>486158</v>
      </c>
      <c r="AK129" s="218">
        <v>611049</v>
      </c>
      <c r="AL129" s="218">
        <v>0</v>
      </c>
      <c r="AM129" s="218"/>
      <c r="AN129" s="218"/>
      <c r="AO129" s="218">
        <v>2166</v>
      </c>
      <c r="AP129" s="218">
        <v>277893</v>
      </c>
      <c r="AQ129" s="218">
        <v>94514</v>
      </c>
      <c r="AR129" s="218">
        <v>117833</v>
      </c>
      <c r="AS129" s="218">
        <v>0</v>
      </c>
      <c r="AT129" s="218"/>
      <c r="AU129" s="218"/>
      <c r="AV129" s="218">
        <f t="shared" si="16"/>
        <v>1934154</v>
      </c>
      <c r="AW129" s="220">
        <f t="shared" si="17"/>
        <v>2082364</v>
      </c>
      <c r="AX129" s="218">
        <v>10966797.497683158</v>
      </c>
      <c r="AY129" s="218">
        <v>3892033.1099999989</v>
      </c>
    </row>
    <row r="130" spans="1:51">
      <c r="A130" s="190">
        <v>40087</v>
      </c>
      <c r="B130" s="247">
        <f t="shared" si="12"/>
        <v>507450</v>
      </c>
      <c r="C130" s="240">
        <f t="shared" si="13"/>
        <v>409063</v>
      </c>
      <c r="D130" s="248">
        <v>400876</v>
      </c>
      <c r="E130" s="248">
        <v>7838</v>
      </c>
      <c r="F130" s="248">
        <v>1</v>
      </c>
      <c r="G130" s="248">
        <v>349</v>
      </c>
      <c r="H130" s="248">
        <v>98386</v>
      </c>
      <c r="I130" s="248">
        <v>1096</v>
      </c>
      <c r="J130" s="248">
        <v>166884</v>
      </c>
      <c r="K130" s="248">
        <v>70128</v>
      </c>
      <c r="L130" s="248">
        <v>82716</v>
      </c>
      <c r="M130" s="248">
        <v>0</v>
      </c>
      <c r="N130" s="248"/>
      <c r="O130" s="248"/>
      <c r="P130" s="248">
        <v>10</v>
      </c>
      <c r="Q130" s="248">
        <v>1592</v>
      </c>
      <c r="R130" s="248">
        <v>834</v>
      </c>
      <c r="S130" s="248">
        <v>1055</v>
      </c>
      <c r="T130" s="248">
        <v>0</v>
      </c>
      <c r="U130" s="248">
        <v>0</v>
      </c>
      <c r="V130" s="248">
        <v>0</v>
      </c>
      <c r="W130" s="248">
        <f t="shared" si="18"/>
        <v>240544</v>
      </c>
      <c r="X130" s="240">
        <f t="shared" si="19"/>
        <v>253353</v>
      </c>
      <c r="Y130" s="249">
        <v>1968885.466300905</v>
      </c>
      <c r="Z130" s="244">
        <v>23236.799999999999</v>
      </c>
      <c r="AA130" s="221">
        <f t="shared" si="14"/>
        <v>3286387</v>
      </c>
      <c r="AB130" s="220">
        <f t="shared" si="15"/>
        <v>2891157</v>
      </c>
      <c r="AC130" s="218">
        <v>1816182</v>
      </c>
      <c r="AD130" s="218">
        <v>1059816</v>
      </c>
      <c r="AE130" s="218">
        <v>1831</v>
      </c>
      <c r="AF130" s="218">
        <v>15159</v>
      </c>
      <c r="AG130" s="218">
        <v>393399</v>
      </c>
      <c r="AH130" s="218">
        <v>13079</v>
      </c>
      <c r="AI130" s="218">
        <v>1057337</v>
      </c>
      <c r="AJ130" s="218">
        <v>481801</v>
      </c>
      <c r="AK130" s="218">
        <v>608796</v>
      </c>
      <c r="AL130" s="218">
        <v>0</v>
      </c>
      <c r="AM130" s="218"/>
      <c r="AN130" s="218"/>
      <c r="AO130" s="218">
        <v>2121</v>
      </c>
      <c r="AP130" s="218">
        <v>279188</v>
      </c>
      <c r="AQ130" s="218">
        <v>93070</v>
      </c>
      <c r="AR130" s="218">
        <v>116569</v>
      </c>
      <c r="AS130" s="218">
        <v>0</v>
      </c>
      <c r="AT130" s="218"/>
      <c r="AU130" s="218"/>
      <c r="AV130" s="218">
        <f t="shared" si="16"/>
        <v>1926596</v>
      </c>
      <c r="AW130" s="220">
        <f t="shared" si="17"/>
        <v>2077090</v>
      </c>
      <c r="AX130" s="218">
        <v>10948698.679428814</v>
      </c>
      <c r="AY130" s="218">
        <v>3881155.88</v>
      </c>
    </row>
    <row r="131" spans="1:51">
      <c r="A131" s="190">
        <v>40057</v>
      </c>
      <c r="B131" s="247">
        <f t="shared" si="12"/>
        <v>446344</v>
      </c>
      <c r="C131" s="240">
        <f t="shared" si="13"/>
        <v>401397</v>
      </c>
      <c r="D131" s="248">
        <v>393284</v>
      </c>
      <c r="E131" s="248">
        <v>7861</v>
      </c>
      <c r="F131" s="248">
        <v>1</v>
      </c>
      <c r="G131" s="248">
        <v>252</v>
      </c>
      <c r="H131" s="248">
        <v>44946</v>
      </c>
      <c r="I131" s="248">
        <v>1086</v>
      </c>
      <c r="J131" s="248">
        <v>166168</v>
      </c>
      <c r="K131" s="248">
        <v>69925</v>
      </c>
      <c r="L131" s="248">
        <v>82482</v>
      </c>
      <c r="M131" s="248">
        <v>0</v>
      </c>
      <c r="N131" s="248"/>
      <c r="O131" s="248"/>
      <c r="P131" s="248">
        <v>10</v>
      </c>
      <c r="Q131" s="248">
        <v>1495</v>
      </c>
      <c r="R131" s="248">
        <v>834</v>
      </c>
      <c r="S131" s="248">
        <v>1055</v>
      </c>
      <c r="T131" s="248">
        <v>0</v>
      </c>
      <c r="U131" s="248">
        <v>0</v>
      </c>
      <c r="V131" s="248">
        <v>0</v>
      </c>
      <c r="W131" s="248">
        <f t="shared" si="18"/>
        <v>239518</v>
      </c>
      <c r="X131" s="240">
        <f t="shared" si="19"/>
        <v>252296</v>
      </c>
      <c r="Y131" s="249">
        <v>1981612.4497291888</v>
      </c>
      <c r="Z131" s="244">
        <v>23088.3</v>
      </c>
      <c r="AA131" s="221">
        <f t="shared" si="14"/>
        <v>3139771</v>
      </c>
      <c r="AB131" s="220">
        <f t="shared" si="15"/>
        <v>2878242</v>
      </c>
      <c r="AC131" s="218">
        <v>1805762</v>
      </c>
      <c r="AD131" s="218">
        <v>1057328</v>
      </c>
      <c r="AE131" s="218">
        <v>1854</v>
      </c>
      <c r="AF131" s="218">
        <v>15152</v>
      </c>
      <c r="AG131" s="218">
        <v>259675</v>
      </c>
      <c r="AH131" s="218">
        <v>13037</v>
      </c>
      <c r="AI131" s="218">
        <v>1054539</v>
      </c>
      <c r="AJ131" s="218">
        <v>479771</v>
      </c>
      <c r="AK131" s="218">
        <v>607481</v>
      </c>
      <c r="AL131" s="218">
        <v>0</v>
      </c>
      <c r="AM131" s="218"/>
      <c r="AN131" s="218"/>
      <c r="AO131" s="218">
        <v>2121</v>
      </c>
      <c r="AP131" s="218">
        <v>274835</v>
      </c>
      <c r="AQ131" s="218">
        <v>93152</v>
      </c>
      <c r="AR131" s="218">
        <v>116651</v>
      </c>
      <c r="AS131" s="218">
        <v>0</v>
      </c>
      <c r="AT131" s="218"/>
      <c r="AU131" s="218"/>
      <c r="AV131" s="218">
        <f t="shared" si="16"/>
        <v>1917455</v>
      </c>
      <c r="AW131" s="220">
        <f t="shared" si="17"/>
        <v>2068664</v>
      </c>
      <c r="AX131" s="218">
        <v>10484183.22985971</v>
      </c>
      <c r="AY131" s="218">
        <v>3871935.7999999984</v>
      </c>
    </row>
    <row r="132" spans="1:51">
      <c r="A132" s="190">
        <v>40026</v>
      </c>
      <c r="B132" s="247">
        <f t="shared" si="12"/>
        <v>450637</v>
      </c>
      <c r="C132" s="240">
        <f t="shared" si="13"/>
        <v>402718</v>
      </c>
      <c r="D132" s="248">
        <v>394505</v>
      </c>
      <c r="E132" s="248">
        <v>7852</v>
      </c>
      <c r="F132" s="248">
        <v>1</v>
      </c>
      <c r="G132" s="248">
        <v>361</v>
      </c>
      <c r="H132" s="248">
        <v>47918</v>
      </c>
      <c r="I132" s="248">
        <v>1070</v>
      </c>
      <c r="J132" s="248">
        <v>165764</v>
      </c>
      <c r="K132" s="248">
        <v>69691</v>
      </c>
      <c r="L132" s="248">
        <v>82194</v>
      </c>
      <c r="M132" s="248">
        <v>0</v>
      </c>
      <c r="N132" s="248"/>
      <c r="O132" s="248"/>
      <c r="P132" s="248">
        <v>10</v>
      </c>
      <c r="Q132" s="248">
        <v>1470</v>
      </c>
      <c r="R132" s="248">
        <v>829</v>
      </c>
      <c r="S132" s="248">
        <v>1046</v>
      </c>
      <c r="T132" s="248">
        <v>0</v>
      </c>
      <c r="U132" s="248">
        <v>0</v>
      </c>
      <c r="V132" s="248">
        <v>0</v>
      </c>
      <c r="W132" s="248">
        <f t="shared" si="18"/>
        <v>238834</v>
      </c>
      <c r="X132" s="240">
        <f t="shared" si="19"/>
        <v>251554</v>
      </c>
      <c r="Y132" s="249">
        <v>1985670.1215368642</v>
      </c>
      <c r="Z132" s="244">
        <v>23005.200000000001</v>
      </c>
      <c r="AA132" s="221">
        <f t="shared" si="14"/>
        <v>3099028</v>
      </c>
      <c r="AB132" s="220">
        <f t="shared" si="15"/>
        <v>2837520</v>
      </c>
      <c r="AC132" s="218">
        <v>1770811</v>
      </c>
      <c r="AD132" s="218">
        <v>1051517</v>
      </c>
      <c r="AE132" s="218">
        <v>1868</v>
      </c>
      <c r="AF132" s="218">
        <v>15192</v>
      </c>
      <c r="AG132" s="218">
        <v>259640</v>
      </c>
      <c r="AH132" s="218">
        <v>12969</v>
      </c>
      <c r="AI132" s="218">
        <v>1051535</v>
      </c>
      <c r="AJ132" s="218">
        <v>478235</v>
      </c>
      <c r="AK132" s="218">
        <v>606198</v>
      </c>
      <c r="AL132" s="218">
        <v>0</v>
      </c>
      <c r="AM132" s="218"/>
      <c r="AN132" s="218"/>
      <c r="AO132" s="218">
        <v>2057</v>
      </c>
      <c r="AP132" s="218">
        <v>270215</v>
      </c>
      <c r="AQ132" s="218">
        <v>91280</v>
      </c>
      <c r="AR132" s="218">
        <v>114357</v>
      </c>
      <c r="AS132" s="218">
        <v>0</v>
      </c>
      <c r="AT132" s="218"/>
      <c r="AU132" s="218"/>
      <c r="AV132" s="218">
        <f t="shared" si="16"/>
        <v>1906291</v>
      </c>
      <c r="AW132" s="220">
        <f t="shared" si="17"/>
        <v>2057331</v>
      </c>
      <c r="AX132" s="218">
        <v>10355636.652915806</v>
      </c>
      <c r="AY132" s="218">
        <v>3842394.2000000007</v>
      </c>
    </row>
    <row r="133" spans="1:51">
      <c r="A133" s="190">
        <v>39995</v>
      </c>
      <c r="B133" s="247">
        <f t="shared" si="12"/>
        <v>454607</v>
      </c>
      <c r="C133" s="240">
        <f t="shared" si="13"/>
        <v>407068</v>
      </c>
      <c r="D133" s="248">
        <v>398944</v>
      </c>
      <c r="E133" s="248">
        <v>7758</v>
      </c>
      <c r="F133" s="248">
        <v>1</v>
      </c>
      <c r="G133" s="248">
        <v>366</v>
      </c>
      <c r="H133" s="248">
        <v>47538</v>
      </c>
      <c r="I133" s="248">
        <v>1062</v>
      </c>
      <c r="J133" s="248">
        <v>165132</v>
      </c>
      <c r="K133" s="248">
        <v>58810</v>
      </c>
      <c r="L133" s="248">
        <v>81959</v>
      </c>
      <c r="M133" s="248">
        <v>0</v>
      </c>
      <c r="N133" s="248"/>
      <c r="O133" s="248"/>
      <c r="P133" s="248">
        <v>10</v>
      </c>
      <c r="Q133" s="248">
        <v>1432</v>
      </c>
      <c r="R133" s="248">
        <v>795</v>
      </c>
      <c r="S133" s="248">
        <v>956</v>
      </c>
      <c r="T133" s="248">
        <v>0</v>
      </c>
      <c r="U133" s="248">
        <v>0</v>
      </c>
      <c r="V133" s="248">
        <v>0</v>
      </c>
      <c r="W133" s="248">
        <f t="shared" si="18"/>
        <v>227241</v>
      </c>
      <c r="X133" s="240">
        <f t="shared" si="19"/>
        <v>250551</v>
      </c>
      <c r="Y133" s="249">
        <v>1997531.9124265201</v>
      </c>
      <c r="Z133" s="244">
        <v>22609.8</v>
      </c>
      <c r="AA133" s="221">
        <f t="shared" si="14"/>
        <v>3164542</v>
      </c>
      <c r="AB133" s="220">
        <f t="shared" si="15"/>
        <v>2877507</v>
      </c>
      <c r="AC133" s="218">
        <v>1815172</v>
      </c>
      <c r="AD133" s="218">
        <v>1047137</v>
      </c>
      <c r="AE133" s="218">
        <v>1878</v>
      </c>
      <c r="AF133" s="218">
        <v>15198</v>
      </c>
      <c r="AG133" s="218">
        <v>285157</v>
      </c>
      <c r="AH133" s="218">
        <v>12942</v>
      </c>
      <c r="AI133" s="218">
        <v>1047109</v>
      </c>
      <c r="AJ133" s="218">
        <v>443632</v>
      </c>
      <c r="AK133" s="218">
        <v>604019</v>
      </c>
      <c r="AL133" s="218">
        <v>0</v>
      </c>
      <c r="AM133" s="218"/>
      <c r="AN133" s="218"/>
      <c r="AO133" s="218">
        <v>2041</v>
      </c>
      <c r="AP133" s="218">
        <v>267615</v>
      </c>
      <c r="AQ133" s="218">
        <v>89394</v>
      </c>
      <c r="AR133" s="218">
        <v>117497</v>
      </c>
      <c r="AS133" s="218">
        <v>0</v>
      </c>
      <c r="AT133" s="218"/>
      <c r="AU133" s="218"/>
      <c r="AV133" s="218">
        <f t="shared" si="16"/>
        <v>1862733</v>
      </c>
      <c r="AW133" s="220">
        <f t="shared" si="17"/>
        <v>2051223</v>
      </c>
      <c r="AX133" s="218">
        <v>10605219.318346854</v>
      </c>
      <c r="AY133" s="218">
        <v>3826980.5999999987</v>
      </c>
    </row>
    <row r="134" spans="1:51">
      <c r="A134" s="190">
        <v>39965</v>
      </c>
      <c r="B134" s="247">
        <f t="shared" si="12"/>
        <v>463945</v>
      </c>
      <c r="C134" s="240">
        <f t="shared" si="13"/>
        <v>423590</v>
      </c>
      <c r="D134" s="248">
        <v>412020</v>
      </c>
      <c r="E134" s="248">
        <v>11235</v>
      </c>
      <c r="F134" s="248">
        <v>1</v>
      </c>
      <c r="G134" s="248">
        <v>335</v>
      </c>
      <c r="H134" s="248">
        <v>40354</v>
      </c>
      <c r="I134" s="248">
        <v>1014</v>
      </c>
      <c r="J134" s="248">
        <v>162329</v>
      </c>
      <c r="K134" s="248">
        <v>58637</v>
      </c>
      <c r="L134" s="248">
        <v>71195</v>
      </c>
      <c r="M134" s="248">
        <v>0</v>
      </c>
      <c r="N134" s="248"/>
      <c r="O134" s="248"/>
      <c r="P134" s="248">
        <v>9</v>
      </c>
      <c r="Q134" s="248">
        <v>1455</v>
      </c>
      <c r="R134" s="248">
        <v>787</v>
      </c>
      <c r="S134" s="248">
        <v>1031</v>
      </c>
      <c r="T134" s="248">
        <v>0</v>
      </c>
      <c r="U134" s="248">
        <v>0</v>
      </c>
      <c r="V134" s="248">
        <v>0</v>
      </c>
      <c r="W134" s="248">
        <f t="shared" si="18"/>
        <v>224231</v>
      </c>
      <c r="X134" s="240">
        <f t="shared" si="19"/>
        <v>237033</v>
      </c>
      <c r="Y134" s="249">
        <v>1971169.3184989206</v>
      </c>
      <c r="Z134" s="244">
        <v>31075.399999999998</v>
      </c>
      <c r="AA134" s="221">
        <f t="shared" si="14"/>
        <v>3305030</v>
      </c>
      <c r="AB134" s="220">
        <f t="shared" si="15"/>
        <v>3051391</v>
      </c>
      <c r="AC134" s="218">
        <v>1877832</v>
      </c>
      <c r="AD134" s="218">
        <v>1156676</v>
      </c>
      <c r="AE134" s="218">
        <v>1886</v>
      </c>
      <c r="AF134" s="218">
        <v>16883</v>
      </c>
      <c r="AG134" s="218">
        <v>251753</v>
      </c>
      <c r="AH134" s="218">
        <v>12753</v>
      </c>
      <c r="AI134" s="218">
        <v>1040213</v>
      </c>
      <c r="AJ134" s="218">
        <v>438579</v>
      </c>
      <c r="AK134" s="218">
        <v>567732</v>
      </c>
      <c r="AL134" s="218">
        <v>0</v>
      </c>
      <c r="AM134" s="218"/>
      <c r="AN134" s="218"/>
      <c r="AO134" s="218">
        <v>2012</v>
      </c>
      <c r="AP134" s="218">
        <v>265247</v>
      </c>
      <c r="AQ134" s="218">
        <v>88912</v>
      </c>
      <c r="AR134" s="218">
        <v>112122</v>
      </c>
      <c r="AS134" s="218">
        <v>0</v>
      </c>
      <c r="AT134" s="218"/>
      <c r="AU134" s="218"/>
      <c r="AV134" s="218">
        <f t="shared" si="16"/>
        <v>1847716</v>
      </c>
      <c r="AW134" s="220">
        <f t="shared" si="17"/>
        <v>2000079</v>
      </c>
      <c r="AX134" s="218">
        <v>10725265.154050447</v>
      </c>
      <c r="AY134" s="218">
        <v>4143115.1000000006</v>
      </c>
    </row>
    <row r="135" spans="1:51">
      <c r="A135" s="190">
        <v>39934</v>
      </c>
      <c r="B135" s="247">
        <f t="shared" si="12"/>
        <v>462868</v>
      </c>
      <c r="C135" s="240">
        <f t="shared" si="13"/>
        <v>421198.41942737222</v>
      </c>
      <c r="D135" s="248">
        <v>411248</v>
      </c>
      <c r="E135" s="248">
        <v>9626.4194273722078</v>
      </c>
      <c r="F135" s="248">
        <v>1619.580572627792</v>
      </c>
      <c r="G135" s="248">
        <v>324</v>
      </c>
      <c r="H135" s="248">
        <v>40050</v>
      </c>
      <c r="I135" s="248">
        <v>1065</v>
      </c>
      <c r="J135" s="248">
        <v>164748</v>
      </c>
      <c r="K135" s="248">
        <v>66173</v>
      </c>
      <c r="L135" s="248">
        <v>81906</v>
      </c>
      <c r="M135" s="248">
        <v>0</v>
      </c>
      <c r="N135" s="248"/>
      <c r="O135" s="248"/>
      <c r="P135" s="248">
        <v>10</v>
      </c>
      <c r="Q135" s="248">
        <v>1464</v>
      </c>
      <c r="R135" s="248">
        <v>720</v>
      </c>
      <c r="S135" s="248">
        <v>1019</v>
      </c>
      <c r="T135" s="248">
        <v>0</v>
      </c>
      <c r="U135" s="248">
        <v>0</v>
      </c>
      <c r="V135" s="248">
        <v>0</v>
      </c>
      <c r="W135" s="248">
        <f t="shared" si="18"/>
        <v>234180</v>
      </c>
      <c r="X135" s="240">
        <f t="shared" si="19"/>
        <v>250212</v>
      </c>
      <c r="Y135" s="249">
        <v>1950739.5405496615</v>
      </c>
      <c r="Z135" s="244">
        <v>31108.799999999999</v>
      </c>
      <c r="AA135" s="221">
        <f t="shared" si="14"/>
        <v>3354084</v>
      </c>
      <c r="AB135" s="220">
        <f t="shared" si="15"/>
        <v>3085783</v>
      </c>
      <c r="AC135" s="218">
        <v>1928203</v>
      </c>
      <c r="AD135" s="218">
        <v>1140399</v>
      </c>
      <c r="AE135" s="218">
        <v>13273.000000000004</v>
      </c>
      <c r="AF135" s="218">
        <v>17181</v>
      </c>
      <c r="AG135" s="218">
        <v>255028</v>
      </c>
      <c r="AH135" s="218">
        <v>12957</v>
      </c>
      <c r="AI135" s="218">
        <v>1046721</v>
      </c>
      <c r="AJ135" s="218">
        <v>457388</v>
      </c>
      <c r="AK135" s="218">
        <v>604512</v>
      </c>
      <c r="AL135" s="218">
        <v>0</v>
      </c>
      <c r="AM135" s="218"/>
      <c r="AN135" s="218"/>
      <c r="AO135" s="218">
        <v>2100</v>
      </c>
      <c r="AP135" s="218">
        <v>268153</v>
      </c>
      <c r="AQ135" s="218">
        <v>86129</v>
      </c>
      <c r="AR135" s="218">
        <v>112339</v>
      </c>
      <c r="AS135" s="218">
        <v>0</v>
      </c>
      <c r="AT135" s="218"/>
      <c r="AU135" s="218"/>
      <c r="AV135" s="218">
        <f t="shared" si="16"/>
        <v>1873448</v>
      </c>
      <c r="AW135" s="220">
        <f t="shared" si="17"/>
        <v>2046782</v>
      </c>
      <c r="AX135" s="218">
        <v>10956343.391119264</v>
      </c>
      <c r="AY135" s="218">
        <v>4134978.7</v>
      </c>
    </row>
    <row r="136" spans="1:51">
      <c r="A136" s="190">
        <v>39904</v>
      </c>
      <c r="B136" s="247">
        <f t="shared" si="12"/>
        <v>455463</v>
      </c>
      <c r="C136" s="240">
        <f t="shared" si="13"/>
        <v>416016</v>
      </c>
      <c r="D136" s="248">
        <v>407298</v>
      </c>
      <c r="E136" s="248">
        <v>8445</v>
      </c>
      <c r="F136" s="248">
        <v>1628</v>
      </c>
      <c r="G136" s="248">
        <v>273</v>
      </c>
      <c r="H136" s="248">
        <v>37819</v>
      </c>
      <c r="I136" s="248">
        <v>1058</v>
      </c>
      <c r="J136" s="248">
        <v>162855</v>
      </c>
      <c r="K136" s="248">
        <v>65741</v>
      </c>
      <c r="L136" s="248">
        <v>81198</v>
      </c>
      <c r="M136" s="248">
        <v>0</v>
      </c>
      <c r="N136" s="248"/>
      <c r="O136" s="248"/>
      <c r="P136" s="248">
        <v>9</v>
      </c>
      <c r="Q136" s="248">
        <v>1446</v>
      </c>
      <c r="R136" s="248">
        <v>712</v>
      </c>
      <c r="S136" s="248">
        <v>1010</v>
      </c>
      <c r="T136" s="248">
        <v>0</v>
      </c>
      <c r="U136" s="248">
        <v>0</v>
      </c>
      <c r="V136" s="248">
        <v>0</v>
      </c>
      <c r="W136" s="248">
        <f t="shared" si="18"/>
        <v>231821</v>
      </c>
      <c r="X136" s="240">
        <f t="shared" si="19"/>
        <v>247576</v>
      </c>
      <c r="Y136" s="249">
        <v>1936476.2198663102</v>
      </c>
      <c r="Z136" s="244">
        <v>28244.3</v>
      </c>
      <c r="AA136" s="221">
        <f t="shared" si="14"/>
        <v>3330399</v>
      </c>
      <c r="AB136" s="220">
        <f t="shared" si="15"/>
        <v>3067756</v>
      </c>
      <c r="AC136" s="218">
        <v>1916491</v>
      </c>
      <c r="AD136" s="218">
        <v>1136204</v>
      </c>
      <c r="AE136" s="218">
        <v>13342</v>
      </c>
      <c r="AF136" s="218">
        <v>15061</v>
      </c>
      <c r="AG136" s="218">
        <v>249301</v>
      </c>
      <c r="AH136" s="218">
        <v>12915</v>
      </c>
      <c r="AI136" s="218">
        <v>1037894</v>
      </c>
      <c r="AJ136" s="218">
        <v>455410</v>
      </c>
      <c r="AK136" s="218">
        <v>601632</v>
      </c>
      <c r="AL136" s="218">
        <v>0</v>
      </c>
      <c r="AM136" s="218"/>
      <c r="AN136" s="218"/>
      <c r="AO136" s="218">
        <v>2076</v>
      </c>
      <c r="AP136" s="218">
        <v>263523</v>
      </c>
      <c r="AQ136" s="218">
        <v>84983</v>
      </c>
      <c r="AR136" s="218">
        <v>110714</v>
      </c>
      <c r="AS136" s="218">
        <v>0</v>
      </c>
      <c r="AT136" s="218"/>
      <c r="AU136" s="218"/>
      <c r="AV136" s="218">
        <f t="shared" si="16"/>
        <v>1856801</v>
      </c>
      <c r="AW136" s="220">
        <f t="shared" si="17"/>
        <v>2028754</v>
      </c>
      <c r="AX136" s="218">
        <v>10861923.895194624</v>
      </c>
      <c r="AY136" s="218">
        <v>4111896.5000000014</v>
      </c>
    </row>
    <row r="137" spans="1:51">
      <c r="A137" s="190">
        <v>39873</v>
      </c>
      <c r="B137" s="247">
        <f t="shared" si="12"/>
        <v>451364</v>
      </c>
      <c r="C137" s="240">
        <f t="shared" si="13"/>
        <v>414195</v>
      </c>
      <c r="D137" s="248">
        <v>404361</v>
      </c>
      <c r="E137" s="248">
        <v>9601</v>
      </c>
      <c r="F137" s="248">
        <v>1640</v>
      </c>
      <c r="G137" s="248">
        <v>233</v>
      </c>
      <c r="H137" s="248">
        <v>35529</v>
      </c>
      <c r="I137" s="248">
        <v>1056</v>
      </c>
      <c r="J137" s="248">
        <v>162023</v>
      </c>
      <c r="K137" s="248">
        <v>65406</v>
      </c>
      <c r="L137" s="248">
        <v>80903</v>
      </c>
      <c r="M137" s="248">
        <v>0</v>
      </c>
      <c r="N137" s="248"/>
      <c r="O137" s="248"/>
      <c r="P137" s="248">
        <v>9</v>
      </c>
      <c r="Q137" s="248">
        <v>1407</v>
      </c>
      <c r="R137" s="248">
        <v>706</v>
      </c>
      <c r="S137" s="248">
        <v>1002</v>
      </c>
      <c r="T137" s="248">
        <v>0</v>
      </c>
      <c r="U137" s="248">
        <v>0</v>
      </c>
      <c r="V137" s="248">
        <v>0</v>
      </c>
      <c r="W137" s="248">
        <f t="shared" si="18"/>
        <v>230607</v>
      </c>
      <c r="X137" s="240">
        <f t="shared" si="19"/>
        <v>246400</v>
      </c>
      <c r="Y137" s="249">
        <v>1918656.8929802177</v>
      </c>
      <c r="Z137" s="244">
        <v>30957.599999999999</v>
      </c>
      <c r="AA137" s="221">
        <f t="shared" si="14"/>
        <v>3310817</v>
      </c>
      <c r="AB137" s="220">
        <f t="shared" si="15"/>
        <v>3052927</v>
      </c>
      <c r="AC137" s="218">
        <v>1902298</v>
      </c>
      <c r="AD137" s="218">
        <v>1136869</v>
      </c>
      <c r="AE137" s="218">
        <v>13426</v>
      </c>
      <c r="AF137" s="218">
        <v>13760</v>
      </c>
      <c r="AG137" s="218">
        <v>244464</v>
      </c>
      <c r="AH137" s="218">
        <v>12932</v>
      </c>
      <c r="AI137" s="218">
        <v>1031927</v>
      </c>
      <c r="AJ137" s="218">
        <v>453427</v>
      </c>
      <c r="AK137" s="218">
        <v>599370</v>
      </c>
      <c r="AL137" s="218">
        <v>0</v>
      </c>
      <c r="AM137" s="218"/>
      <c r="AN137" s="218"/>
      <c r="AO137" s="218">
        <v>2038</v>
      </c>
      <c r="AP137" s="218">
        <v>256044</v>
      </c>
      <c r="AQ137" s="218">
        <v>83981</v>
      </c>
      <c r="AR137" s="218">
        <v>109366</v>
      </c>
      <c r="AS137" s="218">
        <v>0</v>
      </c>
      <c r="AT137" s="218"/>
      <c r="AU137" s="218"/>
      <c r="AV137" s="218">
        <f t="shared" si="16"/>
        <v>1840349</v>
      </c>
      <c r="AW137" s="220">
        <f t="shared" si="17"/>
        <v>2011677</v>
      </c>
      <c r="AX137" s="218">
        <v>10769608.421405425</v>
      </c>
      <c r="AY137" s="218">
        <v>4096293.7999999993</v>
      </c>
    </row>
    <row r="138" spans="1:51">
      <c r="A138" s="190">
        <v>39845</v>
      </c>
      <c r="B138" s="247">
        <f t="shared" si="12"/>
        <v>449807</v>
      </c>
      <c r="C138" s="240">
        <f t="shared" si="13"/>
        <v>412726</v>
      </c>
      <c r="D138" s="248">
        <v>402784</v>
      </c>
      <c r="E138" s="248">
        <v>9709</v>
      </c>
      <c r="F138" s="248">
        <v>1552</v>
      </c>
      <c r="G138" s="248">
        <v>233</v>
      </c>
      <c r="H138" s="248">
        <v>35529</v>
      </c>
      <c r="I138" s="248">
        <v>1056</v>
      </c>
      <c r="J138" s="248">
        <v>162023</v>
      </c>
      <c r="K138" s="248">
        <v>65406</v>
      </c>
      <c r="L138" s="248">
        <v>80903</v>
      </c>
      <c r="M138" s="248">
        <v>0</v>
      </c>
      <c r="N138" s="248"/>
      <c r="O138" s="248"/>
      <c r="P138" s="248">
        <v>9</v>
      </c>
      <c r="Q138" s="248">
        <v>1368</v>
      </c>
      <c r="R138" s="248">
        <v>694</v>
      </c>
      <c r="S138" s="248">
        <v>996</v>
      </c>
      <c r="T138" s="248">
        <v>0</v>
      </c>
      <c r="U138" s="248">
        <v>0</v>
      </c>
      <c r="V138" s="248">
        <v>0</v>
      </c>
      <c r="W138" s="248">
        <f t="shared" si="18"/>
        <v>230556</v>
      </c>
      <c r="X138" s="240">
        <f t="shared" si="19"/>
        <v>246355</v>
      </c>
      <c r="Y138" s="249">
        <v>1918656.8929802177</v>
      </c>
      <c r="Z138" s="244">
        <v>30917.699999999997</v>
      </c>
      <c r="AA138" s="221">
        <f t="shared" si="14"/>
        <v>3306273</v>
      </c>
      <c r="AB138" s="220">
        <f t="shared" si="15"/>
        <v>3052613</v>
      </c>
      <c r="AC138" s="218">
        <v>1904837</v>
      </c>
      <c r="AD138" s="218">
        <v>1133935</v>
      </c>
      <c r="AE138" s="218">
        <v>12699</v>
      </c>
      <c r="AF138" s="218">
        <v>13841</v>
      </c>
      <c r="AG138" s="218">
        <v>240961</v>
      </c>
      <c r="AH138" s="218">
        <v>12925</v>
      </c>
      <c r="AI138" s="218">
        <v>1027356</v>
      </c>
      <c r="AJ138" s="218">
        <v>450547</v>
      </c>
      <c r="AK138" s="218">
        <v>596212</v>
      </c>
      <c r="AL138" s="218">
        <v>0</v>
      </c>
      <c r="AM138" s="218"/>
      <c r="AN138" s="218"/>
      <c r="AO138" s="218">
        <v>2051</v>
      </c>
      <c r="AP138" s="218">
        <v>252411</v>
      </c>
      <c r="AQ138" s="218">
        <v>82853</v>
      </c>
      <c r="AR138" s="218">
        <v>107986</v>
      </c>
      <c r="AS138" s="218">
        <v>0</v>
      </c>
      <c r="AT138" s="218"/>
      <c r="AU138" s="218"/>
      <c r="AV138" s="218">
        <f t="shared" si="16"/>
        <v>1828143</v>
      </c>
      <c r="AW138" s="220">
        <f t="shared" si="17"/>
        <v>1998941</v>
      </c>
      <c r="AX138" s="218">
        <v>10754239.993153501</v>
      </c>
      <c r="AY138" s="218">
        <v>4076321.9999999981</v>
      </c>
    </row>
    <row r="139" spans="1:51" ht="15" thickBot="1">
      <c r="A139" s="191">
        <v>39814</v>
      </c>
      <c r="B139" s="247">
        <f t="shared" si="12"/>
        <v>448086</v>
      </c>
      <c r="C139" s="240">
        <f t="shared" si="13"/>
        <v>410895</v>
      </c>
      <c r="D139" s="248">
        <v>401095</v>
      </c>
      <c r="E139" s="248">
        <v>9567</v>
      </c>
      <c r="F139" s="248">
        <v>1662</v>
      </c>
      <c r="G139" s="248">
        <v>233</v>
      </c>
      <c r="H139" s="248">
        <v>35529</v>
      </c>
      <c r="I139" s="248">
        <v>1056</v>
      </c>
      <c r="J139" s="248">
        <v>162023</v>
      </c>
      <c r="K139" s="248">
        <v>65406</v>
      </c>
      <c r="L139" s="248">
        <v>80903</v>
      </c>
      <c r="M139" s="248">
        <v>0</v>
      </c>
      <c r="N139" s="248"/>
      <c r="O139" s="248"/>
      <c r="P139" s="248">
        <v>9</v>
      </c>
      <c r="Q139" s="248">
        <v>1340</v>
      </c>
      <c r="R139" s="248">
        <v>690</v>
      </c>
      <c r="S139" s="248">
        <v>996</v>
      </c>
      <c r="T139" s="248">
        <v>0</v>
      </c>
      <c r="U139" s="248">
        <v>0</v>
      </c>
      <c r="V139" s="248">
        <v>0</v>
      </c>
      <c r="W139" s="248">
        <f t="shared" si="18"/>
        <v>230524</v>
      </c>
      <c r="X139" s="240">
        <f t="shared" si="19"/>
        <v>246327</v>
      </c>
      <c r="Y139" s="249">
        <v>1918656.8929802177</v>
      </c>
      <c r="Z139" s="244">
        <v>30782.1</v>
      </c>
      <c r="AA139" s="221">
        <f t="shared" si="14"/>
        <v>3292207</v>
      </c>
      <c r="AB139" s="220">
        <f t="shared" si="15"/>
        <v>3042821</v>
      </c>
      <c r="AC139" s="218">
        <v>1898247</v>
      </c>
      <c r="AD139" s="218">
        <v>1130483</v>
      </c>
      <c r="AE139" s="218">
        <v>13599</v>
      </c>
      <c r="AF139" s="218">
        <v>14091</v>
      </c>
      <c r="AG139" s="218">
        <v>235787</v>
      </c>
      <c r="AH139" s="218">
        <v>12897</v>
      </c>
      <c r="AI139" s="218">
        <v>1018252</v>
      </c>
      <c r="AJ139" s="218">
        <v>447827</v>
      </c>
      <c r="AK139" s="218">
        <v>593619</v>
      </c>
      <c r="AL139" s="218">
        <v>0</v>
      </c>
      <c r="AM139" s="218"/>
      <c r="AN139" s="218"/>
      <c r="AO139" s="218">
        <v>2016</v>
      </c>
      <c r="AP139" s="218">
        <v>245357</v>
      </c>
      <c r="AQ139" s="218">
        <v>81538</v>
      </c>
      <c r="AR139" s="218">
        <v>106490</v>
      </c>
      <c r="AS139" s="218">
        <v>0</v>
      </c>
      <c r="AT139" s="218"/>
      <c r="AU139" s="218"/>
      <c r="AV139" s="218">
        <f t="shared" si="16"/>
        <v>1807887</v>
      </c>
      <c r="AW139" s="220">
        <f t="shared" si="17"/>
        <v>1978631</v>
      </c>
      <c r="AX139" s="218">
        <v>10690032.306874514</v>
      </c>
      <c r="AY139" s="218">
        <v>4052288.2999999984</v>
      </c>
    </row>
    <row r="141" spans="1:51">
      <c r="B141" s="836" t="s">
        <v>213</v>
      </c>
      <c r="C141" s="836"/>
      <c r="D141" s="836"/>
      <c r="E141" s="836"/>
      <c r="F141" s="836"/>
      <c r="G141" s="836"/>
      <c r="H141" s="836"/>
      <c r="I141" s="836"/>
      <c r="J141" s="836"/>
      <c r="K141" s="836"/>
    </row>
  </sheetData>
  <mergeCells count="29">
    <mergeCell ref="B141:K141"/>
    <mergeCell ref="AL5:AN5"/>
    <mergeCell ref="Z3:Z6"/>
    <mergeCell ref="AA3:AG4"/>
    <mergeCell ref="AH3:AN4"/>
    <mergeCell ref="AH5:AK5"/>
    <mergeCell ref="B1:Z1"/>
    <mergeCell ref="B2:Z2"/>
    <mergeCell ref="AA2:AY2"/>
    <mergeCell ref="X3:X6"/>
    <mergeCell ref="Y3:Y6"/>
    <mergeCell ref="AX3:AX6"/>
    <mergeCell ref="AY3:AY6"/>
    <mergeCell ref="C5:G5"/>
    <mergeCell ref="I5:L5"/>
    <mergeCell ref="M5:O5"/>
    <mergeCell ref="P5:S5"/>
    <mergeCell ref="T5:V5"/>
    <mergeCell ref="AB5:AF5"/>
    <mergeCell ref="AV3:AV6"/>
    <mergeCell ref="AW3:AW6"/>
    <mergeCell ref="AO3:AU4"/>
    <mergeCell ref="A2:A6"/>
    <mergeCell ref="AO5:AR5"/>
    <mergeCell ref="AS5:AU5"/>
    <mergeCell ref="B3:H4"/>
    <mergeCell ref="I3:O4"/>
    <mergeCell ref="P3:V4"/>
    <mergeCell ref="W3:W6"/>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I79"/>
  <sheetViews>
    <sheetView zoomScale="90" zoomScaleNormal="90" workbookViewId="0">
      <pane xSplit="1" ySplit="4" topLeftCell="B5" activePane="bottomRight" state="frozen"/>
      <selection pane="topRight" activeCell="B1" sqref="B1"/>
      <selection pane="bottomLeft" activeCell="A5" sqref="A5"/>
      <selection pane="bottomRight" activeCell="D9" sqref="D9"/>
    </sheetView>
  </sheetViews>
  <sheetFormatPr baseColWidth="10" defaultColWidth="9.1640625" defaultRowHeight="14"/>
  <cols>
    <col min="1" max="1" width="13.33203125" style="177" customWidth="1"/>
    <col min="2" max="2" width="7.6640625" style="174" bestFit="1" customWidth="1"/>
    <col min="3" max="3" width="7.6640625" style="175" bestFit="1" customWidth="1"/>
    <col min="4" max="4" width="9.33203125" style="175" customWidth="1"/>
    <col min="5" max="5" width="7.6640625" style="174" bestFit="1" customWidth="1"/>
    <col min="6" max="6" width="7.6640625" style="175" bestFit="1" customWidth="1"/>
    <col min="7" max="7" width="8" style="175" bestFit="1" customWidth="1"/>
    <col min="8" max="8" width="7.1640625" style="174" customWidth="1"/>
    <col min="9" max="9" width="6.1640625" style="175" bestFit="1" customWidth="1"/>
    <col min="10" max="10" width="6.83203125" style="175" customWidth="1"/>
    <col min="11" max="11" width="7.33203125" style="174" customWidth="1"/>
    <col min="12" max="12" width="5.5" style="175" customWidth="1"/>
    <col min="13" max="13" width="6" style="175" customWidth="1"/>
    <col min="14" max="14" width="7.6640625" style="174" bestFit="1" customWidth="1"/>
    <col min="15" max="15" width="6.6640625" style="175" bestFit="1" customWidth="1"/>
    <col min="16" max="16" width="8" style="175" bestFit="1" customWidth="1"/>
    <col min="17" max="17" width="9.33203125" style="174" bestFit="1" customWidth="1"/>
    <col min="18" max="18" width="9.33203125" style="175" bestFit="1" customWidth="1"/>
    <col min="19" max="19" width="8" style="175" bestFit="1" customWidth="1"/>
    <col min="20" max="20" width="9.33203125" style="174" bestFit="1" customWidth="1"/>
    <col min="21" max="21" width="9.33203125" style="175" bestFit="1" customWidth="1"/>
    <col min="22" max="22" width="8" style="175" bestFit="1" customWidth="1"/>
    <col min="23" max="23" width="7.6640625" style="174" bestFit="1" customWidth="1"/>
    <col min="24" max="24" width="7.6640625" style="175" bestFit="1" customWidth="1"/>
    <col min="25" max="25" width="8" style="175" bestFit="1" customWidth="1"/>
    <col min="26" max="26" width="7.6640625" style="174" bestFit="1" customWidth="1"/>
    <col min="27" max="27" width="6.6640625" style="175" bestFit="1" customWidth="1"/>
    <col min="28" max="28" width="6.1640625" style="175" customWidth="1"/>
    <col min="29" max="29" width="7.6640625" style="174" bestFit="1" customWidth="1"/>
    <col min="30" max="30" width="7.6640625" style="175" bestFit="1" customWidth="1"/>
    <col min="31" max="31" width="8" style="175" bestFit="1" customWidth="1"/>
    <col min="32" max="35" width="9.1640625" style="109"/>
    <col min="36" max="16384" width="9.1640625" style="4"/>
  </cols>
  <sheetData>
    <row r="1" spans="1:35" ht="40" customHeight="1" thickBot="1">
      <c r="A1" s="287"/>
      <c r="B1" s="945" t="s">
        <v>200</v>
      </c>
      <c r="C1" s="945"/>
      <c r="D1" s="945"/>
      <c r="E1" s="945"/>
      <c r="F1" s="945"/>
      <c r="G1" s="945"/>
      <c r="H1" s="945"/>
      <c r="I1" s="945"/>
      <c r="J1" s="945"/>
      <c r="K1" s="945"/>
      <c r="L1" s="945"/>
      <c r="M1" s="945"/>
      <c r="N1" s="945"/>
      <c r="O1" s="945"/>
      <c r="P1" s="945"/>
      <c r="Q1" s="945"/>
      <c r="R1" s="945"/>
      <c r="S1" s="945"/>
      <c r="T1" s="945"/>
      <c r="U1" s="945"/>
      <c r="V1" s="945"/>
      <c r="W1" s="945"/>
      <c r="X1" s="945"/>
      <c r="Y1" s="945"/>
      <c r="Z1" s="945"/>
      <c r="AA1" s="945"/>
      <c r="AB1" s="945"/>
      <c r="AC1" s="945"/>
      <c r="AD1" s="945"/>
      <c r="AE1" s="946"/>
    </row>
    <row r="2" spans="1:35" s="3" customFormat="1" ht="21.75" customHeight="1" thickBot="1">
      <c r="A2" s="965" t="s">
        <v>9</v>
      </c>
      <c r="B2" s="950" t="s">
        <v>0</v>
      </c>
      <c r="C2" s="951"/>
      <c r="D2" s="951"/>
      <c r="E2" s="951"/>
      <c r="F2" s="951"/>
      <c r="G2" s="951"/>
      <c r="H2" s="951"/>
      <c r="I2" s="951"/>
      <c r="J2" s="951"/>
      <c r="K2" s="951"/>
      <c r="L2" s="951"/>
      <c r="M2" s="951"/>
      <c r="N2" s="951"/>
      <c r="O2" s="951"/>
      <c r="P2" s="952"/>
      <c r="Q2" s="953" t="s">
        <v>1</v>
      </c>
      <c r="R2" s="954"/>
      <c r="S2" s="954"/>
      <c r="T2" s="954"/>
      <c r="U2" s="954"/>
      <c r="V2" s="954"/>
      <c r="W2" s="954"/>
      <c r="X2" s="954"/>
      <c r="Y2" s="954"/>
      <c r="Z2" s="954"/>
      <c r="AA2" s="954"/>
      <c r="AB2" s="954"/>
      <c r="AC2" s="954"/>
      <c r="AD2" s="954"/>
      <c r="AE2" s="955"/>
      <c r="AF2" s="162"/>
      <c r="AG2" s="162"/>
      <c r="AH2" s="162"/>
      <c r="AI2" s="162"/>
    </row>
    <row r="3" spans="1:35" s="3" customFormat="1" ht="30" customHeight="1">
      <c r="A3" s="966"/>
      <c r="B3" s="960" t="s">
        <v>53</v>
      </c>
      <c r="C3" s="961"/>
      <c r="D3" s="962"/>
      <c r="E3" s="963" t="s">
        <v>54</v>
      </c>
      <c r="F3" s="948"/>
      <c r="G3" s="964"/>
      <c r="H3" s="963" t="s">
        <v>55</v>
      </c>
      <c r="I3" s="948"/>
      <c r="J3" s="964"/>
      <c r="K3" s="963" t="s">
        <v>56</v>
      </c>
      <c r="L3" s="948"/>
      <c r="M3" s="964"/>
      <c r="N3" s="947" t="s">
        <v>57</v>
      </c>
      <c r="O3" s="948"/>
      <c r="P3" s="949"/>
      <c r="Q3" s="956" t="s">
        <v>58</v>
      </c>
      <c r="R3" s="957"/>
      <c r="S3" s="958"/>
      <c r="T3" s="956" t="s">
        <v>54</v>
      </c>
      <c r="U3" s="957"/>
      <c r="V3" s="958"/>
      <c r="W3" s="956" t="s">
        <v>55</v>
      </c>
      <c r="X3" s="957"/>
      <c r="Y3" s="958"/>
      <c r="Z3" s="956" t="s">
        <v>59</v>
      </c>
      <c r="AA3" s="957"/>
      <c r="AB3" s="958"/>
      <c r="AC3" s="956" t="s">
        <v>57</v>
      </c>
      <c r="AD3" s="957"/>
      <c r="AE3" s="959"/>
      <c r="AF3" s="162"/>
      <c r="AG3" s="162"/>
      <c r="AH3" s="162"/>
      <c r="AI3" s="162"/>
    </row>
    <row r="4" spans="1:35" s="337" customFormat="1" ht="68" customHeight="1" thickBot="1">
      <c r="A4" s="966"/>
      <c r="B4" s="360" t="s">
        <v>60</v>
      </c>
      <c r="C4" s="361" t="s">
        <v>61</v>
      </c>
      <c r="D4" s="362" t="s">
        <v>62</v>
      </c>
      <c r="E4" s="360" t="s">
        <v>60</v>
      </c>
      <c r="F4" s="361" t="s">
        <v>61</v>
      </c>
      <c r="G4" s="362" t="s">
        <v>62</v>
      </c>
      <c r="H4" s="360" t="s">
        <v>60</v>
      </c>
      <c r="I4" s="361" t="s">
        <v>61</v>
      </c>
      <c r="J4" s="362" t="s">
        <v>62</v>
      </c>
      <c r="K4" s="360" t="s">
        <v>60</v>
      </c>
      <c r="L4" s="361" t="s">
        <v>61</v>
      </c>
      <c r="M4" s="362" t="s">
        <v>62</v>
      </c>
      <c r="N4" s="363" t="s">
        <v>60</v>
      </c>
      <c r="O4" s="361" t="s">
        <v>61</v>
      </c>
      <c r="P4" s="364" t="s">
        <v>62</v>
      </c>
      <c r="Q4" s="365" t="s">
        <v>60</v>
      </c>
      <c r="R4" s="366" t="s">
        <v>61</v>
      </c>
      <c r="S4" s="367" t="s">
        <v>62</v>
      </c>
      <c r="T4" s="365" t="s">
        <v>60</v>
      </c>
      <c r="U4" s="366" t="s">
        <v>61</v>
      </c>
      <c r="V4" s="367" t="s">
        <v>62</v>
      </c>
      <c r="W4" s="365" t="s">
        <v>60</v>
      </c>
      <c r="X4" s="366" t="s">
        <v>61</v>
      </c>
      <c r="Y4" s="367" t="s">
        <v>62</v>
      </c>
      <c r="Z4" s="365" t="s">
        <v>60</v>
      </c>
      <c r="AA4" s="366" t="s">
        <v>61</v>
      </c>
      <c r="AB4" s="367" t="s">
        <v>62</v>
      </c>
      <c r="AC4" s="365" t="s">
        <v>60</v>
      </c>
      <c r="AD4" s="366" t="s">
        <v>61</v>
      </c>
      <c r="AE4" s="368" t="s">
        <v>62</v>
      </c>
      <c r="AF4" s="369"/>
      <c r="AG4" s="369"/>
      <c r="AH4" s="369"/>
      <c r="AI4" s="369"/>
    </row>
    <row r="5" spans="1:35" s="125" customFormat="1" ht="15" customHeight="1">
      <c r="A5" s="540">
        <v>43831</v>
      </c>
      <c r="B5" s="543">
        <v>563290</v>
      </c>
      <c r="C5" s="250">
        <v>422000</v>
      </c>
      <c r="D5" s="250">
        <v>141290</v>
      </c>
      <c r="E5" s="251">
        <v>512250</v>
      </c>
      <c r="F5" s="250">
        <v>399280</v>
      </c>
      <c r="G5" s="250">
        <v>112970</v>
      </c>
      <c r="H5" s="251">
        <v>4035</v>
      </c>
      <c r="I5" s="250">
        <v>2956</v>
      </c>
      <c r="J5" s="250">
        <v>1079</v>
      </c>
      <c r="K5" s="251">
        <v>443</v>
      </c>
      <c r="L5" s="250">
        <v>364</v>
      </c>
      <c r="M5" s="250">
        <v>79</v>
      </c>
      <c r="N5" s="251">
        <v>46562</v>
      </c>
      <c r="O5" s="250">
        <v>19400</v>
      </c>
      <c r="P5" s="252">
        <v>27162</v>
      </c>
      <c r="Q5" s="267">
        <v>2895648</v>
      </c>
      <c r="R5" s="268">
        <v>2237401</v>
      </c>
      <c r="S5" s="268">
        <v>658247</v>
      </c>
      <c r="T5" s="269">
        <v>2136991</v>
      </c>
      <c r="U5" s="268">
        <v>1669136</v>
      </c>
      <c r="V5" s="268">
        <v>467855</v>
      </c>
      <c r="W5" s="269">
        <v>602983</v>
      </c>
      <c r="X5" s="268">
        <v>485046</v>
      </c>
      <c r="Y5" s="268">
        <v>117937</v>
      </c>
      <c r="Z5" s="269">
        <v>26940</v>
      </c>
      <c r="AA5" s="268">
        <v>26179</v>
      </c>
      <c r="AB5" s="268">
        <v>761</v>
      </c>
      <c r="AC5" s="269">
        <v>128734</v>
      </c>
      <c r="AD5" s="268">
        <v>57040</v>
      </c>
      <c r="AE5" s="270">
        <v>71694</v>
      </c>
      <c r="AF5" s="109"/>
      <c r="AG5" s="109"/>
      <c r="AH5" s="109"/>
      <c r="AI5" s="109"/>
    </row>
    <row r="6" spans="1:35" s="125" customFormat="1" ht="15" customHeight="1">
      <c r="A6" s="675">
        <v>43800</v>
      </c>
      <c r="B6" s="696">
        <v>561172</v>
      </c>
      <c r="C6" s="697">
        <v>419977</v>
      </c>
      <c r="D6" s="697">
        <v>141195</v>
      </c>
      <c r="E6" s="698">
        <v>509674</v>
      </c>
      <c r="F6" s="697">
        <v>397043</v>
      </c>
      <c r="G6" s="697">
        <v>112631</v>
      </c>
      <c r="H6" s="698">
        <v>4016</v>
      </c>
      <c r="I6" s="697">
        <v>2941</v>
      </c>
      <c r="J6" s="697">
        <v>1075</v>
      </c>
      <c r="K6" s="698">
        <v>476</v>
      </c>
      <c r="L6" s="697">
        <v>391</v>
      </c>
      <c r="M6" s="697">
        <v>85</v>
      </c>
      <c r="N6" s="698">
        <v>47006</v>
      </c>
      <c r="O6" s="697">
        <v>19602</v>
      </c>
      <c r="P6" s="699">
        <v>27404</v>
      </c>
      <c r="Q6" s="700">
        <v>2888154</v>
      </c>
      <c r="R6" s="701">
        <v>2230339</v>
      </c>
      <c r="S6" s="701">
        <v>657815</v>
      </c>
      <c r="T6" s="702">
        <v>2127836</v>
      </c>
      <c r="U6" s="701">
        <v>1660629</v>
      </c>
      <c r="V6" s="701">
        <v>467207</v>
      </c>
      <c r="W6" s="702">
        <v>600787</v>
      </c>
      <c r="X6" s="701">
        <v>483279</v>
      </c>
      <c r="Y6" s="701">
        <v>117508</v>
      </c>
      <c r="Z6" s="702">
        <v>29444</v>
      </c>
      <c r="AA6" s="701">
        <v>28634</v>
      </c>
      <c r="AB6" s="701">
        <v>810</v>
      </c>
      <c r="AC6" s="702">
        <v>130087</v>
      </c>
      <c r="AD6" s="701">
        <v>57797</v>
      </c>
      <c r="AE6" s="703">
        <v>72290</v>
      </c>
      <c r="AF6" s="109"/>
      <c r="AG6" s="109"/>
      <c r="AH6" s="109"/>
      <c r="AI6" s="109"/>
    </row>
    <row r="7" spans="1:35">
      <c r="A7" s="541">
        <v>43770</v>
      </c>
      <c r="B7" s="544">
        <v>560675</v>
      </c>
      <c r="C7" s="253">
        <v>418875</v>
      </c>
      <c r="D7" s="253">
        <v>141800</v>
      </c>
      <c r="E7" s="254">
        <v>508701</v>
      </c>
      <c r="F7" s="255">
        <v>395675</v>
      </c>
      <c r="G7" s="255">
        <v>113026</v>
      </c>
      <c r="H7" s="256">
        <v>4030</v>
      </c>
      <c r="I7" s="257">
        <v>2958</v>
      </c>
      <c r="J7" s="258">
        <v>1072</v>
      </c>
      <c r="K7" s="254">
        <v>480</v>
      </c>
      <c r="L7" s="255">
        <v>395</v>
      </c>
      <c r="M7" s="255">
        <v>85</v>
      </c>
      <c r="N7" s="254">
        <v>47464</v>
      </c>
      <c r="O7" s="255">
        <v>19847</v>
      </c>
      <c r="P7" s="259">
        <v>27617</v>
      </c>
      <c r="Q7" s="271">
        <v>2867549</v>
      </c>
      <c r="R7" s="272">
        <v>2212266</v>
      </c>
      <c r="S7" s="272">
        <v>655283</v>
      </c>
      <c r="T7" s="273">
        <v>2115049</v>
      </c>
      <c r="U7" s="272">
        <v>1649624</v>
      </c>
      <c r="V7" s="272">
        <v>465425</v>
      </c>
      <c r="W7" s="273">
        <v>592182</v>
      </c>
      <c r="X7" s="272">
        <v>475832</v>
      </c>
      <c r="Y7" s="272">
        <v>116350</v>
      </c>
      <c r="Z7" s="273">
        <v>29570</v>
      </c>
      <c r="AA7" s="272">
        <v>28763</v>
      </c>
      <c r="AB7" s="272">
        <v>807</v>
      </c>
      <c r="AC7" s="273">
        <v>130748</v>
      </c>
      <c r="AD7" s="272">
        <v>58047</v>
      </c>
      <c r="AE7" s="274">
        <v>72701</v>
      </c>
    </row>
    <row r="8" spans="1:35">
      <c r="A8" s="541">
        <v>43739</v>
      </c>
      <c r="B8" s="544">
        <v>559331</v>
      </c>
      <c r="C8" s="253">
        <v>418707</v>
      </c>
      <c r="D8" s="253">
        <v>140624</v>
      </c>
      <c r="E8" s="254">
        <v>507077</v>
      </c>
      <c r="F8" s="255">
        <v>395366</v>
      </c>
      <c r="G8" s="255">
        <v>111711</v>
      </c>
      <c r="H8" s="256">
        <v>4115</v>
      </c>
      <c r="I8" s="257">
        <v>3026</v>
      </c>
      <c r="J8" s="258">
        <v>1089</v>
      </c>
      <c r="K8" s="254">
        <v>489</v>
      </c>
      <c r="L8" s="255">
        <v>405</v>
      </c>
      <c r="M8" s="255">
        <v>84</v>
      </c>
      <c r="N8" s="254">
        <v>47650</v>
      </c>
      <c r="O8" s="255">
        <v>19910</v>
      </c>
      <c r="P8" s="259">
        <v>27740</v>
      </c>
      <c r="Q8" s="271">
        <v>2891674</v>
      </c>
      <c r="R8" s="272">
        <v>2234571</v>
      </c>
      <c r="S8" s="272">
        <v>657103</v>
      </c>
      <c r="T8" s="273">
        <v>2109767</v>
      </c>
      <c r="U8" s="272">
        <v>1647878</v>
      </c>
      <c r="V8" s="272">
        <v>461889</v>
      </c>
      <c r="W8" s="273">
        <v>621220</v>
      </c>
      <c r="X8" s="272">
        <v>499663</v>
      </c>
      <c r="Y8" s="272">
        <v>121557</v>
      </c>
      <c r="Z8" s="273">
        <v>29634</v>
      </c>
      <c r="AA8" s="272">
        <v>28822</v>
      </c>
      <c r="AB8" s="272">
        <v>812</v>
      </c>
      <c r="AC8" s="273">
        <v>131053</v>
      </c>
      <c r="AD8" s="272">
        <v>58208</v>
      </c>
      <c r="AE8" s="274">
        <v>72845</v>
      </c>
    </row>
    <row r="9" spans="1:35">
      <c r="A9" s="541">
        <v>43709</v>
      </c>
      <c r="B9" s="544">
        <v>560723</v>
      </c>
      <c r="C9" s="253">
        <v>419690</v>
      </c>
      <c r="D9" s="253">
        <v>141033</v>
      </c>
      <c r="E9" s="254">
        <v>508157</v>
      </c>
      <c r="F9" s="255">
        <v>396176</v>
      </c>
      <c r="G9" s="255">
        <v>111981</v>
      </c>
      <c r="H9" s="256">
        <v>4200</v>
      </c>
      <c r="I9" s="257">
        <v>3099</v>
      </c>
      <c r="J9" s="258">
        <v>1101</v>
      </c>
      <c r="K9" s="254">
        <v>496</v>
      </c>
      <c r="L9" s="255">
        <v>411</v>
      </c>
      <c r="M9" s="255">
        <v>85</v>
      </c>
      <c r="N9" s="254">
        <v>47870</v>
      </c>
      <c r="O9" s="255">
        <v>20004</v>
      </c>
      <c r="P9" s="259">
        <v>27866</v>
      </c>
      <c r="Q9" s="271">
        <v>2914693</v>
      </c>
      <c r="R9" s="272">
        <v>2254435</v>
      </c>
      <c r="S9" s="272">
        <v>660258</v>
      </c>
      <c r="T9" s="273">
        <v>2118152</v>
      </c>
      <c r="U9" s="272">
        <v>1655464</v>
      </c>
      <c r="V9" s="272">
        <v>462688</v>
      </c>
      <c r="W9" s="273">
        <v>635168</v>
      </c>
      <c r="X9" s="272">
        <v>511513</v>
      </c>
      <c r="Y9" s="272">
        <v>123655</v>
      </c>
      <c r="Z9" s="273">
        <v>30008</v>
      </c>
      <c r="AA9" s="272">
        <v>29196</v>
      </c>
      <c r="AB9" s="272">
        <v>812</v>
      </c>
      <c r="AC9" s="273">
        <v>131365</v>
      </c>
      <c r="AD9" s="272">
        <v>58262</v>
      </c>
      <c r="AE9" s="274">
        <v>73103</v>
      </c>
    </row>
    <row r="10" spans="1:35">
      <c r="A10" s="541">
        <v>43678</v>
      </c>
      <c r="B10" s="544">
        <v>558386</v>
      </c>
      <c r="C10" s="253">
        <v>417440</v>
      </c>
      <c r="D10" s="253">
        <v>140946</v>
      </c>
      <c r="E10" s="254">
        <v>505163</v>
      </c>
      <c r="F10" s="255">
        <v>393582</v>
      </c>
      <c r="G10" s="255">
        <v>111581</v>
      </c>
      <c r="H10" s="256">
        <v>4325</v>
      </c>
      <c r="I10" s="257">
        <v>3209</v>
      </c>
      <c r="J10" s="258">
        <v>1116</v>
      </c>
      <c r="K10" s="254">
        <v>509</v>
      </c>
      <c r="L10" s="255">
        <v>422</v>
      </c>
      <c r="M10" s="255">
        <v>87</v>
      </c>
      <c r="N10" s="254">
        <v>48389</v>
      </c>
      <c r="O10" s="255">
        <v>20227</v>
      </c>
      <c r="P10" s="259">
        <v>28162</v>
      </c>
      <c r="Q10" s="271">
        <v>2915726</v>
      </c>
      <c r="R10" s="272">
        <v>2254411</v>
      </c>
      <c r="S10" s="272">
        <v>661315</v>
      </c>
      <c r="T10" s="273">
        <v>2099844</v>
      </c>
      <c r="U10" s="272">
        <v>1640048</v>
      </c>
      <c r="V10" s="272">
        <v>459796</v>
      </c>
      <c r="W10" s="273">
        <v>653350</v>
      </c>
      <c r="X10" s="272">
        <v>526440</v>
      </c>
      <c r="Y10" s="272">
        <v>126910</v>
      </c>
      <c r="Z10" s="273">
        <v>30121</v>
      </c>
      <c r="AA10" s="272">
        <v>29302</v>
      </c>
      <c r="AB10" s="272">
        <v>819</v>
      </c>
      <c r="AC10" s="273">
        <v>132411</v>
      </c>
      <c r="AD10" s="272">
        <v>58621</v>
      </c>
      <c r="AE10" s="274">
        <v>73790</v>
      </c>
    </row>
    <row r="11" spans="1:35">
      <c r="A11" s="541">
        <v>43647</v>
      </c>
      <c r="B11" s="544">
        <v>560712</v>
      </c>
      <c r="C11" s="253">
        <v>418805</v>
      </c>
      <c r="D11" s="253">
        <v>141907</v>
      </c>
      <c r="E11" s="254">
        <v>504820</v>
      </c>
      <c r="F11" s="255">
        <v>393774</v>
      </c>
      <c r="G11" s="255">
        <v>111046</v>
      </c>
      <c r="H11" s="256">
        <v>4732</v>
      </c>
      <c r="I11" s="257">
        <v>3544</v>
      </c>
      <c r="J11" s="258">
        <v>1188</v>
      </c>
      <c r="K11" s="254">
        <v>385</v>
      </c>
      <c r="L11" s="255">
        <v>332</v>
      </c>
      <c r="M11" s="255">
        <v>53</v>
      </c>
      <c r="N11" s="254">
        <v>50775</v>
      </c>
      <c r="O11" s="255">
        <v>21155</v>
      </c>
      <c r="P11" s="259">
        <v>29620</v>
      </c>
      <c r="Q11" s="271">
        <v>2976159</v>
      </c>
      <c r="R11" s="272">
        <v>2315649</v>
      </c>
      <c r="S11" s="272">
        <v>660510</v>
      </c>
      <c r="T11" s="273">
        <v>2089269</v>
      </c>
      <c r="U11" s="272">
        <v>1641629</v>
      </c>
      <c r="V11" s="272">
        <v>447640</v>
      </c>
      <c r="W11" s="273">
        <v>722309</v>
      </c>
      <c r="X11" s="272">
        <v>587568</v>
      </c>
      <c r="Y11" s="272">
        <v>134741</v>
      </c>
      <c r="Z11" s="273">
        <v>24084</v>
      </c>
      <c r="AA11" s="272">
        <v>23607</v>
      </c>
      <c r="AB11" s="272">
        <v>477</v>
      </c>
      <c r="AC11" s="273">
        <v>140497</v>
      </c>
      <c r="AD11" s="272">
        <v>62845</v>
      </c>
      <c r="AE11" s="274">
        <v>77652</v>
      </c>
    </row>
    <row r="12" spans="1:35">
      <c r="A12" s="541">
        <v>43617</v>
      </c>
      <c r="B12" s="544">
        <v>568212</v>
      </c>
      <c r="C12" s="253">
        <v>424566</v>
      </c>
      <c r="D12" s="253">
        <v>143646</v>
      </c>
      <c r="E12" s="254">
        <v>512817</v>
      </c>
      <c r="F12" s="255">
        <v>399565</v>
      </c>
      <c r="G12" s="255">
        <v>113252</v>
      </c>
      <c r="H12" s="256">
        <v>4562</v>
      </c>
      <c r="I12" s="257">
        <v>3411</v>
      </c>
      <c r="J12" s="258">
        <v>1151</v>
      </c>
      <c r="K12" s="254">
        <v>522</v>
      </c>
      <c r="L12" s="255">
        <v>435</v>
      </c>
      <c r="M12" s="255">
        <v>87</v>
      </c>
      <c r="N12" s="254">
        <v>50311</v>
      </c>
      <c r="O12" s="255">
        <v>21155</v>
      </c>
      <c r="P12" s="259">
        <v>29156</v>
      </c>
      <c r="Q12" s="271">
        <v>3013351</v>
      </c>
      <c r="R12" s="272">
        <v>2331702</v>
      </c>
      <c r="S12" s="272">
        <v>681649</v>
      </c>
      <c r="T12" s="273">
        <v>2156402</v>
      </c>
      <c r="U12" s="272">
        <v>1683941</v>
      </c>
      <c r="V12" s="272">
        <v>472461</v>
      </c>
      <c r="W12" s="273">
        <v>687878</v>
      </c>
      <c r="X12" s="272">
        <v>556093</v>
      </c>
      <c r="Y12" s="272">
        <v>131785</v>
      </c>
      <c r="Z12" s="273">
        <v>30662</v>
      </c>
      <c r="AA12" s="272">
        <v>29840</v>
      </c>
      <c r="AB12" s="272">
        <v>822</v>
      </c>
      <c r="AC12" s="273">
        <v>138409</v>
      </c>
      <c r="AD12" s="272">
        <v>61828</v>
      </c>
      <c r="AE12" s="274">
        <v>76581</v>
      </c>
    </row>
    <row r="13" spans="1:35">
      <c r="A13" s="541">
        <v>43586</v>
      </c>
      <c r="B13" s="544">
        <v>566466</v>
      </c>
      <c r="C13" s="253">
        <v>423281</v>
      </c>
      <c r="D13" s="253">
        <v>143185</v>
      </c>
      <c r="E13" s="254">
        <v>510271</v>
      </c>
      <c r="F13" s="255">
        <v>397827</v>
      </c>
      <c r="G13" s="255">
        <v>112444</v>
      </c>
      <c r="H13" s="256">
        <v>4602</v>
      </c>
      <c r="I13" s="257">
        <v>3451</v>
      </c>
      <c r="J13" s="258">
        <v>1151</v>
      </c>
      <c r="K13" s="254">
        <v>516</v>
      </c>
      <c r="L13" s="255">
        <v>430</v>
      </c>
      <c r="M13" s="255">
        <v>86</v>
      </c>
      <c r="N13" s="254">
        <v>51077</v>
      </c>
      <c r="O13" s="255">
        <v>21573</v>
      </c>
      <c r="P13" s="259">
        <v>29504</v>
      </c>
      <c r="Q13" s="271">
        <v>2979099</v>
      </c>
      <c r="R13" s="272">
        <v>2313240</v>
      </c>
      <c r="S13" s="272">
        <v>665859</v>
      </c>
      <c r="T13" s="273">
        <v>2124628</v>
      </c>
      <c r="U13" s="272">
        <v>1663886</v>
      </c>
      <c r="V13" s="272">
        <v>460742</v>
      </c>
      <c r="W13" s="273">
        <v>683063</v>
      </c>
      <c r="X13" s="272">
        <v>556385</v>
      </c>
      <c r="Y13" s="272">
        <v>126678</v>
      </c>
      <c r="Z13" s="273">
        <v>30476</v>
      </c>
      <c r="AA13" s="272">
        <v>29663</v>
      </c>
      <c r="AB13" s="272">
        <v>813</v>
      </c>
      <c r="AC13" s="273">
        <v>140932</v>
      </c>
      <c r="AD13" s="272">
        <v>63306</v>
      </c>
      <c r="AE13" s="274">
        <v>77626</v>
      </c>
    </row>
    <row r="14" spans="1:35">
      <c r="A14" s="541">
        <v>43556</v>
      </c>
      <c r="B14" s="544">
        <v>554011</v>
      </c>
      <c r="C14" s="253">
        <v>413724</v>
      </c>
      <c r="D14" s="253">
        <v>140287</v>
      </c>
      <c r="E14" s="254">
        <v>498532</v>
      </c>
      <c r="F14" s="255">
        <v>388609</v>
      </c>
      <c r="G14" s="255">
        <v>109923</v>
      </c>
      <c r="H14" s="256">
        <v>4548</v>
      </c>
      <c r="I14" s="257">
        <v>3408</v>
      </c>
      <c r="J14" s="258">
        <v>1140</v>
      </c>
      <c r="K14" s="254">
        <v>476</v>
      </c>
      <c r="L14" s="255">
        <v>395</v>
      </c>
      <c r="M14" s="255">
        <v>81</v>
      </c>
      <c r="N14" s="254">
        <v>50455</v>
      </c>
      <c r="O14" s="255">
        <v>21312</v>
      </c>
      <c r="P14" s="259">
        <v>29143</v>
      </c>
      <c r="Q14" s="271">
        <v>2900974</v>
      </c>
      <c r="R14" s="272">
        <v>2254292</v>
      </c>
      <c r="S14" s="272">
        <v>646682</v>
      </c>
      <c r="T14" s="273">
        <v>2073046</v>
      </c>
      <c r="U14" s="272">
        <v>1623209</v>
      </c>
      <c r="V14" s="272">
        <v>449837</v>
      </c>
      <c r="W14" s="273">
        <v>660082</v>
      </c>
      <c r="X14" s="272">
        <v>540664</v>
      </c>
      <c r="Y14" s="272">
        <v>119418</v>
      </c>
      <c r="Z14" s="273">
        <v>28567</v>
      </c>
      <c r="AA14" s="272">
        <v>27821</v>
      </c>
      <c r="AB14" s="272">
        <v>746</v>
      </c>
      <c r="AC14" s="273">
        <v>139279</v>
      </c>
      <c r="AD14" s="272">
        <v>62598</v>
      </c>
      <c r="AE14" s="274">
        <v>76681</v>
      </c>
    </row>
    <row r="15" spans="1:35">
      <c r="A15" s="541">
        <v>43525</v>
      </c>
      <c r="B15" s="544">
        <v>558447</v>
      </c>
      <c r="C15" s="253">
        <v>416962</v>
      </c>
      <c r="D15" s="253">
        <v>141485</v>
      </c>
      <c r="E15" s="254">
        <v>502523</v>
      </c>
      <c r="F15" s="255">
        <v>391512</v>
      </c>
      <c r="G15" s="255">
        <v>111011</v>
      </c>
      <c r="H15" s="256">
        <v>4605</v>
      </c>
      <c r="I15" s="257">
        <v>3449</v>
      </c>
      <c r="J15" s="258">
        <v>1156</v>
      </c>
      <c r="K15" s="254">
        <v>394</v>
      </c>
      <c r="L15" s="255">
        <v>335</v>
      </c>
      <c r="M15" s="255">
        <v>59</v>
      </c>
      <c r="N15" s="254">
        <v>50925</v>
      </c>
      <c r="O15" s="255">
        <v>21666</v>
      </c>
      <c r="P15" s="259">
        <v>29259</v>
      </c>
      <c r="Q15" s="271">
        <v>2934765</v>
      </c>
      <c r="R15" s="272">
        <v>2283299</v>
      </c>
      <c r="S15" s="272">
        <v>651466</v>
      </c>
      <c r="T15" s="273">
        <v>2095610</v>
      </c>
      <c r="U15" s="272">
        <v>1641473</v>
      </c>
      <c r="V15" s="272">
        <v>454137</v>
      </c>
      <c r="W15" s="273">
        <v>672147</v>
      </c>
      <c r="X15" s="272">
        <v>552491</v>
      </c>
      <c r="Y15" s="272">
        <v>119656</v>
      </c>
      <c r="Z15" s="273">
        <v>25754</v>
      </c>
      <c r="AA15" s="272">
        <v>25232</v>
      </c>
      <c r="AB15" s="272">
        <v>522</v>
      </c>
      <c r="AC15" s="273">
        <v>141254</v>
      </c>
      <c r="AD15" s="272">
        <v>64103</v>
      </c>
      <c r="AE15" s="274">
        <v>77151</v>
      </c>
    </row>
    <row r="16" spans="1:35">
      <c r="A16" s="541">
        <v>43497</v>
      </c>
      <c r="B16" s="544">
        <v>559659</v>
      </c>
      <c r="C16" s="253">
        <v>417784</v>
      </c>
      <c r="D16" s="253">
        <v>141875</v>
      </c>
      <c r="E16" s="254">
        <v>502674</v>
      </c>
      <c r="F16" s="255">
        <v>391757</v>
      </c>
      <c r="G16" s="255">
        <v>110917</v>
      </c>
      <c r="H16" s="256">
        <v>4685</v>
      </c>
      <c r="I16" s="257">
        <v>3537</v>
      </c>
      <c r="J16" s="258">
        <v>1148</v>
      </c>
      <c r="K16" s="254">
        <v>349</v>
      </c>
      <c r="L16" s="255">
        <v>299</v>
      </c>
      <c r="M16" s="255">
        <v>50</v>
      </c>
      <c r="N16" s="254">
        <v>51951</v>
      </c>
      <c r="O16" s="255">
        <v>22191</v>
      </c>
      <c r="P16" s="259">
        <v>29760</v>
      </c>
      <c r="Q16" s="271">
        <v>2946706</v>
      </c>
      <c r="R16" s="272">
        <v>2294024</v>
      </c>
      <c r="S16" s="272">
        <v>652682</v>
      </c>
      <c r="T16" s="273">
        <v>2093619</v>
      </c>
      <c r="U16" s="272">
        <v>1641235</v>
      </c>
      <c r="V16" s="272">
        <v>452384</v>
      </c>
      <c r="W16" s="273">
        <v>684960</v>
      </c>
      <c r="X16" s="272">
        <v>563863</v>
      </c>
      <c r="Y16" s="272">
        <v>121097</v>
      </c>
      <c r="Z16" s="273">
        <v>22799</v>
      </c>
      <c r="AA16" s="272">
        <v>22368</v>
      </c>
      <c r="AB16" s="272">
        <v>431</v>
      </c>
      <c r="AC16" s="273">
        <v>145328</v>
      </c>
      <c r="AD16" s="272">
        <v>66558</v>
      </c>
      <c r="AE16" s="274">
        <v>78770</v>
      </c>
    </row>
    <row r="17" spans="1:32">
      <c r="A17" s="541">
        <v>43466</v>
      </c>
      <c r="B17" s="544">
        <v>557171</v>
      </c>
      <c r="C17" s="253">
        <v>415648</v>
      </c>
      <c r="D17" s="253">
        <v>141523</v>
      </c>
      <c r="E17" s="254">
        <v>499182</v>
      </c>
      <c r="F17" s="255">
        <v>389077</v>
      </c>
      <c r="G17" s="255">
        <v>110105</v>
      </c>
      <c r="H17" s="256">
        <v>4782</v>
      </c>
      <c r="I17" s="257">
        <v>3616</v>
      </c>
      <c r="J17" s="258">
        <v>1166</v>
      </c>
      <c r="K17" s="254">
        <v>349</v>
      </c>
      <c r="L17" s="255">
        <v>300</v>
      </c>
      <c r="M17" s="255">
        <v>49</v>
      </c>
      <c r="N17" s="254">
        <v>52858</v>
      </c>
      <c r="O17" s="255">
        <v>22655</v>
      </c>
      <c r="P17" s="259">
        <v>30203</v>
      </c>
      <c r="Q17" s="271">
        <v>2940778</v>
      </c>
      <c r="R17" s="272">
        <v>2291112</v>
      </c>
      <c r="S17" s="272">
        <v>649666</v>
      </c>
      <c r="T17" s="273">
        <v>2070923</v>
      </c>
      <c r="U17" s="272">
        <v>1625218</v>
      </c>
      <c r="V17" s="272">
        <v>445705</v>
      </c>
      <c r="W17" s="273">
        <v>697558</v>
      </c>
      <c r="X17" s="272">
        <v>574387</v>
      </c>
      <c r="Y17" s="272">
        <v>123171</v>
      </c>
      <c r="Z17" s="273">
        <v>22937</v>
      </c>
      <c r="AA17" s="272">
        <v>22490</v>
      </c>
      <c r="AB17" s="272">
        <v>447</v>
      </c>
      <c r="AC17" s="273">
        <v>149360</v>
      </c>
      <c r="AD17" s="272">
        <v>69017</v>
      </c>
      <c r="AE17" s="274">
        <v>80343</v>
      </c>
    </row>
    <row r="18" spans="1:32">
      <c r="A18" s="541">
        <v>43435</v>
      </c>
      <c r="B18" s="544">
        <v>566733</v>
      </c>
      <c r="C18" s="253">
        <v>422902</v>
      </c>
      <c r="D18" s="253">
        <v>143831</v>
      </c>
      <c r="E18" s="254">
        <v>508041</v>
      </c>
      <c r="F18" s="255">
        <v>395942</v>
      </c>
      <c r="G18" s="255">
        <v>112099</v>
      </c>
      <c r="H18" s="256">
        <v>4789</v>
      </c>
      <c r="I18" s="257">
        <v>3621</v>
      </c>
      <c r="J18" s="258">
        <v>1168</v>
      </c>
      <c r="K18" s="254">
        <v>355</v>
      </c>
      <c r="L18" s="255">
        <v>305</v>
      </c>
      <c r="M18" s="255">
        <v>50</v>
      </c>
      <c r="N18" s="254">
        <v>53548</v>
      </c>
      <c r="O18" s="255">
        <v>23034</v>
      </c>
      <c r="P18" s="259">
        <v>30514</v>
      </c>
      <c r="Q18" s="271">
        <v>2984780</v>
      </c>
      <c r="R18" s="272">
        <v>2323958</v>
      </c>
      <c r="S18" s="272">
        <v>660822</v>
      </c>
      <c r="T18" s="273">
        <v>2114071</v>
      </c>
      <c r="U18" s="272">
        <v>1658110</v>
      </c>
      <c r="V18" s="272">
        <v>455961</v>
      </c>
      <c r="W18" s="273">
        <v>696175</v>
      </c>
      <c r="X18" s="272">
        <v>573092</v>
      </c>
      <c r="Y18" s="272">
        <v>123083</v>
      </c>
      <c r="Z18" s="275">
        <v>23053</v>
      </c>
      <c r="AA18" s="272">
        <v>22600</v>
      </c>
      <c r="AB18" s="272">
        <v>453</v>
      </c>
      <c r="AC18" s="273">
        <v>151481</v>
      </c>
      <c r="AD18" s="272">
        <v>70156</v>
      </c>
      <c r="AE18" s="274">
        <v>81325</v>
      </c>
      <c r="AF18" s="286"/>
    </row>
    <row r="19" spans="1:32">
      <c r="A19" s="541">
        <v>43405</v>
      </c>
      <c r="B19" s="544">
        <v>581525</v>
      </c>
      <c r="C19" s="253">
        <v>434066</v>
      </c>
      <c r="D19" s="253">
        <v>147459</v>
      </c>
      <c r="E19" s="254">
        <v>521269</v>
      </c>
      <c r="F19" s="255">
        <v>406245</v>
      </c>
      <c r="G19" s="255">
        <v>115024</v>
      </c>
      <c r="H19" s="256">
        <v>4862</v>
      </c>
      <c r="I19" s="257">
        <v>3689</v>
      </c>
      <c r="J19" s="258">
        <v>1173</v>
      </c>
      <c r="K19" s="254">
        <v>358</v>
      </c>
      <c r="L19" s="255">
        <v>306</v>
      </c>
      <c r="M19" s="255">
        <v>52</v>
      </c>
      <c r="N19" s="254">
        <v>55036</v>
      </c>
      <c r="O19" s="255">
        <v>23826</v>
      </c>
      <c r="P19" s="259">
        <v>31210</v>
      </c>
      <c r="Q19" s="271">
        <v>3034646</v>
      </c>
      <c r="R19" s="272">
        <v>2360854</v>
      </c>
      <c r="S19" s="272">
        <v>673792</v>
      </c>
      <c r="T19" s="273">
        <v>2158825</v>
      </c>
      <c r="U19" s="272">
        <v>1694279</v>
      </c>
      <c r="V19" s="272">
        <v>464546</v>
      </c>
      <c r="W19" s="273">
        <v>697445</v>
      </c>
      <c r="X19" s="272">
        <v>571601</v>
      </c>
      <c r="Y19" s="272">
        <v>125844</v>
      </c>
      <c r="Z19" s="275">
        <v>23360</v>
      </c>
      <c r="AA19" s="272">
        <v>22913</v>
      </c>
      <c r="AB19" s="272">
        <v>447</v>
      </c>
      <c r="AC19" s="273">
        <v>155016</v>
      </c>
      <c r="AD19" s="272">
        <v>72061</v>
      </c>
      <c r="AE19" s="274">
        <v>82955</v>
      </c>
    </row>
    <row r="20" spans="1:32">
      <c r="A20" s="541">
        <v>43374</v>
      </c>
      <c r="B20" s="544">
        <v>581346</v>
      </c>
      <c r="C20" s="253">
        <v>433716</v>
      </c>
      <c r="D20" s="253">
        <v>147630</v>
      </c>
      <c r="E20" s="254">
        <v>520473</v>
      </c>
      <c r="F20" s="255">
        <v>405667</v>
      </c>
      <c r="G20" s="255">
        <v>114806</v>
      </c>
      <c r="H20" s="256">
        <v>4923</v>
      </c>
      <c r="I20" s="257">
        <v>3741</v>
      </c>
      <c r="J20" s="258">
        <v>1182</v>
      </c>
      <c r="K20" s="254">
        <v>358</v>
      </c>
      <c r="L20" s="255">
        <v>309</v>
      </c>
      <c r="M20" s="255">
        <v>49</v>
      </c>
      <c r="N20" s="254">
        <v>55592</v>
      </c>
      <c r="O20" s="255">
        <v>23999</v>
      </c>
      <c r="P20" s="259">
        <v>31593</v>
      </c>
      <c r="Q20" s="271">
        <v>3061496</v>
      </c>
      <c r="R20" s="272">
        <v>2384828</v>
      </c>
      <c r="S20" s="272">
        <v>676668</v>
      </c>
      <c r="T20" s="273">
        <v>2156063</v>
      </c>
      <c r="U20" s="272">
        <v>1693387</v>
      </c>
      <c r="V20" s="272">
        <v>462676</v>
      </c>
      <c r="W20" s="273">
        <v>725162</v>
      </c>
      <c r="X20" s="272">
        <v>595454</v>
      </c>
      <c r="Y20" s="272">
        <v>129708</v>
      </c>
      <c r="Z20" s="275">
        <v>23211</v>
      </c>
      <c r="AA20" s="272">
        <v>22766</v>
      </c>
      <c r="AB20" s="272">
        <v>445</v>
      </c>
      <c r="AC20" s="273">
        <v>157060</v>
      </c>
      <c r="AD20" s="272">
        <v>73221</v>
      </c>
      <c r="AE20" s="274">
        <v>83839</v>
      </c>
    </row>
    <row r="21" spans="1:32">
      <c r="A21" s="541">
        <v>43344</v>
      </c>
      <c r="B21" s="544">
        <v>556638</v>
      </c>
      <c r="C21" s="253">
        <v>416462</v>
      </c>
      <c r="D21" s="253">
        <v>140176</v>
      </c>
      <c r="E21" s="254">
        <v>498352</v>
      </c>
      <c r="F21" s="255">
        <v>389415</v>
      </c>
      <c r="G21" s="255">
        <v>108937</v>
      </c>
      <c r="H21" s="256">
        <v>4855</v>
      </c>
      <c r="I21" s="257">
        <v>3684</v>
      </c>
      <c r="J21" s="258">
        <v>1171</v>
      </c>
      <c r="K21" s="254">
        <v>368</v>
      </c>
      <c r="L21" s="255">
        <v>318</v>
      </c>
      <c r="M21" s="255">
        <v>50</v>
      </c>
      <c r="N21" s="254">
        <v>53063</v>
      </c>
      <c r="O21" s="255">
        <v>23045</v>
      </c>
      <c r="P21" s="259">
        <v>30018</v>
      </c>
      <c r="Q21" s="271">
        <v>2958532</v>
      </c>
      <c r="R21" s="272">
        <v>2310896</v>
      </c>
      <c r="S21" s="272">
        <v>647636</v>
      </c>
      <c r="T21" s="273">
        <v>2070453</v>
      </c>
      <c r="U21" s="272">
        <v>1630602</v>
      </c>
      <c r="V21" s="272">
        <v>439851</v>
      </c>
      <c r="W21" s="273">
        <v>717286</v>
      </c>
      <c r="X21" s="272">
        <v>587909</v>
      </c>
      <c r="Y21" s="272">
        <v>129377</v>
      </c>
      <c r="Z21" s="275">
        <v>23113</v>
      </c>
      <c r="AA21" s="272">
        <v>22669</v>
      </c>
      <c r="AB21" s="272">
        <v>444</v>
      </c>
      <c r="AC21" s="273">
        <v>147680</v>
      </c>
      <c r="AD21" s="272">
        <v>69716</v>
      </c>
      <c r="AE21" s="274">
        <v>77964</v>
      </c>
    </row>
    <row r="22" spans="1:32">
      <c r="A22" s="541">
        <v>43313</v>
      </c>
      <c r="B22" s="544">
        <v>565825</v>
      </c>
      <c r="C22" s="253">
        <v>421937</v>
      </c>
      <c r="D22" s="253">
        <v>143888</v>
      </c>
      <c r="E22" s="254">
        <v>504741</v>
      </c>
      <c r="F22" s="255">
        <v>393767</v>
      </c>
      <c r="G22" s="255">
        <v>110974</v>
      </c>
      <c r="H22" s="256">
        <v>4931</v>
      </c>
      <c r="I22" s="257">
        <v>3729</v>
      </c>
      <c r="J22" s="258">
        <v>1202</v>
      </c>
      <c r="K22" s="254">
        <v>376</v>
      </c>
      <c r="L22" s="255">
        <v>326</v>
      </c>
      <c r="M22" s="255">
        <v>50</v>
      </c>
      <c r="N22" s="254">
        <v>55777</v>
      </c>
      <c r="O22" s="255">
        <v>24115</v>
      </c>
      <c r="P22" s="259">
        <v>31662</v>
      </c>
      <c r="Q22" s="271">
        <v>3002168</v>
      </c>
      <c r="R22" s="272">
        <v>2340913</v>
      </c>
      <c r="S22" s="272">
        <v>661255</v>
      </c>
      <c r="T22" s="273">
        <v>2089144</v>
      </c>
      <c r="U22" s="272">
        <v>1644171</v>
      </c>
      <c r="V22" s="272">
        <v>444973</v>
      </c>
      <c r="W22" s="273">
        <v>731726</v>
      </c>
      <c r="X22" s="272">
        <v>599830</v>
      </c>
      <c r="Y22" s="272">
        <v>131896</v>
      </c>
      <c r="Z22" s="275">
        <v>23263</v>
      </c>
      <c r="AA22" s="272">
        <v>22825</v>
      </c>
      <c r="AB22" s="272">
        <v>438</v>
      </c>
      <c r="AC22" s="273">
        <v>158035</v>
      </c>
      <c r="AD22" s="272">
        <v>74087</v>
      </c>
      <c r="AE22" s="274">
        <v>83948</v>
      </c>
    </row>
    <row r="23" spans="1:32">
      <c r="A23" s="541">
        <v>43282</v>
      </c>
      <c r="B23" s="544">
        <v>568140</v>
      </c>
      <c r="C23" s="253">
        <v>423577</v>
      </c>
      <c r="D23" s="253">
        <v>144563</v>
      </c>
      <c r="E23" s="254">
        <v>507177</v>
      </c>
      <c r="F23" s="255">
        <v>395405</v>
      </c>
      <c r="G23" s="255">
        <v>111772</v>
      </c>
      <c r="H23" s="256">
        <v>5217</v>
      </c>
      <c r="I23" s="257">
        <v>3962</v>
      </c>
      <c r="J23" s="258">
        <v>1255</v>
      </c>
      <c r="K23" s="254">
        <v>349</v>
      </c>
      <c r="L23" s="255">
        <v>295</v>
      </c>
      <c r="M23" s="255">
        <v>54</v>
      </c>
      <c r="N23" s="254">
        <v>55397</v>
      </c>
      <c r="O23" s="255">
        <v>23915</v>
      </c>
      <c r="P23" s="259">
        <v>31482</v>
      </c>
      <c r="Q23" s="271">
        <v>3004053</v>
      </c>
      <c r="R23" s="272">
        <v>2341816</v>
      </c>
      <c r="S23" s="272">
        <v>662237</v>
      </c>
      <c r="T23" s="273">
        <v>2103064</v>
      </c>
      <c r="U23" s="272">
        <v>1653914</v>
      </c>
      <c r="V23" s="272">
        <v>449150</v>
      </c>
      <c r="W23" s="273">
        <v>722771</v>
      </c>
      <c r="X23" s="272">
        <v>592953</v>
      </c>
      <c r="Y23" s="272">
        <v>129818</v>
      </c>
      <c r="Z23" s="275">
        <v>22779</v>
      </c>
      <c r="AA23" s="272">
        <v>22340</v>
      </c>
      <c r="AB23" s="272">
        <v>439</v>
      </c>
      <c r="AC23" s="273">
        <v>155439</v>
      </c>
      <c r="AD23" s="272">
        <v>72609</v>
      </c>
      <c r="AE23" s="274">
        <v>82830</v>
      </c>
    </row>
    <row r="24" spans="1:32">
      <c r="A24" s="541">
        <v>43252</v>
      </c>
      <c r="B24" s="544">
        <v>550512</v>
      </c>
      <c r="C24" s="253">
        <v>409864</v>
      </c>
      <c r="D24" s="253">
        <v>140648</v>
      </c>
      <c r="E24" s="254">
        <v>492646</v>
      </c>
      <c r="F24" s="255">
        <v>383901</v>
      </c>
      <c r="G24" s="255">
        <v>108745</v>
      </c>
      <c r="H24" s="256">
        <v>4808</v>
      </c>
      <c r="I24" s="257">
        <v>3661</v>
      </c>
      <c r="J24" s="258">
        <v>1147</v>
      </c>
      <c r="K24" s="254">
        <v>373</v>
      </c>
      <c r="L24" s="255">
        <v>323</v>
      </c>
      <c r="M24" s="255">
        <v>50</v>
      </c>
      <c r="N24" s="254">
        <v>52685</v>
      </c>
      <c r="O24" s="255">
        <v>21979</v>
      </c>
      <c r="P24" s="259">
        <v>30706</v>
      </c>
      <c r="Q24" s="271">
        <v>2844864</v>
      </c>
      <c r="R24" s="272">
        <v>2217833</v>
      </c>
      <c r="S24" s="272">
        <v>627031</v>
      </c>
      <c r="T24" s="273">
        <v>1988370</v>
      </c>
      <c r="U24" s="272">
        <v>1562925</v>
      </c>
      <c r="V24" s="272">
        <v>425445</v>
      </c>
      <c r="W24" s="273">
        <v>690116</v>
      </c>
      <c r="X24" s="272">
        <v>568639</v>
      </c>
      <c r="Y24" s="272">
        <v>121477</v>
      </c>
      <c r="Z24" s="275">
        <v>24478</v>
      </c>
      <c r="AA24" s="272">
        <v>24016</v>
      </c>
      <c r="AB24" s="272">
        <v>462</v>
      </c>
      <c r="AC24" s="273">
        <v>141900</v>
      </c>
      <c r="AD24" s="272">
        <v>62253</v>
      </c>
      <c r="AE24" s="274">
        <v>79647</v>
      </c>
    </row>
    <row r="25" spans="1:32">
      <c r="A25" s="541">
        <v>43221</v>
      </c>
      <c r="B25" s="544">
        <v>560223</v>
      </c>
      <c r="C25" s="253">
        <v>417771</v>
      </c>
      <c r="D25" s="253">
        <v>142452</v>
      </c>
      <c r="E25" s="254">
        <v>501803</v>
      </c>
      <c r="F25" s="255">
        <v>391317</v>
      </c>
      <c r="G25" s="255">
        <v>110486</v>
      </c>
      <c r="H25" s="256">
        <v>5165</v>
      </c>
      <c r="I25" s="257">
        <v>3981</v>
      </c>
      <c r="J25" s="258">
        <v>1184</v>
      </c>
      <c r="K25" s="254">
        <v>404</v>
      </c>
      <c r="L25" s="255">
        <v>354</v>
      </c>
      <c r="M25" s="255">
        <v>50</v>
      </c>
      <c r="N25" s="254">
        <v>52851</v>
      </c>
      <c r="O25" s="255">
        <v>22119</v>
      </c>
      <c r="P25" s="259">
        <v>30732</v>
      </c>
      <c r="Q25" s="271">
        <v>2946698</v>
      </c>
      <c r="R25" s="272">
        <v>2303043</v>
      </c>
      <c r="S25" s="272">
        <v>643655</v>
      </c>
      <c r="T25" s="273">
        <v>2069427</v>
      </c>
      <c r="U25" s="272">
        <v>1627761</v>
      </c>
      <c r="V25" s="272">
        <v>441666</v>
      </c>
      <c r="W25" s="273">
        <v>709685</v>
      </c>
      <c r="X25" s="272">
        <v>587998</v>
      </c>
      <c r="Y25" s="272">
        <v>121687</v>
      </c>
      <c r="Z25" s="275">
        <v>24581</v>
      </c>
      <c r="AA25" s="272">
        <v>24117</v>
      </c>
      <c r="AB25" s="272">
        <v>464</v>
      </c>
      <c r="AC25" s="273">
        <v>143005</v>
      </c>
      <c r="AD25" s="272">
        <v>63167</v>
      </c>
      <c r="AE25" s="274">
        <v>79838</v>
      </c>
    </row>
    <row r="26" spans="1:32">
      <c r="A26" s="541">
        <v>43191</v>
      </c>
      <c r="B26" s="544">
        <v>559353</v>
      </c>
      <c r="C26" s="253">
        <v>417295</v>
      </c>
      <c r="D26" s="253">
        <v>142058</v>
      </c>
      <c r="E26" s="260">
        <v>500764</v>
      </c>
      <c r="F26" s="255">
        <v>390942</v>
      </c>
      <c r="G26" s="255">
        <v>109822</v>
      </c>
      <c r="H26" s="256">
        <v>4943</v>
      </c>
      <c r="I26" s="257">
        <v>3750</v>
      </c>
      <c r="J26" s="258">
        <v>1193</v>
      </c>
      <c r="K26" s="254">
        <v>375</v>
      </c>
      <c r="L26" s="255">
        <v>326</v>
      </c>
      <c r="M26" s="255">
        <v>49</v>
      </c>
      <c r="N26" s="254">
        <v>53271</v>
      </c>
      <c r="O26" s="255">
        <v>22277</v>
      </c>
      <c r="P26" s="259">
        <v>30994</v>
      </c>
      <c r="Q26" s="271">
        <v>2957212</v>
      </c>
      <c r="R26" s="272">
        <v>2311720</v>
      </c>
      <c r="S26" s="272">
        <v>645492</v>
      </c>
      <c r="T26" s="273">
        <v>2081973</v>
      </c>
      <c r="U26" s="276">
        <v>1638693</v>
      </c>
      <c r="V26" s="272">
        <v>443280</v>
      </c>
      <c r="W26" s="273">
        <v>706409</v>
      </c>
      <c r="X26" s="276">
        <v>585261</v>
      </c>
      <c r="Y26" s="276">
        <v>121148</v>
      </c>
      <c r="Z26" s="277">
        <v>24579</v>
      </c>
      <c r="AA26" s="276">
        <v>24120</v>
      </c>
      <c r="AB26" s="276">
        <v>459</v>
      </c>
      <c r="AC26" s="273">
        <v>144251</v>
      </c>
      <c r="AD26" s="276">
        <v>63646</v>
      </c>
      <c r="AE26" s="288">
        <v>80605</v>
      </c>
    </row>
    <row r="27" spans="1:32">
      <c r="A27" s="541">
        <v>43160</v>
      </c>
      <c r="B27" s="544">
        <v>555653</v>
      </c>
      <c r="C27" s="253">
        <v>414455</v>
      </c>
      <c r="D27" s="253">
        <v>141198</v>
      </c>
      <c r="E27" s="260">
        <v>496798</v>
      </c>
      <c r="F27" s="255">
        <v>387825</v>
      </c>
      <c r="G27" s="255">
        <v>108973</v>
      </c>
      <c r="H27" s="256">
        <v>5120</v>
      </c>
      <c r="I27" s="257">
        <v>3923</v>
      </c>
      <c r="J27" s="258">
        <v>1197</v>
      </c>
      <c r="K27" s="254">
        <v>399</v>
      </c>
      <c r="L27" s="255">
        <v>349</v>
      </c>
      <c r="M27" s="255">
        <v>50</v>
      </c>
      <c r="N27" s="254">
        <v>53336</v>
      </c>
      <c r="O27" s="255">
        <v>22358</v>
      </c>
      <c r="P27" s="259">
        <v>30978</v>
      </c>
      <c r="Q27" s="271">
        <v>2949273</v>
      </c>
      <c r="R27" s="272">
        <v>2307163</v>
      </c>
      <c r="S27" s="272">
        <v>642110</v>
      </c>
      <c r="T27" s="273">
        <v>2072004</v>
      </c>
      <c r="U27" s="276">
        <v>1631962</v>
      </c>
      <c r="V27" s="272">
        <v>440042</v>
      </c>
      <c r="W27" s="273">
        <v>708264</v>
      </c>
      <c r="X27" s="276">
        <v>587265</v>
      </c>
      <c r="Y27" s="276">
        <v>120999</v>
      </c>
      <c r="Z27" s="277">
        <v>24641</v>
      </c>
      <c r="AA27" s="276">
        <v>24180</v>
      </c>
      <c r="AB27" s="276">
        <v>461</v>
      </c>
      <c r="AC27" s="273">
        <v>144364</v>
      </c>
      <c r="AD27" s="276">
        <v>63756</v>
      </c>
      <c r="AE27" s="288">
        <v>80608</v>
      </c>
    </row>
    <row r="28" spans="1:32">
      <c r="A28" s="541">
        <v>43132</v>
      </c>
      <c r="B28" s="544">
        <f>+E28+N28+K28+H28</f>
        <v>563036</v>
      </c>
      <c r="C28" s="253">
        <f>+F28+O28+L28+I28</f>
        <v>419425</v>
      </c>
      <c r="D28" s="253">
        <f>+G28+P28+M28+J28</f>
        <v>143611</v>
      </c>
      <c r="E28" s="260">
        <f t="shared" ref="E28" si="0">+F28+G28</f>
        <v>502726</v>
      </c>
      <c r="F28" s="255">
        <f>391883+29+494</f>
        <v>392406</v>
      </c>
      <c r="G28" s="255">
        <f>110304+12+4</f>
        <v>110320</v>
      </c>
      <c r="H28" s="256">
        <f t="shared" ref="H28" si="1">+I28+J28</f>
        <v>5012</v>
      </c>
      <c r="I28" s="257">
        <f>3796+19</f>
        <v>3815</v>
      </c>
      <c r="J28" s="258">
        <v>1197</v>
      </c>
      <c r="K28" s="254">
        <f t="shared" ref="K28" si="2">+L28+M28</f>
        <v>381</v>
      </c>
      <c r="L28" s="255">
        <v>331</v>
      </c>
      <c r="M28" s="255">
        <v>50</v>
      </c>
      <c r="N28" s="254">
        <f t="shared" ref="N28" si="3">+O28+P28</f>
        <v>54917</v>
      </c>
      <c r="O28" s="255">
        <v>22873</v>
      </c>
      <c r="P28" s="259">
        <v>32044</v>
      </c>
      <c r="Q28" s="278">
        <v>2987155</v>
      </c>
      <c r="R28" s="279">
        <v>2336701</v>
      </c>
      <c r="S28" s="279">
        <v>650454</v>
      </c>
      <c r="T28" s="280">
        <v>2097740</v>
      </c>
      <c r="U28" s="279">
        <v>1654135</v>
      </c>
      <c r="V28" s="279">
        <v>443605</v>
      </c>
      <c r="W28" s="280">
        <v>713378</v>
      </c>
      <c r="X28" s="279">
        <v>592129</v>
      </c>
      <c r="Y28" s="279">
        <v>121249</v>
      </c>
      <c r="Z28" s="281">
        <v>24677</v>
      </c>
      <c r="AA28" s="279">
        <v>24216</v>
      </c>
      <c r="AB28" s="279">
        <v>461</v>
      </c>
      <c r="AC28" s="280">
        <v>151360</v>
      </c>
      <c r="AD28" s="279">
        <v>66221</v>
      </c>
      <c r="AE28" s="289">
        <v>85139</v>
      </c>
    </row>
    <row r="29" spans="1:32">
      <c r="A29" s="541">
        <v>43101</v>
      </c>
      <c r="B29" s="544">
        <v>544534</v>
      </c>
      <c r="C29" s="253">
        <v>405652</v>
      </c>
      <c r="D29" s="253">
        <v>138882</v>
      </c>
      <c r="E29" s="260">
        <v>485409</v>
      </c>
      <c r="F29" s="255">
        <v>378835</v>
      </c>
      <c r="G29" s="255">
        <v>106574</v>
      </c>
      <c r="H29" s="256">
        <v>5035</v>
      </c>
      <c r="I29" s="257">
        <v>3839</v>
      </c>
      <c r="J29" s="258">
        <v>1196</v>
      </c>
      <c r="K29" s="254">
        <v>382</v>
      </c>
      <c r="L29" s="255">
        <v>331</v>
      </c>
      <c r="M29" s="255">
        <v>51</v>
      </c>
      <c r="N29" s="254">
        <v>53708</v>
      </c>
      <c r="O29" s="255">
        <v>22647</v>
      </c>
      <c r="P29" s="259">
        <v>31061</v>
      </c>
      <c r="Q29" s="278">
        <v>2908530</v>
      </c>
      <c r="R29" s="279">
        <v>2277258</v>
      </c>
      <c r="S29" s="279">
        <v>631272</v>
      </c>
      <c r="T29" s="280">
        <v>2027568</v>
      </c>
      <c r="U29" s="279">
        <v>1599873</v>
      </c>
      <c r="V29" s="279">
        <v>427695</v>
      </c>
      <c r="W29" s="280">
        <v>710746</v>
      </c>
      <c r="X29" s="279">
        <v>588355</v>
      </c>
      <c r="Y29" s="279">
        <v>122391</v>
      </c>
      <c r="Z29" s="281">
        <v>24587</v>
      </c>
      <c r="AA29" s="279">
        <v>24127</v>
      </c>
      <c r="AB29" s="279">
        <v>460</v>
      </c>
      <c r="AC29" s="280">
        <v>145629</v>
      </c>
      <c r="AD29" s="279">
        <v>64903</v>
      </c>
      <c r="AE29" s="289">
        <v>80726</v>
      </c>
    </row>
    <row r="30" spans="1:32">
      <c r="A30" s="541">
        <v>43070</v>
      </c>
      <c r="B30" s="544">
        <v>547212</v>
      </c>
      <c r="C30" s="253">
        <v>407504</v>
      </c>
      <c r="D30" s="253">
        <v>139708</v>
      </c>
      <c r="E30" s="260">
        <v>487732</v>
      </c>
      <c r="F30" s="255">
        <v>380504</v>
      </c>
      <c r="G30" s="255">
        <v>107228</v>
      </c>
      <c r="H30" s="256">
        <v>5016</v>
      </c>
      <c r="I30" s="257">
        <v>3826</v>
      </c>
      <c r="J30" s="258">
        <v>1190</v>
      </c>
      <c r="K30" s="254">
        <v>383</v>
      </c>
      <c r="L30" s="255">
        <v>332</v>
      </c>
      <c r="M30" s="255">
        <v>51</v>
      </c>
      <c r="N30" s="254">
        <v>54081</v>
      </c>
      <c r="O30" s="255">
        <v>22842</v>
      </c>
      <c r="P30" s="259">
        <v>31239</v>
      </c>
      <c r="Q30" s="278">
        <v>2923994</v>
      </c>
      <c r="R30" s="279">
        <v>2287566</v>
      </c>
      <c r="S30" s="279">
        <v>636428</v>
      </c>
      <c r="T30" s="280">
        <v>2047268</v>
      </c>
      <c r="U30" s="279">
        <v>1613008</v>
      </c>
      <c r="V30" s="279">
        <v>434260</v>
      </c>
      <c r="W30" s="280">
        <v>705592</v>
      </c>
      <c r="X30" s="279">
        <v>585181</v>
      </c>
      <c r="Y30" s="279">
        <v>120411</v>
      </c>
      <c r="Z30" s="281">
        <v>24624</v>
      </c>
      <c r="AA30" s="279">
        <v>24162</v>
      </c>
      <c r="AB30" s="279">
        <v>462</v>
      </c>
      <c r="AC30" s="280">
        <v>146510</v>
      </c>
      <c r="AD30" s="279">
        <v>65215</v>
      </c>
      <c r="AE30" s="289">
        <v>81295</v>
      </c>
    </row>
    <row r="31" spans="1:32">
      <c r="A31" s="541">
        <v>43040</v>
      </c>
      <c r="B31" s="544">
        <v>546635</v>
      </c>
      <c r="C31" s="253">
        <v>406856</v>
      </c>
      <c r="D31" s="253">
        <v>139779</v>
      </c>
      <c r="E31" s="260">
        <v>486380</v>
      </c>
      <c r="F31" s="255">
        <v>379281</v>
      </c>
      <c r="G31" s="255">
        <v>107099</v>
      </c>
      <c r="H31" s="256">
        <v>5447</v>
      </c>
      <c r="I31" s="257">
        <v>4223</v>
      </c>
      <c r="J31" s="258">
        <v>1224</v>
      </c>
      <c r="K31" s="254">
        <v>381</v>
      </c>
      <c r="L31" s="255">
        <v>331</v>
      </c>
      <c r="M31" s="255">
        <v>50</v>
      </c>
      <c r="N31" s="254">
        <v>54427</v>
      </c>
      <c r="O31" s="255">
        <v>23021</v>
      </c>
      <c r="P31" s="259">
        <v>31406</v>
      </c>
      <c r="Q31" s="271">
        <v>2914136</v>
      </c>
      <c r="R31" s="272">
        <v>2280111</v>
      </c>
      <c r="S31" s="272">
        <v>634025</v>
      </c>
      <c r="T31" s="273">
        <v>2034715</v>
      </c>
      <c r="U31" s="276">
        <v>1603124</v>
      </c>
      <c r="V31" s="272">
        <v>431591</v>
      </c>
      <c r="W31" s="273">
        <v>708447</v>
      </c>
      <c r="X31" s="276">
        <v>587679</v>
      </c>
      <c r="Y31" s="276">
        <v>120768</v>
      </c>
      <c r="Z31" s="277">
        <v>24628</v>
      </c>
      <c r="AA31" s="276">
        <v>24162</v>
      </c>
      <c r="AB31" s="276">
        <v>466</v>
      </c>
      <c r="AC31" s="273">
        <v>146346</v>
      </c>
      <c r="AD31" s="276">
        <v>65146</v>
      </c>
      <c r="AE31" s="288">
        <v>81200</v>
      </c>
    </row>
    <row r="32" spans="1:32">
      <c r="A32" s="541">
        <v>43009</v>
      </c>
      <c r="B32" s="544">
        <f>+E32+N32+K32+H32</f>
        <v>543428</v>
      </c>
      <c r="C32" s="253">
        <f>+F32+O32+L32+I32</f>
        <v>404197</v>
      </c>
      <c r="D32" s="253">
        <f>+G32+P32+M32+J32</f>
        <v>139231</v>
      </c>
      <c r="E32" s="260">
        <f t="shared" ref="E32:E36" si="4">+F32+G32</f>
        <v>483065</v>
      </c>
      <c r="F32" s="255">
        <v>376774</v>
      </c>
      <c r="G32" s="255">
        <v>106291</v>
      </c>
      <c r="H32" s="256">
        <f t="shared" ref="H32:H35" si="5">+I32+J32</f>
        <v>5083</v>
      </c>
      <c r="I32" s="257">
        <v>3865</v>
      </c>
      <c r="J32" s="258">
        <v>1218</v>
      </c>
      <c r="K32" s="254">
        <f t="shared" ref="K32:K36" si="6">+L32+M32</f>
        <v>372</v>
      </c>
      <c r="L32" s="255">
        <v>322</v>
      </c>
      <c r="M32" s="255">
        <v>50</v>
      </c>
      <c r="N32" s="254">
        <f t="shared" ref="N32:N36" si="7">+O32+P32</f>
        <v>54908</v>
      </c>
      <c r="O32" s="255">
        <v>23236</v>
      </c>
      <c r="P32" s="259">
        <v>31672</v>
      </c>
      <c r="Q32" s="278">
        <v>2916774</v>
      </c>
      <c r="R32" s="279">
        <v>2283290</v>
      </c>
      <c r="S32" s="279">
        <v>633484</v>
      </c>
      <c r="T32" s="280">
        <v>2026914</v>
      </c>
      <c r="U32" s="279">
        <v>1597873</v>
      </c>
      <c r="V32" s="279">
        <v>429041</v>
      </c>
      <c r="W32" s="280">
        <v>717318</v>
      </c>
      <c r="X32" s="279">
        <v>595156</v>
      </c>
      <c r="Y32" s="279">
        <v>122162</v>
      </c>
      <c r="Z32" s="281">
        <v>24604</v>
      </c>
      <c r="AA32" s="279">
        <v>24138</v>
      </c>
      <c r="AB32" s="279">
        <v>466</v>
      </c>
      <c r="AC32" s="280">
        <v>147938</v>
      </c>
      <c r="AD32" s="279">
        <v>66123</v>
      </c>
      <c r="AE32" s="289">
        <v>81815</v>
      </c>
    </row>
    <row r="33" spans="1:31">
      <c r="A33" s="541">
        <v>42979</v>
      </c>
      <c r="B33" s="545">
        <f t="shared" ref="B33" si="8">+C33+D33</f>
        <v>543296</v>
      </c>
      <c r="C33" s="255">
        <f>+F33+O33+L33+I33</f>
        <v>403713</v>
      </c>
      <c r="D33" s="255">
        <f>+G33+P33+M33+J33</f>
        <v>139583</v>
      </c>
      <c r="E33" s="260">
        <f t="shared" si="4"/>
        <v>482140</v>
      </c>
      <c r="F33" s="255">
        <v>375655</v>
      </c>
      <c r="G33" s="255">
        <v>106485</v>
      </c>
      <c r="H33" s="256">
        <f t="shared" si="5"/>
        <v>5564</v>
      </c>
      <c r="I33" s="257">
        <v>4314</v>
      </c>
      <c r="J33" s="258">
        <v>1250</v>
      </c>
      <c r="K33" s="254">
        <f t="shared" si="6"/>
        <v>374</v>
      </c>
      <c r="L33" s="255">
        <v>323</v>
      </c>
      <c r="M33" s="255">
        <v>51</v>
      </c>
      <c r="N33" s="254">
        <f t="shared" si="7"/>
        <v>55218</v>
      </c>
      <c r="O33" s="255">
        <v>23421</v>
      </c>
      <c r="P33" s="259">
        <v>31797</v>
      </c>
      <c r="Q33" s="278">
        <v>2920248</v>
      </c>
      <c r="R33" s="279">
        <v>2286846</v>
      </c>
      <c r="S33" s="279">
        <v>633402</v>
      </c>
      <c r="T33" s="280">
        <v>2025555</v>
      </c>
      <c r="U33" s="279">
        <v>1596955</v>
      </c>
      <c r="V33" s="279">
        <v>428600</v>
      </c>
      <c r="W33" s="280">
        <v>721626</v>
      </c>
      <c r="X33" s="279">
        <v>599197</v>
      </c>
      <c r="Y33" s="279">
        <v>122429</v>
      </c>
      <c r="Z33" s="281">
        <v>24936</v>
      </c>
      <c r="AA33" s="279">
        <v>24462</v>
      </c>
      <c r="AB33" s="279">
        <v>474</v>
      </c>
      <c r="AC33" s="280">
        <v>148131</v>
      </c>
      <c r="AD33" s="279">
        <v>66232</v>
      </c>
      <c r="AE33" s="289">
        <v>81899</v>
      </c>
    </row>
    <row r="34" spans="1:31">
      <c r="A34" s="541">
        <v>42948</v>
      </c>
      <c r="B34" s="544">
        <f t="shared" ref="B34:D36" si="9">+E34+N34+K34</f>
        <v>542120</v>
      </c>
      <c r="C34" s="253">
        <f t="shared" si="9"/>
        <v>403702</v>
      </c>
      <c r="D34" s="253">
        <f t="shared" si="9"/>
        <v>138418</v>
      </c>
      <c r="E34" s="260">
        <f t="shared" si="4"/>
        <v>485386</v>
      </c>
      <c r="F34" s="255">
        <v>379377</v>
      </c>
      <c r="G34" s="255">
        <v>106009</v>
      </c>
      <c r="H34" s="256">
        <f t="shared" si="5"/>
        <v>5431</v>
      </c>
      <c r="I34" s="257">
        <v>4143</v>
      </c>
      <c r="J34" s="258">
        <v>1288</v>
      </c>
      <c r="K34" s="254">
        <f t="shared" si="6"/>
        <v>413</v>
      </c>
      <c r="L34" s="255">
        <v>358</v>
      </c>
      <c r="M34" s="255">
        <v>55</v>
      </c>
      <c r="N34" s="254">
        <f t="shared" si="7"/>
        <v>56321</v>
      </c>
      <c r="O34" s="255">
        <v>23967</v>
      </c>
      <c r="P34" s="259">
        <v>32354</v>
      </c>
      <c r="Q34" s="278">
        <v>2183719</v>
      </c>
      <c r="R34" s="279">
        <v>1675969</v>
      </c>
      <c r="S34" s="279">
        <v>507750</v>
      </c>
      <c r="T34" s="280">
        <v>2009776</v>
      </c>
      <c r="U34" s="279">
        <v>1584782</v>
      </c>
      <c r="V34" s="279">
        <v>424994</v>
      </c>
      <c r="W34" s="280">
        <v>719077</v>
      </c>
      <c r="X34" s="279">
        <v>596413</v>
      </c>
      <c r="Y34" s="279">
        <v>122664</v>
      </c>
      <c r="Z34" s="281">
        <v>25066</v>
      </c>
      <c r="AA34" s="279">
        <v>24581</v>
      </c>
      <c r="AB34" s="279">
        <v>485</v>
      </c>
      <c r="AC34" s="280">
        <v>148877</v>
      </c>
      <c r="AD34" s="279">
        <v>66606</v>
      </c>
      <c r="AE34" s="289">
        <v>82271</v>
      </c>
    </row>
    <row r="35" spans="1:31">
      <c r="A35" s="541">
        <v>42917</v>
      </c>
      <c r="B35" s="544">
        <f t="shared" si="9"/>
        <v>540756</v>
      </c>
      <c r="C35" s="253">
        <f t="shared" si="9"/>
        <v>401849</v>
      </c>
      <c r="D35" s="253">
        <f t="shared" si="9"/>
        <v>138907</v>
      </c>
      <c r="E35" s="260">
        <f t="shared" si="4"/>
        <v>483243</v>
      </c>
      <c r="F35" s="255">
        <v>377202</v>
      </c>
      <c r="G35" s="255">
        <v>106041</v>
      </c>
      <c r="H35" s="256">
        <f t="shared" si="5"/>
        <v>5464</v>
      </c>
      <c r="I35" s="257">
        <v>4161</v>
      </c>
      <c r="J35" s="258">
        <v>1303</v>
      </c>
      <c r="K35" s="254">
        <f t="shared" si="6"/>
        <v>414</v>
      </c>
      <c r="L35" s="255">
        <v>357</v>
      </c>
      <c r="M35" s="255">
        <v>57</v>
      </c>
      <c r="N35" s="254">
        <f t="shared" si="7"/>
        <v>57099</v>
      </c>
      <c r="O35" s="255">
        <v>24290</v>
      </c>
      <c r="P35" s="259">
        <v>32809</v>
      </c>
      <c r="Q35" s="278">
        <v>2175951</v>
      </c>
      <c r="R35" s="279">
        <v>1669951</v>
      </c>
      <c r="S35" s="279">
        <v>506000</v>
      </c>
      <c r="T35" s="280">
        <v>2000437</v>
      </c>
      <c r="U35" s="279">
        <v>1577963</v>
      </c>
      <c r="V35" s="279">
        <v>422474</v>
      </c>
      <c r="W35" s="280">
        <v>725985</v>
      </c>
      <c r="X35" s="279">
        <v>601957</v>
      </c>
      <c r="Y35" s="279">
        <v>124028</v>
      </c>
      <c r="Z35" s="281">
        <v>24967</v>
      </c>
      <c r="AA35" s="279">
        <v>24476</v>
      </c>
      <c r="AB35" s="279">
        <v>491</v>
      </c>
      <c r="AC35" s="280">
        <v>150547</v>
      </c>
      <c r="AD35" s="279">
        <v>67512</v>
      </c>
      <c r="AE35" s="289">
        <v>83035</v>
      </c>
    </row>
    <row r="36" spans="1:31">
      <c r="A36" s="541">
        <v>42887</v>
      </c>
      <c r="B36" s="544">
        <f t="shared" si="9"/>
        <v>526808</v>
      </c>
      <c r="C36" s="253">
        <f t="shared" si="9"/>
        <v>389427</v>
      </c>
      <c r="D36" s="253">
        <f t="shared" si="9"/>
        <v>137381</v>
      </c>
      <c r="E36" s="260">
        <f t="shared" si="4"/>
        <v>507653</v>
      </c>
      <c r="F36" s="255">
        <v>381864</v>
      </c>
      <c r="G36" s="255">
        <v>125789</v>
      </c>
      <c r="H36" s="261">
        <v>5145</v>
      </c>
      <c r="I36" s="262">
        <v>3921</v>
      </c>
      <c r="J36" s="262">
        <v>1224</v>
      </c>
      <c r="K36" s="254">
        <f t="shared" si="6"/>
        <v>167</v>
      </c>
      <c r="L36" s="255">
        <v>127</v>
      </c>
      <c r="M36" s="255">
        <v>40</v>
      </c>
      <c r="N36" s="254">
        <f t="shared" si="7"/>
        <v>18988</v>
      </c>
      <c r="O36" s="255">
        <v>7436</v>
      </c>
      <c r="P36" s="259">
        <v>11552</v>
      </c>
      <c r="Q36" s="278">
        <v>2149628</v>
      </c>
      <c r="R36" s="279">
        <v>1648256</v>
      </c>
      <c r="S36" s="279">
        <v>501372</v>
      </c>
      <c r="T36" s="280">
        <v>2045101</v>
      </c>
      <c r="U36" s="279">
        <v>1584936</v>
      </c>
      <c r="V36" s="279">
        <v>460165</v>
      </c>
      <c r="W36" s="280">
        <v>728314</v>
      </c>
      <c r="X36" s="279">
        <v>602242</v>
      </c>
      <c r="Y36" s="279">
        <v>126072</v>
      </c>
      <c r="Z36" s="281">
        <v>16070</v>
      </c>
      <c r="AA36" s="279">
        <v>15725</v>
      </c>
      <c r="AB36" s="279">
        <v>345</v>
      </c>
      <c r="AC36" s="280">
        <v>88457</v>
      </c>
      <c r="AD36" s="279">
        <v>47595</v>
      </c>
      <c r="AE36" s="289">
        <v>40862</v>
      </c>
    </row>
    <row r="37" spans="1:31">
      <c r="A37" s="541">
        <v>42856</v>
      </c>
      <c r="B37" s="546">
        <v>524151</v>
      </c>
      <c r="C37" s="262">
        <v>387201</v>
      </c>
      <c r="D37" s="262">
        <v>136950</v>
      </c>
      <c r="E37" s="261">
        <v>504848</v>
      </c>
      <c r="F37" s="262">
        <v>379603</v>
      </c>
      <c r="G37" s="262">
        <v>125245</v>
      </c>
      <c r="H37" s="261">
        <v>5182</v>
      </c>
      <c r="I37" s="262">
        <v>3949</v>
      </c>
      <c r="J37" s="262">
        <v>1233</v>
      </c>
      <c r="K37" s="261">
        <v>116</v>
      </c>
      <c r="L37" s="262">
        <v>94</v>
      </c>
      <c r="M37" s="262">
        <v>22</v>
      </c>
      <c r="N37" s="261">
        <v>19187</v>
      </c>
      <c r="O37" s="262">
        <v>7504</v>
      </c>
      <c r="P37" s="263">
        <v>11683</v>
      </c>
      <c r="Q37" s="278">
        <v>2130581</v>
      </c>
      <c r="R37" s="279">
        <v>1631918</v>
      </c>
      <c r="S37" s="279">
        <v>498663</v>
      </c>
      <c r="T37" s="280">
        <v>2029169</v>
      </c>
      <c r="U37" s="279">
        <v>1571962</v>
      </c>
      <c r="V37" s="279">
        <v>457207</v>
      </c>
      <c r="W37" s="280">
        <v>730207</v>
      </c>
      <c r="X37" s="279">
        <v>603962</v>
      </c>
      <c r="Y37" s="279">
        <v>126245</v>
      </c>
      <c r="Z37" s="281">
        <v>12574</v>
      </c>
      <c r="AA37" s="279">
        <v>12333</v>
      </c>
      <c r="AB37" s="279">
        <v>241</v>
      </c>
      <c r="AC37" s="280">
        <v>88838</v>
      </c>
      <c r="AD37" s="279">
        <v>47623</v>
      </c>
      <c r="AE37" s="289">
        <v>41215</v>
      </c>
    </row>
    <row r="38" spans="1:31">
      <c r="A38" s="541">
        <v>42826</v>
      </c>
      <c r="B38" s="546">
        <v>518486</v>
      </c>
      <c r="C38" s="262">
        <v>382570</v>
      </c>
      <c r="D38" s="262">
        <v>135916</v>
      </c>
      <c r="E38" s="261">
        <v>498999</v>
      </c>
      <c r="F38" s="262">
        <v>374881</v>
      </c>
      <c r="G38" s="262">
        <v>124118</v>
      </c>
      <c r="H38" s="261">
        <v>5155</v>
      </c>
      <c r="I38" s="262">
        <v>3921</v>
      </c>
      <c r="J38" s="262">
        <v>1234</v>
      </c>
      <c r="K38" s="261">
        <v>170</v>
      </c>
      <c r="L38" s="262">
        <v>133</v>
      </c>
      <c r="M38" s="262">
        <v>37</v>
      </c>
      <c r="N38" s="261">
        <v>19317</v>
      </c>
      <c r="O38" s="262">
        <v>7556</v>
      </c>
      <c r="P38" s="263">
        <v>11761</v>
      </c>
      <c r="Q38" s="278">
        <v>2120714</v>
      </c>
      <c r="R38" s="279">
        <v>1625533</v>
      </c>
      <c r="S38" s="279">
        <v>495181</v>
      </c>
      <c r="T38" s="280">
        <v>2015579</v>
      </c>
      <c r="U38" s="279">
        <v>1562220</v>
      </c>
      <c r="V38" s="279">
        <v>453359</v>
      </c>
      <c r="W38" s="280">
        <v>729240</v>
      </c>
      <c r="X38" s="279">
        <v>602549</v>
      </c>
      <c r="Y38" s="279">
        <v>126691</v>
      </c>
      <c r="Z38" s="281">
        <v>15592</v>
      </c>
      <c r="AA38" s="279">
        <v>15262</v>
      </c>
      <c r="AB38" s="279">
        <v>330</v>
      </c>
      <c r="AC38" s="280">
        <v>89543</v>
      </c>
      <c r="AD38" s="279">
        <v>48051</v>
      </c>
      <c r="AE38" s="289">
        <v>41492</v>
      </c>
    </row>
    <row r="39" spans="1:31">
      <c r="A39" s="541">
        <v>42795</v>
      </c>
      <c r="B39" s="546">
        <v>511428</v>
      </c>
      <c r="C39" s="262">
        <v>376698</v>
      </c>
      <c r="D39" s="262">
        <v>134730</v>
      </c>
      <c r="E39" s="261">
        <v>491830</v>
      </c>
      <c r="F39" s="262">
        <v>368995</v>
      </c>
      <c r="G39" s="262">
        <v>122835</v>
      </c>
      <c r="H39" s="261">
        <v>5176</v>
      </c>
      <c r="I39" s="262">
        <v>3940</v>
      </c>
      <c r="J39" s="262">
        <v>1236</v>
      </c>
      <c r="K39" s="261">
        <v>142</v>
      </c>
      <c r="L39" s="262">
        <v>110</v>
      </c>
      <c r="M39" s="262">
        <v>32</v>
      </c>
      <c r="N39" s="261">
        <v>19456</v>
      </c>
      <c r="O39" s="262">
        <v>7593</v>
      </c>
      <c r="P39" s="263">
        <v>11863</v>
      </c>
      <c r="Q39" s="278">
        <v>2097040</v>
      </c>
      <c r="R39" s="279">
        <v>1605645</v>
      </c>
      <c r="S39" s="279">
        <v>491395</v>
      </c>
      <c r="T39" s="280">
        <v>1992953</v>
      </c>
      <c r="U39" s="279">
        <v>1543759</v>
      </c>
      <c r="V39" s="279">
        <v>449194</v>
      </c>
      <c r="W39" s="280">
        <v>727538</v>
      </c>
      <c r="X39" s="279">
        <v>600718</v>
      </c>
      <c r="Y39" s="279">
        <v>126820</v>
      </c>
      <c r="Z39" s="281">
        <v>13940</v>
      </c>
      <c r="AA39" s="279">
        <v>13635</v>
      </c>
      <c r="AB39" s="279">
        <v>305</v>
      </c>
      <c r="AC39" s="280">
        <v>90147</v>
      </c>
      <c r="AD39" s="279">
        <v>48251</v>
      </c>
      <c r="AE39" s="289">
        <v>41896</v>
      </c>
    </row>
    <row r="40" spans="1:31">
      <c r="A40" s="541">
        <v>42767</v>
      </c>
      <c r="B40" s="546">
        <v>505436</v>
      </c>
      <c r="C40" s="262">
        <v>371622</v>
      </c>
      <c r="D40" s="262">
        <v>133814</v>
      </c>
      <c r="E40" s="261">
        <v>485653</v>
      </c>
      <c r="F40" s="262">
        <v>363877</v>
      </c>
      <c r="G40" s="262">
        <v>121776</v>
      </c>
      <c r="H40" s="261">
        <v>5146</v>
      </c>
      <c r="I40" s="262">
        <v>3916</v>
      </c>
      <c r="J40" s="262">
        <v>1230</v>
      </c>
      <c r="K40" s="261">
        <v>141</v>
      </c>
      <c r="L40" s="262">
        <v>109</v>
      </c>
      <c r="M40" s="262">
        <v>32</v>
      </c>
      <c r="N40" s="261">
        <v>19642</v>
      </c>
      <c r="O40" s="262">
        <v>7636</v>
      </c>
      <c r="P40" s="263">
        <v>12006</v>
      </c>
      <c r="Q40" s="278">
        <v>2074357</v>
      </c>
      <c r="R40" s="279">
        <v>1586557</v>
      </c>
      <c r="S40" s="279">
        <v>487800</v>
      </c>
      <c r="T40" s="280">
        <v>1969886</v>
      </c>
      <c r="U40" s="279">
        <v>1524651</v>
      </c>
      <c r="V40" s="279">
        <v>445235</v>
      </c>
      <c r="W40" s="280">
        <v>715531</v>
      </c>
      <c r="X40" s="279">
        <v>589652</v>
      </c>
      <c r="Y40" s="279">
        <v>125879</v>
      </c>
      <c r="Z40" s="281">
        <v>13853</v>
      </c>
      <c r="AA40" s="279">
        <v>13548</v>
      </c>
      <c r="AB40" s="279">
        <v>305</v>
      </c>
      <c r="AC40" s="280">
        <v>90618</v>
      </c>
      <c r="AD40" s="279">
        <v>48358</v>
      </c>
      <c r="AE40" s="289">
        <v>42260</v>
      </c>
    </row>
    <row r="41" spans="1:31">
      <c r="A41" s="541">
        <v>42736</v>
      </c>
      <c r="B41" s="546">
        <v>459890</v>
      </c>
      <c r="C41" s="262">
        <v>337489</v>
      </c>
      <c r="D41" s="262">
        <v>122401</v>
      </c>
      <c r="E41" s="261">
        <v>439945</v>
      </c>
      <c r="F41" s="262">
        <v>329685</v>
      </c>
      <c r="G41" s="262">
        <v>110260</v>
      </c>
      <c r="H41" s="261">
        <v>5148</v>
      </c>
      <c r="I41" s="262">
        <v>3914</v>
      </c>
      <c r="J41" s="262">
        <v>1234</v>
      </c>
      <c r="K41" s="261">
        <v>143</v>
      </c>
      <c r="L41" s="262">
        <v>108</v>
      </c>
      <c r="M41" s="262">
        <v>35</v>
      </c>
      <c r="N41" s="261">
        <v>19802</v>
      </c>
      <c r="O41" s="262">
        <v>7696</v>
      </c>
      <c r="P41" s="263">
        <v>12106</v>
      </c>
      <c r="Q41" s="278">
        <v>1897748</v>
      </c>
      <c r="R41" s="279">
        <v>1453139</v>
      </c>
      <c r="S41" s="279">
        <v>444609</v>
      </c>
      <c r="T41" s="280">
        <v>1792773</v>
      </c>
      <c r="U41" s="279">
        <v>1391016</v>
      </c>
      <c r="V41" s="279">
        <v>401757</v>
      </c>
      <c r="W41" s="280">
        <v>713811</v>
      </c>
      <c r="X41" s="279">
        <v>588079</v>
      </c>
      <c r="Y41" s="279">
        <v>125732</v>
      </c>
      <c r="Z41" s="281">
        <v>13841</v>
      </c>
      <c r="AA41" s="279">
        <v>13535</v>
      </c>
      <c r="AB41" s="279">
        <v>306</v>
      </c>
      <c r="AC41" s="280">
        <v>91134</v>
      </c>
      <c r="AD41" s="279">
        <v>48588</v>
      </c>
      <c r="AE41" s="289">
        <v>42546</v>
      </c>
    </row>
    <row r="42" spans="1:31">
      <c r="A42" s="541">
        <v>42705</v>
      </c>
      <c r="B42" s="546">
        <v>507375</v>
      </c>
      <c r="C42" s="262">
        <v>372691</v>
      </c>
      <c r="D42" s="262">
        <v>134684</v>
      </c>
      <c r="E42" s="261">
        <v>487247</v>
      </c>
      <c r="F42" s="262">
        <v>364863</v>
      </c>
      <c r="G42" s="262">
        <v>122384</v>
      </c>
      <c r="H42" s="261">
        <v>5188</v>
      </c>
      <c r="I42" s="262">
        <v>3949</v>
      </c>
      <c r="J42" s="262">
        <v>1239</v>
      </c>
      <c r="K42" s="261">
        <v>143</v>
      </c>
      <c r="L42" s="262">
        <v>109</v>
      </c>
      <c r="M42" s="262">
        <v>34</v>
      </c>
      <c r="N42" s="261">
        <v>19985</v>
      </c>
      <c r="O42" s="262">
        <v>7719</v>
      </c>
      <c r="P42" s="263">
        <v>12266</v>
      </c>
      <c r="Q42" s="278">
        <v>2075900</v>
      </c>
      <c r="R42" s="279">
        <v>1587092</v>
      </c>
      <c r="S42" s="279">
        <v>488808</v>
      </c>
      <c r="T42" s="280">
        <v>1969805</v>
      </c>
      <c r="U42" s="279">
        <v>1524408</v>
      </c>
      <c r="V42" s="279">
        <v>445397</v>
      </c>
      <c r="W42" s="280">
        <v>718346</v>
      </c>
      <c r="X42" s="279">
        <v>591859</v>
      </c>
      <c r="Y42" s="279">
        <v>126487</v>
      </c>
      <c r="Z42" s="281">
        <v>13856</v>
      </c>
      <c r="AA42" s="279">
        <v>13551</v>
      </c>
      <c r="AB42" s="279">
        <v>305</v>
      </c>
      <c r="AC42" s="280">
        <v>92239</v>
      </c>
      <c r="AD42" s="279">
        <v>49133</v>
      </c>
      <c r="AE42" s="289">
        <v>43106</v>
      </c>
    </row>
    <row r="43" spans="1:31">
      <c r="A43" s="541">
        <v>42675</v>
      </c>
      <c r="B43" s="546">
        <v>508159</v>
      </c>
      <c r="C43" s="262">
        <v>373418</v>
      </c>
      <c r="D43" s="262">
        <v>134741</v>
      </c>
      <c r="E43" s="261">
        <v>487851</v>
      </c>
      <c r="F43" s="262">
        <v>365488</v>
      </c>
      <c r="G43" s="262">
        <v>122363</v>
      </c>
      <c r="H43" s="261">
        <v>5233</v>
      </c>
      <c r="I43" s="262">
        <v>3996</v>
      </c>
      <c r="J43" s="262">
        <v>1237</v>
      </c>
      <c r="K43" s="261">
        <v>148</v>
      </c>
      <c r="L43" s="262">
        <v>111</v>
      </c>
      <c r="M43" s="262">
        <v>37</v>
      </c>
      <c r="N43" s="261">
        <v>20160</v>
      </c>
      <c r="O43" s="262">
        <v>7819</v>
      </c>
      <c r="P43" s="263">
        <v>12341</v>
      </c>
      <c r="Q43" s="278">
        <v>2077276</v>
      </c>
      <c r="R43" s="279">
        <v>1589311</v>
      </c>
      <c r="S43" s="279">
        <v>487965</v>
      </c>
      <c r="T43" s="280">
        <v>1970451</v>
      </c>
      <c r="U43" s="279">
        <v>1526163</v>
      </c>
      <c r="V43" s="279">
        <v>444288</v>
      </c>
      <c r="W43" s="280">
        <v>722606</v>
      </c>
      <c r="X43" s="279">
        <v>596315</v>
      </c>
      <c r="Y43" s="279">
        <v>126291</v>
      </c>
      <c r="Z43" s="281">
        <v>13923</v>
      </c>
      <c r="AA43" s="279">
        <v>13614</v>
      </c>
      <c r="AB43" s="279">
        <v>309</v>
      </c>
      <c r="AC43" s="280">
        <v>92902</v>
      </c>
      <c r="AD43" s="279">
        <v>49534</v>
      </c>
      <c r="AE43" s="289">
        <v>43368</v>
      </c>
    </row>
    <row r="44" spans="1:31">
      <c r="A44" s="541">
        <v>42644</v>
      </c>
      <c r="B44" s="546">
        <v>504404</v>
      </c>
      <c r="C44" s="262">
        <v>370228</v>
      </c>
      <c r="D44" s="262">
        <v>134176</v>
      </c>
      <c r="E44" s="261">
        <v>483912</v>
      </c>
      <c r="F44" s="262">
        <v>362229</v>
      </c>
      <c r="G44" s="262">
        <v>121683</v>
      </c>
      <c r="H44" s="261">
        <v>5253</v>
      </c>
      <c r="I44" s="262">
        <v>4020</v>
      </c>
      <c r="J44" s="262">
        <v>1233</v>
      </c>
      <c r="K44" s="261">
        <v>149</v>
      </c>
      <c r="L44" s="262">
        <v>112</v>
      </c>
      <c r="M44" s="262">
        <v>37</v>
      </c>
      <c r="N44" s="261">
        <v>20343</v>
      </c>
      <c r="O44" s="262">
        <v>7887</v>
      </c>
      <c r="P44" s="263">
        <v>12456</v>
      </c>
      <c r="Q44" s="278">
        <v>2064353</v>
      </c>
      <c r="R44" s="279">
        <v>1578592</v>
      </c>
      <c r="S44" s="279">
        <v>485761</v>
      </c>
      <c r="T44" s="280">
        <v>1956649</v>
      </c>
      <c r="U44" s="279">
        <v>1515096</v>
      </c>
      <c r="V44" s="279">
        <v>441553</v>
      </c>
      <c r="W44" s="280">
        <v>724855</v>
      </c>
      <c r="X44" s="279">
        <v>598812</v>
      </c>
      <c r="Y44" s="279">
        <v>126043</v>
      </c>
      <c r="Z44" s="281">
        <v>13957</v>
      </c>
      <c r="AA44" s="279">
        <v>13648</v>
      </c>
      <c r="AB44" s="279">
        <v>309</v>
      </c>
      <c r="AC44" s="280">
        <v>93747</v>
      </c>
      <c r="AD44" s="279">
        <v>49848</v>
      </c>
      <c r="AE44" s="289">
        <v>43899</v>
      </c>
    </row>
    <row r="45" spans="1:31">
      <c r="A45" s="541">
        <v>42614</v>
      </c>
      <c r="B45" s="546">
        <v>502326</v>
      </c>
      <c r="C45" s="262">
        <v>368273</v>
      </c>
      <c r="D45" s="262">
        <v>134053</v>
      </c>
      <c r="E45" s="261">
        <v>481649</v>
      </c>
      <c r="F45" s="262">
        <v>360246</v>
      </c>
      <c r="G45" s="262">
        <v>121403</v>
      </c>
      <c r="H45" s="261">
        <v>5285</v>
      </c>
      <c r="I45" s="262">
        <v>4049</v>
      </c>
      <c r="J45" s="262">
        <v>1236</v>
      </c>
      <c r="K45" s="261">
        <v>148</v>
      </c>
      <c r="L45" s="262">
        <v>110</v>
      </c>
      <c r="M45" s="262">
        <v>38</v>
      </c>
      <c r="N45" s="261">
        <v>20529</v>
      </c>
      <c r="O45" s="262">
        <v>7917</v>
      </c>
      <c r="P45" s="263">
        <v>12612</v>
      </c>
      <c r="Q45" s="278">
        <v>2062059</v>
      </c>
      <c r="R45" s="279">
        <v>1576201</v>
      </c>
      <c r="S45" s="279">
        <v>485858</v>
      </c>
      <c r="T45" s="280">
        <v>1953184</v>
      </c>
      <c r="U45" s="279">
        <v>1512210</v>
      </c>
      <c r="V45" s="279">
        <v>440974</v>
      </c>
      <c r="W45" s="280">
        <v>725828</v>
      </c>
      <c r="X45" s="279">
        <v>599807</v>
      </c>
      <c r="Y45" s="279">
        <v>126021</v>
      </c>
      <c r="Z45" s="281">
        <v>14089</v>
      </c>
      <c r="AA45" s="279">
        <v>13778</v>
      </c>
      <c r="AB45" s="279">
        <v>311</v>
      </c>
      <c r="AC45" s="280">
        <v>94786</v>
      </c>
      <c r="AD45" s="279">
        <v>50213</v>
      </c>
      <c r="AE45" s="289">
        <v>44573</v>
      </c>
    </row>
    <row r="46" spans="1:31">
      <c r="A46" s="541">
        <v>42583</v>
      </c>
      <c r="B46" s="546">
        <v>500711</v>
      </c>
      <c r="C46" s="262">
        <v>366935</v>
      </c>
      <c r="D46" s="262">
        <v>133776</v>
      </c>
      <c r="E46" s="261">
        <v>479865</v>
      </c>
      <c r="F46" s="262">
        <v>358861</v>
      </c>
      <c r="G46" s="262">
        <v>121004</v>
      </c>
      <c r="H46" s="261">
        <v>5321</v>
      </c>
      <c r="I46" s="262">
        <v>4083</v>
      </c>
      <c r="J46" s="262">
        <v>1238</v>
      </c>
      <c r="K46" s="261">
        <v>148</v>
      </c>
      <c r="L46" s="262">
        <v>109</v>
      </c>
      <c r="M46" s="262">
        <v>39</v>
      </c>
      <c r="N46" s="261">
        <v>20698</v>
      </c>
      <c r="O46" s="262">
        <v>7965</v>
      </c>
      <c r="P46" s="263">
        <v>12733</v>
      </c>
      <c r="Q46" s="278">
        <v>2057591</v>
      </c>
      <c r="R46" s="279">
        <v>1572646</v>
      </c>
      <c r="S46" s="279">
        <v>484945</v>
      </c>
      <c r="T46" s="280">
        <v>1948088</v>
      </c>
      <c r="U46" s="279">
        <v>1508369</v>
      </c>
      <c r="V46" s="279">
        <v>439719</v>
      </c>
      <c r="W46" s="280">
        <v>728326</v>
      </c>
      <c r="X46" s="279">
        <v>602072</v>
      </c>
      <c r="Y46" s="279">
        <v>126254</v>
      </c>
      <c r="Z46" s="281">
        <v>14101</v>
      </c>
      <c r="AA46" s="279">
        <v>13786</v>
      </c>
      <c r="AB46" s="279">
        <v>315</v>
      </c>
      <c r="AC46" s="280">
        <v>95402</v>
      </c>
      <c r="AD46" s="279">
        <v>50491</v>
      </c>
      <c r="AE46" s="289">
        <v>44911</v>
      </c>
    </row>
    <row r="47" spans="1:31">
      <c r="A47" s="541">
        <v>42552</v>
      </c>
      <c r="B47" s="546">
        <v>499681</v>
      </c>
      <c r="C47" s="262">
        <v>366321</v>
      </c>
      <c r="D47" s="262">
        <v>133360</v>
      </c>
      <c r="E47" s="261">
        <v>479441</v>
      </c>
      <c r="F47" s="262">
        <v>358323</v>
      </c>
      <c r="G47" s="262">
        <v>121118</v>
      </c>
      <c r="H47" s="261">
        <v>5333</v>
      </c>
      <c r="I47" s="262">
        <v>4092</v>
      </c>
      <c r="J47" s="262">
        <v>1241</v>
      </c>
      <c r="K47" s="261">
        <v>148</v>
      </c>
      <c r="L47" s="262">
        <v>110</v>
      </c>
      <c r="M47" s="262">
        <v>38</v>
      </c>
      <c r="N47" s="261">
        <v>20092</v>
      </c>
      <c r="O47" s="262">
        <v>7888</v>
      </c>
      <c r="P47" s="263">
        <v>12204</v>
      </c>
      <c r="Q47" s="278">
        <v>2044676</v>
      </c>
      <c r="R47" s="279">
        <v>1564706</v>
      </c>
      <c r="S47" s="279">
        <v>479970</v>
      </c>
      <c r="T47" s="280">
        <v>1940096</v>
      </c>
      <c r="U47" s="279">
        <v>1501957</v>
      </c>
      <c r="V47" s="279">
        <v>438139</v>
      </c>
      <c r="W47" s="280">
        <v>730424</v>
      </c>
      <c r="X47" s="279">
        <v>603627</v>
      </c>
      <c r="Y47" s="279">
        <v>126797</v>
      </c>
      <c r="Z47" s="281">
        <v>14050</v>
      </c>
      <c r="AA47" s="279">
        <v>13738</v>
      </c>
      <c r="AB47" s="279">
        <v>312</v>
      </c>
      <c r="AC47" s="280">
        <v>90530</v>
      </c>
      <c r="AD47" s="279">
        <v>49011</v>
      </c>
      <c r="AE47" s="289">
        <v>41519</v>
      </c>
    </row>
    <row r="48" spans="1:31">
      <c r="A48" s="541">
        <v>42522</v>
      </c>
      <c r="B48" s="546">
        <v>498044</v>
      </c>
      <c r="C48" s="262">
        <v>364957</v>
      </c>
      <c r="D48" s="262">
        <v>133087</v>
      </c>
      <c r="E48" s="261">
        <v>477649</v>
      </c>
      <c r="F48" s="262">
        <v>356900</v>
      </c>
      <c r="G48" s="262">
        <v>120749</v>
      </c>
      <c r="H48" s="261">
        <v>5344</v>
      </c>
      <c r="I48" s="262">
        <v>4101</v>
      </c>
      <c r="J48" s="262">
        <v>1243</v>
      </c>
      <c r="K48" s="261">
        <v>148</v>
      </c>
      <c r="L48" s="262">
        <v>109</v>
      </c>
      <c r="M48" s="262">
        <v>39</v>
      </c>
      <c r="N48" s="261">
        <v>20247</v>
      </c>
      <c r="O48" s="262">
        <v>7948</v>
      </c>
      <c r="P48" s="263">
        <v>12299</v>
      </c>
      <c r="Q48" s="278">
        <v>2037263</v>
      </c>
      <c r="R48" s="279">
        <v>1558999</v>
      </c>
      <c r="S48" s="279">
        <v>478264</v>
      </c>
      <c r="T48" s="280">
        <v>1932212</v>
      </c>
      <c r="U48" s="279">
        <v>1496097</v>
      </c>
      <c r="V48" s="279">
        <v>436115</v>
      </c>
      <c r="W48" s="280">
        <v>734109</v>
      </c>
      <c r="X48" s="279">
        <v>606491</v>
      </c>
      <c r="Y48" s="279">
        <v>127618</v>
      </c>
      <c r="Z48" s="281">
        <v>13986</v>
      </c>
      <c r="AA48" s="279">
        <v>13676</v>
      </c>
      <c r="AB48" s="279">
        <v>310</v>
      </c>
      <c r="AC48" s="280">
        <v>91065</v>
      </c>
      <c r="AD48" s="279">
        <v>49226</v>
      </c>
      <c r="AE48" s="289">
        <v>41839</v>
      </c>
    </row>
    <row r="49" spans="1:31">
      <c r="A49" s="541">
        <v>42491</v>
      </c>
      <c r="B49" s="546">
        <v>497159</v>
      </c>
      <c r="C49" s="262">
        <v>364134</v>
      </c>
      <c r="D49" s="262">
        <v>133025</v>
      </c>
      <c r="E49" s="261">
        <v>476539</v>
      </c>
      <c r="F49" s="262">
        <v>356011</v>
      </c>
      <c r="G49" s="262">
        <v>120528</v>
      </c>
      <c r="H49" s="261">
        <v>5377</v>
      </c>
      <c r="I49" s="262">
        <v>4131</v>
      </c>
      <c r="J49" s="262">
        <v>1246</v>
      </c>
      <c r="K49" s="261">
        <v>153</v>
      </c>
      <c r="L49" s="262">
        <v>114</v>
      </c>
      <c r="M49" s="262">
        <v>39</v>
      </c>
      <c r="N49" s="261">
        <v>20467</v>
      </c>
      <c r="O49" s="262">
        <v>8009</v>
      </c>
      <c r="P49" s="263">
        <v>12458</v>
      </c>
      <c r="Q49" s="278">
        <v>2036349</v>
      </c>
      <c r="R49" s="279">
        <v>1558686</v>
      </c>
      <c r="S49" s="279">
        <v>477663</v>
      </c>
      <c r="T49" s="280">
        <v>1930366</v>
      </c>
      <c r="U49" s="279">
        <v>1495305</v>
      </c>
      <c r="V49" s="279">
        <v>435061</v>
      </c>
      <c r="W49" s="280">
        <v>739171</v>
      </c>
      <c r="X49" s="279">
        <v>610936</v>
      </c>
      <c r="Y49" s="279">
        <v>128235</v>
      </c>
      <c r="Z49" s="281">
        <v>14041</v>
      </c>
      <c r="AA49" s="279">
        <v>13728</v>
      </c>
      <c r="AB49" s="279">
        <v>313</v>
      </c>
      <c r="AC49" s="280">
        <v>91942</v>
      </c>
      <c r="AD49" s="279">
        <v>49653</v>
      </c>
      <c r="AE49" s="289">
        <v>42289</v>
      </c>
    </row>
    <row r="50" spans="1:31">
      <c r="A50" s="541">
        <v>42461</v>
      </c>
      <c r="B50" s="546">
        <v>492960</v>
      </c>
      <c r="C50" s="262">
        <v>360781</v>
      </c>
      <c r="D50" s="262">
        <v>132179</v>
      </c>
      <c r="E50" s="261">
        <v>472246</v>
      </c>
      <c r="F50" s="262">
        <v>352618</v>
      </c>
      <c r="G50" s="262">
        <v>119628</v>
      </c>
      <c r="H50" s="261">
        <v>5403</v>
      </c>
      <c r="I50" s="262">
        <v>4149</v>
      </c>
      <c r="J50" s="262">
        <v>1254</v>
      </c>
      <c r="K50" s="261">
        <v>150</v>
      </c>
      <c r="L50" s="262">
        <v>112</v>
      </c>
      <c r="M50" s="262">
        <v>38</v>
      </c>
      <c r="N50" s="261">
        <v>20564</v>
      </c>
      <c r="O50" s="262">
        <v>8051</v>
      </c>
      <c r="P50" s="263">
        <v>12513</v>
      </c>
      <c r="Q50" s="278">
        <v>2024100</v>
      </c>
      <c r="R50" s="279">
        <v>1549551</v>
      </c>
      <c r="S50" s="279">
        <v>474549</v>
      </c>
      <c r="T50" s="280">
        <v>1917655</v>
      </c>
      <c r="U50" s="279">
        <v>1486005</v>
      </c>
      <c r="V50" s="279">
        <v>431650</v>
      </c>
      <c r="W50" s="280">
        <v>740626</v>
      </c>
      <c r="X50" s="279">
        <v>612755</v>
      </c>
      <c r="Y50" s="279">
        <v>127871</v>
      </c>
      <c r="Z50" s="281">
        <v>14046</v>
      </c>
      <c r="AA50" s="279">
        <v>13731</v>
      </c>
      <c r="AB50" s="279">
        <v>315</v>
      </c>
      <c r="AC50" s="280">
        <v>92399</v>
      </c>
      <c r="AD50" s="279">
        <v>49815</v>
      </c>
      <c r="AE50" s="289">
        <v>42584</v>
      </c>
    </row>
    <row r="51" spans="1:31">
      <c r="A51" s="541">
        <v>42430</v>
      </c>
      <c r="B51" s="546">
        <v>494244</v>
      </c>
      <c r="C51" s="262">
        <v>361776</v>
      </c>
      <c r="D51" s="262">
        <v>132468</v>
      </c>
      <c r="E51" s="261">
        <v>473273</v>
      </c>
      <c r="F51" s="262">
        <v>353504</v>
      </c>
      <c r="G51" s="262">
        <v>119769</v>
      </c>
      <c r="H51" s="261">
        <v>5489</v>
      </c>
      <c r="I51" s="262">
        <v>4226</v>
      </c>
      <c r="J51" s="262">
        <v>1263</v>
      </c>
      <c r="K51" s="261">
        <v>155</v>
      </c>
      <c r="L51" s="262">
        <v>117</v>
      </c>
      <c r="M51" s="262">
        <v>38</v>
      </c>
      <c r="N51" s="261">
        <v>20816</v>
      </c>
      <c r="O51" s="262">
        <v>8155</v>
      </c>
      <c r="P51" s="263">
        <v>12661</v>
      </c>
      <c r="Q51" s="278">
        <v>2029461</v>
      </c>
      <c r="R51" s="279">
        <v>1554826</v>
      </c>
      <c r="S51" s="279">
        <v>474635</v>
      </c>
      <c r="T51" s="280">
        <v>1921760</v>
      </c>
      <c r="U51" s="279">
        <v>1490556</v>
      </c>
      <c r="V51" s="279">
        <v>431204</v>
      </c>
      <c r="W51" s="280">
        <v>748548</v>
      </c>
      <c r="X51" s="279">
        <v>620447</v>
      </c>
      <c r="Y51" s="279">
        <v>128101</v>
      </c>
      <c r="Z51" s="281">
        <v>14139</v>
      </c>
      <c r="AA51" s="279">
        <v>13827</v>
      </c>
      <c r="AB51" s="279">
        <v>312</v>
      </c>
      <c r="AC51" s="280">
        <v>93562</v>
      </c>
      <c r="AD51" s="279">
        <v>50443</v>
      </c>
      <c r="AE51" s="289">
        <v>43119</v>
      </c>
    </row>
    <row r="52" spans="1:31">
      <c r="A52" s="541">
        <v>42401</v>
      </c>
      <c r="B52" s="546">
        <v>498719</v>
      </c>
      <c r="C52" s="262">
        <v>365129</v>
      </c>
      <c r="D52" s="262">
        <v>133590</v>
      </c>
      <c r="E52" s="261">
        <v>477264</v>
      </c>
      <c r="F52" s="262">
        <v>356671</v>
      </c>
      <c r="G52" s="262">
        <v>120593</v>
      </c>
      <c r="H52" s="261">
        <v>5619</v>
      </c>
      <c r="I52" s="262">
        <v>4319</v>
      </c>
      <c r="J52" s="262">
        <v>1300</v>
      </c>
      <c r="K52" s="261">
        <v>155</v>
      </c>
      <c r="L52" s="262">
        <v>117</v>
      </c>
      <c r="M52" s="262">
        <v>38</v>
      </c>
      <c r="N52" s="261">
        <v>21300</v>
      </c>
      <c r="O52" s="262">
        <v>8341</v>
      </c>
      <c r="P52" s="263">
        <v>12959</v>
      </c>
      <c r="Q52" s="278">
        <v>2044600</v>
      </c>
      <c r="R52" s="279">
        <v>1567244</v>
      </c>
      <c r="S52" s="279">
        <v>477356</v>
      </c>
      <c r="T52" s="280">
        <v>1935086</v>
      </c>
      <c r="U52" s="279">
        <v>1502087</v>
      </c>
      <c r="V52" s="279">
        <v>432999</v>
      </c>
      <c r="W52" s="280">
        <v>759327</v>
      </c>
      <c r="X52" s="279">
        <v>630386</v>
      </c>
      <c r="Y52" s="279">
        <v>128941</v>
      </c>
      <c r="Z52" s="281">
        <v>14238</v>
      </c>
      <c r="AA52" s="279">
        <v>13924</v>
      </c>
      <c r="AB52" s="279">
        <v>314</v>
      </c>
      <c r="AC52" s="280">
        <v>95276</v>
      </c>
      <c r="AD52" s="279">
        <v>51233</v>
      </c>
      <c r="AE52" s="289">
        <v>44043</v>
      </c>
    </row>
    <row r="53" spans="1:31">
      <c r="A53" s="541">
        <v>42370</v>
      </c>
      <c r="B53" s="546">
        <v>524060</v>
      </c>
      <c r="C53" s="262">
        <v>383583</v>
      </c>
      <c r="D53" s="262">
        <v>140477</v>
      </c>
      <c r="E53" s="261">
        <v>499872</v>
      </c>
      <c r="F53" s="262">
        <v>374038</v>
      </c>
      <c r="G53" s="262">
        <v>125834</v>
      </c>
      <c r="H53" s="261">
        <v>5928</v>
      </c>
      <c r="I53" s="262">
        <v>4602</v>
      </c>
      <c r="J53" s="262">
        <v>1326</v>
      </c>
      <c r="K53" s="261">
        <v>161</v>
      </c>
      <c r="L53" s="262">
        <v>121</v>
      </c>
      <c r="M53" s="262">
        <v>40</v>
      </c>
      <c r="N53" s="261">
        <v>24027</v>
      </c>
      <c r="O53" s="262">
        <v>9424</v>
      </c>
      <c r="P53" s="263">
        <v>14603</v>
      </c>
      <c r="Q53" s="278">
        <v>2114049</v>
      </c>
      <c r="R53" s="279">
        <v>1622335</v>
      </c>
      <c r="S53" s="279">
        <v>491714</v>
      </c>
      <c r="T53" s="280">
        <v>1996594</v>
      </c>
      <c r="U53" s="279">
        <v>1553271</v>
      </c>
      <c r="V53" s="279">
        <v>443323</v>
      </c>
      <c r="W53" s="280">
        <v>793118</v>
      </c>
      <c r="X53" s="279">
        <v>661633</v>
      </c>
      <c r="Y53" s="279">
        <v>131485</v>
      </c>
      <c r="Z53" s="281">
        <v>14519</v>
      </c>
      <c r="AA53" s="279">
        <v>14200</v>
      </c>
      <c r="AB53" s="279">
        <v>319</v>
      </c>
      <c r="AC53" s="280">
        <v>102936</v>
      </c>
      <c r="AD53" s="279">
        <v>54864</v>
      </c>
      <c r="AE53" s="289">
        <v>48072</v>
      </c>
    </row>
    <row r="54" spans="1:31">
      <c r="A54" s="541">
        <v>42339</v>
      </c>
      <c r="B54" s="546">
        <v>528910</v>
      </c>
      <c r="C54" s="262">
        <v>386855</v>
      </c>
      <c r="D54" s="262">
        <v>142055</v>
      </c>
      <c r="E54" s="261">
        <v>504377</v>
      </c>
      <c r="F54" s="262">
        <v>377180</v>
      </c>
      <c r="G54" s="262">
        <v>127197</v>
      </c>
      <c r="H54" s="261">
        <v>5942</v>
      </c>
      <c r="I54" s="262">
        <v>4622</v>
      </c>
      <c r="J54" s="262">
        <v>1320</v>
      </c>
      <c r="K54" s="261">
        <v>163</v>
      </c>
      <c r="L54" s="262">
        <v>122</v>
      </c>
      <c r="M54" s="262">
        <v>41</v>
      </c>
      <c r="N54" s="261">
        <v>24370</v>
      </c>
      <c r="O54" s="262">
        <v>9553</v>
      </c>
      <c r="P54" s="263">
        <v>14817</v>
      </c>
      <c r="Q54" s="278">
        <v>2140178</v>
      </c>
      <c r="R54" s="279">
        <v>1640379</v>
      </c>
      <c r="S54" s="279">
        <v>499799</v>
      </c>
      <c r="T54" s="280">
        <v>2021157</v>
      </c>
      <c r="U54" s="279">
        <v>1570509</v>
      </c>
      <c r="V54" s="279">
        <v>450648</v>
      </c>
      <c r="W54" s="280">
        <v>797856</v>
      </c>
      <c r="X54" s="279">
        <v>666003</v>
      </c>
      <c r="Y54" s="279">
        <v>131853</v>
      </c>
      <c r="Z54" s="281">
        <v>14544</v>
      </c>
      <c r="AA54" s="279">
        <v>14227</v>
      </c>
      <c r="AB54" s="279">
        <v>317</v>
      </c>
      <c r="AC54" s="280">
        <v>104477</v>
      </c>
      <c r="AD54" s="279">
        <v>55643</v>
      </c>
      <c r="AE54" s="289">
        <v>48834</v>
      </c>
    </row>
    <row r="55" spans="1:31">
      <c r="A55" s="541">
        <v>42309</v>
      </c>
      <c r="B55" s="546">
        <v>526982</v>
      </c>
      <c r="C55" s="262">
        <v>385210</v>
      </c>
      <c r="D55" s="262">
        <v>141772</v>
      </c>
      <c r="E55" s="261">
        <v>502092</v>
      </c>
      <c r="F55" s="262">
        <v>375410</v>
      </c>
      <c r="G55" s="262">
        <v>126682</v>
      </c>
      <c r="H55" s="261">
        <v>5951</v>
      </c>
      <c r="I55" s="262">
        <v>4642</v>
      </c>
      <c r="J55" s="262">
        <v>1309</v>
      </c>
      <c r="K55" s="261">
        <v>166</v>
      </c>
      <c r="L55" s="262">
        <v>126</v>
      </c>
      <c r="M55" s="262">
        <v>40</v>
      </c>
      <c r="N55" s="261">
        <v>24724</v>
      </c>
      <c r="O55" s="262">
        <v>9674</v>
      </c>
      <c r="P55" s="263">
        <v>15050</v>
      </c>
      <c r="Q55" s="278">
        <v>2133494</v>
      </c>
      <c r="R55" s="279">
        <v>1635326</v>
      </c>
      <c r="S55" s="279">
        <v>498168</v>
      </c>
      <c r="T55" s="280">
        <v>2013326</v>
      </c>
      <c r="U55" s="279">
        <v>1564959</v>
      </c>
      <c r="V55" s="279">
        <v>448367</v>
      </c>
      <c r="W55" s="280">
        <v>803431</v>
      </c>
      <c r="X55" s="279">
        <v>671380</v>
      </c>
      <c r="Y55" s="279">
        <v>132051</v>
      </c>
      <c r="Z55" s="281">
        <v>14590</v>
      </c>
      <c r="AA55" s="279">
        <v>14274</v>
      </c>
      <c r="AB55" s="279">
        <v>316</v>
      </c>
      <c r="AC55" s="280">
        <v>105578</v>
      </c>
      <c r="AD55" s="279">
        <v>56093</v>
      </c>
      <c r="AE55" s="289">
        <v>49485</v>
      </c>
    </row>
    <row r="56" spans="1:31">
      <c r="A56" s="541">
        <v>42278</v>
      </c>
      <c r="B56" s="546">
        <v>525538</v>
      </c>
      <c r="C56" s="262">
        <v>384000</v>
      </c>
      <c r="D56" s="262">
        <v>141538</v>
      </c>
      <c r="E56" s="261">
        <v>500469</v>
      </c>
      <c r="F56" s="262">
        <v>374156</v>
      </c>
      <c r="G56" s="262">
        <v>126313</v>
      </c>
      <c r="H56" s="261">
        <v>5967</v>
      </c>
      <c r="I56" s="262">
        <v>4654</v>
      </c>
      <c r="J56" s="262">
        <v>1313</v>
      </c>
      <c r="K56" s="261">
        <v>166</v>
      </c>
      <c r="L56" s="262">
        <v>126</v>
      </c>
      <c r="M56" s="262">
        <v>40</v>
      </c>
      <c r="N56" s="261">
        <v>24903</v>
      </c>
      <c r="O56" s="262">
        <v>9718</v>
      </c>
      <c r="P56" s="263">
        <v>15185</v>
      </c>
      <c r="Q56" s="278">
        <v>2132417</v>
      </c>
      <c r="R56" s="279">
        <v>1634825</v>
      </c>
      <c r="S56" s="279">
        <v>497592</v>
      </c>
      <c r="T56" s="280">
        <v>2011430</v>
      </c>
      <c r="U56" s="279">
        <v>1564008</v>
      </c>
      <c r="V56" s="279">
        <v>447422</v>
      </c>
      <c r="W56" s="280">
        <v>808661</v>
      </c>
      <c r="X56" s="279">
        <v>676190</v>
      </c>
      <c r="Y56" s="279">
        <v>132471</v>
      </c>
      <c r="Z56" s="281">
        <v>14725</v>
      </c>
      <c r="AA56" s="279">
        <v>14408</v>
      </c>
      <c r="AB56" s="279">
        <v>317</v>
      </c>
      <c r="AC56" s="280">
        <v>106262</v>
      </c>
      <c r="AD56" s="279">
        <v>56409</v>
      </c>
      <c r="AE56" s="289">
        <v>49853</v>
      </c>
    </row>
    <row r="57" spans="1:31">
      <c r="A57" s="541">
        <v>42248</v>
      </c>
      <c r="B57" s="546">
        <v>525297</v>
      </c>
      <c r="C57" s="262">
        <v>383559</v>
      </c>
      <c r="D57" s="262">
        <v>141738</v>
      </c>
      <c r="E57" s="261">
        <v>499920</v>
      </c>
      <c r="F57" s="262">
        <v>373639</v>
      </c>
      <c r="G57" s="262">
        <v>126281</v>
      </c>
      <c r="H57" s="261">
        <v>6025</v>
      </c>
      <c r="I57" s="262">
        <v>4704</v>
      </c>
      <c r="J57" s="262">
        <v>1321</v>
      </c>
      <c r="K57" s="261">
        <v>164</v>
      </c>
      <c r="L57" s="262">
        <v>124</v>
      </c>
      <c r="M57" s="262">
        <v>40</v>
      </c>
      <c r="N57" s="261">
        <v>25213</v>
      </c>
      <c r="O57" s="262">
        <v>9796</v>
      </c>
      <c r="P57" s="263">
        <v>15417</v>
      </c>
      <c r="Q57" s="278">
        <v>2134495</v>
      </c>
      <c r="R57" s="279">
        <v>1636529</v>
      </c>
      <c r="S57" s="279">
        <v>497966</v>
      </c>
      <c r="T57" s="280">
        <v>2012363</v>
      </c>
      <c r="U57" s="279">
        <v>1565179</v>
      </c>
      <c r="V57" s="279">
        <v>447184</v>
      </c>
      <c r="W57" s="280">
        <v>814674</v>
      </c>
      <c r="X57" s="279">
        <v>681285</v>
      </c>
      <c r="Y57" s="279">
        <v>133389</v>
      </c>
      <c r="Z57" s="281">
        <v>14886</v>
      </c>
      <c r="AA57" s="279">
        <v>14566</v>
      </c>
      <c r="AB57" s="279">
        <v>320</v>
      </c>
      <c r="AC57" s="280">
        <v>107246</v>
      </c>
      <c r="AD57" s="279">
        <v>56784</v>
      </c>
      <c r="AE57" s="289">
        <v>50462</v>
      </c>
    </row>
    <row r="58" spans="1:31">
      <c r="A58" s="541">
        <v>42217</v>
      </c>
      <c r="B58" s="546">
        <v>523111</v>
      </c>
      <c r="C58" s="262">
        <v>380735</v>
      </c>
      <c r="D58" s="262">
        <v>142376</v>
      </c>
      <c r="E58" s="261">
        <v>497297</v>
      </c>
      <c r="F58" s="262">
        <v>370676</v>
      </c>
      <c r="G58" s="262">
        <v>126621</v>
      </c>
      <c r="H58" s="261">
        <v>4693</v>
      </c>
      <c r="I58" s="262">
        <v>3549</v>
      </c>
      <c r="J58" s="262">
        <v>1144</v>
      </c>
      <c r="K58" s="261">
        <v>170</v>
      </c>
      <c r="L58" s="262">
        <v>126</v>
      </c>
      <c r="M58" s="262">
        <v>44</v>
      </c>
      <c r="N58" s="261">
        <v>25644</v>
      </c>
      <c r="O58" s="262">
        <v>9933</v>
      </c>
      <c r="P58" s="263">
        <v>15711</v>
      </c>
      <c r="Q58" s="278">
        <v>2127124</v>
      </c>
      <c r="R58" s="279">
        <v>1627174</v>
      </c>
      <c r="S58" s="279">
        <v>499950</v>
      </c>
      <c r="T58" s="280">
        <v>2003695</v>
      </c>
      <c r="U58" s="279">
        <v>1555335</v>
      </c>
      <c r="V58" s="279">
        <v>448360</v>
      </c>
      <c r="W58" s="280">
        <v>611623</v>
      </c>
      <c r="X58" s="279">
        <v>504882</v>
      </c>
      <c r="Y58" s="279">
        <v>106741</v>
      </c>
      <c r="Z58" s="281">
        <v>14950</v>
      </c>
      <c r="AA58" s="279">
        <v>14610</v>
      </c>
      <c r="AB58" s="279">
        <v>340</v>
      </c>
      <c r="AC58" s="280">
        <v>108479</v>
      </c>
      <c r="AD58" s="279">
        <v>57229</v>
      </c>
      <c r="AE58" s="289">
        <v>51250</v>
      </c>
    </row>
    <row r="59" spans="1:31">
      <c r="A59" s="541">
        <v>42186</v>
      </c>
      <c r="B59" s="546">
        <v>520497</v>
      </c>
      <c r="C59" s="262">
        <v>379858</v>
      </c>
      <c r="D59" s="262">
        <v>140639</v>
      </c>
      <c r="E59" s="261">
        <v>494504</v>
      </c>
      <c r="F59" s="262">
        <v>369693</v>
      </c>
      <c r="G59" s="262">
        <v>124811</v>
      </c>
      <c r="H59" s="261">
        <v>6102</v>
      </c>
      <c r="I59" s="262">
        <v>4763</v>
      </c>
      <c r="J59" s="262">
        <v>1339</v>
      </c>
      <c r="K59" s="261">
        <v>165</v>
      </c>
      <c r="L59" s="262">
        <v>125</v>
      </c>
      <c r="M59" s="262">
        <v>40</v>
      </c>
      <c r="N59" s="261">
        <v>25828</v>
      </c>
      <c r="O59" s="262">
        <v>10040</v>
      </c>
      <c r="P59" s="263">
        <v>15788</v>
      </c>
      <c r="Q59" s="278">
        <v>2119379</v>
      </c>
      <c r="R59" s="279">
        <v>1625621</v>
      </c>
      <c r="S59" s="279">
        <v>493758</v>
      </c>
      <c r="T59" s="280">
        <v>1995260</v>
      </c>
      <c r="U59" s="279">
        <v>1553315</v>
      </c>
      <c r="V59" s="279">
        <v>441945</v>
      </c>
      <c r="W59" s="280">
        <v>828946</v>
      </c>
      <c r="X59" s="279">
        <v>693001</v>
      </c>
      <c r="Y59" s="279">
        <v>135945</v>
      </c>
      <c r="Z59" s="281">
        <v>14992</v>
      </c>
      <c r="AA59" s="279">
        <v>14670</v>
      </c>
      <c r="AB59" s="279">
        <v>322</v>
      </c>
      <c r="AC59" s="280">
        <v>109127</v>
      </c>
      <c r="AD59" s="279">
        <v>57636</v>
      </c>
      <c r="AE59" s="289">
        <v>51491</v>
      </c>
    </row>
    <row r="60" spans="1:31">
      <c r="A60" s="541">
        <v>42156</v>
      </c>
      <c r="B60" s="546">
        <v>519280</v>
      </c>
      <c r="C60" s="262">
        <v>378823</v>
      </c>
      <c r="D60" s="262">
        <v>140457</v>
      </c>
      <c r="E60" s="261">
        <v>493064</v>
      </c>
      <c r="F60" s="262">
        <v>368587</v>
      </c>
      <c r="G60" s="262">
        <v>124477</v>
      </c>
      <c r="H60" s="261">
        <v>6129</v>
      </c>
      <c r="I60" s="262">
        <v>4775</v>
      </c>
      <c r="J60" s="262">
        <v>1354</v>
      </c>
      <c r="K60" s="261">
        <v>166</v>
      </c>
      <c r="L60" s="262">
        <v>125</v>
      </c>
      <c r="M60" s="262">
        <v>41</v>
      </c>
      <c r="N60" s="261">
        <v>26050</v>
      </c>
      <c r="O60" s="262">
        <v>10111</v>
      </c>
      <c r="P60" s="263">
        <v>15939</v>
      </c>
      <c r="Q60" s="278">
        <v>2106535</v>
      </c>
      <c r="R60" s="279">
        <v>1614995</v>
      </c>
      <c r="S60" s="279">
        <v>491540</v>
      </c>
      <c r="T60" s="280">
        <v>1981463</v>
      </c>
      <c r="U60" s="279">
        <v>1542271</v>
      </c>
      <c r="V60" s="279">
        <v>439192</v>
      </c>
      <c r="W60" s="280">
        <v>834118</v>
      </c>
      <c r="X60" s="279">
        <v>697074</v>
      </c>
      <c r="Y60" s="279">
        <v>137044</v>
      </c>
      <c r="Z60" s="281">
        <v>14948</v>
      </c>
      <c r="AA60" s="279">
        <v>14624</v>
      </c>
      <c r="AB60" s="279">
        <v>324</v>
      </c>
      <c r="AC60" s="280">
        <v>110124</v>
      </c>
      <c r="AD60" s="279">
        <v>58100</v>
      </c>
      <c r="AE60" s="289">
        <v>52024</v>
      </c>
    </row>
    <row r="61" spans="1:31">
      <c r="A61" s="541">
        <v>42125</v>
      </c>
      <c r="B61" s="546">
        <v>526137</v>
      </c>
      <c r="C61" s="262">
        <v>383208</v>
      </c>
      <c r="D61" s="262">
        <v>142929</v>
      </c>
      <c r="E61" s="261">
        <v>499239</v>
      </c>
      <c r="F61" s="262">
        <v>372706</v>
      </c>
      <c r="G61" s="262">
        <v>126533</v>
      </c>
      <c r="H61" s="261">
        <v>6240</v>
      </c>
      <c r="I61" s="262">
        <v>4868</v>
      </c>
      <c r="J61" s="262">
        <v>1372</v>
      </c>
      <c r="K61" s="261">
        <v>167</v>
      </c>
      <c r="L61" s="262">
        <v>127</v>
      </c>
      <c r="M61" s="262">
        <v>40</v>
      </c>
      <c r="N61" s="261">
        <v>26731</v>
      </c>
      <c r="O61" s="262">
        <v>10375</v>
      </c>
      <c r="P61" s="263">
        <v>16356</v>
      </c>
      <c r="Q61" s="278">
        <v>2138795</v>
      </c>
      <c r="R61" s="279">
        <v>1638662</v>
      </c>
      <c r="S61" s="279">
        <v>500133</v>
      </c>
      <c r="T61" s="280">
        <v>2011475</v>
      </c>
      <c r="U61" s="279">
        <v>1564805</v>
      </c>
      <c r="V61" s="279">
        <v>446670</v>
      </c>
      <c r="W61" s="280">
        <v>848878</v>
      </c>
      <c r="X61" s="279">
        <v>709038</v>
      </c>
      <c r="Y61" s="279">
        <v>139840</v>
      </c>
      <c r="Z61" s="281">
        <v>15112</v>
      </c>
      <c r="AA61" s="279">
        <v>14788</v>
      </c>
      <c r="AB61" s="279">
        <v>324</v>
      </c>
      <c r="AC61" s="280">
        <v>112208</v>
      </c>
      <c r="AD61" s="279">
        <v>59069</v>
      </c>
      <c r="AE61" s="289">
        <v>53139</v>
      </c>
    </row>
    <row r="62" spans="1:31">
      <c r="A62" s="541">
        <v>42095</v>
      </c>
      <c r="B62" s="546">
        <v>516390</v>
      </c>
      <c r="C62" s="262">
        <v>375442</v>
      </c>
      <c r="D62" s="262">
        <v>140948</v>
      </c>
      <c r="E62" s="261">
        <v>489276</v>
      </c>
      <c r="F62" s="262">
        <v>364888</v>
      </c>
      <c r="G62" s="262">
        <v>124388</v>
      </c>
      <c r="H62" s="261">
        <v>6203</v>
      </c>
      <c r="I62" s="262">
        <v>4854</v>
      </c>
      <c r="J62" s="262">
        <v>1349</v>
      </c>
      <c r="K62" s="261">
        <v>162</v>
      </c>
      <c r="L62" s="262">
        <v>123</v>
      </c>
      <c r="M62" s="262">
        <v>39</v>
      </c>
      <c r="N62" s="261">
        <v>26952</v>
      </c>
      <c r="O62" s="262">
        <v>10431</v>
      </c>
      <c r="P62" s="263">
        <v>16521</v>
      </c>
      <c r="Q62" s="278">
        <v>2061747</v>
      </c>
      <c r="R62" s="279">
        <v>1575614</v>
      </c>
      <c r="S62" s="279">
        <v>486133</v>
      </c>
      <c r="T62" s="280">
        <v>1935071</v>
      </c>
      <c r="U62" s="279">
        <v>1502734</v>
      </c>
      <c r="V62" s="279">
        <v>432337</v>
      </c>
      <c r="W62" s="280">
        <v>839986</v>
      </c>
      <c r="X62" s="279">
        <v>700506</v>
      </c>
      <c r="Y62" s="279">
        <v>139480</v>
      </c>
      <c r="Z62" s="281">
        <v>14760</v>
      </c>
      <c r="AA62" s="279">
        <v>14442</v>
      </c>
      <c r="AB62" s="279">
        <v>318</v>
      </c>
      <c r="AC62" s="280">
        <v>111916</v>
      </c>
      <c r="AD62" s="279">
        <v>58438</v>
      </c>
      <c r="AE62" s="289">
        <v>53478</v>
      </c>
    </row>
    <row r="63" spans="1:31">
      <c r="A63" s="541">
        <v>42064</v>
      </c>
      <c r="B63" s="546">
        <v>525321</v>
      </c>
      <c r="C63" s="262">
        <v>382310</v>
      </c>
      <c r="D63" s="262">
        <v>143011</v>
      </c>
      <c r="E63" s="261">
        <v>497658</v>
      </c>
      <c r="F63" s="262">
        <v>371500</v>
      </c>
      <c r="G63" s="262">
        <v>126158</v>
      </c>
      <c r="H63" s="261">
        <v>6356</v>
      </c>
      <c r="I63" s="262">
        <v>4977</v>
      </c>
      <c r="J63" s="262">
        <v>1379</v>
      </c>
      <c r="K63" s="261">
        <v>173</v>
      </c>
      <c r="L63" s="262">
        <v>132</v>
      </c>
      <c r="M63" s="262">
        <v>41</v>
      </c>
      <c r="N63" s="261">
        <v>27490</v>
      </c>
      <c r="O63" s="262">
        <v>10678</v>
      </c>
      <c r="P63" s="263">
        <v>16812</v>
      </c>
      <c r="Q63" s="278">
        <v>2140624</v>
      </c>
      <c r="R63" s="279">
        <v>1640127</v>
      </c>
      <c r="S63" s="279">
        <v>500497</v>
      </c>
      <c r="T63" s="280">
        <v>2010422</v>
      </c>
      <c r="U63" s="279">
        <v>1564765</v>
      </c>
      <c r="V63" s="279">
        <v>445657</v>
      </c>
      <c r="W63" s="280">
        <v>872868</v>
      </c>
      <c r="X63" s="279">
        <v>728291</v>
      </c>
      <c r="Y63" s="279">
        <v>144577</v>
      </c>
      <c r="Z63" s="281">
        <v>15393</v>
      </c>
      <c r="AA63" s="279">
        <v>15067</v>
      </c>
      <c r="AB63" s="279">
        <v>326</v>
      </c>
      <c r="AC63" s="280">
        <v>114809</v>
      </c>
      <c r="AD63" s="279">
        <v>60295</v>
      </c>
      <c r="AE63" s="289">
        <v>54514</v>
      </c>
    </row>
    <row r="64" spans="1:31">
      <c r="A64" s="541">
        <v>42036</v>
      </c>
      <c r="B64" s="546">
        <v>525380</v>
      </c>
      <c r="C64" s="262">
        <v>382384</v>
      </c>
      <c r="D64" s="262">
        <v>142996</v>
      </c>
      <c r="E64" s="261">
        <v>497391</v>
      </c>
      <c r="F64" s="262">
        <v>371442</v>
      </c>
      <c r="G64" s="262">
        <v>125949</v>
      </c>
      <c r="H64" s="261">
        <v>6430</v>
      </c>
      <c r="I64" s="262">
        <v>5058</v>
      </c>
      <c r="J64" s="262">
        <v>1372</v>
      </c>
      <c r="K64" s="261">
        <v>170</v>
      </c>
      <c r="L64" s="262">
        <v>133</v>
      </c>
      <c r="M64" s="262">
        <v>37</v>
      </c>
      <c r="N64" s="261">
        <v>27819</v>
      </c>
      <c r="O64" s="262">
        <v>10809</v>
      </c>
      <c r="P64" s="263">
        <v>17010</v>
      </c>
      <c r="Q64" s="278">
        <v>2143937</v>
      </c>
      <c r="R64" s="279">
        <v>1643588</v>
      </c>
      <c r="S64" s="279">
        <v>500349</v>
      </c>
      <c r="T64" s="280">
        <v>2012312</v>
      </c>
      <c r="U64" s="279">
        <v>1567456</v>
      </c>
      <c r="V64" s="279">
        <v>444856</v>
      </c>
      <c r="W64" s="280">
        <v>887350</v>
      </c>
      <c r="X64" s="279">
        <v>739207</v>
      </c>
      <c r="Y64" s="279">
        <v>148143</v>
      </c>
      <c r="Z64" s="281">
        <v>15554</v>
      </c>
      <c r="AA64" s="279">
        <v>15228</v>
      </c>
      <c r="AB64" s="279">
        <v>326</v>
      </c>
      <c r="AC64" s="280">
        <v>116071</v>
      </c>
      <c r="AD64" s="279">
        <v>60904</v>
      </c>
      <c r="AE64" s="289">
        <v>55167</v>
      </c>
    </row>
    <row r="65" spans="1:31">
      <c r="A65" s="541">
        <v>42005</v>
      </c>
      <c r="B65" s="546">
        <v>512497</v>
      </c>
      <c r="C65" s="262">
        <v>373196</v>
      </c>
      <c r="D65" s="262">
        <v>139301</v>
      </c>
      <c r="E65" s="261">
        <v>484876</v>
      </c>
      <c r="F65" s="262">
        <v>362413</v>
      </c>
      <c r="G65" s="262">
        <v>122463</v>
      </c>
      <c r="H65" s="261">
        <v>6272</v>
      </c>
      <c r="I65" s="262">
        <v>4935</v>
      </c>
      <c r="J65" s="262">
        <v>1337</v>
      </c>
      <c r="K65" s="261">
        <v>167</v>
      </c>
      <c r="L65" s="262">
        <v>130</v>
      </c>
      <c r="M65" s="262">
        <v>37</v>
      </c>
      <c r="N65" s="261">
        <v>27454</v>
      </c>
      <c r="O65" s="262">
        <v>10653</v>
      </c>
      <c r="P65" s="263">
        <v>16801</v>
      </c>
      <c r="Q65" s="278">
        <v>2085530</v>
      </c>
      <c r="R65" s="279">
        <v>1599671</v>
      </c>
      <c r="S65" s="279">
        <v>485859</v>
      </c>
      <c r="T65" s="280">
        <v>1956223</v>
      </c>
      <c r="U65" s="279">
        <v>1524932</v>
      </c>
      <c r="V65" s="279">
        <v>431291</v>
      </c>
      <c r="W65" s="280">
        <v>850996</v>
      </c>
      <c r="X65" s="279">
        <v>712447</v>
      </c>
      <c r="Y65" s="279">
        <v>138549</v>
      </c>
      <c r="Z65" s="281">
        <v>15269</v>
      </c>
      <c r="AA65" s="279">
        <v>14945</v>
      </c>
      <c r="AB65" s="279">
        <v>324</v>
      </c>
      <c r="AC65" s="280">
        <v>114038</v>
      </c>
      <c r="AD65" s="279">
        <v>59794</v>
      </c>
      <c r="AE65" s="289">
        <v>54244</v>
      </c>
    </row>
    <row r="66" spans="1:31">
      <c r="A66" s="541">
        <v>41974</v>
      </c>
      <c r="B66" s="546">
        <v>510653</v>
      </c>
      <c r="C66" s="262">
        <v>371838</v>
      </c>
      <c r="D66" s="262">
        <v>138815</v>
      </c>
      <c r="E66" s="261">
        <v>482687</v>
      </c>
      <c r="F66" s="262">
        <v>360914</v>
      </c>
      <c r="G66" s="262">
        <v>121773</v>
      </c>
      <c r="H66" s="261">
        <v>6329</v>
      </c>
      <c r="I66" s="262">
        <v>4999</v>
      </c>
      <c r="J66" s="262">
        <v>1330</v>
      </c>
      <c r="K66" s="261">
        <v>168</v>
      </c>
      <c r="L66" s="262">
        <v>131</v>
      </c>
      <c r="M66" s="262">
        <v>37</v>
      </c>
      <c r="N66" s="261">
        <v>27798</v>
      </c>
      <c r="O66" s="262">
        <v>10793</v>
      </c>
      <c r="P66" s="263">
        <v>17005</v>
      </c>
      <c r="Q66" s="278">
        <v>2078678</v>
      </c>
      <c r="R66" s="279">
        <v>1595276</v>
      </c>
      <c r="S66" s="279">
        <v>483402</v>
      </c>
      <c r="T66" s="280">
        <v>1947718</v>
      </c>
      <c r="U66" s="279">
        <v>1519681</v>
      </c>
      <c r="V66" s="279">
        <v>428037</v>
      </c>
      <c r="W66" s="280">
        <v>865159</v>
      </c>
      <c r="X66" s="279">
        <v>723566</v>
      </c>
      <c r="Y66" s="279">
        <v>141593</v>
      </c>
      <c r="Z66" s="281">
        <v>15447</v>
      </c>
      <c r="AA66" s="279">
        <v>15121</v>
      </c>
      <c r="AB66" s="279">
        <v>326</v>
      </c>
      <c r="AC66" s="280">
        <v>115513</v>
      </c>
      <c r="AD66" s="279">
        <v>60474</v>
      </c>
      <c r="AE66" s="289">
        <v>55039</v>
      </c>
    </row>
    <row r="67" spans="1:31">
      <c r="A67" s="541">
        <v>41944</v>
      </c>
      <c r="B67" s="546">
        <v>516447</v>
      </c>
      <c r="C67" s="262">
        <v>376126</v>
      </c>
      <c r="D67" s="262">
        <v>140321</v>
      </c>
      <c r="E67" s="261">
        <v>488028</v>
      </c>
      <c r="F67" s="262">
        <v>365004</v>
      </c>
      <c r="G67" s="262">
        <v>123024</v>
      </c>
      <c r="H67" s="261">
        <v>6431</v>
      </c>
      <c r="I67" s="262">
        <v>5110</v>
      </c>
      <c r="J67" s="262">
        <v>1321</v>
      </c>
      <c r="K67" s="261">
        <v>174</v>
      </c>
      <c r="L67" s="262">
        <v>137</v>
      </c>
      <c r="M67" s="262">
        <v>37</v>
      </c>
      <c r="N67" s="261">
        <v>28245</v>
      </c>
      <c r="O67" s="262">
        <v>10985</v>
      </c>
      <c r="P67" s="263">
        <v>17260</v>
      </c>
      <c r="Q67" s="278">
        <v>2108292</v>
      </c>
      <c r="R67" s="279">
        <v>1617522</v>
      </c>
      <c r="S67" s="279">
        <v>490770</v>
      </c>
      <c r="T67" s="280">
        <v>1974998</v>
      </c>
      <c r="U67" s="279">
        <v>1540616</v>
      </c>
      <c r="V67" s="279">
        <v>434382</v>
      </c>
      <c r="W67" s="280">
        <v>878879</v>
      </c>
      <c r="X67" s="279">
        <v>736271</v>
      </c>
      <c r="Y67" s="279">
        <v>142608</v>
      </c>
      <c r="Z67" s="281">
        <v>15729</v>
      </c>
      <c r="AA67" s="279">
        <v>15401</v>
      </c>
      <c r="AB67" s="279">
        <v>328</v>
      </c>
      <c r="AC67" s="280">
        <v>117565</v>
      </c>
      <c r="AD67" s="279">
        <v>61505</v>
      </c>
      <c r="AE67" s="289">
        <v>56060</v>
      </c>
    </row>
    <row r="68" spans="1:31">
      <c r="A68" s="541">
        <v>41913</v>
      </c>
      <c r="B68" s="546">
        <v>515845</v>
      </c>
      <c r="C68" s="262">
        <v>374918</v>
      </c>
      <c r="D68" s="262">
        <v>140927</v>
      </c>
      <c r="E68" s="261">
        <v>485347</v>
      </c>
      <c r="F68" s="262">
        <v>363152</v>
      </c>
      <c r="G68" s="262">
        <v>122195</v>
      </c>
      <c r="H68" s="261">
        <v>6788</v>
      </c>
      <c r="I68" s="262">
        <v>5448</v>
      </c>
      <c r="J68" s="262">
        <v>1340</v>
      </c>
      <c r="K68" s="261">
        <v>168</v>
      </c>
      <c r="L68" s="262">
        <v>131</v>
      </c>
      <c r="M68" s="262">
        <v>37</v>
      </c>
      <c r="N68" s="261">
        <v>30330</v>
      </c>
      <c r="O68" s="262">
        <v>11635</v>
      </c>
      <c r="P68" s="263">
        <v>18695</v>
      </c>
      <c r="Q68" s="278">
        <v>2131093</v>
      </c>
      <c r="R68" s="279">
        <v>1632885</v>
      </c>
      <c r="S68" s="279">
        <v>498208</v>
      </c>
      <c r="T68" s="280">
        <v>1985928</v>
      </c>
      <c r="U68" s="279">
        <v>1550940</v>
      </c>
      <c r="V68" s="279">
        <v>434988</v>
      </c>
      <c r="W68" s="280">
        <v>923748</v>
      </c>
      <c r="X68" s="279">
        <v>776971</v>
      </c>
      <c r="Y68" s="279">
        <v>146777</v>
      </c>
      <c r="Z68" s="281">
        <v>16030</v>
      </c>
      <c r="AA68" s="279">
        <v>15695</v>
      </c>
      <c r="AB68" s="279">
        <v>335</v>
      </c>
      <c r="AC68" s="280">
        <v>129135</v>
      </c>
      <c r="AD68" s="279">
        <v>66250</v>
      </c>
      <c r="AE68" s="289">
        <v>62885</v>
      </c>
    </row>
    <row r="69" spans="1:31">
      <c r="A69" s="541">
        <v>41883</v>
      </c>
      <c r="B69" s="546">
        <v>511263</v>
      </c>
      <c r="C69" s="262">
        <v>371839</v>
      </c>
      <c r="D69" s="262">
        <v>139424</v>
      </c>
      <c r="E69" s="261">
        <v>480643</v>
      </c>
      <c r="F69" s="262">
        <v>360012</v>
      </c>
      <c r="G69" s="262">
        <v>120631</v>
      </c>
      <c r="H69" s="261">
        <v>6811</v>
      </c>
      <c r="I69" s="262">
        <v>5462</v>
      </c>
      <c r="J69" s="262">
        <v>1349</v>
      </c>
      <c r="K69" s="261">
        <v>169</v>
      </c>
      <c r="L69" s="262">
        <v>132</v>
      </c>
      <c r="M69" s="262">
        <v>37</v>
      </c>
      <c r="N69" s="261">
        <v>30451</v>
      </c>
      <c r="O69" s="262">
        <v>11695</v>
      </c>
      <c r="P69" s="263">
        <v>18756</v>
      </c>
      <c r="Q69" s="278">
        <v>2114449</v>
      </c>
      <c r="R69" s="279">
        <v>1621167</v>
      </c>
      <c r="S69" s="279">
        <v>493282</v>
      </c>
      <c r="T69" s="280">
        <v>1968590</v>
      </c>
      <c r="U69" s="279">
        <v>1538908</v>
      </c>
      <c r="V69" s="279">
        <v>429682</v>
      </c>
      <c r="W69" s="280">
        <v>923764</v>
      </c>
      <c r="X69" s="279">
        <v>777997</v>
      </c>
      <c r="Y69" s="279">
        <v>145767</v>
      </c>
      <c r="Z69" s="281">
        <v>16063</v>
      </c>
      <c r="AA69" s="279">
        <v>15730</v>
      </c>
      <c r="AB69" s="279">
        <v>333</v>
      </c>
      <c r="AC69" s="280">
        <v>129796</v>
      </c>
      <c r="AD69" s="279">
        <v>66529</v>
      </c>
      <c r="AE69" s="289">
        <v>63267</v>
      </c>
    </row>
    <row r="70" spans="1:31">
      <c r="A70" s="541">
        <v>41852</v>
      </c>
      <c r="B70" s="546">
        <v>510502</v>
      </c>
      <c r="C70" s="262">
        <v>371025</v>
      </c>
      <c r="D70" s="262">
        <v>139477</v>
      </c>
      <c r="E70" s="261">
        <v>479491</v>
      </c>
      <c r="F70" s="262">
        <v>359040</v>
      </c>
      <c r="G70" s="262">
        <v>120451</v>
      </c>
      <c r="H70" s="261">
        <v>6858</v>
      </c>
      <c r="I70" s="262">
        <v>5508</v>
      </c>
      <c r="J70" s="262">
        <v>1350</v>
      </c>
      <c r="K70" s="261">
        <v>170</v>
      </c>
      <c r="L70" s="262">
        <v>133</v>
      </c>
      <c r="M70" s="262">
        <v>37</v>
      </c>
      <c r="N70" s="261">
        <v>30841</v>
      </c>
      <c r="O70" s="262">
        <v>11852</v>
      </c>
      <c r="P70" s="263">
        <v>18989</v>
      </c>
      <c r="Q70" s="278">
        <v>2115454</v>
      </c>
      <c r="R70" s="279">
        <v>1621602</v>
      </c>
      <c r="S70" s="279">
        <v>493852</v>
      </c>
      <c r="T70" s="280">
        <v>1967450</v>
      </c>
      <c r="U70" s="279">
        <v>1538260</v>
      </c>
      <c r="V70" s="279">
        <v>429190</v>
      </c>
      <c r="W70" s="280">
        <v>926708</v>
      </c>
      <c r="X70" s="279">
        <v>782910</v>
      </c>
      <c r="Y70" s="279">
        <v>143798</v>
      </c>
      <c r="Z70" s="281">
        <v>16398</v>
      </c>
      <c r="AA70" s="279">
        <v>16062</v>
      </c>
      <c r="AB70" s="279">
        <v>336</v>
      </c>
      <c r="AC70" s="280">
        <v>131606</v>
      </c>
      <c r="AD70" s="279">
        <v>67280</v>
      </c>
      <c r="AE70" s="289">
        <v>64326</v>
      </c>
    </row>
    <row r="71" spans="1:31">
      <c r="A71" s="541">
        <v>41821</v>
      </c>
      <c r="B71" s="546">
        <v>511084</v>
      </c>
      <c r="C71" s="262">
        <v>371189</v>
      </c>
      <c r="D71" s="262">
        <v>139895</v>
      </c>
      <c r="E71" s="261">
        <v>479679</v>
      </c>
      <c r="F71" s="262">
        <v>359078</v>
      </c>
      <c r="G71" s="262">
        <v>120601</v>
      </c>
      <c r="H71" s="261">
        <v>6882</v>
      </c>
      <c r="I71" s="262">
        <v>5535</v>
      </c>
      <c r="J71" s="262">
        <v>1347</v>
      </c>
      <c r="K71" s="261">
        <v>175</v>
      </c>
      <c r="L71" s="262">
        <v>138</v>
      </c>
      <c r="M71" s="262">
        <v>37</v>
      </c>
      <c r="N71" s="261">
        <v>31230</v>
      </c>
      <c r="O71" s="262">
        <v>11973</v>
      </c>
      <c r="P71" s="263">
        <v>19257</v>
      </c>
      <c r="Q71" s="278">
        <v>2080100</v>
      </c>
      <c r="R71" s="279">
        <v>1595744</v>
      </c>
      <c r="S71" s="279">
        <v>484356</v>
      </c>
      <c r="T71" s="280">
        <v>1932298</v>
      </c>
      <c r="U71" s="279">
        <v>1512933</v>
      </c>
      <c r="V71" s="279">
        <v>419365</v>
      </c>
      <c r="W71" s="280">
        <v>928265</v>
      </c>
      <c r="X71" s="279">
        <v>785180</v>
      </c>
      <c r="Y71" s="279">
        <v>143085</v>
      </c>
      <c r="Z71" s="281">
        <v>16264</v>
      </c>
      <c r="AA71" s="279">
        <v>15943</v>
      </c>
      <c r="AB71" s="279">
        <v>321</v>
      </c>
      <c r="AC71" s="280">
        <v>131538</v>
      </c>
      <c r="AD71" s="279">
        <v>66868</v>
      </c>
      <c r="AE71" s="289">
        <v>64670</v>
      </c>
    </row>
    <row r="72" spans="1:31">
      <c r="A72" s="541">
        <v>41791</v>
      </c>
      <c r="B72" s="546">
        <v>500131</v>
      </c>
      <c r="C72" s="262">
        <v>362591</v>
      </c>
      <c r="D72" s="262">
        <v>137540</v>
      </c>
      <c r="E72" s="261">
        <v>468364</v>
      </c>
      <c r="F72" s="262">
        <v>350324</v>
      </c>
      <c r="G72" s="262">
        <v>118040</v>
      </c>
      <c r="H72" s="261">
        <v>6771</v>
      </c>
      <c r="I72" s="262">
        <v>5470</v>
      </c>
      <c r="J72" s="262">
        <v>1301</v>
      </c>
      <c r="K72" s="261">
        <v>161</v>
      </c>
      <c r="L72" s="262">
        <v>128</v>
      </c>
      <c r="M72" s="262">
        <v>33</v>
      </c>
      <c r="N72" s="261">
        <v>31606</v>
      </c>
      <c r="O72" s="262">
        <v>12139</v>
      </c>
      <c r="P72" s="263">
        <v>19467</v>
      </c>
      <c r="Q72" s="278">
        <v>2039364</v>
      </c>
      <c r="R72" s="279">
        <v>1562989</v>
      </c>
      <c r="S72" s="279">
        <v>476375</v>
      </c>
      <c r="T72" s="280">
        <v>1894547</v>
      </c>
      <c r="U72" s="279">
        <v>1483720</v>
      </c>
      <c r="V72" s="279">
        <v>410827</v>
      </c>
      <c r="W72" s="280">
        <v>911356</v>
      </c>
      <c r="X72" s="279">
        <v>773487</v>
      </c>
      <c r="Y72" s="279">
        <v>137869</v>
      </c>
      <c r="Z72" s="281">
        <v>11971</v>
      </c>
      <c r="AA72" s="279">
        <v>11700</v>
      </c>
      <c r="AB72" s="279">
        <v>271</v>
      </c>
      <c r="AC72" s="280">
        <v>132846</v>
      </c>
      <c r="AD72" s="279">
        <v>67569</v>
      </c>
      <c r="AE72" s="289">
        <v>65277</v>
      </c>
    </row>
    <row r="73" spans="1:31">
      <c r="A73" s="541">
        <v>41760</v>
      </c>
      <c r="B73" s="546">
        <v>499503</v>
      </c>
      <c r="C73" s="262">
        <v>362149</v>
      </c>
      <c r="D73" s="262">
        <v>137354</v>
      </c>
      <c r="E73" s="261">
        <v>467798</v>
      </c>
      <c r="F73" s="262">
        <v>349901</v>
      </c>
      <c r="G73" s="262">
        <v>117897</v>
      </c>
      <c r="H73" s="261">
        <v>6771</v>
      </c>
      <c r="I73" s="262">
        <v>5470</v>
      </c>
      <c r="J73" s="262">
        <v>1301</v>
      </c>
      <c r="K73" s="261">
        <v>161</v>
      </c>
      <c r="L73" s="262">
        <v>128</v>
      </c>
      <c r="M73" s="262">
        <v>33</v>
      </c>
      <c r="N73" s="261">
        <v>31544</v>
      </c>
      <c r="O73" s="262">
        <v>12120</v>
      </c>
      <c r="P73" s="263">
        <v>19424</v>
      </c>
      <c r="Q73" s="278">
        <v>2037480</v>
      </c>
      <c r="R73" s="279">
        <v>1561638</v>
      </c>
      <c r="S73" s="279">
        <v>475842</v>
      </c>
      <c r="T73" s="280">
        <v>1892848</v>
      </c>
      <c r="U73" s="279">
        <v>1482448</v>
      </c>
      <c r="V73" s="279">
        <v>410400</v>
      </c>
      <c r="W73" s="280">
        <v>911396</v>
      </c>
      <c r="X73" s="279">
        <v>773519</v>
      </c>
      <c r="Y73" s="279">
        <v>137877</v>
      </c>
      <c r="Z73" s="281">
        <v>11960</v>
      </c>
      <c r="AA73" s="279">
        <v>11689</v>
      </c>
      <c r="AB73" s="279">
        <v>271</v>
      </c>
      <c r="AC73" s="280">
        <v>132672</v>
      </c>
      <c r="AD73" s="279">
        <v>67501</v>
      </c>
      <c r="AE73" s="289">
        <v>65171</v>
      </c>
    </row>
    <row r="74" spans="1:31">
      <c r="A74" s="541">
        <v>41730</v>
      </c>
      <c r="B74" s="546">
        <v>498823</v>
      </c>
      <c r="C74" s="262">
        <v>362032</v>
      </c>
      <c r="D74" s="262">
        <v>136791</v>
      </c>
      <c r="E74" s="261">
        <v>466974</v>
      </c>
      <c r="F74" s="262">
        <v>349749</v>
      </c>
      <c r="G74" s="262">
        <v>117225</v>
      </c>
      <c r="H74" s="261">
        <v>6805</v>
      </c>
      <c r="I74" s="262">
        <v>5503</v>
      </c>
      <c r="J74" s="262">
        <v>1302</v>
      </c>
      <c r="K74" s="261">
        <v>160</v>
      </c>
      <c r="L74" s="262">
        <v>128</v>
      </c>
      <c r="M74" s="262">
        <v>32</v>
      </c>
      <c r="N74" s="261">
        <v>31689</v>
      </c>
      <c r="O74" s="262">
        <v>12155</v>
      </c>
      <c r="P74" s="263">
        <v>19534</v>
      </c>
      <c r="Q74" s="278">
        <v>2035703</v>
      </c>
      <c r="R74" s="279">
        <v>1561412</v>
      </c>
      <c r="S74" s="279">
        <v>474291</v>
      </c>
      <c r="T74" s="280">
        <v>1890695</v>
      </c>
      <c r="U74" s="279">
        <v>1482106</v>
      </c>
      <c r="V74" s="279">
        <v>408589</v>
      </c>
      <c r="W74" s="280">
        <v>913407</v>
      </c>
      <c r="X74" s="279">
        <v>775200</v>
      </c>
      <c r="Y74" s="279">
        <v>138207</v>
      </c>
      <c r="Z74" s="281">
        <v>11919</v>
      </c>
      <c r="AA74" s="279">
        <v>11649</v>
      </c>
      <c r="AB74" s="279">
        <v>270</v>
      </c>
      <c r="AC74" s="280">
        <v>133089</v>
      </c>
      <c r="AD74" s="279">
        <v>67657</v>
      </c>
      <c r="AE74" s="289">
        <v>65432</v>
      </c>
    </row>
    <row r="75" spans="1:31">
      <c r="A75" s="541">
        <v>41699</v>
      </c>
      <c r="B75" s="546">
        <v>508099</v>
      </c>
      <c r="C75" s="262">
        <v>368453</v>
      </c>
      <c r="D75" s="262">
        <v>139646</v>
      </c>
      <c r="E75" s="261">
        <v>475239</v>
      </c>
      <c r="F75" s="262">
        <v>355770</v>
      </c>
      <c r="G75" s="262">
        <v>119469</v>
      </c>
      <c r="H75" s="261">
        <v>6959</v>
      </c>
      <c r="I75" s="262">
        <v>5641</v>
      </c>
      <c r="J75" s="262">
        <v>1318</v>
      </c>
      <c r="K75" s="261">
        <v>133</v>
      </c>
      <c r="L75" s="262">
        <v>114</v>
      </c>
      <c r="M75" s="262">
        <v>19</v>
      </c>
      <c r="N75" s="261">
        <v>32727</v>
      </c>
      <c r="O75" s="262">
        <v>12569</v>
      </c>
      <c r="P75" s="263">
        <v>20158</v>
      </c>
      <c r="Q75" s="278">
        <v>2065817</v>
      </c>
      <c r="R75" s="279">
        <v>1582289</v>
      </c>
      <c r="S75" s="279">
        <v>483528</v>
      </c>
      <c r="T75" s="280">
        <v>1919072</v>
      </c>
      <c r="U75" s="279">
        <v>1503428</v>
      </c>
      <c r="V75" s="279">
        <v>415644</v>
      </c>
      <c r="W75" s="280">
        <v>942484</v>
      </c>
      <c r="X75" s="279">
        <v>800290</v>
      </c>
      <c r="Y75" s="279">
        <v>142194</v>
      </c>
      <c r="Z75" s="281">
        <v>9728</v>
      </c>
      <c r="AA75" s="279">
        <v>9545</v>
      </c>
      <c r="AB75" s="279">
        <v>183</v>
      </c>
      <c r="AC75" s="280">
        <v>137017</v>
      </c>
      <c r="AD75" s="279">
        <v>69316</v>
      </c>
      <c r="AE75" s="289">
        <v>67701</v>
      </c>
    </row>
    <row r="76" spans="1:31">
      <c r="A76" s="541">
        <v>41671</v>
      </c>
      <c r="B76" s="546">
        <v>507492</v>
      </c>
      <c r="C76" s="262">
        <v>368283</v>
      </c>
      <c r="D76" s="262">
        <v>139209</v>
      </c>
      <c r="E76" s="261">
        <v>474199</v>
      </c>
      <c r="F76" s="262">
        <v>355453</v>
      </c>
      <c r="G76" s="262">
        <v>118746</v>
      </c>
      <c r="H76" s="261">
        <v>6786</v>
      </c>
      <c r="I76" s="262">
        <v>5467</v>
      </c>
      <c r="J76" s="262">
        <v>1319</v>
      </c>
      <c r="K76" s="261">
        <v>140</v>
      </c>
      <c r="L76" s="262">
        <v>120</v>
      </c>
      <c r="M76" s="262">
        <v>20</v>
      </c>
      <c r="N76" s="261">
        <v>33153</v>
      </c>
      <c r="O76" s="262">
        <v>12710</v>
      </c>
      <c r="P76" s="263">
        <v>20443</v>
      </c>
      <c r="Q76" s="278">
        <v>2064060</v>
      </c>
      <c r="R76" s="279">
        <v>1581959</v>
      </c>
      <c r="S76" s="279">
        <v>482101</v>
      </c>
      <c r="T76" s="280">
        <v>1915053</v>
      </c>
      <c r="U76" s="279">
        <v>1501845</v>
      </c>
      <c r="V76" s="279">
        <v>413208</v>
      </c>
      <c r="W76" s="280">
        <v>929946</v>
      </c>
      <c r="X76" s="279">
        <v>788049</v>
      </c>
      <c r="Y76" s="279">
        <v>141897</v>
      </c>
      <c r="Z76" s="281">
        <v>10301</v>
      </c>
      <c r="AA76" s="279">
        <v>10107</v>
      </c>
      <c r="AB76" s="279">
        <v>194</v>
      </c>
      <c r="AC76" s="280">
        <v>138706</v>
      </c>
      <c r="AD76" s="279">
        <v>70007</v>
      </c>
      <c r="AE76" s="289">
        <v>68699</v>
      </c>
    </row>
    <row r="77" spans="1:31" ht="15" thickBot="1">
      <c r="A77" s="542">
        <v>41640</v>
      </c>
      <c r="B77" s="547">
        <v>475476</v>
      </c>
      <c r="C77" s="264">
        <v>347091</v>
      </c>
      <c r="D77" s="264">
        <v>128385</v>
      </c>
      <c r="E77" s="265">
        <v>441003</v>
      </c>
      <c r="F77" s="264">
        <v>333802</v>
      </c>
      <c r="G77" s="264">
        <v>107201</v>
      </c>
      <c r="H77" s="265">
        <v>6779</v>
      </c>
      <c r="I77" s="264">
        <v>5510</v>
      </c>
      <c r="J77" s="264">
        <v>1269</v>
      </c>
      <c r="K77" s="265">
        <v>143</v>
      </c>
      <c r="L77" s="264">
        <v>123</v>
      </c>
      <c r="M77" s="264">
        <v>20</v>
      </c>
      <c r="N77" s="265">
        <v>34330</v>
      </c>
      <c r="O77" s="264">
        <v>13166</v>
      </c>
      <c r="P77" s="266">
        <v>21164</v>
      </c>
      <c r="Q77" s="282">
        <v>1957762</v>
      </c>
      <c r="R77" s="283">
        <v>1509386</v>
      </c>
      <c r="S77" s="283">
        <v>448376</v>
      </c>
      <c r="T77" s="284">
        <v>1802415</v>
      </c>
      <c r="U77" s="283">
        <v>1426335</v>
      </c>
      <c r="V77" s="283">
        <v>376080</v>
      </c>
      <c r="W77" s="284">
        <v>908141</v>
      </c>
      <c r="X77" s="283">
        <v>773990</v>
      </c>
      <c r="Y77" s="283">
        <v>134151</v>
      </c>
      <c r="Z77" s="285">
        <v>10409</v>
      </c>
      <c r="AA77" s="283">
        <v>10213</v>
      </c>
      <c r="AB77" s="283">
        <v>196</v>
      </c>
      <c r="AC77" s="284">
        <v>144938</v>
      </c>
      <c r="AD77" s="283">
        <v>72838</v>
      </c>
      <c r="AE77" s="290">
        <v>72100</v>
      </c>
    </row>
    <row r="79" spans="1:31">
      <c r="B79" s="836" t="s">
        <v>213</v>
      </c>
      <c r="C79" s="836"/>
      <c r="D79" s="836"/>
      <c r="E79" s="836"/>
      <c r="F79" s="836"/>
      <c r="G79" s="836"/>
      <c r="H79" s="836"/>
      <c r="I79" s="836"/>
      <c r="J79" s="836"/>
      <c r="K79" s="836"/>
    </row>
  </sheetData>
  <mergeCells count="15">
    <mergeCell ref="B79:K79"/>
    <mergeCell ref="B3:D3"/>
    <mergeCell ref="E3:G3"/>
    <mergeCell ref="H3:J3"/>
    <mergeCell ref="A2:A4"/>
    <mergeCell ref="K3:M3"/>
    <mergeCell ref="B1:AE1"/>
    <mergeCell ref="N3:P3"/>
    <mergeCell ref="B2:P2"/>
    <mergeCell ref="Q2:AE2"/>
    <mergeCell ref="Q3:S3"/>
    <mergeCell ref="T3:V3"/>
    <mergeCell ref="W3:Y3"/>
    <mergeCell ref="Z3:AB3"/>
    <mergeCell ref="AC3:AE3"/>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K140"/>
  <sheetViews>
    <sheetView zoomScale="90" zoomScaleNormal="90" workbookViewId="0">
      <pane xSplit="1" ySplit="5" topLeftCell="B6" activePane="bottomRight" state="frozen"/>
      <selection pane="topRight" activeCell="B1" sqref="B1"/>
      <selection pane="bottomLeft" activeCell="A5" sqref="A5"/>
      <selection pane="bottomRight" activeCell="E11" sqref="E11"/>
    </sheetView>
  </sheetViews>
  <sheetFormatPr baseColWidth="10" defaultColWidth="8.83203125" defaultRowHeight="14"/>
  <cols>
    <col min="1" max="1" width="13.33203125" style="177" customWidth="1"/>
    <col min="2" max="2" width="8" style="166" bestFit="1" customWidth="1"/>
    <col min="3" max="4" width="7.6640625" style="163" bestFit="1" customWidth="1"/>
    <col min="5" max="5" width="8" style="166" bestFit="1" customWidth="1"/>
    <col min="6" max="7" width="7.6640625" style="163" bestFit="1" customWidth="1"/>
    <col min="8" max="8" width="8" style="166" bestFit="1" customWidth="1"/>
    <col min="9" max="10" width="6.6640625" style="163" bestFit="1" customWidth="1"/>
    <col min="11" max="17" width="10.83203125" style="163" customWidth="1"/>
    <col min="18" max="18" width="10.83203125" style="166" customWidth="1"/>
    <col min="19" max="19" width="10.83203125" style="163" customWidth="1"/>
    <col min="20" max="20" width="10.83203125" style="166" customWidth="1"/>
    <col min="21" max="22" width="10.83203125" style="163" customWidth="1"/>
    <col min="23" max="23" width="10.83203125" style="166" customWidth="1"/>
    <col min="24" max="25" width="10.83203125" style="163" customWidth="1"/>
    <col min="26" max="26" width="10.83203125" style="166" customWidth="1"/>
    <col min="27" max="35" width="10.83203125" style="163" customWidth="1"/>
    <col min="36" max="36" width="10.83203125" style="166" customWidth="1"/>
    <col min="37" max="37" width="10.83203125" style="163" customWidth="1"/>
    <col min="38" max="16384" width="8.83203125" style="3"/>
  </cols>
  <sheetData>
    <row r="1" spans="1:37" ht="40" customHeight="1" thickBot="1">
      <c r="A1" s="4"/>
      <c r="B1" s="972" t="s">
        <v>230</v>
      </c>
      <c r="C1" s="972"/>
      <c r="D1" s="972"/>
      <c r="E1" s="972"/>
      <c r="F1" s="972"/>
      <c r="G1" s="972"/>
      <c r="H1" s="972"/>
      <c r="I1" s="972"/>
      <c r="J1" s="972"/>
      <c r="K1" s="972"/>
      <c r="L1" s="972"/>
      <c r="M1" s="972"/>
      <c r="N1" s="972"/>
      <c r="O1" s="972"/>
      <c r="P1" s="972"/>
      <c r="Q1" s="972"/>
      <c r="R1" s="972"/>
      <c r="S1" s="972"/>
      <c r="T1" s="972"/>
      <c r="U1" s="972"/>
      <c r="V1" s="972"/>
      <c r="W1" s="972"/>
      <c r="X1" s="972"/>
      <c r="Y1" s="972"/>
      <c r="Z1" s="972"/>
      <c r="AA1" s="972"/>
      <c r="AB1" s="972"/>
      <c r="AC1" s="972"/>
      <c r="AD1" s="972"/>
      <c r="AE1" s="972"/>
      <c r="AF1" s="972"/>
      <c r="AG1" s="972"/>
      <c r="AH1" s="972"/>
      <c r="AI1" s="972"/>
      <c r="AJ1" s="972"/>
      <c r="AK1" s="972"/>
    </row>
    <row r="2" spans="1:37" s="337" customFormat="1" ht="20" customHeight="1" thickBot="1">
      <c r="A2" s="967" t="s">
        <v>9</v>
      </c>
      <c r="B2" s="989" t="s">
        <v>0</v>
      </c>
      <c r="C2" s="989"/>
      <c r="D2" s="989"/>
      <c r="E2" s="989"/>
      <c r="F2" s="989"/>
      <c r="G2" s="989"/>
      <c r="H2" s="989"/>
      <c r="I2" s="989"/>
      <c r="J2" s="989"/>
      <c r="K2" s="989"/>
      <c r="L2" s="989"/>
      <c r="M2" s="989"/>
      <c r="N2" s="989"/>
      <c r="O2" s="989"/>
      <c r="P2" s="989"/>
      <c r="Q2" s="989"/>
      <c r="R2" s="989"/>
      <c r="S2" s="989"/>
      <c r="T2" s="917" t="s">
        <v>1</v>
      </c>
      <c r="U2" s="918"/>
      <c r="V2" s="918"/>
      <c r="W2" s="918"/>
      <c r="X2" s="918"/>
      <c r="Y2" s="918"/>
      <c r="Z2" s="918"/>
      <c r="AA2" s="918"/>
      <c r="AB2" s="918"/>
      <c r="AC2" s="990"/>
      <c r="AD2" s="990"/>
      <c r="AE2" s="990"/>
      <c r="AF2" s="990"/>
      <c r="AG2" s="990"/>
      <c r="AH2" s="990"/>
      <c r="AI2" s="918"/>
      <c r="AJ2" s="918"/>
      <c r="AK2" s="919"/>
    </row>
    <row r="3" spans="1:37" s="370" customFormat="1" ht="20" customHeight="1" thickBot="1">
      <c r="A3" s="968"/>
      <c r="B3" s="1002" t="s">
        <v>63</v>
      </c>
      <c r="C3" s="1002"/>
      <c r="D3" s="1002"/>
      <c r="E3" s="994"/>
      <c r="F3" s="994"/>
      <c r="G3" s="994"/>
      <c r="H3" s="994"/>
      <c r="I3" s="994"/>
      <c r="J3" s="995"/>
      <c r="K3" s="1003" t="s">
        <v>201</v>
      </c>
      <c r="L3" s="998"/>
      <c r="M3" s="998"/>
      <c r="N3" s="998"/>
      <c r="O3" s="998"/>
      <c r="P3" s="1004"/>
      <c r="Q3" s="992" t="s">
        <v>64</v>
      </c>
      <c r="R3" s="992" t="s">
        <v>65</v>
      </c>
      <c r="S3" s="983" t="s">
        <v>66</v>
      </c>
      <c r="T3" s="978" t="s">
        <v>63</v>
      </c>
      <c r="U3" s="985"/>
      <c r="V3" s="985"/>
      <c r="W3" s="985"/>
      <c r="X3" s="985"/>
      <c r="Y3" s="985"/>
      <c r="Z3" s="985"/>
      <c r="AA3" s="985"/>
      <c r="AB3" s="985"/>
      <c r="AC3" s="986" t="s">
        <v>201</v>
      </c>
      <c r="AD3" s="979"/>
      <c r="AE3" s="979"/>
      <c r="AF3" s="979"/>
      <c r="AG3" s="979"/>
      <c r="AH3" s="987"/>
      <c r="AI3" s="988" t="s">
        <v>64</v>
      </c>
      <c r="AJ3" s="969" t="s">
        <v>65</v>
      </c>
      <c r="AK3" s="973" t="s">
        <v>66</v>
      </c>
    </row>
    <row r="4" spans="1:37" s="370" customFormat="1" ht="14.25" customHeight="1" thickBot="1">
      <c r="A4" s="968"/>
      <c r="B4" s="1006" t="s">
        <v>67</v>
      </c>
      <c r="C4" s="1007"/>
      <c r="D4" s="1008"/>
      <c r="E4" s="994" t="s">
        <v>68</v>
      </c>
      <c r="F4" s="994" t="s">
        <v>69</v>
      </c>
      <c r="G4" s="995"/>
      <c r="H4" s="996" t="s">
        <v>70</v>
      </c>
      <c r="I4" s="997"/>
      <c r="J4" s="998"/>
      <c r="K4" s="992" t="s">
        <v>71</v>
      </c>
      <c r="L4" s="992" t="s">
        <v>72</v>
      </c>
      <c r="M4" s="992" t="s">
        <v>73</v>
      </c>
      <c r="N4" s="999" t="s">
        <v>74</v>
      </c>
      <c r="O4" s="1000"/>
      <c r="P4" s="398" t="s">
        <v>75</v>
      </c>
      <c r="Q4" s="993"/>
      <c r="R4" s="993"/>
      <c r="S4" s="984"/>
      <c r="T4" s="978" t="s">
        <v>25</v>
      </c>
      <c r="U4" s="969"/>
      <c r="V4" s="991"/>
      <c r="W4" s="976" t="s">
        <v>68</v>
      </c>
      <c r="X4" s="970" t="s">
        <v>69</v>
      </c>
      <c r="Y4" s="977"/>
      <c r="Z4" s="978" t="s">
        <v>70</v>
      </c>
      <c r="AA4" s="979"/>
      <c r="AB4" s="980"/>
      <c r="AC4" s="666"/>
      <c r="AD4" s="973" t="s">
        <v>72</v>
      </c>
      <c r="AE4" s="973" t="s">
        <v>73</v>
      </c>
      <c r="AF4" s="981" t="s">
        <v>74</v>
      </c>
      <c r="AG4" s="982"/>
      <c r="AH4" s="667" t="s">
        <v>75</v>
      </c>
      <c r="AI4" s="974"/>
      <c r="AJ4" s="970"/>
      <c r="AK4" s="974"/>
    </row>
    <row r="5" spans="1:37" s="370" customFormat="1" ht="77" customHeight="1" thickBot="1">
      <c r="A5" s="968"/>
      <c r="B5" s="396" t="s">
        <v>76</v>
      </c>
      <c r="C5" s="397" t="s">
        <v>202</v>
      </c>
      <c r="D5" s="398" t="s">
        <v>77</v>
      </c>
      <c r="E5" s="399" t="s">
        <v>76</v>
      </c>
      <c r="F5" s="397" t="s">
        <v>203</v>
      </c>
      <c r="G5" s="398" t="s">
        <v>77</v>
      </c>
      <c r="H5" s="399" t="s">
        <v>60</v>
      </c>
      <c r="I5" s="398" t="s">
        <v>61</v>
      </c>
      <c r="J5" s="397" t="s">
        <v>204</v>
      </c>
      <c r="K5" s="1001"/>
      <c r="L5" s="1001"/>
      <c r="M5" s="1001"/>
      <c r="N5" s="397" t="s">
        <v>78</v>
      </c>
      <c r="O5" s="397" t="s">
        <v>79</v>
      </c>
      <c r="P5" s="397" t="s">
        <v>80</v>
      </c>
      <c r="Q5" s="1005"/>
      <c r="R5" s="993"/>
      <c r="S5" s="984"/>
      <c r="T5" s="400" t="s">
        <v>60</v>
      </c>
      <c r="U5" s="401" t="s">
        <v>61</v>
      </c>
      <c r="V5" s="402" t="s">
        <v>77</v>
      </c>
      <c r="W5" s="400" t="s">
        <v>60</v>
      </c>
      <c r="X5" s="401" t="s">
        <v>81</v>
      </c>
      <c r="Y5" s="402" t="s">
        <v>77</v>
      </c>
      <c r="Z5" s="403" t="s">
        <v>60</v>
      </c>
      <c r="AA5" s="402" t="s">
        <v>202</v>
      </c>
      <c r="AB5" s="401" t="s">
        <v>82</v>
      </c>
      <c r="AC5" s="401" t="s">
        <v>71</v>
      </c>
      <c r="AD5" s="975"/>
      <c r="AE5" s="975"/>
      <c r="AF5" s="401" t="s">
        <v>78</v>
      </c>
      <c r="AG5" s="401" t="s">
        <v>79</v>
      </c>
      <c r="AH5" s="401" t="s">
        <v>80</v>
      </c>
      <c r="AI5" s="977"/>
      <c r="AJ5" s="971"/>
      <c r="AK5" s="975"/>
    </row>
    <row r="6" spans="1:37" s="176" customFormat="1" ht="15" customHeight="1">
      <c r="A6" s="540">
        <v>43831</v>
      </c>
      <c r="B6" s="548">
        <v>356490</v>
      </c>
      <c r="C6" s="291">
        <v>206920</v>
      </c>
      <c r="D6" s="291">
        <v>149570</v>
      </c>
      <c r="E6" s="292">
        <v>356118</v>
      </c>
      <c r="F6" s="291">
        <v>206691</v>
      </c>
      <c r="G6" s="291">
        <v>149427</v>
      </c>
      <c r="H6" s="292">
        <v>372</v>
      </c>
      <c r="I6" s="291">
        <v>229</v>
      </c>
      <c r="J6" s="291">
        <v>143</v>
      </c>
      <c r="K6" s="291">
        <v>3440</v>
      </c>
      <c r="L6" s="291">
        <v>1544</v>
      </c>
      <c r="M6" s="291">
        <v>196028</v>
      </c>
      <c r="N6" s="291">
        <v>99814</v>
      </c>
      <c r="O6" s="291">
        <v>132778</v>
      </c>
      <c r="P6" s="291">
        <v>6931</v>
      </c>
      <c r="Q6" s="291">
        <v>300826</v>
      </c>
      <c r="R6" s="294">
        <v>333790</v>
      </c>
      <c r="S6" s="295">
        <v>1491050</v>
      </c>
      <c r="T6" s="296">
        <v>3113234</v>
      </c>
      <c r="U6" s="298">
        <v>2016032</v>
      </c>
      <c r="V6" s="298">
        <v>1097202</v>
      </c>
      <c r="W6" s="299">
        <v>3110922</v>
      </c>
      <c r="X6" s="298">
        <v>2014101</v>
      </c>
      <c r="Y6" s="298">
        <v>1096821</v>
      </c>
      <c r="Z6" s="299">
        <v>2312</v>
      </c>
      <c r="AA6" s="298">
        <v>1931</v>
      </c>
      <c r="AB6" s="298">
        <v>381</v>
      </c>
      <c r="AC6" s="298">
        <v>26644</v>
      </c>
      <c r="AD6" s="298">
        <v>14063</v>
      </c>
      <c r="AE6" s="298">
        <v>1535812</v>
      </c>
      <c r="AF6" s="298">
        <v>533278</v>
      </c>
      <c r="AG6" s="298">
        <v>705082</v>
      </c>
      <c r="AH6" s="298">
        <v>43406</v>
      </c>
      <c r="AI6" s="298">
        <v>2109797</v>
      </c>
      <c r="AJ6" s="300">
        <v>2281601</v>
      </c>
      <c r="AK6" s="301">
        <v>12291845</v>
      </c>
    </row>
    <row r="7" spans="1:37" s="176" customFormat="1" ht="15" customHeight="1">
      <c r="A7" s="675">
        <v>43800</v>
      </c>
      <c r="B7" s="704">
        <v>352143</v>
      </c>
      <c r="C7" s="293">
        <v>202843</v>
      </c>
      <c r="D7" s="293">
        <v>149300</v>
      </c>
      <c r="E7" s="705">
        <v>351773</v>
      </c>
      <c r="F7" s="293">
        <v>202615</v>
      </c>
      <c r="G7" s="293">
        <v>149158</v>
      </c>
      <c r="H7" s="705">
        <v>370</v>
      </c>
      <c r="I7" s="293">
        <v>228</v>
      </c>
      <c r="J7" s="293">
        <v>142</v>
      </c>
      <c r="K7" s="293">
        <v>3443</v>
      </c>
      <c r="L7" s="293">
        <v>1547</v>
      </c>
      <c r="M7" s="293">
        <v>196173</v>
      </c>
      <c r="N7" s="293">
        <v>99734</v>
      </c>
      <c r="O7" s="293">
        <v>132657</v>
      </c>
      <c r="P7" s="293">
        <v>6953</v>
      </c>
      <c r="Q7" s="293">
        <v>300897</v>
      </c>
      <c r="R7" s="706">
        <v>333820</v>
      </c>
      <c r="S7" s="707">
        <v>1479180</v>
      </c>
      <c r="T7" s="708">
        <v>3102808</v>
      </c>
      <c r="U7" s="297">
        <v>2006748</v>
      </c>
      <c r="V7" s="297">
        <v>1096060</v>
      </c>
      <c r="W7" s="709">
        <v>3100511</v>
      </c>
      <c r="X7" s="297">
        <v>2004830</v>
      </c>
      <c r="Y7" s="297">
        <v>1095681</v>
      </c>
      <c r="Z7" s="709">
        <v>2297</v>
      </c>
      <c r="AA7" s="297">
        <v>1918</v>
      </c>
      <c r="AB7" s="297">
        <v>379</v>
      </c>
      <c r="AC7" s="297">
        <v>26653</v>
      </c>
      <c r="AD7" s="297">
        <v>14039</v>
      </c>
      <c r="AE7" s="297">
        <v>1535698</v>
      </c>
      <c r="AF7" s="297">
        <v>532543</v>
      </c>
      <c r="AG7" s="297">
        <v>703984</v>
      </c>
      <c r="AH7" s="297">
        <v>43519</v>
      </c>
      <c r="AI7" s="297">
        <v>2108933</v>
      </c>
      <c r="AJ7" s="710">
        <v>2280374</v>
      </c>
      <c r="AK7" s="711">
        <v>12260845</v>
      </c>
    </row>
    <row r="8" spans="1:37">
      <c r="A8" s="541">
        <v>43770</v>
      </c>
      <c r="B8" s="245">
        <v>351791</v>
      </c>
      <c r="C8" s="142">
        <v>202402</v>
      </c>
      <c r="D8" s="142">
        <v>149389</v>
      </c>
      <c r="E8" s="204">
        <v>351423</v>
      </c>
      <c r="F8" s="142">
        <v>202175</v>
      </c>
      <c r="G8" s="142">
        <v>149248</v>
      </c>
      <c r="H8" s="204">
        <v>368</v>
      </c>
      <c r="I8" s="142">
        <v>227</v>
      </c>
      <c r="J8" s="142">
        <v>141</v>
      </c>
      <c r="K8" s="142">
        <v>3446</v>
      </c>
      <c r="L8" s="142">
        <v>1546</v>
      </c>
      <c r="M8" s="142">
        <v>196387</v>
      </c>
      <c r="N8" s="142">
        <v>99551</v>
      </c>
      <c r="O8" s="142">
        <v>132373</v>
      </c>
      <c r="P8" s="142">
        <v>6967</v>
      </c>
      <c r="Q8" s="142">
        <v>300930</v>
      </c>
      <c r="R8" s="204">
        <v>333752</v>
      </c>
      <c r="S8" s="205">
        <v>1478319</v>
      </c>
      <c r="T8" s="221">
        <v>3085586</v>
      </c>
      <c r="U8" s="218">
        <v>1995728</v>
      </c>
      <c r="V8" s="218">
        <v>1089858</v>
      </c>
      <c r="W8" s="220">
        <v>3083315</v>
      </c>
      <c r="X8" s="218">
        <v>1993835</v>
      </c>
      <c r="Y8" s="218">
        <v>1089480</v>
      </c>
      <c r="Z8" s="220">
        <v>2271</v>
      </c>
      <c r="AA8" s="218">
        <v>1893</v>
      </c>
      <c r="AB8" s="218">
        <v>378</v>
      </c>
      <c r="AC8" s="218">
        <v>26627</v>
      </c>
      <c r="AD8" s="218">
        <v>13984</v>
      </c>
      <c r="AE8" s="218">
        <v>1536636</v>
      </c>
      <c r="AF8" s="218">
        <v>530721</v>
      </c>
      <c r="AG8" s="218">
        <v>701164</v>
      </c>
      <c r="AH8" s="218">
        <v>43579</v>
      </c>
      <c r="AI8" s="218">
        <v>2107968</v>
      </c>
      <c r="AJ8" s="220">
        <v>2278411</v>
      </c>
      <c r="AK8" s="219">
        <v>12210337</v>
      </c>
    </row>
    <row r="9" spans="1:37">
      <c r="A9" s="541">
        <v>43739</v>
      </c>
      <c r="B9" s="245">
        <v>352839</v>
      </c>
      <c r="C9" s="142">
        <v>203642</v>
      </c>
      <c r="D9" s="142">
        <v>149197</v>
      </c>
      <c r="E9" s="204">
        <v>352477</v>
      </c>
      <c r="F9" s="142">
        <v>203419</v>
      </c>
      <c r="G9" s="142">
        <v>149058</v>
      </c>
      <c r="H9" s="204">
        <v>362</v>
      </c>
      <c r="I9" s="142">
        <v>223</v>
      </c>
      <c r="J9" s="142">
        <v>139</v>
      </c>
      <c r="K9" s="142">
        <v>3453</v>
      </c>
      <c r="L9" s="142">
        <v>1555</v>
      </c>
      <c r="M9" s="142">
        <v>196419</v>
      </c>
      <c r="N9" s="142">
        <v>99514</v>
      </c>
      <c r="O9" s="142">
        <v>132274</v>
      </c>
      <c r="P9" s="142">
        <v>6986</v>
      </c>
      <c r="Q9" s="142">
        <v>300941</v>
      </c>
      <c r="R9" s="204">
        <v>333701</v>
      </c>
      <c r="S9" s="205">
        <v>1481217</v>
      </c>
      <c r="T9" s="221">
        <v>3078044</v>
      </c>
      <c r="U9" s="218">
        <v>1994145</v>
      </c>
      <c r="V9" s="218">
        <v>1083899</v>
      </c>
      <c r="W9" s="220">
        <v>3075826</v>
      </c>
      <c r="X9" s="218">
        <v>1992301</v>
      </c>
      <c r="Y9" s="218">
        <v>1083525</v>
      </c>
      <c r="Z9" s="220">
        <v>2218</v>
      </c>
      <c r="AA9" s="218">
        <v>1844</v>
      </c>
      <c r="AB9" s="218">
        <v>374</v>
      </c>
      <c r="AC9" s="218">
        <v>26581</v>
      </c>
      <c r="AD9" s="218">
        <v>13964</v>
      </c>
      <c r="AE9" s="218">
        <v>1535976</v>
      </c>
      <c r="AF9" s="218">
        <v>529625</v>
      </c>
      <c r="AG9" s="218">
        <v>699993</v>
      </c>
      <c r="AH9" s="218">
        <v>43647</v>
      </c>
      <c r="AI9" s="218">
        <v>2106146</v>
      </c>
      <c r="AJ9" s="220">
        <v>2276514</v>
      </c>
      <c r="AK9" s="219">
        <v>12186518</v>
      </c>
    </row>
    <row r="10" spans="1:37">
      <c r="A10" s="541">
        <v>43709</v>
      </c>
      <c r="B10" s="245">
        <v>345907</v>
      </c>
      <c r="C10" s="142">
        <v>197623</v>
      </c>
      <c r="D10" s="142">
        <v>148284</v>
      </c>
      <c r="E10" s="204">
        <v>345548</v>
      </c>
      <c r="F10" s="142">
        <v>197403</v>
      </c>
      <c r="G10" s="142">
        <v>148145</v>
      </c>
      <c r="H10" s="204">
        <v>359</v>
      </c>
      <c r="I10" s="142">
        <v>220</v>
      </c>
      <c r="J10" s="142">
        <v>139</v>
      </c>
      <c r="K10" s="142">
        <v>3454</v>
      </c>
      <c r="L10" s="142">
        <v>1551</v>
      </c>
      <c r="M10" s="142">
        <v>196176</v>
      </c>
      <c r="N10" s="142">
        <v>99227</v>
      </c>
      <c r="O10" s="142">
        <v>131839</v>
      </c>
      <c r="P10" s="142">
        <v>6986</v>
      </c>
      <c r="Q10" s="142">
        <v>300408</v>
      </c>
      <c r="R10" s="204">
        <v>333020</v>
      </c>
      <c r="S10" s="205">
        <v>1461145</v>
      </c>
      <c r="T10" s="221">
        <v>3057630</v>
      </c>
      <c r="U10" s="218">
        <v>1978226</v>
      </c>
      <c r="V10" s="218">
        <v>1079404</v>
      </c>
      <c r="W10" s="220">
        <v>3055436</v>
      </c>
      <c r="X10" s="218">
        <v>1976406</v>
      </c>
      <c r="Y10" s="218">
        <v>1079030</v>
      </c>
      <c r="Z10" s="220">
        <v>2194</v>
      </c>
      <c r="AA10" s="218">
        <v>1820</v>
      </c>
      <c r="AB10" s="218">
        <v>374</v>
      </c>
      <c r="AC10" s="218">
        <v>26511</v>
      </c>
      <c r="AD10" s="218">
        <v>13923</v>
      </c>
      <c r="AE10" s="218">
        <v>1532492</v>
      </c>
      <c r="AF10" s="218">
        <v>527757</v>
      </c>
      <c r="AG10" s="218">
        <v>697230</v>
      </c>
      <c r="AH10" s="218">
        <v>43596</v>
      </c>
      <c r="AI10" s="218">
        <v>2100683</v>
      </c>
      <c r="AJ10" s="220">
        <v>2270156</v>
      </c>
      <c r="AK10" s="219">
        <v>12122984</v>
      </c>
    </row>
    <row r="11" spans="1:37">
      <c r="A11" s="541">
        <v>43678</v>
      </c>
      <c r="B11" s="245">
        <v>348209</v>
      </c>
      <c r="C11" s="142">
        <v>199179</v>
      </c>
      <c r="D11" s="142">
        <v>149030</v>
      </c>
      <c r="E11" s="204">
        <v>347880</v>
      </c>
      <c r="F11" s="142">
        <v>198987</v>
      </c>
      <c r="G11" s="142">
        <v>148893</v>
      </c>
      <c r="H11" s="204">
        <v>329</v>
      </c>
      <c r="I11" s="142">
        <v>192</v>
      </c>
      <c r="J11" s="142">
        <v>137</v>
      </c>
      <c r="K11" s="142">
        <v>3448</v>
      </c>
      <c r="L11" s="142">
        <v>1552</v>
      </c>
      <c r="M11" s="142">
        <v>194902</v>
      </c>
      <c r="N11" s="142">
        <v>99054</v>
      </c>
      <c r="O11" s="142">
        <v>131678</v>
      </c>
      <c r="P11" s="142">
        <v>6985</v>
      </c>
      <c r="Q11" s="142">
        <v>298956</v>
      </c>
      <c r="R11" s="204">
        <v>331580</v>
      </c>
      <c r="S11" s="205">
        <v>1465004</v>
      </c>
      <c r="T11" s="221">
        <v>3044788</v>
      </c>
      <c r="U11" s="218">
        <v>1964763</v>
      </c>
      <c r="V11" s="218">
        <v>1080025</v>
      </c>
      <c r="W11" s="220">
        <v>3042624</v>
      </c>
      <c r="X11" s="218">
        <v>1962971</v>
      </c>
      <c r="Y11" s="218">
        <v>1079653</v>
      </c>
      <c r="Z11" s="220">
        <v>2164</v>
      </c>
      <c r="AA11" s="218">
        <v>1792</v>
      </c>
      <c r="AB11" s="218">
        <v>372</v>
      </c>
      <c r="AC11" s="218">
        <v>26443</v>
      </c>
      <c r="AD11" s="218">
        <v>13873</v>
      </c>
      <c r="AE11" s="218">
        <v>1523985</v>
      </c>
      <c r="AF11" s="218">
        <v>526220</v>
      </c>
      <c r="AG11" s="218">
        <v>695681</v>
      </c>
      <c r="AH11" s="218">
        <v>43631</v>
      </c>
      <c r="AI11" s="218">
        <v>2090521</v>
      </c>
      <c r="AJ11" s="220">
        <v>2259982</v>
      </c>
      <c r="AK11" s="219">
        <v>12072871</v>
      </c>
    </row>
    <row r="12" spans="1:37">
      <c r="A12" s="541">
        <v>43647</v>
      </c>
      <c r="B12" s="245">
        <v>351377</v>
      </c>
      <c r="C12" s="142">
        <v>201666</v>
      </c>
      <c r="D12" s="142">
        <v>149711</v>
      </c>
      <c r="E12" s="204">
        <v>351049</v>
      </c>
      <c r="F12" s="142">
        <v>201475</v>
      </c>
      <c r="G12" s="142">
        <v>149574</v>
      </c>
      <c r="H12" s="204">
        <v>328</v>
      </c>
      <c r="I12" s="142">
        <v>191</v>
      </c>
      <c r="J12" s="142">
        <v>137</v>
      </c>
      <c r="K12" s="142">
        <v>3443</v>
      </c>
      <c r="L12" s="142">
        <v>1550</v>
      </c>
      <c r="M12" s="142">
        <v>194404</v>
      </c>
      <c r="N12" s="142">
        <v>99105</v>
      </c>
      <c r="O12" s="142">
        <v>131852</v>
      </c>
      <c r="P12" s="142">
        <v>6993</v>
      </c>
      <c r="Q12" s="142">
        <v>298502</v>
      </c>
      <c r="R12" s="204">
        <v>331249</v>
      </c>
      <c r="S12" s="205">
        <v>1473014</v>
      </c>
      <c r="T12" s="221">
        <v>3071202</v>
      </c>
      <c r="U12" s="218">
        <v>1984922</v>
      </c>
      <c r="V12" s="218">
        <v>1086280</v>
      </c>
      <c r="W12" s="220">
        <v>3069057</v>
      </c>
      <c r="X12" s="218">
        <v>1983149</v>
      </c>
      <c r="Y12" s="218">
        <v>1085908</v>
      </c>
      <c r="Z12" s="220">
        <v>2145</v>
      </c>
      <c r="AA12" s="218">
        <v>1773</v>
      </c>
      <c r="AB12" s="218">
        <v>372</v>
      </c>
      <c r="AC12" s="218">
        <v>26438</v>
      </c>
      <c r="AD12" s="218">
        <v>13824</v>
      </c>
      <c r="AE12" s="218">
        <v>1514180</v>
      </c>
      <c r="AF12" s="218">
        <v>525910</v>
      </c>
      <c r="AG12" s="218">
        <v>696086</v>
      </c>
      <c r="AH12" s="218">
        <v>43692</v>
      </c>
      <c r="AI12" s="218">
        <v>2080352</v>
      </c>
      <c r="AJ12" s="220">
        <v>2250528</v>
      </c>
      <c r="AK12" s="219">
        <v>12121191</v>
      </c>
    </row>
    <row r="13" spans="1:37">
      <c r="A13" s="541">
        <v>43617</v>
      </c>
      <c r="B13" s="245">
        <v>349220</v>
      </c>
      <c r="C13" s="142">
        <v>200773</v>
      </c>
      <c r="D13" s="142">
        <v>148447</v>
      </c>
      <c r="E13" s="204">
        <v>348893</v>
      </c>
      <c r="F13" s="142">
        <v>200583</v>
      </c>
      <c r="G13" s="142">
        <v>148310</v>
      </c>
      <c r="H13" s="204">
        <v>327</v>
      </c>
      <c r="I13" s="142">
        <v>190</v>
      </c>
      <c r="J13" s="142">
        <v>137</v>
      </c>
      <c r="K13" s="142">
        <v>3451</v>
      </c>
      <c r="L13" s="142">
        <v>1546</v>
      </c>
      <c r="M13" s="142">
        <v>194644</v>
      </c>
      <c r="N13" s="142">
        <v>99106</v>
      </c>
      <c r="O13" s="142">
        <v>131927</v>
      </c>
      <c r="P13" s="142">
        <v>7027</v>
      </c>
      <c r="Q13" s="142">
        <v>298747</v>
      </c>
      <c r="R13" s="204">
        <v>331568</v>
      </c>
      <c r="S13" s="205">
        <v>1467570</v>
      </c>
      <c r="T13" s="221">
        <v>3060396</v>
      </c>
      <c r="U13" s="218">
        <v>1974822</v>
      </c>
      <c r="V13" s="218">
        <v>1085574</v>
      </c>
      <c r="W13" s="220">
        <v>3058258</v>
      </c>
      <c r="X13" s="218">
        <v>1973056</v>
      </c>
      <c r="Y13" s="218">
        <v>1085202</v>
      </c>
      <c r="Z13" s="220">
        <v>2138</v>
      </c>
      <c r="AA13" s="218">
        <v>1766</v>
      </c>
      <c r="AB13" s="218">
        <v>372</v>
      </c>
      <c r="AC13" s="218">
        <v>26441</v>
      </c>
      <c r="AD13" s="218">
        <v>13785</v>
      </c>
      <c r="AE13" s="218">
        <v>1513424</v>
      </c>
      <c r="AF13" s="218">
        <v>525294</v>
      </c>
      <c r="AG13" s="218">
        <v>696083</v>
      </c>
      <c r="AH13" s="218">
        <v>43852</v>
      </c>
      <c r="AI13" s="218">
        <v>2078944</v>
      </c>
      <c r="AJ13" s="220">
        <v>2249733</v>
      </c>
      <c r="AK13" s="219">
        <v>12091665</v>
      </c>
    </row>
    <row r="14" spans="1:37">
      <c r="A14" s="541">
        <v>43586</v>
      </c>
      <c r="B14" s="245">
        <v>348557</v>
      </c>
      <c r="C14" s="142">
        <v>200069</v>
      </c>
      <c r="D14" s="142">
        <v>148488</v>
      </c>
      <c r="E14" s="204">
        <v>348228</v>
      </c>
      <c r="F14" s="142">
        <v>199878</v>
      </c>
      <c r="G14" s="142">
        <v>148350</v>
      </c>
      <c r="H14" s="204">
        <v>329</v>
      </c>
      <c r="I14" s="142">
        <v>191</v>
      </c>
      <c r="J14" s="142">
        <v>138</v>
      </c>
      <c r="K14" s="142">
        <v>3453</v>
      </c>
      <c r="L14" s="142">
        <v>1546</v>
      </c>
      <c r="M14" s="142">
        <v>194630</v>
      </c>
      <c r="N14" s="142">
        <v>98942</v>
      </c>
      <c r="O14" s="142">
        <v>131677</v>
      </c>
      <c r="P14" s="142">
        <v>7028</v>
      </c>
      <c r="Q14" s="142">
        <v>298571</v>
      </c>
      <c r="R14" s="204">
        <v>331306</v>
      </c>
      <c r="S14" s="205">
        <v>1465464</v>
      </c>
      <c r="T14" s="221">
        <v>3057980</v>
      </c>
      <c r="U14" s="218">
        <v>1972418</v>
      </c>
      <c r="V14" s="218">
        <v>1085562</v>
      </c>
      <c r="W14" s="220">
        <v>3055833</v>
      </c>
      <c r="X14" s="218">
        <v>1970644</v>
      </c>
      <c r="Y14" s="218">
        <v>1085189</v>
      </c>
      <c r="Z14" s="220">
        <v>2147</v>
      </c>
      <c r="AA14" s="218">
        <v>1774</v>
      </c>
      <c r="AB14" s="218">
        <v>373</v>
      </c>
      <c r="AC14" s="218">
        <v>26420</v>
      </c>
      <c r="AD14" s="218">
        <v>13756</v>
      </c>
      <c r="AE14" s="218">
        <v>1512814</v>
      </c>
      <c r="AF14" s="218">
        <v>524144</v>
      </c>
      <c r="AG14" s="218">
        <v>694439</v>
      </c>
      <c r="AH14" s="218">
        <v>43861</v>
      </c>
      <c r="AI14" s="218">
        <v>2077134</v>
      </c>
      <c r="AJ14" s="220">
        <v>2247429</v>
      </c>
      <c r="AK14" s="219">
        <v>12082220</v>
      </c>
    </row>
    <row r="15" spans="1:37">
      <c r="A15" s="541">
        <v>43556</v>
      </c>
      <c r="B15" s="245">
        <v>349222</v>
      </c>
      <c r="C15" s="142">
        <v>200640</v>
      </c>
      <c r="D15" s="142">
        <v>148582</v>
      </c>
      <c r="E15" s="204">
        <v>348897</v>
      </c>
      <c r="F15" s="142">
        <v>200451</v>
      </c>
      <c r="G15" s="142">
        <v>148446</v>
      </c>
      <c r="H15" s="204">
        <v>325</v>
      </c>
      <c r="I15" s="142">
        <v>189</v>
      </c>
      <c r="J15" s="142">
        <v>136</v>
      </c>
      <c r="K15" s="142">
        <v>3458</v>
      </c>
      <c r="L15" s="142">
        <v>1539</v>
      </c>
      <c r="M15" s="142">
        <v>194328</v>
      </c>
      <c r="N15" s="142">
        <v>98637</v>
      </c>
      <c r="O15" s="142">
        <v>131184</v>
      </c>
      <c r="P15" s="142">
        <v>7035</v>
      </c>
      <c r="Q15" s="142">
        <v>297962</v>
      </c>
      <c r="R15" s="204">
        <v>330509</v>
      </c>
      <c r="S15" s="205">
        <v>1466252</v>
      </c>
      <c r="T15" s="221">
        <v>3052272</v>
      </c>
      <c r="U15" s="218">
        <v>1966365</v>
      </c>
      <c r="V15" s="218">
        <v>1085907</v>
      </c>
      <c r="W15" s="220">
        <v>3050182</v>
      </c>
      <c r="X15" s="218">
        <v>1964638</v>
      </c>
      <c r="Y15" s="218">
        <v>1085544</v>
      </c>
      <c r="Z15" s="220">
        <v>2090</v>
      </c>
      <c r="AA15" s="218">
        <v>1727</v>
      </c>
      <c r="AB15" s="218">
        <v>363</v>
      </c>
      <c r="AC15" s="218">
        <v>26366</v>
      </c>
      <c r="AD15" s="218">
        <v>13675</v>
      </c>
      <c r="AE15" s="218">
        <v>1509073</v>
      </c>
      <c r="AF15" s="218">
        <v>522137</v>
      </c>
      <c r="AG15" s="218">
        <v>691500</v>
      </c>
      <c r="AH15" s="218">
        <v>43913</v>
      </c>
      <c r="AI15" s="218">
        <v>2071251</v>
      </c>
      <c r="AJ15" s="220">
        <v>2240614</v>
      </c>
      <c r="AK15" s="219">
        <v>12054646</v>
      </c>
    </row>
    <row r="16" spans="1:37">
      <c r="A16" s="541">
        <v>43525</v>
      </c>
      <c r="B16" s="245">
        <v>348360</v>
      </c>
      <c r="C16" s="142">
        <v>199805</v>
      </c>
      <c r="D16" s="142">
        <v>148555</v>
      </c>
      <c r="E16" s="204">
        <v>348039</v>
      </c>
      <c r="F16" s="142">
        <v>199620</v>
      </c>
      <c r="G16" s="142">
        <v>148419</v>
      </c>
      <c r="H16" s="204">
        <v>321</v>
      </c>
      <c r="I16" s="142">
        <v>185</v>
      </c>
      <c r="J16" s="142">
        <v>136</v>
      </c>
      <c r="K16" s="142">
        <v>3458</v>
      </c>
      <c r="L16" s="142">
        <v>1546</v>
      </c>
      <c r="M16" s="142">
        <v>194095</v>
      </c>
      <c r="N16" s="142">
        <v>98490</v>
      </c>
      <c r="O16" s="142">
        <v>130968</v>
      </c>
      <c r="P16" s="142">
        <v>7041</v>
      </c>
      <c r="Q16" s="142">
        <v>297589</v>
      </c>
      <c r="R16" s="204">
        <v>330067</v>
      </c>
      <c r="S16" s="205">
        <v>1463240</v>
      </c>
      <c r="T16" s="221">
        <v>3041697</v>
      </c>
      <c r="U16" s="218">
        <v>1956115</v>
      </c>
      <c r="V16" s="218">
        <v>1085582</v>
      </c>
      <c r="W16" s="220">
        <v>3039681</v>
      </c>
      <c r="X16" s="218">
        <v>1954462</v>
      </c>
      <c r="Y16" s="218">
        <v>1085219</v>
      </c>
      <c r="Z16" s="220">
        <v>2016</v>
      </c>
      <c r="AA16" s="218">
        <v>1653</v>
      </c>
      <c r="AB16" s="218">
        <v>363</v>
      </c>
      <c r="AC16" s="218">
        <v>26325</v>
      </c>
      <c r="AD16" s="218">
        <v>13628</v>
      </c>
      <c r="AE16" s="218">
        <v>1504914</v>
      </c>
      <c r="AF16" s="218">
        <v>521004</v>
      </c>
      <c r="AG16" s="218">
        <v>690069</v>
      </c>
      <c r="AH16" s="218">
        <v>43982</v>
      </c>
      <c r="AI16" s="218">
        <v>2065871</v>
      </c>
      <c r="AJ16" s="220">
        <v>2234936</v>
      </c>
      <c r="AK16" s="219">
        <v>12014697</v>
      </c>
    </row>
    <row r="17" spans="1:37">
      <c r="A17" s="541">
        <v>43497</v>
      </c>
      <c r="B17" s="245">
        <v>348277</v>
      </c>
      <c r="C17" s="142">
        <v>199624</v>
      </c>
      <c r="D17" s="142">
        <v>148653</v>
      </c>
      <c r="E17" s="204">
        <v>347955</v>
      </c>
      <c r="F17" s="142">
        <v>199439</v>
      </c>
      <c r="G17" s="142">
        <v>148516</v>
      </c>
      <c r="H17" s="204">
        <v>322</v>
      </c>
      <c r="I17" s="142">
        <v>185</v>
      </c>
      <c r="J17" s="142">
        <v>137</v>
      </c>
      <c r="K17" s="142">
        <v>3453</v>
      </c>
      <c r="L17" s="142">
        <v>1538</v>
      </c>
      <c r="M17" s="142">
        <v>193773</v>
      </c>
      <c r="N17" s="142">
        <v>98269</v>
      </c>
      <c r="O17" s="142">
        <v>130665</v>
      </c>
      <c r="P17" s="142">
        <v>7050</v>
      </c>
      <c r="Q17" s="142">
        <v>297033</v>
      </c>
      <c r="R17" s="204">
        <v>329429</v>
      </c>
      <c r="S17" s="205">
        <v>1462085</v>
      </c>
      <c r="T17" s="221">
        <v>3040819</v>
      </c>
      <c r="U17" s="218">
        <v>1954772</v>
      </c>
      <c r="V17" s="218">
        <v>1086047</v>
      </c>
      <c r="W17" s="220">
        <v>3038819</v>
      </c>
      <c r="X17" s="218">
        <v>1953138</v>
      </c>
      <c r="Y17" s="218">
        <v>1085681</v>
      </c>
      <c r="Z17" s="220">
        <v>2000</v>
      </c>
      <c r="AA17" s="218">
        <v>1634</v>
      </c>
      <c r="AB17" s="218">
        <v>366</v>
      </c>
      <c r="AC17" s="218">
        <v>26300</v>
      </c>
      <c r="AD17" s="218">
        <v>13575</v>
      </c>
      <c r="AE17" s="218">
        <v>1499930</v>
      </c>
      <c r="AF17" s="218">
        <v>519281</v>
      </c>
      <c r="AG17" s="218">
        <v>687883</v>
      </c>
      <c r="AH17" s="218">
        <v>44039</v>
      </c>
      <c r="AI17" s="218">
        <v>2059086</v>
      </c>
      <c r="AJ17" s="220">
        <v>2227688</v>
      </c>
      <c r="AK17" s="219">
        <v>11999586</v>
      </c>
    </row>
    <row r="18" spans="1:37">
      <c r="A18" s="541">
        <v>43466</v>
      </c>
      <c r="B18" s="245">
        <v>347962</v>
      </c>
      <c r="C18" s="142">
        <v>199509</v>
      </c>
      <c r="D18" s="142">
        <v>148453</v>
      </c>
      <c r="E18" s="204">
        <v>347640</v>
      </c>
      <c r="F18" s="142">
        <v>199324</v>
      </c>
      <c r="G18" s="142">
        <v>148316</v>
      </c>
      <c r="H18" s="204">
        <v>322</v>
      </c>
      <c r="I18" s="142">
        <v>185</v>
      </c>
      <c r="J18" s="142">
        <v>137</v>
      </c>
      <c r="K18" s="142">
        <v>3463</v>
      </c>
      <c r="L18" s="142">
        <v>1541</v>
      </c>
      <c r="M18" s="142">
        <v>193892</v>
      </c>
      <c r="N18" s="142">
        <v>98283</v>
      </c>
      <c r="O18" s="142">
        <v>130628</v>
      </c>
      <c r="P18" s="142">
        <v>7078</v>
      </c>
      <c r="Q18" s="142">
        <v>297179</v>
      </c>
      <c r="R18" s="204">
        <v>329524</v>
      </c>
      <c r="S18" s="205">
        <v>1461426</v>
      </c>
      <c r="T18" s="221">
        <v>3032725</v>
      </c>
      <c r="U18" s="218">
        <v>1947118</v>
      </c>
      <c r="V18" s="218">
        <v>1085607</v>
      </c>
      <c r="W18" s="220">
        <v>3030725</v>
      </c>
      <c r="X18" s="218">
        <v>1945484</v>
      </c>
      <c r="Y18" s="218">
        <v>1085241</v>
      </c>
      <c r="Z18" s="220">
        <v>2000</v>
      </c>
      <c r="AA18" s="218">
        <v>1634</v>
      </c>
      <c r="AB18" s="218">
        <v>366</v>
      </c>
      <c r="AC18" s="218">
        <v>26254</v>
      </c>
      <c r="AD18" s="218">
        <v>13534</v>
      </c>
      <c r="AE18" s="218">
        <v>1498714</v>
      </c>
      <c r="AF18" s="218">
        <v>518047</v>
      </c>
      <c r="AG18" s="218">
        <v>686251</v>
      </c>
      <c r="AH18" s="218">
        <v>44188</v>
      </c>
      <c r="AI18" s="218">
        <v>2056549</v>
      </c>
      <c r="AJ18" s="220">
        <v>2224753</v>
      </c>
      <c r="AK18" s="219">
        <v>11974054</v>
      </c>
    </row>
    <row r="19" spans="1:37" ht="15.75" customHeight="1">
      <c r="A19" s="541">
        <v>43435</v>
      </c>
      <c r="B19" s="245">
        <v>347007</v>
      </c>
      <c r="C19" s="142">
        <v>198192</v>
      </c>
      <c r="D19" s="142">
        <v>148815</v>
      </c>
      <c r="E19" s="204">
        <v>346687</v>
      </c>
      <c r="F19" s="142">
        <v>198008</v>
      </c>
      <c r="G19" s="142">
        <v>148679</v>
      </c>
      <c r="H19" s="204">
        <v>320</v>
      </c>
      <c r="I19" s="142">
        <v>184</v>
      </c>
      <c r="J19" s="142">
        <v>136</v>
      </c>
      <c r="K19" s="142">
        <v>3459</v>
      </c>
      <c r="L19" s="142">
        <v>1536</v>
      </c>
      <c r="M19" s="142">
        <v>193988</v>
      </c>
      <c r="N19" s="142">
        <v>98257</v>
      </c>
      <c r="O19" s="142">
        <v>130568</v>
      </c>
      <c r="P19" s="142">
        <v>7089</v>
      </c>
      <c r="Q19" s="142">
        <v>297240</v>
      </c>
      <c r="R19" s="204">
        <v>329551</v>
      </c>
      <c r="S19" s="205">
        <v>1458878</v>
      </c>
      <c r="T19" s="221">
        <v>3033301</v>
      </c>
      <c r="U19" s="218">
        <v>1947299</v>
      </c>
      <c r="V19" s="218">
        <v>1086002</v>
      </c>
      <c r="W19" s="220">
        <v>3031311</v>
      </c>
      <c r="X19" s="218">
        <v>1945673</v>
      </c>
      <c r="Y19" s="218">
        <v>1085638</v>
      </c>
      <c r="Z19" s="220">
        <v>1990</v>
      </c>
      <c r="AA19" s="218">
        <v>1626</v>
      </c>
      <c r="AB19" s="218">
        <v>364</v>
      </c>
      <c r="AC19" s="218">
        <v>26216</v>
      </c>
      <c r="AD19" s="218">
        <v>13504</v>
      </c>
      <c r="AE19" s="218">
        <v>1498812</v>
      </c>
      <c r="AF19" s="218">
        <v>517748</v>
      </c>
      <c r="AG19" s="218">
        <v>685893</v>
      </c>
      <c r="AH19" s="218">
        <v>44256</v>
      </c>
      <c r="AI19" s="218">
        <v>2056280</v>
      </c>
      <c r="AJ19" s="220">
        <v>2224425</v>
      </c>
      <c r="AK19" s="219">
        <v>11974787</v>
      </c>
    </row>
    <row r="20" spans="1:37">
      <c r="A20" s="541">
        <v>43405</v>
      </c>
      <c r="B20" s="245">
        <v>346733</v>
      </c>
      <c r="C20" s="142">
        <v>197996</v>
      </c>
      <c r="D20" s="142">
        <v>148737</v>
      </c>
      <c r="E20" s="204">
        <v>346413</v>
      </c>
      <c r="F20" s="142">
        <v>197812</v>
      </c>
      <c r="G20" s="142">
        <v>148601</v>
      </c>
      <c r="H20" s="204">
        <v>320</v>
      </c>
      <c r="I20" s="142">
        <v>184</v>
      </c>
      <c r="J20" s="142">
        <v>136</v>
      </c>
      <c r="K20" s="142">
        <v>3466</v>
      </c>
      <c r="L20" s="142">
        <v>1539</v>
      </c>
      <c r="M20" s="142">
        <v>194378</v>
      </c>
      <c r="N20" s="142">
        <v>98095</v>
      </c>
      <c r="O20" s="142">
        <v>130391</v>
      </c>
      <c r="P20" s="142">
        <v>7122</v>
      </c>
      <c r="Q20" s="142">
        <v>297478</v>
      </c>
      <c r="R20" s="204">
        <v>329774</v>
      </c>
      <c r="S20" s="205">
        <v>1458682</v>
      </c>
      <c r="T20" s="221">
        <v>3023120</v>
      </c>
      <c r="U20" s="218">
        <v>1938050</v>
      </c>
      <c r="V20" s="218">
        <v>1085070</v>
      </c>
      <c r="W20" s="220">
        <v>3021127</v>
      </c>
      <c r="X20" s="218">
        <v>1936421</v>
      </c>
      <c r="Y20" s="218">
        <v>1084706</v>
      </c>
      <c r="Z20" s="220">
        <v>1993</v>
      </c>
      <c r="AA20" s="218">
        <v>1629</v>
      </c>
      <c r="AB20" s="218">
        <v>364</v>
      </c>
      <c r="AC20" s="218">
        <v>26235</v>
      </c>
      <c r="AD20" s="218">
        <v>13468</v>
      </c>
      <c r="AE20" s="218">
        <v>1500847</v>
      </c>
      <c r="AF20" s="218">
        <v>516446</v>
      </c>
      <c r="AG20" s="218">
        <v>684448</v>
      </c>
      <c r="AH20" s="218">
        <v>44403</v>
      </c>
      <c r="AI20" s="218">
        <v>2056996</v>
      </c>
      <c r="AJ20" s="220">
        <v>2224998</v>
      </c>
      <c r="AK20" s="219">
        <v>11949037</v>
      </c>
    </row>
    <row r="21" spans="1:37">
      <c r="A21" s="541">
        <v>43374</v>
      </c>
      <c r="B21" s="245">
        <v>346979</v>
      </c>
      <c r="C21" s="142">
        <v>198302</v>
      </c>
      <c r="D21" s="142">
        <v>148677</v>
      </c>
      <c r="E21" s="204">
        <v>346656</v>
      </c>
      <c r="F21" s="142">
        <v>198118</v>
      </c>
      <c r="G21" s="142">
        <v>148538</v>
      </c>
      <c r="H21" s="204">
        <v>323</v>
      </c>
      <c r="I21" s="142">
        <v>184</v>
      </c>
      <c r="J21" s="142">
        <v>139</v>
      </c>
      <c r="K21" s="142">
        <v>3466</v>
      </c>
      <c r="L21" s="142">
        <v>1541</v>
      </c>
      <c r="M21" s="142">
        <v>194316</v>
      </c>
      <c r="N21" s="142">
        <v>97846</v>
      </c>
      <c r="O21" s="142">
        <v>130034</v>
      </c>
      <c r="P21" s="142">
        <v>7121</v>
      </c>
      <c r="Q21" s="142">
        <v>297169</v>
      </c>
      <c r="R21" s="204">
        <v>329357</v>
      </c>
      <c r="S21" s="205">
        <v>1458897</v>
      </c>
      <c r="T21" s="221">
        <v>3022885</v>
      </c>
      <c r="U21" s="218">
        <v>1937125</v>
      </c>
      <c r="V21" s="218">
        <v>1085760</v>
      </c>
      <c r="W21" s="220">
        <v>3020919</v>
      </c>
      <c r="X21" s="218">
        <v>1935570</v>
      </c>
      <c r="Y21" s="218">
        <v>1085349</v>
      </c>
      <c r="Z21" s="220">
        <v>1966</v>
      </c>
      <c r="AA21" s="218">
        <v>1555</v>
      </c>
      <c r="AB21" s="218">
        <v>411</v>
      </c>
      <c r="AC21" s="218">
        <v>26158</v>
      </c>
      <c r="AD21" s="218">
        <v>13406</v>
      </c>
      <c r="AE21" s="218">
        <v>1499345</v>
      </c>
      <c r="AF21" s="218">
        <v>514797</v>
      </c>
      <c r="AG21" s="218">
        <v>682226</v>
      </c>
      <c r="AH21" s="218">
        <v>44453</v>
      </c>
      <c r="AI21" s="218">
        <v>2053706</v>
      </c>
      <c r="AJ21" s="220">
        <v>2221135</v>
      </c>
      <c r="AK21" s="219">
        <v>11939526</v>
      </c>
    </row>
    <row r="22" spans="1:37">
      <c r="A22" s="541">
        <v>43344</v>
      </c>
      <c r="B22" s="245">
        <v>343103</v>
      </c>
      <c r="C22" s="142">
        <v>194702</v>
      </c>
      <c r="D22" s="142">
        <v>148401</v>
      </c>
      <c r="E22" s="204">
        <v>342786</v>
      </c>
      <c r="F22" s="142">
        <v>194524</v>
      </c>
      <c r="G22" s="142">
        <v>148262</v>
      </c>
      <c r="H22" s="204">
        <v>317</v>
      </c>
      <c r="I22" s="142">
        <v>178</v>
      </c>
      <c r="J22" s="142">
        <v>139</v>
      </c>
      <c r="K22" s="142">
        <v>3450</v>
      </c>
      <c r="L22" s="142">
        <v>1530</v>
      </c>
      <c r="M22" s="142">
        <v>194104</v>
      </c>
      <c r="N22" s="142">
        <v>97649</v>
      </c>
      <c r="O22" s="142">
        <v>129810</v>
      </c>
      <c r="P22" s="142">
        <v>7121</v>
      </c>
      <c r="Q22" s="142">
        <v>296733</v>
      </c>
      <c r="R22" s="204">
        <v>328894</v>
      </c>
      <c r="S22" s="205">
        <v>1447493</v>
      </c>
      <c r="T22" s="221">
        <v>3003629</v>
      </c>
      <c r="U22" s="218">
        <v>1920942</v>
      </c>
      <c r="V22" s="218">
        <v>1082687</v>
      </c>
      <c r="W22" s="220">
        <v>3001713</v>
      </c>
      <c r="X22" s="218">
        <v>1919432</v>
      </c>
      <c r="Y22" s="218">
        <v>1082281</v>
      </c>
      <c r="Z22" s="220">
        <v>1916</v>
      </c>
      <c r="AA22" s="218">
        <v>1510</v>
      </c>
      <c r="AB22" s="218">
        <v>406</v>
      </c>
      <c r="AC22" s="218">
        <v>25968</v>
      </c>
      <c r="AD22" s="218">
        <v>13366</v>
      </c>
      <c r="AE22" s="218">
        <v>1495494</v>
      </c>
      <c r="AF22" s="218">
        <v>513010</v>
      </c>
      <c r="AG22" s="218">
        <v>680038</v>
      </c>
      <c r="AH22" s="218">
        <v>44482</v>
      </c>
      <c r="AI22" s="218">
        <v>2047838</v>
      </c>
      <c r="AJ22" s="220">
        <v>2214866</v>
      </c>
      <c r="AK22" s="219">
        <v>11879791</v>
      </c>
    </row>
    <row r="23" spans="1:37">
      <c r="A23" s="541">
        <v>43313</v>
      </c>
      <c r="B23" s="245">
        <v>344185</v>
      </c>
      <c r="C23" s="142">
        <v>195411</v>
      </c>
      <c r="D23" s="142">
        <v>148774</v>
      </c>
      <c r="E23" s="204">
        <v>343870</v>
      </c>
      <c r="F23" s="142">
        <v>195234</v>
      </c>
      <c r="G23" s="142">
        <v>148636</v>
      </c>
      <c r="H23" s="204">
        <v>315</v>
      </c>
      <c r="I23" s="142">
        <v>177</v>
      </c>
      <c r="J23" s="142">
        <v>138</v>
      </c>
      <c r="K23" s="142">
        <v>3467</v>
      </c>
      <c r="L23" s="142">
        <v>1533</v>
      </c>
      <c r="M23" s="142">
        <v>193445</v>
      </c>
      <c r="N23" s="142">
        <v>97564</v>
      </c>
      <c r="O23" s="142">
        <v>129776</v>
      </c>
      <c r="P23" s="142"/>
      <c r="Q23" s="142">
        <v>296009</v>
      </c>
      <c r="R23" s="204">
        <v>328221</v>
      </c>
      <c r="S23" s="205">
        <v>1449290.8346100068</v>
      </c>
      <c r="T23" s="221">
        <v>3000418</v>
      </c>
      <c r="U23" s="218">
        <v>1917321</v>
      </c>
      <c r="V23" s="218">
        <v>1083097</v>
      </c>
      <c r="W23" s="220">
        <v>2998531</v>
      </c>
      <c r="X23" s="218">
        <v>1915837</v>
      </c>
      <c r="Y23" s="218">
        <v>1082694</v>
      </c>
      <c r="Z23" s="220">
        <v>1887</v>
      </c>
      <c r="AA23" s="218">
        <v>1484</v>
      </c>
      <c r="AB23" s="218">
        <v>403</v>
      </c>
      <c r="AC23" s="218">
        <v>25962</v>
      </c>
      <c r="AD23" s="218">
        <v>13315</v>
      </c>
      <c r="AE23" s="218">
        <v>1489529</v>
      </c>
      <c r="AF23" s="218">
        <v>512127</v>
      </c>
      <c r="AG23" s="218">
        <v>679440</v>
      </c>
      <c r="AH23" s="218"/>
      <c r="AI23" s="218">
        <v>2040933</v>
      </c>
      <c r="AJ23" s="220">
        <v>2208246</v>
      </c>
      <c r="AK23" s="219">
        <v>11859137.31707707</v>
      </c>
    </row>
    <row r="24" spans="1:37">
      <c r="A24" s="541">
        <v>43282</v>
      </c>
      <c r="B24" s="245">
        <v>344848</v>
      </c>
      <c r="C24" s="142">
        <v>195768</v>
      </c>
      <c r="D24" s="142">
        <v>149080</v>
      </c>
      <c r="E24" s="204">
        <v>344533</v>
      </c>
      <c r="F24" s="142">
        <v>195591</v>
      </c>
      <c r="G24" s="142">
        <v>148942</v>
      </c>
      <c r="H24" s="204">
        <v>315</v>
      </c>
      <c r="I24" s="142">
        <v>177</v>
      </c>
      <c r="J24" s="142">
        <v>138</v>
      </c>
      <c r="K24" s="142">
        <v>3471</v>
      </c>
      <c r="L24" s="142">
        <v>1528</v>
      </c>
      <c r="M24" s="142">
        <v>193165</v>
      </c>
      <c r="N24" s="142">
        <v>97596</v>
      </c>
      <c r="O24" s="142">
        <v>129896</v>
      </c>
      <c r="P24" s="142"/>
      <c r="Q24" s="142">
        <v>295760</v>
      </c>
      <c r="R24" s="204">
        <v>328060</v>
      </c>
      <c r="S24" s="205">
        <v>1450729.2057553539</v>
      </c>
      <c r="T24" s="221">
        <v>3012437</v>
      </c>
      <c r="U24" s="218">
        <v>1926943</v>
      </c>
      <c r="V24" s="218">
        <v>1085494</v>
      </c>
      <c r="W24" s="220">
        <v>3010588</v>
      </c>
      <c r="X24" s="218">
        <v>1925489</v>
      </c>
      <c r="Y24" s="218">
        <v>1085099</v>
      </c>
      <c r="Z24" s="220">
        <v>1849</v>
      </c>
      <c r="AA24" s="218">
        <v>1454</v>
      </c>
      <c r="AB24" s="218">
        <v>395</v>
      </c>
      <c r="AC24" s="218">
        <v>25977</v>
      </c>
      <c r="AD24" s="218">
        <v>13298</v>
      </c>
      <c r="AE24" s="218">
        <v>1484922</v>
      </c>
      <c r="AF24" s="218">
        <v>511827</v>
      </c>
      <c r="AG24" s="218">
        <v>679670</v>
      </c>
      <c r="AH24" s="218"/>
      <c r="AI24" s="218">
        <v>2036024</v>
      </c>
      <c r="AJ24" s="220">
        <v>2203867</v>
      </c>
      <c r="AK24" s="219">
        <v>11879830.5796868</v>
      </c>
    </row>
    <row r="25" spans="1:37">
      <c r="A25" s="541">
        <v>43252</v>
      </c>
      <c r="B25" s="245">
        <v>344588</v>
      </c>
      <c r="C25" s="142">
        <v>196516</v>
      </c>
      <c r="D25" s="142">
        <v>148072</v>
      </c>
      <c r="E25" s="204">
        <v>344292</v>
      </c>
      <c r="F25" s="142">
        <v>196359</v>
      </c>
      <c r="G25" s="142">
        <v>147933</v>
      </c>
      <c r="H25" s="204">
        <v>296</v>
      </c>
      <c r="I25" s="142">
        <v>157</v>
      </c>
      <c r="J25" s="142">
        <v>139</v>
      </c>
      <c r="K25" s="142">
        <v>3474</v>
      </c>
      <c r="L25" s="142">
        <v>1525</v>
      </c>
      <c r="M25" s="142">
        <v>193150</v>
      </c>
      <c r="N25" s="142">
        <v>97460</v>
      </c>
      <c r="O25" s="142">
        <v>129720</v>
      </c>
      <c r="P25" s="142">
        <v>7154</v>
      </c>
      <c r="Q25" s="142">
        <v>295609</v>
      </c>
      <c r="R25" s="204">
        <v>327869</v>
      </c>
      <c r="S25" s="205">
        <v>1449806.137148536</v>
      </c>
      <c r="T25" s="221">
        <v>3021209</v>
      </c>
      <c r="U25" s="218">
        <v>1934586</v>
      </c>
      <c r="V25" s="218">
        <v>1086623</v>
      </c>
      <c r="W25" s="220">
        <v>3019444</v>
      </c>
      <c r="X25" s="218">
        <v>1933202</v>
      </c>
      <c r="Y25" s="218">
        <v>1086242</v>
      </c>
      <c r="Z25" s="220">
        <v>1765</v>
      </c>
      <c r="AA25" s="218">
        <v>1384</v>
      </c>
      <c r="AB25" s="218">
        <v>381</v>
      </c>
      <c r="AC25" s="218">
        <v>25945</v>
      </c>
      <c r="AD25" s="218">
        <v>13256</v>
      </c>
      <c r="AE25" s="218">
        <v>1483656</v>
      </c>
      <c r="AF25" s="218">
        <v>510722</v>
      </c>
      <c r="AG25" s="218">
        <v>678477</v>
      </c>
      <c r="AH25" s="218">
        <v>44687</v>
      </c>
      <c r="AI25" s="218">
        <v>2033579</v>
      </c>
      <c r="AJ25" s="220">
        <v>2201334</v>
      </c>
      <c r="AK25" s="219">
        <v>11903080.145353774</v>
      </c>
    </row>
    <row r="26" spans="1:37">
      <c r="A26" s="541">
        <v>43221</v>
      </c>
      <c r="B26" s="245">
        <v>344989</v>
      </c>
      <c r="C26" s="142">
        <v>196693</v>
      </c>
      <c r="D26" s="142">
        <v>148296</v>
      </c>
      <c r="E26" s="204">
        <v>344667</v>
      </c>
      <c r="F26" s="142">
        <v>196550</v>
      </c>
      <c r="G26" s="142">
        <v>148117</v>
      </c>
      <c r="H26" s="204">
        <v>322</v>
      </c>
      <c r="I26" s="142">
        <v>143</v>
      </c>
      <c r="J26" s="142">
        <v>179</v>
      </c>
      <c r="K26" s="142">
        <v>3477</v>
      </c>
      <c r="L26" s="142">
        <v>1519</v>
      </c>
      <c r="M26" s="142">
        <v>193272</v>
      </c>
      <c r="N26" s="142">
        <v>97303</v>
      </c>
      <c r="O26" s="142">
        <v>129503</v>
      </c>
      <c r="P26" s="142">
        <v>7165</v>
      </c>
      <c r="Q26" s="142">
        <v>295571</v>
      </c>
      <c r="R26" s="204">
        <v>327771</v>
      </c>
      <c r="S26" s="205">
        <v>1450915.7399066375</v>
      </c>
      <c r="T26" s="221">
        <v>3016417</v>
      </c>
      <c r="U26" s="218">
        <v>1929908</v>
      </c>
      <c r="V26" s="218">
        <v>1086509</v>
      </c>
      <c r="W26" s="220">
        <v>3014740</v>
      </c>
      <c r="X26" s="218">
        <v>1928687</v>
      </c>
      <c r="Y26" s="218">
        <v>1086053</v>
      </c>
      <c r="Z26" s="220">
        <v>1677</v>
      </c>
      <c r="AA26" s="218">
        <v>1221</v>
      </c>
      <c r="AB26" s="218">
        <v>456</v>
      </c>
      <c r="AC26" s="218">
        <v>25926</v>
      </c>
      <c r="AD26" s="218">
        <v>13160</v>
      </c>
      <c r="AE26" s="218">
        <v>1483220</v>
      </c>
      <c r="AF26" s="218">
        <v>508976</v>
      </c>
      <c r="AG26" s="218">
        <v>676257</v>
      </c>
      <c r="AH26" s="218">
        <v>44702</v>
      </c>
      <c r="AI26" s="218">
        <v>2031282</v>
      </c>
      <c r="AJ26" s="220">
        <v>2198563</v>
      </c>
      <c r="AK26" s="219">
        <v>11886164.233881494</v>
      </c>
    </row>
    <row r="27" spans="1:37">
      <c r="A27" s="541">
        <v>43191</v>
      </c>
      <c r="B27" s="245">
        <v>344521</v>
      </c>
      <c r="C27" s="142">
        <v>196184</v>
      </c>
      <c r="D27" s="142">
        <v>148337</v>
      </c>
      <c r="E27" s="204">
        <v>344232</v>
      </c>
      <c r="F27" s="142">
        <v>196054</v>
      </c>
      <c r="G27" s="142">
        <v>148178</v>
      </c>
      <c r="H27" s="204">
        <v>289</v>
      </c>
      <c r="I27" s="142">
        <v>130</v>
      </c>
      <c r="J27" s="142">
        <v>159</v>
      </c>
      <c r="K27" s="142">
        <v>3478</v>
      </c>
      <c r="L27" s="142">
        <v>1517</v>
      </c>
      <c r="M27" s="142">
        <v>193262</v>
      </c>
      <c r="N27" s="142">
        <v>97234</v>
      </c>
      <c r="O27" s="142">
        <v>129433</v>
      </c>
      <c r="P27" s="142">
        <v>7189</v>
      </c>
      <c r="Q27" s="142">
        <v>295491</v>
      </c>
      <c r="R27" s="204">
        <v>327690</v>
      </c>
      <c r="S27" s="205">
        <v>1449529.8550940719</v>
      </c>
      <c r="T27" s="221">
        <v>3012869</v>
      </c>
      <c r="U27" s="218">
        <v>1926311</v>
      </c>
      <c r="V27" s="218">
        <v>1086558</v>
      </c>
      <c r="W27" s="220">
        <v>3011373</v>
      </c>
      <c r="X27" s="218">
        <v>1925236</v>
      </c>
      <c r="Y27" s="218">
        <v>1086137</v>
      </c>
      <c r="Z27" s="220">
        <v>1496</v>
      </c>
      <c r="AA27" s="218">
        <v>1075</v>
      </c>
      <c r="AB27" s="218">
        <v>421</v>
      </c>
      <c r="AC27" s="218">
        <v>25905</v>
      </c>
      <c r="AD27" s="218">
        <v>13132</v>
      </c>
      <c r="AE27" s="218">
        <v>1482197</v>
      </c>
      <c r="AF27" s="218">
        <v>508243</v>
      </c>
      <c r="AG27" s="218">
        <v>675455</v>
      </c>
      <c r="AH27" s="218">
        <v>44814</v>
      </c>
      <c r="AI27" s="218">
        <v>2029477</v>
      </c>
      <c r="AJ27" s="220">
        <v>2196689</v>
      </c>
      <c r="AK27" s="219">
        <v>11872308.401463527</v>
      </c>
    </row>
    <row r="28" spans="1:37">
      <c r="A28" s="541">
        <v>43160</v>
      </c>
      <c r="B28" s="245">
        <v>344040</v>
      </c>
      <c r="C28" s="142">
        <v>195410</v>
      </c>
      <c r="D28" s="142">
        <v>148630</v>
      </c>
      <c r="E28" s="204">
        <v>343766</v>
      </c>
      <c r="F28" s="142">
        <v>195292</v>
      </c>
      <c r="G28" s="142">
        <v>148474</v>
      </c>
      <c r="H28" s="204">
        <v>274</v>
      </c>
      <c r="I28" s="142">
        <v>118</v>
      </c>
      <c r="J28" s="142">
        <v>156</v>
      </c>
      <c r="K28" s="142">
        <v>3466</v>
      </c>
      <c r="L28" s="142">
        <v>1515</v>
      </c>
      <c r="M28" s="142">
        <v>192928</v>
      </c>
      <c r="N28" s="142">
        <v>97051</v>
      </c>
      <c r="O28" s="142">
        <v>129146</v>
      </c>
      <c r="P28" s="142">
        <v>7189</v>
      </c>
      <c r="Q28" s="142">
        <v>294960</v>
      </c>
      <c r="R28" s="204">
        <v>327055</v>
      </c>
      <c r="S28" s="205">
        <v>1447265.3197374947</v>
      </c>
      <c r="T28" s="221">
        <v>3008240</v>
      </c>
      <c r="U28" s="218">
        <v>1921131</v>
      </c>
      <c r="V28" s="218">
        <v>1087109</v>
      </c>
      <c r="W28" s="220">
        <v>3006828</v>
      </c>
      <c r="X28" s="218">
        <v>1920126</v>
      </c>
      <c r="Y28" s="218">
        <v>1086702</v>
      </c>
      <c r="Z28" s="220">
        <v>1412</v>
      </c>
      <c r="AA28" s="218">
        <v>1005</v>
      </c>
      <c r="AB28" s="218">
        <v>407</v>
      </c>
      <c r="AC28" s="218">
        <v>25835</v>
      </c>
      <c r="AD28" s="218">
        <v>13072</v>
      </c>
      <c r="AE28" s="218">
        <v>1477443</v>
      </c>
      <c r="AF28" s="218">
        <v>506600</v>
      </c>
      <c r="AG28" s="218">
        <v>673141</v>
      </c>
      <c r="AH28" s="218">
        <v>44807</v>
      </c>
      <c r="AI28" s="218">
        <v>2022950</v>
      </c>
      <c r="AJ28" s="220">
        <v>2189491</v>
      </c>
      <c r="AK28" s="219">
        <v>11845750.570462169</v>
      </c>
    </row>
    <row r="29" spans="1:37">
      <c r="A29" s="541">
        <v>43132</v>
      </c>
      <c r="B29" s="245">
        <v>344500</v>
      </c>
      <c r="C29" s="142">
        <v>195787</v>
      </c>
      <c r="D29" s="142">
        <v>148713</v>
      </c>
      <c r="E29" s="204">
        <v>344239</v>
      </c>
      <c r="F29" s="142">
        <v>195670</v>
      </c>
      <c r="G29" s="142">
        <v>148569</v>
      </c>
      <c r="H29" s="204">
        <v>261</v>
      </c>
      <c r="I29" s="142">
        <v>117</v>
      </c>
      <c r="J29" s="142">
        <v>144</v>
      </c>
      <c r="K29" s="142">
        <v>3465</v>
      </c>
      <c r="L29" s="142">
        <v>1510</v>
      </c>
      <c r="M29" s="142">
        <v>187857</v>
      </c>
      <c r="N29" s="142">
        <v>94588</v>
      </c>
      <c r="O29" s="142">
        <v>126556</v>
      </c>
      <c r="P29" s="142">
        <v>7193</v>
      </c>
      <c r="Q29" s="142">
        <v>287420</v>
      </c>
      <c r="R29" s="204">
        <v>319388</v>
      </c>
      <c r="S29" s="205">
        <v>1436624.1472494414</v>
      </c>
      <c r="T29" s="221">
        <v>2998016</v>
      </c>
      <c r="U29" s="218">
        <v>1909934</v>
      </c>
      <c r="V29" s="218">
        <v>1088082</v>
      </c>
      <c r="W29" s="220">
        <v>2996690</v>
      </c>
      <c r="X29" s="218">
        <v>1908988</v>
      </c>
      <c r="Y29" s="218">
        <v>1087702</v>
      </c>
      <c r="Z29" s="220">
        <v>1326</v>
      </c>
      <c r="AA29" s="218">
        <v>946</v>
      </c>
      <c r="AB29" s="218">
        <v>380</v>
      </c>
      <c r="AC29" s="218">
        <v>25798</v>
      </c>
      <c r="AD29" s="218">
        <v>13027</v>
      </c>
      <c r="AE29" s="218">
        <v>1442722</v>
      </c>
      <c r="AF29" s="218">
        <v>491146</v>
      </c>
      <c r="AG29" s="218">
        <v>656969</v>
      </c>
      <c r="AH29" s="218">
        <v>44850</v>
      </c>
      <c r="AI29" s="218">
        <v>1972693</v>
      </c>
      <c r="AJ29" s="220">
        <v>2138516</v>
      </c>
      <c r="AK29" s="219">
        <v>11729175.911751846</v>
      </c>
    </row>
    <row r="30" spans="1:37">
      <c r="A30" s="541">
        <v>43101</v>
      </c>
      <c r="B30" s="245">
        <v>344502</v>
      </c>
      <c r="C30" s="142">
        <v>195932</v>
      </c>
      <c r="D30" s="142">
        <v>148570</v>
      </c>
      <c r="E30" s="204">
        <v>344239</v>
      </c>
      <c r="F30" s="142">
        <v>195812</v>
      </c>
      <c r="G30" s="142">
        <v>148427</v>
      </c>
      <c r="H30" s="204">
        <v>263</v>
      </c>
      <c r="I30" s="142">
        <v>120</v>
      </c>
      <c r="J30" s="142">
        <v>143</v>
      </c>
      <c r="K30" s="142">
        <v>3454</v>
      </c>
      <c r="L30" s="142">
        <v>1505</v>
      </c>
      <c r="M30" s="142">
        <v>187856</v>
      </c>
      <c r="N30" s="142">
        <v>94438</v>
      </c>
      <c r="O30" s="142">
        <v>126345</v>
      </c>
      <c r="P30" s="142">
        <v>7210</v>
      </c>
      <c r="Q30" s="142">
        <v>287253</v>
      </c>
      <c r="R30" s="204">
        <v>319160</v>
      </c>
      <c r="S30" s="205">
        <v>1436378.8945635953</v>
      </c>
      <c r="T30" s="221">
        <v>2990952</v>
      </c>
      <c r="U30" s="218">
        <v>1903835</v>
      </c>
      <c r="V30" s="218">
        <v>1087117</v>
      </c>
      <c r="W30" s="220">
        <v>2989631</v>
      </c>
      <c r="X30" s="218">
        <v>1902893</v>
      </c>
      <c r="Y30" s="218">
        <v>1086738</v>
      </c>
      <c r="Z30" s="220">
        <v>1321</v>
      </c>
      <c r="AA30" s="218">
        <v>942</v>
      </c>
      <c r="AB30" s="218">
        <v>379</v>
      </c>
      <c r="AC30" s="218">
        <v>25773</v>
      </c>
      <c r="AD30" s="218">
        <v>12976</v>
      </c>
      <c r="AE30" s="218">
        <v>1441598</v>
      </c>
      <c r="AF30" s="218">
        <v>489946</v>
      </c>
      <c r="AG30" s="218">
        <v>655235</v>
      </c>
      <c r="AH30" s="218">
        <v>44944</v>
      </c>
      <c r="AI30" s="218">
        <v>1970293</v>
      </c>
      <c r="AJ30" s="220">
        <v>2135582</v>
      </c>
      <c r="AK30" s="219">
        <v>11706014.574908458</v>
      </c>
    </row>
    <row r="31" spans="1:37">
      <c r="A31" s="541">
        <v>43070</v>
      </c>
      <c r="B31" s="245">
        <v>340729</v>
      </c>
      <c r="C31" s="142">
        <v>192450</v>
      </c>
      <c r="D31" s="142">
        <v>148279</v>
      </c>
      <c r="E31" s="204">
        <v>340465</v>
      </c>
      <c r="F31" s="142">
        <v>192330</v>
      </c>
      <c r="G31" s="142">
        <v>148135</v>
      </c>
      <c r="H31" s="204">
        <v>264</v>
      </c>
      <c r="I31" s="142">
        <v>120</v>
      </c>
      <c r="J31" s="142">
        <v>144</v>
      </c>
      <c r="K31" s="142">
        <v>3455</v>
      </c>
      <c r="L31" s="142">
        <v>1506</v>
      </c>
      <c r="M31" s="142">
        <v>187989</v>
      </c>
      <c r="N31" s="142">
        <v>94331</v>
      </c>
      <c r="O31" s="142">
        <v>126168</v>
      </c>
      <c r="P31" s="142">
        <v>7223</v>
      </c>
      <c r="Q31" s="142">
        <v>287281</v>
      </c>
      <c r="R31" s="204">
        <v>319118</v>
      </c>
      <c r="S31" s="205">
        <v>1426009.3317245496</v>
      </c>
      <c r="T31" s="221">
        <v>2987396</v>
      </c>
      <c r="U31" s="218">
        <v>1901220</v>
      </c>
      <c r="V31" s="218">
        <v>1086176</v>
      </c>
      <c r="W31" s="220">
        <v>2986088</v>
      </c>
      <c r="X31" s="218">
        <v>1900290</v>
      </c>
      <c r="Y31" s="218">
        <v>1085798</v>
      </c>
      <c r="Z31" s="220">
        <v>1308</v>
      </c>
      <c r="AA31" s="218">
        <v>930</v>
      </c>
      <c r="AB31" s="218">
        <v>378</v>
      </c>
      <c r="AC31" s="218">
        <v>25750</v>
      </c>
      <c r="AD31" s="218">
        <v>12934</v>
      </c>
      <c r="AE31" s="218">
        <v>1441959</v>
      </c>
      <c r="AF31" s="218">
        <v>489246</v>
      </c>
      <c r="AG31" s="218">
        <v>654003</v>
      </c>
      <c r="AH31" s="218">
        <v>45042</v>
      </c>
      <c r="AI31" s="218">
        <v>1969889</v>
      </c>
      <c r="AJ31" s="220">
        <v>2134646</v>
      </c>
      <c r="AK31" s="219">
        <v>11696483.298995342</v>
      </c>
    </row>
    <row r="32" spans="1:37">
      <c r="A32" s="541">
        <v>43040</v>
      </c>
      <c r="B32" s="245">
        <v>338456</v>
      </c>
      <c r="C32" s="142">
        <v>190786</v>
      </c>
      <c r="D32" s="142">
        <v>147670</v>
      </c>
      <c r="E32" s="204">
        <v>338198</v>
      </c>
      <c r="F32" s="142">
        <v>190671</v>
      </c>
      <c r="G32" s="142">
        <v>147527</v>
      </c>
      <c r="H32" s="204">
        <v>258</v>
      </c>
      <c r="I32" s="142">
        <v>115</v>
      </c>
      <c r="J32" s="142">
        <v>143</v>
      </c>
      <c r="K32" s="142">
        <v>3469</v>
      </c>
      <c r="L32" s="142">
        <v>1481</v>
      </c>
      <c r="M32" s="142">
        <v>188476</v>
      </c>
      <c r="N32" s="142">
        <v>103388</v>
      </c>
      <c r="O32" s="142">
        <v>126045</v>
      </c>
      <c r="P32" s="142">
        <v>7223</v>
      </c>
      <c r="Q32" s="142">
        <v>296814</v>
      </c>
      <c r="R32" s="204">
        <v>319471</v>
      </c>
      <c r="S32" s="205">
        <v>1420463.9826243811</v>
      </c>
      <c r="T32" s="221">
        <v>2980319</v>
      </c>
      <c r="U32" s="218">
        <v>1896117</v>
      </c>
      <c r="V32" s="218">
        <v>1084202</v>
      </c>
      <c r="W32" s="220">
        <v>2979048</v>
      </c>
      <c r="X32" s="218">
        <v>1895222</v>
      </c>
      <c r="Y32" s="218">
        <v>1083826</v>
      </c>
      <c r="Z32" s="220">
        <v>1271</v>
      </c>
      <c r="AA32" s="218">
        <v>895</v>
      </c>
      <c r="AB32" s="218">
        <v>376</v>
      </c>
      <c r="AC32" s="218">
        <v>25730</v>
      </c>
      <c r="AD32" s="218">
        <v>12876</v>
      </c>
      <c r="AE32" s="218">
        <v>1444283</v>
      </c>
      <c r="AF32" s="218">
        <v>528852</v>
      </c>
      <c r="AG32" s="218">
        <v>652710</v>
      </c>
      <c r="AH32" s="218">
        <v>45088</v>
      </c>
      <c r="AI32" s="218">
        <v>2011741</v>
      </c>
      <c r="AJ32" s="220">
        <v>2135599</v>
      </c>
      <c r="AK32" s="219">
        <v>11679575.933732484</v>
      </c>
    </row>
    <row r="33" spans="1:37">
      <c r="A33" s="541">
        <v>43009</v>
      </c>
      <c r="B33" s="245">
        <v>338408</v>
      </c>
      <c r="C33" s="142">
        <v>190743</v>
      </c>
      <c r="D33" s="142">
        <v>147665</v>
      </c>
      <c r="E33" s="204">
        <v>338177</v>
      </c>
      <c r="F33" s="142">
        <v>190646</v>
      </c>
      <c r="G33" s="142">
        <v>147531</v>
      </c>
      <c r="H33" s="204">
        <v>231</v>
      </c>
      <c r="I33" s="142">
        <v>97</v>
      </c>
      <c r="J33" s="142">
        <v>134</v>
      </c>
      <c r="K33" s="142">
        <v>3464</v>
      </c>
      <c r="L33" s="142">
        <v>1474</v>
      </c>
      <c r="M33" s="142">
        <v>188276</v>
      </c>
      <c r="N33" s="142">
        <v>100938</v>
      </c>
      <c r="O33" s="142">
        <v>125965</v>
      </c>
      <c r="P33" s="142">
        <v>7236</v>
      </c>
      <c r="Q33" s="142">
        <v>294152</v>
      </c>
      <c r="R33" s="204">
        <v>319179</v>
      </c>
      <c r="S33" s="205">
        <v>1419855.4984677013</v>
      </c>
      <c r="T33" s="221">
        <v>2977732</v>
      </c>
      <c r="U33" s="218">
        <v>1894744</v>
      </c>
      <c r="V33" s="218">
        <v>1082988</v>
      </c>
      <c r="W33" s="220">
        <v>2976497</v>
      </c>
      <c r="X33" s="218">
        <v>1893876</v>
      </c>
      <c r="Y33" s="218">
        <v>1082621</v>
      </c>
      <c r="Z33" s="220">
        <v>1235</v>
      </c>
      <c r="AA33" s="218">
        <v>868</v>
      </c>
      <c r="AB33" s="218">
        <v>367</v>
      </c>
      <c r="AC33" s="218">
        <v>25614</v>
      </c>
      <c r="AD33" s="218">
        <v>12803</v>
      </c>
      <c r="AE33" s="218">
        <v>1442124</v>
      </c>
      <c r="AF33" s="218">
        <v>513447</v>
      </c>
      <c r="AG33" s="218">
        <v>651114</v>
      </c>
      <c r="AH33" s="218">
        <v>45144</v>
      </c>
      <c r="AI33" s="218">
        <v>1993988</v>
      </c>
      <c r="AJ33" s="220">
        <v>2131655</v>
      </c>
      <c r="AK33" s="219">
        <v>11666744.04658886</v>
      </c>
    </row>
    <row r="34" spans="1:37">
      <c r="A34" s="541">
        <v>42979</v>
      </c>
      <c r="B34" s="245">
        <v>337849</v>
      </c>
      <c r="C34" s="142">
        <v>190222</v>
      </c>
      <c r="D34" s="142">
        <v>147627</v>
      </c>
      <c r="E34" s="204">
        <v>337625</v>
      </c>
      <c r="F34" s="142">
        <v>190128</v>
      </c>
      <c r="G34" s="142">
        <v>147497</v>
      </c>
      <c r="H34" s="204">
        <v>224</v>
      </c>
      <c r="I34" s="142">
        <v>94</v>
      </c>
      <c r="J34" s="142">
        <v>130</v>
      </c>
      <c r="K34" s="142">
        <v>3464</v>
      </c>
      <c r="L34" s="142">
        <v>1470</v>
      </c>
      <c r="M34" s="142">
        <v>187448</v>
      </c>
      <c r="N34" s="142">
        <v>102977</v>
      </c>
      <c r="O34" s="142">
        <v>125660</v>
      </c>
      <c r="P34" s="142">
        <v>7246</v>
      </c>
      <c r="Q34" s="142">
        <v>295359</v>
      </c>
      <c r="R34" s="204">
        <v>318042</v>
      </c>
      <c r="S34" s="205">
        <v>1416473.8790044431</v>
      </c>
      <c r="T34" s="221">
        <v>2965937</v>
      </c>
      <c r="U34" s="218">
        <v>1882926</v>
      </c>
      <c r="V34" s="218">
        <v>1083011</v>
      </c>
      <c r="W34" s="220">
        <v>2964754</v>
      </c>
      <c r="X34" s="218">
        <v>1882101</v>
      </c>
      <c r="Y34" s="218">
        <v>1082653</v>
      </c>
      <c r="Z34" s="220">
        <v>1183</v>
      </c>
      <c r="AA34" s="218">
        <v>825</v>
      </c>
      <c r="AB34" s="218">
        <v>358</v>
      </c>
      <c r="AC34" s="218">
        <v>25543</v>
      </c>
      <c r="AD34" s="218">
        <v>12728</v>
      </c>
      <c r="AE34" s="218">
        <v>1435449</v>
      </c>
      <c r="AF34" s="218">
        <v>525222</v>
      </c>
      <c r="AG34" s="218">
        <v>649040</v>
      </c>
      <c r="AH34" s="218">
        <v>45199</v>
      </c>
      <c r="AI34" s="218">
        <v>1998942</v>
      </c>
      <c r="AJ34" s="220">
        <v>2122760</v>
      </c>
      <c r="AK34" s="219">
        <v>11621172.141700165</v>
      </c>
    </row>
    <row r="35" spans="1:37">
      <c r="A35" s="541">
        <v>42948</v>
      </c>
      <c r="B35" s="245">
        <v>336473</v>
      </c>
      <c r="C35" s="142">
        <v>188858</v>
      </c>
      <c r="D35" s="142">
        <v>147615</v>
      </c>
      <c r="E35" s="204">
        <v>336249</v>
      </c>
      <c r="F35" s="142">
        <v>188764</v>
      </c>
      <c r="G35" s="142">
        <v>147485</v>
      </c>
      <c r="H35" s="204">
        <v>224</v>
      </c>
      <c r="I35" s="142">
        <v>94</v>
      </c>
      <c r="J35" s="142">
        <v>130</v>
      </c>
      <c r="K35" s="142">
        <v>3465</v>
      </c>
      <c r="L35" s="142">
        <v>1469</v>
      </c>
      <c r="M35" s="142">
        <v>186159</v>
      </c>
      <c r="N35" s="142">
        <v>100657</v>
      </c>
      <c r="O35" s="142">
        <v>125733</v>
      </c>
      <c r="P35" s="142">
        <v>7266</v>
      </c>
      <c r="Q35" s="142">
        <v>291750</v>
      </c>
      <c r="R35" s="204">
        <v>316826</v>
      </c>
      <c r="S35" s="205">
        <v>1410372.4039042504</v>
      </c>
      <c r="T35" s="221">
        <v>2961493</v>
      </c>
      <c r="U35" s="218">
        <v>1878221</v>
      </c>
      <c r="V35" s="218">
        <v>1083272</v>
      </c>
      <c r="W35" s="220">
        <v>2960311</v>
      </c>
      <c r="X35" s="218">
        <v>1877397</v>
      </c>
      <c r="Y35" s="218">
        <v>1082914</v>
      </c>
      <c r="Z35" s="220">
        <v>1182</v>
      </c>
      <c r="AA35" s="218">
        <v>824</v>
      </c>
      <c r="AB35" s="218">
        <v>358</v>
      </c>
      <c r="AC35" s="218">
        <v>25540</v>
      </c>
      <c r="AD35" s="218">
        <v>12681</v>
      </c>
      <c r="AE35" s="218">
        <v>1425837</v>
      </c>
      <c r="AF35" s="218">
        <v>511025</v>
      </c>
      <c r="AG35" s="218">
        <v>649166</v>
      </c>
      <c r="AH35" s="218">
        <v>45258</v>
      </c>
      <c r="AI35" s="218">
        <v>1975083</v>
      </c>
      <c r="AJ35" s="220">
        <v>2113224</v>
      </c>
      <c r="AK35" s="219">
        <v>11593840.195915213</v>
      </c>
    </row>
    <row r="36" spans="1:37">
      <c r="A36" s="541">
        <v>42917</v>
      </c>
      <c r="B36" s="245">
        <v>339712</v>
      </c>
      <c r="C36" s="142">
        <v>192217</v>
      </c>
      <c r="D36" s="142">
        <v>147495</v>
      </c>
      <c r="E36" s="204">
        <v>339577</v>
      </c>
      <c r="F36" s="142">
        <v>192122</v>
      </c>
      <c r="G36" s="142">
        <v>147455</v>
      </c>
      <c r="H36" s="204">
        <v>135</v>
      </c>
      <c r="I36" s="142">
        <v>95</v>
      </c>
      <c r="J36" s="142">
        <v>40</v>
      </c>
      <c r="K36" s="142">
        <v>3474</v>
      </c>
      <c r="L36" s="142">
        <v>1464</v>
      </c>
      <c r="M36" s="142">
        <v>185837</v>
      </c>
      <c r="N36" s="142">
        <v>100566</v>
      </c>
      <c r="O36" s="142">
        <v>125677</v>
      </c>
      <c r="P36" s="142">
        <v>7276</v>
      </c>
      <c r="Q36" s="142">
        <v>291341</v>
      </c>
      <c r="R36" s="204">
        <v>316452</v>
      </c>
      <c r="S36" s="205">
        <v>1418698.4060481689</v>
      </c>
      <c r="T36" s="221">
        <v>2976173</v>
      </c>
      <c r="U36" s="218">
        <v>1887997</v>
      </c>
      <c r="V36" s="218">
        <v>1088176</v>
      </c>
      <c r="W36" s="220">
        <v>2975092</v>
      </c>
      <c r="X36" s="218">
        <v>1887116</v>
      </c>
      <c r="Y36" s="218">
        <v>1087976</v>
      </c>
      <c r="Z36" s="220">
        <v>1081</v>
      </c>
      <c r="AA36" s="218">
        <v>881</v>
      </c>
      <c r="AB36" s="218">
        <v>200</v>
      </c>
      <c r="AC36" s="218">
        <v>25529</v>
      </c>
      <c r="AD36" s="218">
        <v>12618</v>
      </c>
      <c r="AE36" s="218">
        <v>1418164</v>
      </c>
      <c r="AF36" s="218">
        <v>509982</v>
      </c>
      <c r="AG36" s="218">
        <v>648744</v>
      </c>
      <c r="AH36" s="218">
        <v>45344</v>
      </c>
      <c r="AI36" s="218">
        <v>1966293</v>
      </c>
      <c r="AJ36" s="220">
        <v>2105055</v>
      </c>
      <c r="AK36" s="219">
        <v>11615653.533178966</v>
      </c>
    </row>
    <row r="37" spans="1:37">
      <c r="A37" s="541">
        <v>42887</v>
      </c>
      <c r="B37" s="245">
        <v>355906</v>
      </c>
      <c r="C37" s="142">
        <v>200141</v>
      </c>
      <c r="D37" s="142">
        <v>155765</v>
      </c>
      <c r="E37" s="204">
        <v>355813</v>
      </c>
      <c r="F37" s="142">
        <v>200088</v>
      </c>
      <c r="G37" s="142">
        <v>155725</v>
      </c>
      <c r="H37" s="204">
        <v>93</v>
      </c>
      <c r="I37" s="142">
        <v>53</v>
      </c>
      <c r="J37" s="142">
        <v>40</v>
      </c>
      <c r="K37" s="142">
        <v>3469</v>
      </c>
      <c r="L37" s="142">
        <v>1462</v>
      </c>
      <c r="M37" s="142">
        <v>185763</v>
      </c>
      <c r="N37" s="142">
        <v>102880</v>
      </c>
      <c r="O37" s="142">
        <v>125687</v>
      </c>
      <c r="P37" s="142">
        <v>7288</v>
      </c>
      <c r="Q37" s="142">
        <v>293574</v>
      </c>
      <c r="R37" s="204">
        <v>316381</v>
      </c>
      <c r="S37" s="205">
        <v>1463371.5805069243</v>
      </c>
      <c r="T37" s="221">
        <v>2977796</v>
      </c>
      <c r="U37" s="218">
        <v>1888117</v>
      </c>
      <c r="V37" s="218">
        <v>1089679</v>
      </c>
      <c r="W37" s="220">
        <v>2976758</v>
      </c>
      <c r="X37" s="218">
        <v>1887279</v>
      </c>
      <c r="Y37" s="218">
        <v>1089479</v>
      </c>
      <c r="Z37" s="220">
        <v>1038</v>
      </c>
      <c r="AA37" s="218">
        <v>838</v>
      </c>
      <c r="AB37" s="218">
        <v>200</v>
      </c>
      <c r="AC37" s="218">
        <v>25495</v>
      </c>
      <c r="AD37" s="218">
        <v>12578</v>
      </c>
      <c r="AE37" s="218">
        <v>1414311</v>
      </c>
      <c r="AF37" s="218">
        <v>522952</v>
      </c>
      <c r="AG37" s="218">
        <v>647853</v>
      </c>
      <c r="AH37" s="218">
        <v>45420</v>
      </c>
      <c r="AI37" s="218">
        <v>1975336</v>
      </c>
      <c r="AJ37" s="220">
        <v>2100237</v>
      </c>
      <c r="AK37" s="219">
        <v>11598055.097664457</v>
      </c>
    </row>
    <row r="38" spans="1:37">
      <c r="A38" s="541">
        <v>42856</v>
      </c>
      <c r="B38" s="245">
        <v>340472</v>
      </c>
      <c r="C38" s="142">
        <v>191548</v>
      </c>
      <c r="D38" s="142">
        <v>148924</v>
      </c>
      <c r="E38" s="204">
        <v>340376</v>
      </c>
      <c r="F38" s="142">
        <v>191489</v>
      </c>
      <c r="G38" s="142">
        <v>148887</v>
      </c>
      <c r="H38" s="204">
        <v>96</v>
      </c>
      <c r="I38" s="142">
        <v>59</v>
      </c>
      <c r="J38" s="142">
        <v>37</v>
      </c>
      <c r="K38" s="142">
        <v>3465</v>
      </c>
      <c r="L38" s="142">
        <v>1463</v>
      </c>
      <c r="M38" s="142">
        <v>185618</v>
      </c>
      <c r="N38" s="142">
        <v>102638</v>
      </c>
      <c r="O38" s="142">
        <v>125363</v>
      </c>
      <c r="P38" s="142">
        <v>7285</v>
      </c>
      <c r="Q38" s="142">
        <v>293184</v>
      </c>
      <c r="R38" s="204">
        <v>315909</v>
      </c>
      <c r="S38" s="205">
        <v>1420061.8605494236</v>
      </c>
      <c r="T38" s="221">
        <v>2971405</v>
      </c>
      <c r="U38" s="218">
        <v>1883284</v>
      </c>
      <c r="V38" s="218">
        <v>1088121</v>
      </c>
      <c r="W38" s="220">
        <v>2970555</v>
      </c>
      <c r="X38" s="218">
        <v>1882582</v>
      </c>
      <c r="Y38" s="218">
        <v>1087973</v>
      </c>
      <c r="Z38" s="220">
        <v>850</v>
      </c>
      <c r="AA38" s="218">
        <v>702</v>
      </c>
      <c r="AB38" s="218">
        <v>148</v>
      </c>
      <c r="AC38" s="218">
        <v>25426</v>
      </c>
      <c r="AD38" s="218">
        <v>12496</v>
      </c>
      <c r="AE38" s="218">
        <v>1409258</v>
      </c>
      <c r="AF38" s="218">
        <v>521063</v>
      </c>
      <c r="AG38" s="218">
        <v>645575</v>
      </c>
      <c r="AH38" s="218">
        <v>45459</v>
      </c>
      <c r="AI38" s="218">
        <v>1968243</v>
      </c>
      <c r="AJ38" s="220">
        <v>2092755</v>
      </c>
      <c r="AK38" s="219">
        <v>11574939.154342758</v>
      </c>
    </row>
    <row r="39" spans="1:37">
      <c r="A39" s="541">
        <v>42826</v>
      </c>
      <c r="B39" s="245">
        <v>340930</v>
      </c>
      <c r="C39" s="142">
        <v>191791</v>
      </c>
      <c r="D39" s="142">
        <v>149139</v>
      </c>
      <c r="E39" s="204">
        <v>340834</v>
      </c>
      <c r="F39" s="142">
        <v>191732</v>
      </c>
      <c r="G39" s="142">
        <v>149102</v>
      </c>
      <c r="H39" s="204">
        <v>96</v>
      </c>
      <c r="I39" s="142">
        <v>59</v>
      </c>
      <c r="J39" s="142">
        <v>37</v>
      </c>
      <c r="K39" s="142">
        <v>3472</v>
      </c>
      <c r="L39" s="142">
        <v>1448</v>
      </c>
      <c r="M39" s="142">
        <v>185258</v>
      </c>
      <c r="N39" s="142">
        <v>100009</v>
      </c>
      <c r="O39" s="142">
        <v>124948</v>
      </c>
      <c r="P39" s="142">
        <v>7297</v>
      </c>
      <c r="Q39" s="142">
        <v>290187</v>
      </c>
      <c r="R39" s="204">
        <v>315126</v>
      </c>
      <c r="S39" s="205">
        <v>1420234.432625798</v>
      </c>
      <c r="T39" s="221">
        <v>2970797</v>
      </c>
      <c r="U39" s="218">
        <v>1881794</v>
      </c>
      <c r="V39" s="218">
        <v>1089003</v>
      </c>
      <c r="W39" s="220">
        <v>2969930</v>
      </c>
      <c r="X39" s="218">
        <v>1881076</v>
      </c>
      <c r="Y39" s="218">
        <v>1088854</v>
      </c>
      <c r="Z39" s="220">
        <v>867</v>
      </c>
      <c r="AA39" s="218">
        <v>718</v>
      </c>
      <c r="AB39" s="218">
        <v>149</v>
      </c>
      <c r="AC39" s="218">
        <v>25373</v>
      </c>
      <c r="AD39" s="218">
        <v>12403</v>
      </c>
      <c r="AE39" s="218">
        <v>1400866</v>
      </c>
      <c r="AF39" s="218">
        <v>504810</v>
      </c>
      <c r="AG39" s="218">
        <v>642420</v>
      </c>
      <c r="AH39" s="218">
        <v>45550</v>
      </c>
      <c r="AI39" s="218">
        <v>1943452</v>
      </c>
      <c r="AJ39" s="220">
        <v>2081062</v>
      </c>
      <c r="AK39" s="219">
        <v>11548442.795283843</v>
      </c>
    </row>
    <row r="40" spans="1:37">
      <c r="A40" s="541">
        <v>42795</v>
      </c>
      <c r="B40" s="245">
        <v>341853</v>
      </c>
      <c r="C40" s="142">
        <v>192623</v>
      </c>
      <c r="D40" s="142">
        <v>149230</v>
      </c>
      <c r="E40" s="204">
        <v>341757</v>
      </c>
      <c r="F40" s="142">
        <v>192564</v>
      </c>
      <c r="G40" s="142">
        <v>149193</v>
      </c>
      <c r="H40" s="204">
        <v>96</v>
      </c>
      <c r="I40" s="142">
        <v>59</v>
      </c>
      <c r="J40" s="142">
        <v>37</v>
      </c>
      <c r="K40" s="142">
        <v>3469</v>
      </c>
      <c r="L40" s="142">
        <v>1436</v>
      </c>
      <c r="M40" s="142">
        <v>184866</v>
      </c>
      <c r="N40" s="142">
        <v>100040</v>
      </c>
      <c r="O40" s="142">
        <v>124992</v>
      </c>
      <c r="P40" s="142">
        <v>7315</v>
      </c>
      <c r="Q40" s="142">
        <v>289811</v>
      </c>
      <c r="R40" s="204">
        <v>314763</v>
      </c>
      <c r="S40" s="205">
        <v>1422077.5027653344</v>
      </c>
      <c r="T40" s="221">
        <v>2971678</v>
      </c>
      <c r="U40" s="218">
        <v>1882323</v>
      </c>
      <c r="V40" s="218">
        <v>1089355</v>
      </c>
      <c r="W40" s="220">
        <v>2970810</v>
      </c>
      <c r="X40" s="218">
        <v>1881604</v>
      </c>
      <c r="Y40" s="218">
        <v>1089206</v>
      </c>
      <c r="Z40" s="220">
        <v>868</v>
      </c>
      <c r="AA40" s="218">
        <v>719</v>
      </c>
      <c r="AB40" s="218">
        <v>149</v>
      </c>
      <c r="AC40" s="218">
        <v>25341</v>
      </c>
      <c r="AD40" s="218">
        <v>12341</v>
      </c>
      <c r="AE40" s="218">
        <v>1387975</v>
      </c>
      <c r="AF40" s="218">
        <v>504400</v>
      </c>
      <c r="AG40" s="218">
        <v>641944</v>
      </c>
      <c r="AH40" s="218">
        <v>45558</v>
      </c>
      <c r="AI40" s="218">
        <v>1930057</v>
      </c>
      <c r="AJ40" s="220">
        <v>2067601</v>
      </c>
      <c r="AK40" s="219">
        <v>11514050.37184432</v>
      </c>
    </row>
    <row r="41" spans="1:37">
      <c r="A41" s="541">
        <v>42767</v>
      </c>
      <c r="B41" s="245">
        <v>342012</v>
      </c>
      <c r="C41" s="142">
        <v>192596</v>
      </c>
      <c r="D41" s="142">
        <v>149416</v>
      </c>
      <c r="E41" s="204">
        <v>341916</v>
      </c>
      <c r="F41" s="142">
        <v>192537</v>
      </c>
      <c r="G41" s="142">
        <v>149379</v>
      </c>
      <c r="H41" s="204">
        <v>96</v>
      </c>
      <c r="I41" s="142">
        <v>59</v>
      </c>
      <c r="J41" s="142">
        <v>37</v>
      </c>
      <c r="K41" s="142">
        <v>3476</v>
      </c>
      <c r="L41" s="142">
        <v>1387</v>
      </c>
      <c r="M41" s="142">
        <v>184497</v>
      </c>
      <c r="N41" s="142">
        <v>99811</v>
      </c>
      <c r="O41" s="142">
        <v>124768</v>
      </c>
      <c r="P41" s="142">
        <v>7338</v>
      </c>
      <c r="Q41" s="142">
        <v>289171</v>
      </c>
      <c r="R41" s="204">
        <v>314128</v>
      </c>
      <c r="S41" s="205">
        <v>1421516.4451210855</v>
      </c>
      <c r="T41" s="221">
        <v>2966104</v>
      </c>
      <c r="U41" s="218">
        <v>1877517</v>
      </c>
      <c r="V41" s="218">
        <v>1088587</v>
      </c>
      <c r="W41" s="220">
        <v>2965218</v>
      </c>
      <c r="X41" s="218">
        <v>1876785</v>
      </c>
      <c r="Y41" s="218">
        <v>1088433</v>
      </c>
      <c r="Z41" s="220">
        <v>886</v>
      </c>
      <c r="AA41" s="218">
        <v>732</v>
      </c>
      <c r="AB41" s="218">
        <v>154</v>
      </c>
      <c r="AC41" s="218">
        <v>25302</v>
      </c>
      <c r="AD41" s="218">
        <v>12239</v>
      </c>
      <c r="AE41" s="218">
        <v>1378443</v>
      </c>
      <c r="AF41" s="218">
        <v>502946</v>
      </c>
      <c r="AG41" s="218">
        <v>640487</v>
      </c>
      <c r="AH41" s="218">
        <v>45623</v>
      </c>
      <c r="AI41" s="218">
        <v>1918930</v>
      </c>
      <c r="AJ41" s="220">
        <v>2056471</v>
      </c>
      <c r="AK41" s="219">
        <v>11481767.746979589</v>
      </c>
    </row>
    <row r="42" spans="1:37">
      <c r="A42" s="541">
        <v>42736</v>
      </c>
      <c r="B42" s="245">
        <v>342806</v>
      </c>
      <c r="C42" s="142">
        <v>193335</v>
      </c>
      <c r="D42" s="142">
        <v>149471</v>
      </c>
      <c r="E42" s="204">
        <v>342712</v>
      </c>
      <c r="F42" s="142">
        <v>193277</v>
      </c>
      <c r="G42" s="142">
        <v>149435</v>
      </c>
      <c r="H42" s="204">
        <v>94</v>
      </c>
      <c r="I42" s="142">
        <v>58</v>
      </c>
      <c r="J42" s="142">
        <v>36</v>
      </c>
      <c r="K42" s="142">
        <v>3481</v>
      </c>
      <c r="L42" s="142">
        <v>1383</v>
      </c>
      <c r="M42" s="142">
        <v>184414</v>
      </c>
      <c r="N42" s="142">
        <v>99759</v>
      </c>
      <c r="O42" s="142">
        <v>124741</v>
      </c>
      <c r="P42" s="142">
        <v>7360</v>
      </c>
      <c r="Q42" s="142">
        <v>289037</v>
      </c>
      <c r="R42" s="204">
        <v>314019</v>
      </c>
      <c r="S42" s="205">
        <v>1423536.7689538738</v>
      </c>
      <c r="T42" s="221">
        <v>2971096</v>
      </c>
      <c r="U42" s="218">
        <v>1881438</v>
      </c>
      <c r="V42" s="218">
        <v>1089658</v>
      </c>
      <c r="W42" s="220">
        <v>2970210</v>
      </c>
      <c r="X42" s="218">
        <v>1880703</v>
      </c>
      <c r="Y42" s="218">
        <v>1089507</v>
      </c>
      <c r="Z42" s="220">
        <v>886</v>
      </c>
      <c r="AA42" s="218">
        <v>735</v>
      </c>
      <c r="AB42" s="218">
        <v>151</v>
      </c>
      <c r="AC42" s="218">
        <v>25278</v>
      </c>
      <c r="AD42" s="218">
        <v>12200</v>
      </c>
      <c r="AE42" s="218">
        <v>1375786</v>
      </c>
      <c r="AF42" s="218">
        <v>501916</v>
      </c>
      <c r="AG42" s="218">
        <v>639265</v>
      </c>
      <c r="AH42" s="218">
        <v>45732</v>
      </c>
      <c r="AI42" s="218">
        <v>1915180</v>
      </c>
      <c r="AJ42" s="220">
        <v>2052529</v>
      </c>
      <c r="AK42" s="219">
        <v>11491821.246957907</v>
      </c>
    </row>
    <row r="43" spans="1:37">
      <c r="A43" s="541">
        <v>42705</v>
      </c>
      <c r="B43" s="245">
        <v>343552</v>
      </c>
      <c r="C43" s="142">
        <v>193868</v>
      </c>
      <c r="D43" s="142">
        <v>149684</v>
      </c>
      <c r="E43" s="204">
        <v>343453</v>
      </c>
      <c r="F43" s="142">
        <v>193807</v>
      </c>
      <c r="G43" s="142">
        <v>149646</v>
      </c>
      <c r="H43" s="204">
        <v>99</v>
      </c>
      <c r="I43" s="142">
        <v>61</v>
      </c>
      <c r="J43" s="142">
        <v>38</v>
      </c>
      <c r="K43" s="142">
        <v>3473</v>
      </c>
      <c r="L43" s="142">
        <v>1384</v>
      </c>
      <c r="M43" s="142">
        <v>184383</v>
      </c>
      <c r="N43" s="142">
        <v>99726</v>
      </c>
      <c r="O43" s="142">
        <v>124715</v>
      </c>
      <c r="P43" s="142">
        <v>7378</v>
      </c>
      <c r="Q43" s="142">
        <v>288966</v>
      </c>
      <c r="R43" s="204">
        <v>313955</v>
      </c>
      <c r="S43" s="205">
        <v>1425501.7485991747</v>
      </c>
      <c r="T43" s="221">
        <v>2982548</v>
      </c>
      <c r="U43" s="218">
        <v>1891033</v>
      </c>
      <c r="V43" s="218">
        <v>1091515</v>
      </c>
      <c r="W43" s="220">
        <v>2981646</v>
      </c>
      <c r="X43" s="218">
        <v>1890284</v>
      </c>
      <c r="Y43" s="218">
        <v>1091362</v>
      </c>
      <c r="Z43" s="220">
        <v>902</v>
      </c>
      <c r="AA43" s="218">
        <v>749</v>
      </c>
      <c r="AB43" s="218">
        <v>153</v>
      </c>
      <c r="AC43" s="218">
        <v>25260</v>
      </c>
      <c r="AD43" s="218">
        <v>12170</v>
      </c>
      <c r="AE43" s="218">
        <v>1374998</v>
      </c>
      <c r="AF43" s="218">
        <v>501538</v>
      </c>
      <c r="AG43" s="218">
        <v>638813</v>
      </c>
      <c r="AH43" s="218">
        <v>45828</v>
      </c>
      <c r="AI43" s="218">
        <v>1913966</v>
      </c>
      <c r="AJ43" s="220">
        <v>2051241</v>
      </c>
      <c r="AK43" s="219">
        <v>11520218.23155186</v>
      </c>
    </row>
    <row r="44" spans="1:37">
      <c r="A44" s="541">
        <v>42675</v>
      </c>
      <c r="B44" s="245">
        <v>345379</v>
      </c>
      <c r="C44" s="142">
        <v>195273</v>
      </c>
      <c r="D44" s="142">
        <v>150106</v>
      </c>
      <c r="E44" s="204">
        <v>345277</v>
      </c>
      <c r="F44" s="142">
        <v>195211</v>
      </c>
      <c r="G44" s="142">
        <v>150066</v>
      </c>
      <c r="H44" s="204">
        <v>102</v>
      </c>
      <c r="I44" s="142">
        <v>62</v>
      </c>
      <c r="J44" s="142">
        <v>40</v>
      </c>
      <c r="K44" s="142">
        <v>3472</v>
      </c>
      <c r="L44" s="142">
        <v>1376</v>
      </c>
      <c r="M44" s="142">
        <v>184242</v>
      </c>
      <c r="N44" s="142">
        <v>99410</v>
      </c>
      <c r="O44" s="142">
        <v>124300</v>
      </c>
      <c r="P44" s="142">
        <v>7389</v>
      </c>
      <c r="Q44" s="142">
        <v>288500</v>
      </c>
      <c r="R44" s="204">
        <v>313390</v>
      </c>
      <c r="S44" s="205">
        <v>1429862.61648111</v>
      </c>
      <c r="T44" s="221">
        <v>2986386</v>
      </c>
      <c r="U44" s="218">
        <v>1895123</v>
      </c>
      <c r="V44" s="218">
        <v>1091263</v>
      </c>
      <c r="W44" s="220">
        <v>2985474</v>
      </c>
      <c r="X44" s="218">
        <v>1894366</v>
      </c>
      <c r="Y44" s="218">
        <v>1091108</v>
      </c>
      <c r="Z44" s="220">
        <v>912</v>
      </c>
      <c r="AA44" s="218">
        <v>757</v>
      </c>
      <c r="AB44" s="218">
        <v>155</v>
      </c>
      <c r="AC44" s="218">
        <v>25261</v>
      </c>
      <c r="AD44" s="218">
        <v>12126</v>
      </c>
      <c r="AE44" s="218">
        <v>1372913</v>
      </c>
      <c r="AF44" s="218">
        <v>499555</v>
      </c>
      <c r="AG44" s="218">
        <v>636148</v>
      </c>
      <c r="AH44" s="218">
        <v>45881</v>
      </c>
      <c r="AI44" s="218">
        <v>1909855</v>
      </c>
      <c r="AJ44" s="220">
        <v>2046448</v>
      </c>
      <c r="AK44" s="219">
        <v>11522286.067625366</v>
      </c>
    </row>
    <row r="45" spans="1:37">
      <c r="A45" s="541">
        <v>42644</v>
      </c>
      <c r="B45" s="245">
        <v>346108</v>
      </c>
      <c r="C45" s="142">
        <v>195867</v>
      </c>
      <c r="D45" s="142">
        <v>150241</v>
      </c>
      <c r="E45" s="204"/>
      <c r="F45" s="142"/>
      <c r="G45" s="142"/>
      <c r="H45" s="204"/>
      <c r="I45" s="142"/>
      <c r="J45" s="142"/>
      <c r="K45" s="142">
        <v>3485</v>
      </c>
      <c r="L45" s="142">
        <v>1375</v>
      </c>
      <c r="M45" s="142">
        <v>183938</v>
      </c>
      <c r="N45" s="142">
        <v>99200</v>
      </c>
      <c r="O45" s="142">
        <v>124068</v>
      </c>
      <c r="P45" s="142">
        <v>7410</v>
      </c>
      <c r="Q45" s="142">
        <v>287998</v>
      </c>
      <c r="R45" s="204">
        <v>312866</v>
      </c>
      <c r="S45" s="205">
        <v>1431118.4110781937</v>
      </c>
      <c r="T45" s="221">
        <v>2994165</v>
      </c>
      <c r="U45" s="218">
        <v>1899351</v>
      </c>
      <c r="V45" s="218">
        <v>1094814</v>
      </c>
      <c r="W45" s="220"/>
      <c r="X45" s="218"/>
      <c r="Y45" s="218"/>
      <c r="Z45" s="220"/>
      <c r="AA45" s="218"/>
      <c r="AB45" s="218"/>
      <c r="AC45" s="218">
        <v>25232</v>
      </c>
      <c r="AD45" s="218">
        <v>12096</v>
      </c>
      <c r="AE45" s="218">
        <v>1369369</v>
      </c>
      <c r="AF45" s="218">
        <v>497928</v>
      </c>
      <c r="AG45" s="218">
        <v>634316</v>
      </c>
      <c r="AH45" s="218">
        <v>45955</v>
      </c>
      <c r="AI45" s="218">
        <v>1904625</v>
      </c>
      <c r="AJ45" s="220">
        <v>2041013</v>
      </c>
      <c r="AK45" s="219">
        <v>11532557.066264657</v>
      </c>
    </row>
    <row r="46" spans="1:37">
      <c r="A46" s="541">
        <v>42614</v>
      </c>
      <c r="B46" s="245">
        <v>347730</v>
      </c>
      <c r="C46" s="142">
        <v>196679</v>
      </c>
      <c r="D46" s="142">
        <v>151051</v>
      </c>
      <c r="E46" s="204"/>
      <c r="F46" s="142"/>
      <c r="G46" s="142"/>
      <c r="H46" s="204"/>
      <c r="I46" s="142"/>
      <c r="J46" s="142"/>
      <c r="K46" s="142">
        <v>3485</v>
      </c>
      <c r="L46" s="142">
        <v>1372</v>
      </c>
      <c r="M46" s="142">
        <v>182956</v>
      </c>
      <c r="N46" s="142">
        <v>99036</v>
      </c>
      <c r="O46" s="142">
        <v>123898</v>
      </c>
      <c r="P46" s="142">
        <v>7417</v>
      </c>
      <c r="Q46" s="142">
        <v>286849</v>
      </c>
      <c r="R46" s="204">
        <v>311711</v>
      </c>
      <c r="S46" s="205">
        <v>1433627.1797689374</v>
      </c>
      <c r="T46" s="221">
        <v>2992784</v>
      </c>
      <c r="U46" s="218">
        <v>1897728</v>
      </c>
      <c r="V46" s="218">
        <v>1095056</v>
      </c>
      <c r="W46" s="220"/>
      <c r="X46" s="218"/>
      <c r="Y46" s="218"/>
      <c r="Z46" s="220"/>
      <c r="AA46" s="218"/>
      <c r="AB46" s="218"/>
      <c r="AC46" s="218">
        <v>25152</v>
      </c>
      <c r="AD46" s="218">
        <v>12076</v>
      </c>
      <c r="AE46" s="218">
        <v>1362044</v>
      </c>
      <c r="AF46" s="218">
        <v>496479</v>
      </c>
      <c r="AG46" s="218">
        <v>632900</v>
      </c>
      <c r="AH46" s="218">
        <v>46003</v>
      </c>
      <c r="AI46" s="218">
        <v>1895751</v>
      </c>
      <c r="AJ46" s="220">
        <v>2032172</v>
      </c>
      <c r="AK46" s="219">
        <v>11515537.632230021</v>
      </c>
    </row>
    <row r="47" spans="1:37">
      <c r="A47" s="541">
        <v>42583</v>
      </c>
      <c r="B47" s="245">
        <v>351799</v>
      </c>
      <c r="C47" s="142">
        <v>199644</v>
      </c>
      <c r="D47" s="142">
        <v>152155</v>
      </c>
      <c r="E47" s="204"/>
      <c r="F47" s="142"/>
      <c r="G47" s="142"/>
      <c r="H47" s="204"/>
      <c r="I47" s="142"/>
      <c r="J47" s="142"/>
      <c r="K47" s="142">
        <v>3493</v>
      </c>
      <c r="L47" s="142">
        <v>1371</v>
      </c>
      <c r="M47" s="142">
        <v>182392</v>
      </c>
      <c r="N47" s="142">
        <v>99015</v>
      </c>
      <c r="O47" s="142">
        <v>123951</v>
      </c>
      <c r="P47" s="142">
        <v>7423</v>
      </c>
      <c r="Q47" s="142">
        <v>286271</v>
      </c>
      <c r="R47" s="204">
        <v>311207</v>
      </c>
      <c r="S47" s="205">
        <v>1443921.9654758752</v>
      </c>
      <c r="T47" s="221">
        <v>3042243</v>
      </c>
      <c r="U47" s="218">
        <v>1938196</v>
      </c>
      <c r="V47" s="218">
        <v>1104047</v>
      </c>
      <c r="W47" s="220"/>
      <c r="X47" s="218"/>
      <c r="Y47" s="218"/>
      <c r="Z47" s="220"/>
      <c r="AA47" s="218"/>
      <c r="AB47" s="218"/>
      <c r="AC47" s="218">
        <v>25150</v>
      </c>
      <c r="AD47" s="218">
        <v>12073</v>
      </c>
      <c r="AE47" s="218">
        <v>1356404</v>
      </c>
      <c r="AF47" s="218">
        <v>496063</v>
      </c>
      <c r="AG47" s="218">
        <v>632914</v>
      </c>
      <c r="AH47" s="218">
        <v>46033</v>
      </c>
      <c r="AI47" s="218">
        <v>1889690</v>
      </c>
      <c r="AJ47" s="220">
        <v>2026541</v>
      </c>
      <c r="AK47" s="219">
        <v>11635440.361465715</v>
      </c>
    </row>
    <row r="48" spans="1:37">
      <c r="A48" s="541">
        <v>42552</v>
      </c>
      <c r="B48" s="245">
        <v>357075</v>
      </c>
      <c r="C48" s="142">
        <v>204647</v>
      </c>
      <c r="D48" s="142">
        <v>152428</v>
      </c>
      <c r="E48" s="204"/>
      <c r="F48" s="142"/>
      <c r="G48" s="142"/>
      <c r="H48" s="204"/>
      <c r="I48" s="142"/>
      <c r="J48" s="142"/>
      <c r="K48" s="142">
        <v>3504</v>
      </c>
      <c r="L48" s="142">
        <v>1369</v>
      </c>
      <c r="M48" s="142">
        <v>182292</v>
      </c>
      <c r="N48" s="142">
        <v>98928</v>
      </c>
      <c r="O48" s="142">
        <v>123889</v>
      </c>
      <c r="P48" s="142">
        <v>7436</v>
      </c>
      <c r="Q48" s="142">
        <v>286093</v>
      </c>
      <c r="R48" s="204">
        <v>311054</v>
      </c>
      <c r="S48" s="205">
        <v>1458298.6411259891</v>
      </c>
      <c r="T48" s="221">
        <v>3071724</v>
      </c>
      <c r="U48" s="218">
        <v>1966369</v>
      </c>
      <c r="V48" s="218">
        <v>1105355</v>
      </c>
      <c r="W48" s="220"/>
      <c r="X48" s="218"/>
      <c r="Y48" s="218"/>
      <c r="Z48" s="220"/>
      <c r="AA48" s="218"/>
      <c r="AB48" s="218"/>
      <c r="AC48" s="218">
        <v>25160</v>
      </c>
      <c r="AD48" s="218">
        <v>12045</v>
      </c>
      <c r="AE48" s="218">
        <v>1351671</v>
      </c>
      <c r="AF48" s="218">
        <v>495150</v>
      </c>
      <c r="AG48" s="218">
        <v>632494</v>
      </c>
      <c r="AH48" s="218">
        <v>46123</v>
      </c>
      <c r="AI48" s="218">
        <v>1884026</v>
      </c>
      <c r="AJ48" s="220">
        <v>2021370</v>
      </c>
      <c r="AK48" s="219">
        <v>11700584.821194978</v>
      </c>
    </row>
    <row r="49" spans="1:37">
      <c r="A49" s="541">
        <v>42522</v>
      </c>
      <c r="B49" s="245">
        <v>358076</v>
      </c>
      <c r="C49" s="142">
        <v>205592</v>
      </c>
      <c r="D49" s="142">
        <v>152484</v>
      </c>
      <c r="E49" s="204"/>
      <c r="F49" s="142"/>
      <c r="G49" s="142"/>
      <c r="H49" s="204"/>
      <c r="I49" s="142"/>
      <c r="J49" s="142"/>
      <c r="K49" s="142">
        <v>3506</v>
      </c>
      <c r="L49" s="142">
        <v>1371</v>
      </c>
      <c r="M49" s="142">
        <v>182443</v>
      </c>
      <c r="N49" s="142">
        <v>99033</v>
      </c>
      <c r="O49" s="142">
        <v>124079</v>
      </c>
      <c r="P49" s="142">
        <v>7456</v>
      </c>
      <c r="Q49" s="142">
        <v>286353</v>
      </c>
      <c r="R49" s="204">
        <v>311399</v>
      </c>
      <c r="S49" s="205">
        <v>1461545.5427885461</v>
      </c>
      <c r="T49" s="221">
        <v>3083240</v>
      </c>
      <c r="U49" s="218">
        <v>1971471</v>
      </c>
      <c r="V49" s="218">
        <v>1111769</v>
      </c>
      <c r="W49" s="220"/>
      <c r="X49" s="218"/>
      <c r="Y49" s="218"/>
      <c r="Z49" s="220"/>
      <c r="AA49" s="218"/>
      <c r="AB49" s="218"/>
      <c r="AC49" s="218">
        <v>25150</v>
      </c>
      <c r="AD49" s="218">
        <v>12046</v>
      </c>
      <c r="AE49" s="218">
        <v>1351362</v>
      </c>
      <c r="AF49" s="218">
        <v>495433</v>
      </c>
      <c r="AG49" s="218">
        <v>633135</v>
      </c>
      <c r="AH49" s="218">
        <v>46204</v>
      </c>
      <c r="AI49" s="218">
        <v>1883991</v>
      </c>
      <c r="AJ49" s="220">
        <v>2021693</v>
      </c>
      <c r="AK49" s="219">
        <v>11731882.001112022</v>
      </c>
    </row>
    <row r="50" spans="1:37">
      <c r="A50" s="541">
        <v>42491</v>
      </c>
      <c r="B50" s="245">
        <v>354275</v>
      </c>
      <c r="C50" s="142">
        <v>203261</v>
      </c>
      <c r="D50" s="142">
        <v>151014</v>
      </c>
      <c r="E50" s="204"/>
      <c r="F50" s="142"/>
      <c r="G50" s="142"/>
      <c r="H50" s="204"/>
      <c r="I50" s="142"/>
      <c r="J50" s="142"/>
      <c r="K50" s="142">
        <v>3504</v>
      </c>
      <c r="L50" s="142">
        <v>1373</v>
      </c>
      <c r="M50" s="142">
        <v>182388</v>
      </c>
      <c r="N50" s="142">
        <v>98655</v>
      </c>
      <c r="O50" s="142">
        <v>123605</v>
      </c>
      <c r="P50" s="142">
        <v>7468</v>
      </c>
      <c r="Q50" s="142">
        <v>285920</v>
      </c>
      <c r="R50" s="204">
        <v>310870</v>
      </c>
      <c r="S50" s="205">
        <v>1450451.5950452047</v>
      </c>
      <c r="T50" s="221">
        <v>3063975</v>
      </c>
      <c r="U50" s="218">
        <v>1960346</v>
      </c>
      <c r="V50" s="218">
        <v>1103629</v>
      </c>
      <c r="W50" s="220"/>
      <c r="X50" s="218"/>
      <c r="Y50" s="218"/>
      <c r="Z50" s="220"/>
      <c r="AA50" s="218"/>
      <c r="AB50" s="218"/>
      <c r="AC50" s="218">
        <v>25143</v>
      </c>
      <c r="AD50" s="218">
        <v>12018</v>
      </c>
      <c r="AE50" s="218">
        <v>1349901</v>
      </c>
      <c r="AF50" s="218">
        <v>492908</v>
      </c>
      <c r="AG50" s="218">
        <v>629963</v>
      </c>
      <c r="AH50" s="218">
        <v>46255</v>
      </c>
      <c r="AI50" s="218">
        <v>1879970</v>
      </c>
      <c r="AJ50" s="220">
        <v>2017025</v>
      </c>
      <c r="AK50" s="219">
        <v>11672111.568543246</v>
      </c>
    </row>
    <row r="51" spans="1:37">
      <c r="A51" s="541">
        <v>42461</v>
      </c>
      <c r="B51" s="245">
        <v>354562</v>
      </c>
      <c r="C51" s="142">
        <v>203388</v>
      </c>
      <c r="D51" s="142">
        <v>151174</v>
      </c>
      <c r="E51" s="204"/>
      <c r="F51" s="142"/>
      <c r="G51" s="142"/>
      <c r="H51" s="204"/>
      <c r="I51" s="142"/>
      <c r="J51" s="142"/>
      <c r="K51" s="142">
        <v>3503</v>
      </c>
      <c r="L51" s="142">
        <v>1377</v>
      </c>
      <c r="M51" s="142">
        <v>182380</v>
      </c>
      <c r="N51" s="142">
        <v>98525</v>
      </c>
      <c r="O51" s="142">
        <v>125785</v>
      </c>
      <c r="P51" s="142">
        <v>7487</v>
      </c>
      <c r="Q51" s="142">
        <v>285785</v>
      </c>
      <c r="R51" s="204">
        <v>313045</v>
      </c>
      <c r="S51" s="205">
        <v>1453418.2737997179</v>
      </c>
      <c r="T51" s="221">
        <v>3062031</v>
      </c>
      <c r="U51" s="218">
        <v>1957796</v>
      </c>
      <c r="V51" s="218">
        <v>1104235</v>
      </c>
      <c r="W51" s="220"/>
      <c r="X51" s="218"/>
      <c r="Y51" s="218"/>
      <c r="Z51" s="220"/>
      <c r="AA51" s="218"/>
      <c r="AB51" s="218"/>
      <c r="AC51" s="218">
        <v>25110</v>
      </c>
      <c r="AD51" s="218">
        <v>12001</v>
      </c>
      <c r="AE51" s="218">
        <v>1348060</v>
      </c>
      <c r="AF51" s="218">
        <v>491747</v>
      </c>
      <c r="AG51" s="218">
        <v>642480</v>
      </c>
      <c r="AH51" s="218">
        <v>46320</v>
      </c>
      <c r="AI51" s="218">
        <v>1876918</v>
      </c>
      <c r="AJ51" s="220">
        <v>2027651</v>
      </c>
      <c r="AK51" s="219">
        <v>11674397.409092221</v>
      </c>
    </row>
    <row r="52" spans="1:37">
      <c r="A52" s="541">
        <v>42430</v>
      </c>
      <c r="B52" s="245">
        <v>361297</v>
      </c>
      <c r="C52" s="142">
        <v>211390</v>
      </c>
      <c r="D52" s="142">
        <v>149907</v>
      </c>
      <c r="E52" s="204"/>
      <c r="F52" s="142"/>
      <c r="G52" s="142"/>
      <c r="H52" s="204"/>
      <c r="I52" s="142"/>
      <c r="J52" s="142"/>
      <c r="K52" s="142">
        <v>3510</v>
      </c>
      <c r="L52" s="142">
        <v>1379</v>
      </c>
      <c r="M52" s="142">
        <v>182164</v>
      </c>
      <c r="N52" s="142">
        <v>98498</v>
      </c>
      <c r="O52" s="142">
        <v>123472</v>
      </c>
      <c r="P52" s="142">
        <v>7497</v>
      </c>
      <c r="Q52" s="142">
        <v>285551</v>
      </c>
      <c r="R52" s="204">
        <v>310525</v>
      </c>
      <c r="S52" s="205">
        <v>1469368.6517348464</v>
      </c>
      <c r="T52" s="221">
        <v>3068719</v>
      </c>
      <c r="U52" s="218">
        <v>2005067</v>
      </c>
      <c r="V52" s="218">
        <v>1063652</v>
      </c>
      <c r="W52" s="220"/>
      <c r="X52" s="218"/>
      <c r="Y52" s="218"/>
      <c r="Z52" s="220"/>
      <c r="AA52" s="218"/>
      <c r="AB52" s="218"/>
      <c r="AC52" s="218">
        <v>25096</v>
      </c>
      <c r="AD52" s="218">
        <v>11996</v>
      </c>
      <c r="AE52" s="218">
        <v>1345379</v>
      </c>
      <c r="AF52" s="218">
        <v>491138</v>
      </c>
      <c r="AG52" s="218">
        <v>628118</v>
      </c>
      <c r="AH52" s="218">
        <v>46360</v>
      </c>
      <c r="AI52" s="218">
        <v>1873609</v>
      </c>
      <c r="AJ52" s="220">
        <v>2010589</v>
      </c>
      <c r="AK52" s="219">
        <v>11671422.438035972</v>
      </c>
    </row>
    <row r="53" spans="1:37">
      <c r="A53" s="541">
        <v>42401</v>
      </c>
      <c r="B53" s="245">
        <v>355493</v>
      </c>
      <c r="C53" s="142">
        <v>207043</v>
      </c>
      <c r="D53" s="142">
        <v>148450</v>
      </c>
      <c r="E53" s="204"/>
      <c r="F53" s="142"/>
      <c r="G53" s="142"/>
      <c r="H53" s="204"/>
      <c r="I53" s="142"/>
      <c r="J53" s="142"/>
      <c r="K53" s="142">
        <v>3510</v>
      </c>
      <c r="L53" s="142">
        <v>1374</v>
      </c>
      <c r="M53" s="142">
        <v>181873</v>
      </c>
      <c r="N53" s="142">
        <v>98338</v>
      </c>
      <c r="O53" s="142">
        <v>123268</v>
      </c>
      <c r="P53" s="142">
        <v>7513</v>
      </c>
      <c r="Q53" s="142">
        <v>285095</v>
      </c>
      <c r="R53" s="204">
        <v>310025</v>
      </c>
      <c r="S53" s="205">
        <v>1452556.4199502966</v>
      </c>
      <c r="T53" s="221">
        <v>3059263</v>
      </c>
      <c r="U53" s="218">
        <v>1999623</v>
      </c>
      <c r="V53" s="218">
        <v>1059640</v>
      </c>
      <c r="W53" s="220"/>
      <c r="X53" s="218"/>
      <c r="Y53" s="218"/>
      <c r="Z53" s="220"/>
      <c r="AA53" s="218"/>
      <c r="AB53" s="218"/>
      <c r="AC53" s="218">
        <v>25056</v>
      </c>
      <c r="AD53" s="218">
        <v>11973</v>
      </c>
      <c r="AE53" s="218">
        <v>1341708</v>
      </c>
      <c r="AF53" s="218">
        <v>490063</v>
      </c>
      <c r="AG53" s="218">
        <v>626906</v>
      </c>
      <c r="AH53" s="218">
        <v>46431</v>
      </c>
      <c r="AI53" s="218">
        <v>1868800</v>
      </c>
      <c r="AJ53" s="220">
        <v>2005643</v>
      </c>
      <c r="AK53" s="219">
        <v>11635534.698093301</v>
      </c>
    </row>
    <row r="54" spans="1:37">
      <c r="A54" s="541">
        <v>42370</v>
      </c>
      <c r="B54" s="245">
        <v>352799</v>
      </c>
      <c r="C54" s="142">
        <v>206059</v>
      </c>
      <c r="D54" s="142">
        <v>146740</v>
      </c>
      <c r="E54" s="204"/>
      <c r="F54" s="142"/>
      <c r="G54" s="142"/>
      <c r="H54" s="204"/>
      <c r="I54" s="142"/>
      <c r="J54" s="142"/>
      <c r="K54" s="142">
        <v>3504</v>
      </c>
      <c r="L54" s="142">
        <v>1372</v>
      </c>
      <c r="M54" s="142">
        <v>181926</v>
      </c>
      <c r="N54" s="142">
        <v>98189</v>
      </c>
      <c r="O54" s="142">
        <v>123065</v>
      </c>
      <c r="P54" s="142">
        <v>7510</v>
      </c>
      <c r="Q54" s="142">
        <v>284991</v>
      </c>
      <c r="R54" s="204">
        <v>309867</v>
      </c>
      <c r="S54" s="205">
        <v>1444976.3123255682</v>
      </c>
      <c r="T54" s="221">
        <v>3034105</v>
      </c>
      <c r="U54" s="218">
        <v>1986848</v>
      </c>
      <c r="V54" s="218">
        <v>1047257</v>
      </c>
      <c r="W54" s="220"/>
      <c r="X54" s="218"/>
      <c r="Y54" s="218"/>
      <c r="Z54" s="220"/>
      <c r="AA54" s="218"/>
      <c r="AB54" s="218"/>
      <c r="AC54" s="218">
        <v>25055</v>
      </c>
      <c r="AD54" s="218">
        <v>11953</v>
      </c>
      <c r="AE54" s="218">
        <v>1341099</v>
      </c>
      <c r="AF54" s="218">
        <v>488718</v>
      </c>
      <c r="AG54" s="218">
        <v>625211</v>
      </c>
      <c r="AH54" s="218">
        <v>46500</v>
      </c>
      <c r="AI54" s="218">
        <v>1866825</v>
      </c>
      <c r="AJ54" s="220">
        <v>2003318</v>
      </c>
      <c r="AK54" s="219">
        <v>11564814.576149542</v>
      </c>
    </row>
    <row r="55" spans="1:37">
      <c r="A55" s="541">
        <v>42339</v>
      </c>
      <c r="B55" s="245">
        <v>352139</v>
      </c>
      <c r="C55" s="142">
        <v>205712</v>
      </c>
      <c r="D55" s="142">
        <v>146427</v>
      </c>
      <c r="E55" s="204"/>
      <c r="F55" s="142"/>
      <c r="G55" s="142"/>
      <c r="H55" s="204"/>
      <c r="I55" s="142"/>
      <c r="J55" s="142"/>
      <c r="K55" s="142">
        <v>3509</v>
      </c>
      <c r="L55" s="142">
        <v>1374</v>
      </c>
      <c r="M55" s="142">
        <v>181914</v>
      </c>
      <c r="N55" s="142">
        <v>98073</v>
      </c>
      <c r="O55" s="142">
        <v>122924</v>
      </c>
      <c r="P55" s="142">
        <v>7521</v>
      </c>
      <c r="Q55" s="142">
        <v>284870</v>
      </c>
      <c r="R55" s="204">
        <v>309721</v>
      </c>
      <c r="S55" s="205">
        <v>1443003.3863978155</v>
      </c>
      <c r="T55" s="221">
        <v>3032971</v>
      </c>
      <c r="U55" s="218">
        <v>1986441</v>
      </c>
      <c r="V55" s="218">
        <v>1046530</v>
      </c>
      <c r="W55" s="220"/>
      <c r="X55" s="218"/>
      <c r="Y55" s="218"/>
      <c r="Z55" s="220"/>
      <c r="AA55" s="218"/>
      <c r="AB55" s="218"/>
      <c r="AC55" s="218">
        <v>25070</v>
      </c>
      <c r="AD55" s="218">
        <v>11939</v>
      </c>
      <c r="AE55" s="218">
        <v>1340996</v>
      </c>
      <c r="AF55" s="218">
        <v>487978</v>
      </c>
      <c r="AG55" s="218">
        <v>624350</v>
      </c>
      <c r="AH55" s="218">
        <v>46607</v>
      </c>
      <c r="AI55" s="218">
        <v>1865983</v>
      </c>
      <c r="AJ55" s="220">
        <v>2002355</v>
      </c>
      <c r="AK55" s="219">
        <v>11560376.613597926</v>
      </c>
    </row>
    <row r="56" spans="1:37">
      <c r="A56" s="541">
        <v>42309</v>
      </c>
      <c r="B56" s="245">
        <v>347499</v>
      </c>
      <c r="C56" s="142">
        <v>205281</v>
      </c>
      <c r="D56" s="142">
        <v>142218</v>
      </c>
      <c r="E56" s="204"/>
      <c r="F56" s="142"/>
      <c r="G56" s="142"/>
      <c r="H56" s="204"/>
      <c r="I56" s="142"/>
      <c r="J56" s="142"/>
      <c r="K56" s="142">
        <v>3514</v>
      </c>
      <c r="L56" s="142">
        <v>1378</v>
      </c>
      <c r="M56" s="142">
        <v>182031</v>
      </c>
      <c r="N56" s="142">
        <v>97833</v>
      </c>
      <c r="O56" s="142">
        <v>122641</v>
      </c>
      <c r="P56" s="142">
        <v>7535</v>
      </c>
      <c r="Q56" s="142">
        <v>284756</v>
      </c>
      <c r="R56" s="204">
        <v>309564</v>
      </c>
      <c r="S56" s="205">
        <v>1430115.6975350457</v>
      </c>
      <c r="T56" s="221">
        <v>2996123</v>
      </c>
      <c r="U56" s="218">
        <v>1975170</v>
      </c>
      <c r="V56" s="218">
        <v>1020953</v>
      </c>
      <c r="W56" s="220"/>
      <c r="X56" s="218"/>
      <c r="Y56" s="218"/>
      <c r="Z56" s="220"/>
      <c r="AA56" s="218"/>
      <c r="AB56" s="218"/>
      <c r="AC56" s="218">
        <v>25041</v>
      </c>
      <c r="AD56" s="218">
        <v>11901</v>
      </c>
      <c r="AE56" s="218">
        <v>1341536</v>
      </c>
      <c r="AF56" s="218">
        <v>486215</v>
      </c>
      <c r="AG56" s="218">
        <v>622210</v>
      </c>
      <c r="AH56" s="218">
        <v>46662</v>
      </c>
      <c r="AI56" s="218">
        <v>1864693</v>
      </c>
      <c r="AJ56" s="220">
        <v>2000688</v>
      </c>
      <c r="AK56" s="219">
        <v>11460922.297752967</v>
      </c>
    </row>
    <row r="57" spans="1:37">
      <c r="A57" s="541">
        <v>42278</v>
      </c>
      <c r="B57" s="245">
        <v>360410</v>
      </c>
      <c r="C57" s="142">
        <v>213163</v>
      </c>
      <c r="D57" s="142">
        <v>147247</v>
      </c>
      <c r="E57" s="204"/>
      <c r="F57" s="142"/>
      <c r="G57" s="142"/>
      <c r="H57" s="204"/>
      <c r="I57" s="142"/>
      <c r="J57" s="142"/>
      <c r="K57" s="142">
        <v>3507</v>
      </c>
      <c r="L57" s="142">
        <v>1373</v>
      </c>
      <c r="M57" s="142">
        <v>182265</v>
      </c>
      <c r="N57" s="142">
        <v>97433</v>
      </c>
      <c r="O57" s="142">
        <v>122292</v>
      </c>
      <c r="P57" s="142">
        <v>7533</v>
      </c>
      <c r="Q57" s="142">
        <v>284578</v>
      </c>
      <c r="R57" s="204">
        <v>309437</v>
      </c>
      <c r="S57" s="205">
        <v>1465898.0284012796</v>
      </c>
      <c r="T57" s="221">
        <v>3071020</v>
      </c>
      <c r="U57" s="218">
        <v>2017803</v>
      </c>
      <c r="V57" s="218">
        <v>1053217</v>
      </c>
      <c r="W57" s="220"/>
      <c r="X57" s="218"/>
      <c r="Y57" s="218"/>
      <c r="Z57" s="220"/>
      <c r="AA57" s="218"/>
      <c r="AB57" s="218"/>
      <c r="AC57" s="218">
        <v>24970</v>
      </c>
      <c r="AD57" s="218">
        <v>11870</v>
      </c>
      <c r="AE57" s="218">
        <v>1340989</v>
      </c>
      <c r="AF57" s="218">
        <v>484098</v>
      </c>
      <c r="AG57" s="218">
        <v>620787</v>
      </c>
      <c r="AH57" s="218">
        <v>46703</v>
      </c>
      <c r="AI57" s="218">
        <v>1861927</v>
      </c>
      <c r="AJ57" s="220">
        <v>1998616</v>
      </c>
      <c r="AK57" s="219">
        <v>11664106.139926078</v>
      </c>
    </row>
    <row r="58" spans="1:37">
      <c r="A58" s="541">
        <v>42248</v>
      </c>
      <c r="B58" s="245">
        <v>347315</v>
      </c>
      <c r="C58" s="142">
        <v>204920</v>
      </c>
      <c r="D58" s="142">
        <v>142395</v>
      </c>
      <c r="E58" s="204"/>
      <c r="F58" s="142"/>
      <c r="G58" s="142"/>
      <c r="H58" s="204"/>
      <c r="I58" s="142"/>
      <c r="J58" s="142"/>
      <c r="K58" s="142">
        <v>3508</v>
      </c>
      <c r="L58" s="142">
        <v>1373</v>
      </c>
      <c r="M58" s="142">
        <v>181937</v>
      </c>
      <c r="N58" s="142">
        <v>97192</v>
      </c>
      <c r="O58" s="142">
        <v>122036</v>
      </c>
      <c r="P58" s="142">
        <v>7552</v>
      </c>
      <c r="Q58" s="142">
        <v>284010</v>
      </c>
      <c r="R58" s="204">
        <v>308854</v>
      </c>
      <c r="S58" s="205">
        <v>1428802.8235390161</v>
      </c>
      <c r="T58" s="221">
        <v>2967562</v>
      </c>
      <c r="U58" s="218">
        <v>1956869</v>
      </c>
      <c r="V58" s="218">
        <v>1010693</v>
      </c>
      <c r="W58" s="220"/>
      <c r="X58" s="218"/>
      <c r="Y58" s="218"/>
      <c r="Z58" s="220"/>
      <c r="AA58" s="218"/>
      <c r="AB58" s="218"/>
      <c r="AC58" s="218">
        <v>24924</v>
      </c>
      <c r="AD58" s="218">
        <v>11829</v>
      </c>
      <c r="AE58" s="218">
        <v>1337186</v>
      </c>
      <c r="AF58" s="218">
        <v>482146</v>
      </c>
      <c r="AG58" s="218">
        <v>618694</v>
      </c>
      <c r="AH58" s="218">
        <v>46772</v>
      </c>
      <c r="AI58" s="218">
        <v>1856085</v>
      </c>
      <c r="AJ58" s="220">
        <v>1992633</v>
      </c>
      <c r="AK58" s="219">
        <v>11364611.246183606</v>
      </c>
    </row>
    <row r="59" spans="1:37">
      <c r="A59" s="541">
        <v>42217</v>
      </c>
      <c r="B59" s="245">
        <v>345635</v>
      </c>
      <c r="C59" s="142">
        <v>204383</v>
      </c>
      <c r="D59" s="142">
        <v>141252</v>
      </c>
      <c r="E59" s="204"/>
      <c r="F59" s="142"/>
      <c r="G59" s="142"/>
      <c r="H59" s="204"/>
      <c r="I59" s="142"/>
      <c r="J59" s="142"/>
      <c r="K59" s="142">
        <v>3516</v>
      </c>
      <c r="L59" s="142">
        <v>1369</v>
      </c>
      <c r="M59" s="142">
        <v>181519</v>
      </c>
      <c r="N59" s="142">
        <v>97230</v>
      </c>
      <c r="O59" s="142">
        <v>122141</v>
      </c>
      <c r="P59" s="142">
        <v>7567</v>
      </c>
      <c r="Q59" s="142">
        <v>283634</v>
      </c>
      <c r="R59" s="204">
        <v>308545</v>
      </c>
      <c r="S59" s="205">
        <v>1423500.6270714281</v>
      </c>
      <c r="T59" s="221">
        <v>2949836</v>
      </c>
      <c r="U59" s="218">
        <v>1947295</v>
      </c>
      <c r="V59" s="218">
        <v>1002541</v>
      </c>
      <c r="W59" s="220"/>
      <c r="X59" s="218"/>
      <c r="Y59" s="218"/>
      <c r="Z59" s="220"/>
      <c r="AA59" s="218"/>
      <c r="AB59" s="218"/>
      <c r="AC59" s="218">
        <v>24947</v>
      </c>
      <c r="AD59" s="218">
        <v>11817</v>
      </c>
      <c r="AE59" s="218">
        <v>1334848</v>
      </c>
      <c r="AF59" s="218">
        <v>481904</v>
      </c>
      <c r="AG59" s="218">
        <v>618982</v>
      </c>
      <c r="AH59" s="218">
        <v>46829</v>
      </c>
      <c r="AI59" s="218">
        <v>1853516</v>
      </c>
      <c r="AJ59" s="220">
        <v>1990594</v>
      </c>
      <c r="AK59" s="219">
        <v>11312768.218581133</v>
      </c>
    </row>
    <row r="60" spans="1:37">
      <c r="A60" s="541">
        <v>42186</v>
      </c>
      <c r="B60" s="245">
        <v>346618</v>
      </c>
      <c r="C60" s="142">
        <v>205296</v>
      </c>
      <c r="D60" s="142">
        <v>141322</v>
      </c>
      <c r="E60" s="204"/>
      <c r="F60" s="142"/>
      <c r="G60" s="142"/>
      <c r="H60" s="204"/>
      <c r="I60" s="142"/>
      <c r="J60" s="142"/>
      <c r="K60" s="142">
        <v>3524</v>
      </c>
      <c r="L60" s="142">
        <v>1359</v>
      </c>
      <c r="M60" s="142">
        <v>180853</v>
      </c>
      <c r="N60" s="142">
        <v>97184</v>
      </c>
      <c r="O60" s="142">
        <v>122154</v>
      </c>
      <c r="P60" s="142">
        <v>7553</v>
      </c>
      <c r="Q60" s="142">
        <v>282920</v>
      </c>
      <c r="R60" s="204">
        <v>307890</v>
      </c>
      <c r="S60" s="205">
        <v>1425006.5359039945</v>
      </c>
      <c r="T60" s="221">
        <v>2948014</v>
      </c>
      <c r="U60" s="218">
        <v>1946340</v>
      </c>
      <c r="V60" s="218">
        <v>1001674</v>
      </c>
      <c r="W60" s="220"/>
      <c r="X60" s="218"/>
      <c r="Y60" s="218"/>
      <c r="Z60" s="220"/>
      <c r="AA60" s="218"/>
      <c r="AB60" s="218"/>
      <c r="AC60" s="218">
        <v>24921</v>
      </c>
      <c r="AD60" s="218">
        <v>11768</v>
      </c>
      <c r="AE60" s="218">
        <v>1327017</v>
      </c>
      <c r="AF60" s="218">
        <v>481149</v>
      </c>
      <c r="AG60" s="218">
        <v>618807</v>
      </c>
      <c r="AH60" s="218">
        <v>46845</v>
      </c>
      <c r="AI60" s="218">
        <v>1844855</v>
      </c>
      <c r="AJ60" s="220">
        <v>1982513</v>
      </c>
      <c r="AK60" s="219">
        <v>11294757.565981068</v>
      </c>
    </row>
    <row r="61" spans="1:37">
      <c r="A61" s="541">
        <v>42156</v>
      </c>
      <c r="B61" s="245">
        <v>341930</v>
      </c>
      <c r="C61" s="142">
        <v>202921</v>
      </c>
      <c r="D61" s="142">
        <v>139009</v>
      </c>
      <c r="E61" s="204"/>
      <c r="F61" s="142"/>
      <c r="G61" s="142"/>
      <c r="H61" s="204"/>
      <c r="I61" s="142"/>
      <c r="J61" s="142"/>
      <c r="K61" s="142">
        <v>3518</v>
      </c>
      <c r="L61" s="142">
        <v>1360</v>
      </c>
      <c r="M61" s="142">
        <v>180908</v>
      </c>
      <c r="N61" s="142">
        <v>97151</v>
      </c>
      <c r="O61" s="142">
        <v>122177</v>
      </c>
      <c r="P61" s="142">
        <v>7590</v>
      </c>
      <c r="Q61" s="142">
        <v>282937</v>
      </c>
      <c r="R61" s="204">
        <v>307963</v>
      </c>
      <c r="S61" s="205">
        <v>1412144.9760175641</v>
      </c>
      <c r="T61" s="221">
        <v>2936848</v>
      </c>
      <c r="U61" s="218">
        <v>1940317</v>
      </c>
      <c r="V61" s="218">
        <v>996531</v>
      </c>
      <c r="W61" s="220"/>
      <c r="X61" s="218"/>
      <c r="Y61" s="218"/>
      <c r="Z61" s="220"/>
      <c r="AA61" s="218"/>
      <c r="AB61" s="218"/>
      <c r="AC61" s="218">
        <v>24877</v>
      </c>
      <c r="AD61" s="218">
        <v>11736</v>
      </c>
      <c r="AE61" s="218">
        <v>1325989</v>
      </c>
      <c r="AF61" s="218">
        <v>480314</v>
      </c>
      <c r="AG61" s="218">
        <v>618254</v>
      </c>
      <c r="AH61" s="218">
        <v>46938</v>
      </c>
      <c r="AI61" s="218">
        <v>1842916</v>
      </c>
      <c r="AJ61" s="220">
        <v>1980856</v>
      </c>
      <c r="AK61" s="219">
        <v>11261768.734427558</v>
      </c>
    </row>
    <row r="62" spans="1:37">
      <c r="A62" s="541">
        <v>42125</v>
      </c>
      <c r="B62" s="245">
        <v>340524</v>
      </c>
      <c r="C62" s="142">
        <v>202824</v>
      </c>
      <c r="D62" s="142">
        <v>137700</v>
      </c>
      <c r="E62" s="204"/>
      <c r="F62" s="142"/>
      <c r="G62" s="142"/>
      <c r="H62" s="204"/>
      <c r="I62" s="142"/>
      <c r="J62" s="142"/>
      <c r="K62" s="142">
        <v>3515</v>
      </c>
      <c r="L62" s="142">
        <v>1358</v>
      </c>
      <c r="M62" s="142">
        <v>180953</v>
      </c>
      <c r="N62" s="142">
        <v>96982</v>
      </c>
      <c r="O62" s="142">
        <v>122029</v>
      </c>
      <c r="P62" s="142">
        <v>7592</v>
      </c>
      <c r="Q62" s="142">
        <v>282808</v>
      </c>
      <c r="R62" s="204">
        <v>307855</v>
      </c>
      <c r="S62" s="205">
        <v>1408176.7368516193</v>
      </c>
      <c r="T62" s="221">
        <v>2928677</v>
      </c>
      <c r="U62" s="218">
        <v>1938448</v>
      </c>
      <c r="V62" s="218">
        <v>990229</v>
      </c>
      <c r="W62" s="220"/>
      <c r="X62" s="218"/>
      <c r="Y62" s="218"/>
      <c r="Z62" s="220"/>
      <c r="AA62" s="218"/>
      <c r="AB62" s="218"/>
      <c r="AC62" s="218">
        <v>24825</v>
      </c>
      <c r="AD62" s="218">
        <v>11698</v>
      </c>
      <c r="AE62" s="218">
        <v>1324812</v>
      </c>
      <c r="AF62" s="218">
        <v>478845</v>
      </c>
      <c r="AG62" s="218">
        <v>616637</v>
      </c>
      <c r="AH62" s="218">
        <v>46984</v>
      </c>
      <c r="AI62" s="218">
        <v>1840180</v>
      </c>
      <c r="AJ62" s="220">
        <v>1977972</v>
      </c>
      <c r="AK62" s="219">
        <v>11235226.335631547</v>
      </c>
    </row>
    <row r="63" spans="1:37">
      <c r="A63" s="541">
        <v>42095</v>
      </c>
      <c r="B63" s="245">
        <v>340647</v>
      </c>
      <c r="C63" s="142">
        <v>202820</v>
      </c>
      <c r="D63" s="142">
        <v>137827</v>
      </c>
      <c r="E63" s="204"/>
      <c r="F63" s="142"/>
      <c r="G63" s="142"/>
      <c r="H63" s="204"/>
      <c r="I63" s="142"/>
      <c r="J63" s="142"/>
      <c r="K63" s="142">
        <v>3523</v>
      </c>
      <c r="L63" s="142">
        <v>1353</v>
      </c>
      <c r="M63" s="142">
        <v>180640</v>
      </c>
      <c r="N63" s="142">
        <v>96888</v>
      </c>
      <c r="O63" s="142">
        <v>121964</v>
      </c>
      <c r="P63" s="142">
        <v>7611</v>
      </c>
      <c r="Q63" s="142">
        <v>282404</v>
      </c>
      <c r="R63" s="204">
        <v>307480</v>
      </c>
      <c r="S63" s="205">
        <v>1407884.6024773684</v>
      </c>
      <c r="T63" s="221">
        <v>2928695</v>
      </c>
      <c r="U63" s="218">
        <v>1939104</v>
      </c>
      <c r="V63" s="218">
        <v>989591</v>
      </c>
      <c r="W63" s="220"/>
      <c r="X63" s="218"/>
      <c r="Y63" s="218"/>
      <c r="Z63" s="220"/>
      <c r="AA63" s="218"/>
      <c r="AB63" s="218"/>
      <c r="AC63" s="218">
        <v>24812</v>
      </c>
      <c r="AD63" s="218">
        <v>11668</v>
      </c>
      <c r="AE63" s="218">
        <v>1321666</v>
      </c>
      <c r="AF63" s="218">
        <v>477632</v>
      </c>
      <c r="AG63" s="218">
        <v>615439</v>
      </c>
      <c r="AH63" s="218">
        <v>47059</v>
      </c>
      <c r="AI63" s="218">
        <v>1835778</v>
      </c>
      <c r="AJ63" s="220">
        <v>1973585</v>
      </c>
      <c r="AK63" s="219">
        <v>11226145.609988557</v>
      </c>
    </row>
    <row r="64" spans="1:37">
      <c r="A64" s="541">
        <v>42064</v>
      </c>
      <c r="B64" s="245">
        <v>340900</v>
      </c>
      <c r="C64" s="142">
        <v>202859</v>
      </c>
      <c r="D64" s="142">
        <v>138041</v>
      </c>
      <c r="E64" s="204"/>
      <c r="F64" s="142"/>
      <c r="G64" s="142"/>
      <c r="H64" s="204"/>
      <c r="I64" s="142"/>
      <c r="J64" s="142"/>
      <c r="K64" s="142">
        <v>3531</v>
      </c>
      <c r="L64" s="142">
        <v>1355</v>
      </c>
      <c r="M64" s="142">
        <v>180427</v>
      </c>
      <c r="N64" s="142">
        <v>96731</v>
      </c>
      <c r="O64" s="142">
        <v>121783</v>
      </c>
      <c r="P64" s="142">
        <v>7620</v>
      </c>
      <c r="Q64" s="142">
        <v>282044</v>
      </c>
      <c r="R64" s="204">
        <v>307096</v>
      </c>
      <c r="S64" s="205">
        <v>1408036.4289189423</v>
      </c>
      <c r="T64" s="221">
        <v>2926533</v>
      </c>
      <c r="U64" s="218">
        <v>1937529</v>
      </c>
      <c r="V64" s="218">
        <v>989004</v>
      </c>
      <c r="W64" s="220"/>
      <c r="X64" s="218"/>
      <c r="Y64" s="218"/>
      <c r="Z64" s="220"/>
      <c r="AA64" s="218"/>
      <c r="AB64" s="218"/>
      <c r="AC64" s="218">
        <v>24771</v>
      </c>
      <c r="AD64" s="218">
        <v>11640</v>
      </c>
      <c r="AE64" s="218">
        <v>1318581</v>
      </c>
      <c r="AF64" s="218">
        <v>476239</v>
      </c>
      <c r="AG64" s="218">
        <v>613715</v>
      </c>
      <c r="AH64" s="218">
        <v>47139</v>
      </c>
      <c r="AI64" s="218">
        <v>1831231</v>
      </c>
      <c r="AJ64" s="220">
        <v>1968707</v>
      </c>
      <c r="AK64" s="219">
        <v>11211150.528720725</v>
      </c>
    </row>
    <row r="65" spans="1:37">
      <c r="A65" s="541">
        <v>42036</v>
      </c>
      <c r="B65" s="245">
        <v>340871</v>
      </c>
      <c r="C65" s="142">
        <v>202635</v>
      </c>
      <c r="D65" s="142">
        <v>138236</v>
      </c>
      <c r="E65" s="204"/>
      <c r="F65" s="142"/>
      <c r="G65" s="142"/>
      <c r="H65" s="204"/>
      <c r="I65" s="142"/>
      <c r="J65" s="142"/>
      <c r="K65" s="142">
        <v>3533</v>
      </c>
      <c r="L65" s="142">
        <v>1350</v>
      </c>
      <c r="M65" s="142">
        <v>180289</v>
      </c>
      <c r="N65" s="142">
        <v>96557</v>
      </c>
      <c r="O65" s="142">
        <v>121571</v>
      </c>
      <c r="P65" s="142">
        <v>7630</v>
      </c>
      <c r="Q65" s="142">
        <v>281729</v>
      </c>
      <c r="R65" s="204">
        <v>306743</v>
      </c>
      <c r="S65" s="205">
        <v>1407483.7006617733</v>
      </c>
      <c r="T65" s="221">
        <v>2929385</v>
      </c>
      <c r="U65" s="218">
        <v>1938662</v>
      </c>
      <c r="V65" s="218">
        <v>990723</v>
      </c>
      <c r="W65" s="220"/>
      <c r="X65" s="218"/>
      <c r="Y65" s="218"/>
      <c r="Z65" s="220"/>
      <c r="AA65" s="218"/>
      <c r="AB65" s="218"/>
      <c r="AC65" s="218">
        <v>24747</v>
      </c>
      <c r="AD65" s="218">
        <v>11592</v>
      </c>
      <c r="AE65" s="218">
        <v>1315477</v>
      </c>
      <c r="AF65" s="218">
        <v>474761</v>
      </c>
      <c r="AG65" s="218">
        <v>612030</v>
      </c>
      <c r="AH65" s="218">
        <v>47170</v>
      </c>
      <c r="AI65" s="218">
        <v>1826577</v>
      </c>
      <c r="AJ65" s="220">
        <v>1963846</v>
      </c>
      <c r="AK65" s="219">
        <v>11209526.952014294</v>
      </c>
    </row>
    <row r="66" spans="1:37">
      <c r="A66" s="541">
        <v>42005</v>
      </c>
      <c r="B66" s="245">
        <v>341386</v>
      </c>
      <c r="C66" s="142">
        <v>203350</v>
      </c>
      <c r="D66" s="142">
        <v>138036</v>
      </c>
      <c r="E66" s="204"/>
      <c r="F66" s="142"/>
      <c r="G66" s="142"/>
      <c r="H66" s="204"/>
      <c r="I66" s="142"/>
      <c r="J66" s="142"/>
      <c r="K66" s="142">
        <v>3538</v>
      </c>
      <c r="L66" s="142">
        <v>1344</v>
      </c>
      <c r="M66" s="142">
        <v>180178</v>
      </c>
      <c r="N66" s="142">
        <v>96412</v>
      </c>
      <c r="O66" s="142">
        <v>121416</v>
      </c>
      <c r="P66" s="142">
        <v>7643</v>
      </c>
      <c r="Q66" s="142">
        <v>281472</v>
      </c>
      <c r="R66" s="204">
        <v>306476</v>
      </c>
      <c r="S66" s="205">
        <v>1408547.7639414966</v>
      </c>
      <c r="T66" s="221">
        <v>2926680</v>
      </c>
      <c r="U66" s="218">
        <v>1939375</v>
      </c>
      <c r="V66" s="218">
        <v>987305</v>
      </c>
      <c r="W66" s="220"/>
      <c r="X66" s="218"/>
      <c r="Y66" s="218"/>
      <c r="Z66" s="220"/>
      <c r="AA66" s="218"/>
      <c r="AB66" s="218"/>
      <c r="AC66" s="218">
        <v>24709</v>
      </c>
      <c r="AD66" s="218">
        <v>11559</v>
      </c>
      <c r="AE66" s="218">
        <v>1313846</v>
      </c>
      <c r="AF66" s="218">
        <v>473708</v>
      </c>
      <c r="AG66" s="218">
        <v>610818</v>
      </c>
      <c r="AH66" s="218">
        <v>47261</v>
      </c>
      <c r="AI66" s="218">
        <v>1823822</v>
      </c>
      <c r="AJ66" s="220">
        <v>1960932</v>
      </c>
      <c r="AK66" s="219">
        <v>11195016.079739995</v>
      </c>
    </row>
    <row r="67" spans="1:37">
      <c r="A67" s="541">
        <v>41974</v>
      </c>
      <c r="B67" s="245">
        <v>340277</v>
      </c>
      <c r="C67" s="142">
        <v>202934</v>
      </c>
      <c r="D67" s="142">
        <v>137343</v>
      </c>
      <c r="E67" s="204"/>
      <c r="F67" s="142"/>
      <c r="G67" s="142"/>
      <c r="H67" s="204"/>
      <c r="I67" s="142"/>
      <c r="J67" s="142"/>
      <c r="K67" s="142">
        <v>3546</v>
      </c>
      <c r="L67" s="142">
        <v>1344</v>
      </c>
      <c r="M67" s="142">
        <v>180161</v>
      </c>
      <c r="N67" s="142">
        <v>96296</v>
      </c>
      <c r="O67" s="142">
        <v>121301</v>
      </c>
      <c r="P67" s="142">
        <v>7654</v>
      </c>
      <c r="Q67" s="142">
        <v>281347</v>
      </c>
      <c r="R67" s="204">
        <v>306352</v>
      </c>
      <c r="S67" s="205">
        <v>1405351.4577802252</v>
      </c>
      <c r="T67" s="221">
        <v>2910148</v>
      </c>
      <c r="U67" s="218">
        <v>1931312</v>
      </c>
      <c r="V67" s="218">
        <v>978836</v>
      </c>
      <c r="W67" s="220"/>
      <c r="X67" s="218"/>
      <c r="Y67" s="218"/>
      <c r="Z67" s="220"/>
      <c r="AA67" s="218"/>
      <c r="AB67" s="218"/>
      <c r="AC67" s="218">
        <v>24688</v>
      </c>
      <c r="AD67" s="218">
        <v>11536</v>
      </c>
      <c r="AE67" s="218">
        <v>1312681</v>
      </c>
      <c r="AF67" s="218">
        <v>472590</v>
      </c>
      <c r="AG67" s="218">
        <v>609496</v>
      </c>
      <c r="AH67" s="218">
        <v>47336</v>
      </c>
      <c r="AI67" s="218">
        <v>1821495</v>
      </c>
      <c r="AJ67" s="220">
        <v>1958401</v>
      </c>
      <c r="AK67" s="219">
        <v>11147192.001740105</v>
      </c>
    </row>
    <row r="68" spans="1:37">
      <c r="A68" s="541">
        <v>41944</v>
      </c>
      <c r="B68" s="245">
        <v>342376</v>
      </c>
      <c r="C68" s="142">
        <v>203694</v>
      </c>
      <c r="D68" s="142">
        <v>138682</v>
      </c>
      <c r="E68" s="204"/>
      <c r="F68" s="142"/>
      <c r="G68" s="142"/>
      <c r="H68" s="204"/>
      <c r="I68" s="142"/>
      <c r="J68" s="142"/>
      <c r="K68" s="142">
        <v>3549</v>
      </c>
      <c r="L68" s="142">
        <v>1340</v>
      </c>
      <c r="M68" s="142">
        <v>180099</v>
      </c>
      <c r="N68" s="142">
        <v>95994</v>
      </c>
      <c r="O68" s="142">
        <v>120918</v>
      </c>
      <c r="P68" s="142">
        <v>7664</v>
      </c>
      <c r="Q68" s="142">
        <v>280982</v>
      </c>
      <c r="R68" s="204">
        <v>305906</v>
      </c>
      <c r="S68" s="205">
        <v>1410661.0780787207</v>
      </c>
      <c r="T68" s="221">
        <v>2929226</v>
      </c>
      <c r="U68" s="218">
        <v>1941535</v>
      </c>
      <c r="V68" s="218">
        <v>987691</v>
      </c>
      <c r="W68" s="220"/>
      <c r="X68" s="218"/>
      <c r="Y68" s="218"/>
      <c r="Z68" s="220"/>
      <c r="AA68" s="218"/>
      <c r="AB68" s="218"/>
      <c r="AC68" s="218">
        <v>24664</v>
      </c>
      <c r="AD68" s="218">
        <v>11499</v>
      </c>
      <c r="AE68" s="218">
        <v>1312735</v>
      </c>
      <c r="AF68" s="218">
        <v>470630</v>
      </c>
      <c r="AG68" s="218">
        <v>607060</v>
      </c>
      <c r="AH68" s="218">
        <v>47374</v>
      </c>
      <c r="AI68" s="218">
        <v>1819528</v>
      </c>
      <c r="AJ68" s="220">
        <v>1955958</v>
      </c>
      <c r="AK68" s="219">
        <v>11197214.762986051</v>
      </c>
    </row>
    <row r="69" spans="1:37">
      <c r="A69" s="541">
        <v>41913</v>
      </c>
      <c r="B69" s="245">
        <v>339149</v>
      </c>
      <c r="C69" s="142">
        <v>202634</v>
      </c>
      <c r="D69" s="142">
        <v>136515</v>
      </c>
      <c r="E69" s="204"/>
      <c r="F69" s="142"/>
      <c r="G69" s="142"/>
      <c r="H69" s="204"/>
      <c r="I69" s="142"/>
      <c r="J69" s="142"/>
      <c r="K69" s="142">
        <v>3555</v>
      </c>
      <c r="L69" s="142">
        <v>1341</v>
      </c>
      <c r="M69" s="142">
        <v>179980</v>
      </c>
      <c r="N69" s="142">
        <v>95798</v>
      </c>
      <c r="O69" s="142">
        <v>120729</v>
      </c>
      <c r="P69" s="142">
        <v>7657</v>
      </c>
      <c r="Q69" s="142">
        <v>280674</v>
      </c>
      <c r="R69" s="204">
        <v>305605</v>
      </c>
      <c r="S69" s="205">
        <v>1401339.7356167978</v>
      </c>
      <c r="T69" s="221">
        <v>2908367</v>
      </c>
      <c r="U69" s="218">
        <v>1929825</v>
      </c>
      <c r="V69" s="218">
        <v>978542</v>
      </c>
      <c r="W69" s="220"/>
      <c r="X69" s="218"/>
      <c r="Y69" s="218"/>
      <c r="Z69" s="220"/>
      <c r="AA69" s="218"/>
      <c r="AB69" s="218"/>
      <c r="AC69" s="218">
        <v>24627</v>
      </c>
      <c r="AD69" s="218">
        <v>11468</v>
      </c>
      <c r="AE69" s="218">
        <v>1311526</v>
      </c>
      <c r="AF69" s="218">
        <v>469013</v>
      </c>
      <c r="AG69" s="218">
        <v>605390</v>
      </c>
      <c r="AH69" s="218">
        <v>47424</v>
      </c>
      <c r="AI69" s="218">
        <v>1816634</v>
      </c>
      <c r="AJ69" s="220">
        <v>1953011</v>
      </c>
      <c r="AK69" s="219">
        <v>11131302.150833491</v>
      </c>
    </row>
    <row r="70" spans="1:37">
      <c r="A70" s="541">
        <v>41883</v>
      </c>
      <c r="B70" s="245">
        <v>337542</v>
      </c>
      <c r="C70" s="142">
        <v>201343</v>
      </c>
      <c r="D70" s="142">
        <v>136199</v>
      </c>
      <c r="E70" s="204"/>
      <c r="F70" s="142"/>
      <c r="G70" s="142"/>
      <c r="H70" s="204"/>
      <c r="I70" s="142"/>
      <c r="J70" s="142"/>
      <c r="K70" s="142">
        <v>3555</v>
      </c>
      <c r="L70" s="142">
        <v>1341</v>
      </c>
      <c r="M70" s="142">
        <v>179778</v>
      </c>
      <c r="N70" s="142">
        <v>95703</v>
      </c>
      <c r="O70" s="142">
        <v>120682</v>
      </c>
      <c r="P70" s="142">
        <v>7672</v>
      </c>
      <c r="Q70" s="142">
        <v>280377</v>
      </c>
      <c r="R70" s="204">
        <v>305356</v>
      </c>
      <c r="S70" s="205">
        <v>1396474.6319878302</v>
      </c>
      <c r="T70" s="221">
        <v>2879940</v>
      </c>
      <c r="U70" s="218">
        <v>1914138</v>
      </c>
      <c r="V70" s="218">
        <v>965802</v>
      </c>
      <c r="W70" s="220"/>
      <c r="X70" s="218"/>
      <c r="Y70" s="218"/>
      <c r="Z70" s="220"/>
      <c r="AA70" s="218"/>
      <c r="AB70" s="218"/>
      <c r="AC70" s="218">
        <v>24594</v>
      </c>
      <c r="AD70" s="218">
        <v>11449</v>
      </c>
      <c r="AE70" s="218">
        <v>1309131</v>
      </c>
      <c r="AF70" s="218">
        <v>468021</v>
      </c>
      <c r="AG70" s="218">
        <v>604737</v>
      </c>
      <c r="AH70" s="218">
        <v>47481</v>
      </c>
      <c r="AI70" s="218">
        <v>1813195</v>
      </c>
      <c r="AJ70" s="220">
        <v>1949911</v>
      </c>
      <c r="AK70" s="219">
        <v>11041639.039577233</v>
      </c>
    </row>
    <row r="71" spans="1:37">
      <c r="A71" s="541">
        <v>41852</v>
      </c>
      <c r="B71" s="245">
        <v>335622</v>
      </c>
      <c r="C71" s="142">
        <v>200049</v>
      </c>
      <c r="D71" s="142">
        <v>135573</v>
      </c>
      <c r="E71" s="204"/>
      <c r="F71" s="142"/>
      <c r="G71" s="142"/>
      <c r="H71" s="204"/>
      <c r="I71" s="142"/>
      <c r="J71" s="142"/>
      <c r="K71" s="142">
        <v>3556</v>
      </c>
      <c r="L71" s="142">
        <v>1338</v>
      </c>
      <c r="M71" s="142">
        <v>179518</v>
      </c>
      <c r="N71" s="142">
        <v>95546</v>
      </c>
      <c r="O71" s="142">
        <v>120568</v>
      </c>
      <c r="P71" s="142">
        <v>7689</v>
      </c>
      <c r="Q71" s="142">
        <v>279958</v>
      </c>
      <c r="R71" s="204">
        <v>304980</v>
      </c>
      <c r="S71" s="205">
        <v>1390565.0978212082</v>
      </c>
      <c r="T71" s="221">
        <v>2859563</v>
      </c>
      <c r="U71" s="218">
        <v>1900064</v>
      </c>
      <c r="V71" s="218">
        <v>959499</v>
      </c>
      <c r="W71" s="220"/>
      <c r="X71" s="218"/>
      <c r="Y71" s="218"/>
      <c r="Z71" s="220"/>
      <c r="AA71" s="218"/>
      <c r="AB71" s="218"/>
      <c r="AC71" s="218">
        <v>24567</v>
      </c>
      <c r="AD71" s="218">
        <v>11423</v>
      </c>
      <c r="AE71" s="218">
        <v>1306458</v>
      </c>
      <c r="AF71" s="218">
        <v>466696</v>
      </c>
      <c r="AG71" s="218">
        <v>603796</v>
      </c>
      <c r="AH71" s="218">
        <v>47562</v>
      </c>
      <c r="AI71" s="218">
        <v>1809144</v>
      </c>
      <c r="AJ71" s="220">
        <v>1946244</v>
      </c>
      <c r="AK71" s="219">
        <v>10980614.296174362</v>
      </c>
    </row>
    <row r="72" spans="1:37">
      <c r="A72" s="541">
        <v>41821</v>
      </c>
      <c r="B72" s="245">
        <v>336305</v>
      </c>
      <c r="C72" s="142">
        <v>200432</v>
      </c>
      <c r="D72" s="142">
        <v>135873</v>
      </c>
      <c r="E72" s="204"/>
      <c r="F72" s="142"/>
      <c r="G72" s="142"/>
      <c r="H72" s="204"/>
      <c r="I72" s="142"/>
      <c r="J72" s="142"/>
      <c r="K72" s="142">
        <v>3562</v>
      </c>
      <c r="L72" s="142">
        <v>1332</v>
      </c>
      <c r="M72" s="142">
        <v>179000</v>
      </c>
      <c r="N72" s="142">
        <v>95528</v>
      </c>
      <c r="O72" s="142">
        <v>120589</v>
      </c>
      <c r="P72" s="142">
        <v>7697</v>
      </c>
      <c r="Q72" s="142">
        <v>279422</v>
      </c>
      <c r="R72" s="204">
        <v>304483</v>
      </c>
      <c r="S72" s="205">
        <v>1391525.2402135755</v>
      </c>
      <c r="T72" s="221">
        <v>2864800</v>
      </c>
      <c r="U72" s="218">
        <v>1904491</v>
      </c>
      <c r="V72" s="218">
        <v>960309</v>
      </c>
      <c r="W72" s="220"/>
      <c r="X72" s="218"/>
      <c r="Y72" s="218"/>
      <c r="Z72" s="220"/>
      <c r="AA72" s="218"/>
      <c r="AB72" s="218"/>
      <c r="AC72" s="218">
        <v>24554</v>
      </c>
      <c r="AD72" s="218">
        <v>11375</v>
      </c>
      <c r="AE72" s="218">
        <v>1301518</v>
      </c>
      <c r="AF72" s="218">
        <v>466238</v>
      </c>
      <c r="AG72" s="218">
        <v>603895</v>
      </c>
      <c r="AH72" s="218">
        <v>47622</v>
      </c>
      <c r="AI72" s="218">
        <v>1803685</v>
      </c>
      <c r="AJ72" s="220">
        <v>1941342</v>
      </c>
      <c r="AK72" s="219">
        <v>10988776.735236589</v>
      </c>
    </row>
    <row r="73" spans="1:37">
      <c r="A73" s="541">
        <v>41791</v>
      </c>
      <c r="B73" s="245">
        <v>337048</v>
      </c>
      <c r="C73" s="142">
        <v>202658</v>
      </c>
      <c r="D73" s="142">
        <v>134390</v>
      </c>
      <c r="E73" s="204"/>
      <c r="F73" s="142"/>
      <c r="G73" s="142"/>
      <c r="H73" s="204"/>
      <c r="I73" s="142"/>
      <c r="J73" s="142"/>
      <c r="K73" s="142">
        <v>3567</v>
      </c>
      <c r="L73" s="142">
        <v>1327</v>
      </c>
      <c r="M73" s="142">
        <v>179087</v>
      </c>
      <c r="N73" s="142">
        <v>95386</v>
      </c>
      <c r="O73" s="142">
        <v>120476</v>
      </c>
      <c r="P73" s="142">
        <v>7710</v>
      </c>
      <c r="Q73" s="142">
        <v>279367</v>
      </c>
      <c r="R73" s="204">
        <v>304457</v>
      </c>
      <c r="S73" s="205">
        <v>1393628.160087398</v>
      </c>
      <c r="T73" s="221">
        <v>2852087</v>
      </c>
      <c r="U73" s="218">
        <v>1897715</v>
      </c>
      <c r="V73" s="218">
        <v>954372</v>
      </c>
      <c r="W73" s="220"/>
      <c r="X73" s="218"/>
      <c r="Y73" s="218"/>
      <c r="Z73" s="220"/>
      <c r="AA73" s="218"/>
      <c r="AB73" s="218"/>
      <c r="AC73" s="218">
        <v>24544</v>
      </c>
      <c r="AD73" s="218">
        <v>11344</v>
      </c>
      <c r="AE73" s="218">
        <v>1301180</v>
      </c>
      <c r="AF73" s="218">
        <v>465128</v>
      </c>
      <c r="AG73" s="218">
        <v>603130</v>
      </c>
      <c r="AH73" s="218">
        <v>47687</v>
      </c>
      <c r="AI73" s="218">
        <v>1802196</v>
      </c>
      <c r="AJ73" s="220">
        <v>1940198</v>
      </c>
      <c r="AK73" s="219">
        <v>10954314.781608805</v>
      </c>
    </row>
    <row r="74" spans="1:37">
      <c r="A74" s="541">
        <v>41760</v>
      </c>
      <c r="B74" s="245">
        <v>333983</v>
      </c>
      <c r="C74" s="142">
        <v>201625</v>
      </c>
      <c r="D74" s="142">
        <v>132358</v>
      </c>
      <c r="E74" s="204"/>
      <c r="F74" s="142"/>
      <c r="G74" s="142"/>
      <c r="H74" s="204"/>
      <c r="I74" s="142"/>
      <c r="J74" s="142"/>
      <c r="K74" s="142">
        <v>3574</v>
      </c>
      <c r="L74" s="142">
        <v>1326</v>
      </c>
      <c r="M74" s="142">
        <v>179114</v>
      </c>
      <c r="N74" s="142">
        <v>95106</v>
      </c>
      <c r="O74" s="142">
        <v>120158</v>
      </c>
      <c r="P74" s="142">
        <v>7722</v>
      </c>
      <c r="Q74" s="142">
        <v>279120</v>
      </c>
      <c r="R74" s="204">
        <v>304172</v>
      </c>
      <c r="S74" s="205">
        <v>1384891.8125109714</v>
      </c>
      <c r="T74" s="221">
        <v>2849314</v>
      </c>
      <c r="U74" s="218">
        <v>1899471</v>
      </c>
      <c r="V74" s="218">
        <v>949843</v>
      </c>
      <c r="W74" s="220"/>
      <c r="X74" s="218"/>
      <c r="Y74" s="218"/>
      <c r="Z74" s="220"/>
      <c r="AA74" s="218"/>
      <c r="AB74" s="218"/>
      <c r="AC74" s="218">
        <v>24546</v>
      </c>
      <c r="AD74" s="218">
        <v>11298</v>
      </c>
      <c r="AE74" s="218">
        <v>1300493</v>
      </c>
      <c r="AF74" s="218">
        <v>463171</v>
      </c>
      <c r="AG74" s="218">
        <v>600713</v>
      </c>
      <c r="AH74" s="218">
        <v>47748</v>
      </c>
      <c r="AI74" s="218">
        <v>1799508</v>
      </c>
      <c r="AJ74" s="220">
        <v>1937050</v>
      </c>
      <c r="AK74" s="219">
        <v>10941851.209412109</v>
      </c>
    </row>
    <row r="75" spans="1:37">
      <c r="A75" s="541">
        <v>41730</v>
      </c>
      <c r="B75" s="245">
        <v>333527</v>
      </c>
      <c r="C75" s="142">
        <v>201268</v>
      </c>
      <c r="D75" s="142">
        <v>132259</v>
      </c>
      <c r="E75" s="204"/>
      <c r="F75" s="142"/>
      <c r="G75" s="142"/>
      <c r="H75" s="204"/>
      <c r="I75" s="142"/>
      <c r="J75" s="142"/>
      <c r="K75" s="142">
        <v>3572</v>
      </c>
      <c r="L75" s="142">
        <v>1326</v>
      </c>
      <c r="M75" s="142">
        <v>178979</v>
      </c>
      <c r="N75" s="142">
        <v>94877</v>
      </c>
      <c r="O75" s="142">
        <v>119873</v>
      </c>
      <c r="P75" s="142">
        <v>7737</v>
      </c>
      <c r="Q75" s="142">
        <v>278754</v>
      </c>
      <c r="R75" s="204">
        <v>303750</v>
      </c>
      <c r="S75" s="205">
        <v>1383092.2746776878</v>
      </c>
      <c r="T75" s="221">
        <v>2844868</v>
      </c>
      <c r="U75" s="218">
        <v>1897223</v>
      </c>
      <c r="V75" s="218">
        <v>947645</v>
      </c>
      <c r="W75" s="220"/>
      <c r="X75" s="218"/>
      <c r="Y75" s="218"/>
      <c r="Z75" s="220"/>
      <c r="AA75" s="218"/>
      <c r="AB75" s="218"/>
      <c r="AC75" s="218">
        <v>24483</v>
      </c>
      <c r="AD75" s="218">
        <v>11281</v>
      </c>
      <c r="AE75" s="218">
        <v>1298700</v>
      </c>
      <c r="AF75" s="218">
        <v>461602</v>
      </c>
      <c r="AG75" s="218">
        <v>598738</v>
      </c>
      <c r="AH75" s="218">
        <v>47899</v>
      </c>
      <c r="AI75" s="218">
        <v>1796066</v>
      </c>
      <c r="AJ75" s="220">
        <v>1933202</v>
      </c>
      <c r="AK75" s="219">
        <v>10923847.398417039</v>
      </c>
    </row>
    <row r="76" spans="1:37">
      <c r="A76" s="541">
        <v>41699</v>
      </c>
      <c r="B76" s="245">
        <v>334651</v>
      </c>
      <c r="C76" s="142">
        <v>202001</v>
      </c>
      <c r="D76" s="142">
        <v>132650</v>
      </c>
      <c r="E76" s="204"/>
      <c r="F76" s="142"/>
      <c r="G76" s="142"/>
      <c r="H76" s="204"/>
      <c r="I76" s="142"/>
      <c r="J76" s="142"/>
      <c r="K76" s="142">
        <v>3572</v>
      </c>
      <c r="L76" s="142">
        <v>1319</v>
      </c>
      <c r="M76" s="142">
        <v>178806</v>
      </c>
      <c r="N76" s="142">
        <v>94791</v>
      </c>
      <c r="O76" s="142">
        <v>119796</v>
      </c>
      <c r="P76" s="142">
        <v>7730</v>
      </c>
      <c r="Q76" s="142">
        <v>278488</v>
      </c>
      <c r="R76" s="204">
        <v>303493</v>
      </c>
      <c r="S76" s="205">
        <v>1385791.639177772</v>
      </c>
      <c r="T76" s="221">
        <v>2849623</v>
      </c>
      <c r="U76" s="218">
        <v>1900314</v>
      </c>
      <c r="V76" s="218">
        <v>949309</v>
      </c>
      <c r="W76" s="220"/>
      <c r="X76" s="218"/>
      <c r="Y76" s="218"/>
      <c r="Z76" s="220"/>
      <c r="AA76" s="218"/>
      <c r="AB76" s="218"/>
      <c r="AC76" s="218">
        <v>24487</v>
      </c>
      <c r="AD76" s="218">
        <v>11243</v>
      </c>
      <c r="AE76" s="218">
        <v>1296586</v>
      </c>
      <c r="AF76" s="218">
        <v>460825</v>
      </c>
      <c r="AG76" s="218">
        <v>597953</v>
      </c>
      <c r="AH76" s="218">
        <v>47845</v>
      </c>
      <c r="AI76" s="218">
        <v>1793141</v>
      </c>
      <c r="AJ76" s="220">
        <v>1930269</v>
      </c>
      <c r="AK76" s="219">
        <v>10931734.55569857</v>
      </c>
    </row>
    <row r="77" spans="1:37">
      <c r="A77" s="541">
        <v>41671</v>
      </c>
      <c r="B77" s="245">
        <v>332890</v>
      </c>
      <c r="C77" s="142">
        <v>201289</v>
      </c>
      <c r="D77" s="142">
        <v>131601</v>
      </c>
      <c r="E77" s="204"/>
      <c r="F77" s="142"/>
      <c r="G77" s="142"/>
      <c r="H77" s="204"/>
      <c r="I77" s="142"/>
      <c r="J77" s="142"/>
      <c r="K77" s="142">
        <v>3571</v>
      </c>
      <c r="L77" s="142">
        <v>1317</v>
      </c>
      <c r="M77" s="142">
        <v>178545</v>
      </c>
      <c r="N77" s="142">
        <v>94624</v>
      </c>
      <c r="O77" s="142">
        <v>119631</v>
      </c>
      <c r="P77" s="142">
        <v>7749</v>
      </c>
      <c r="Q77" s="142">
        <v>278057</v>
      </c>
      <c r="R77" s="204">
        <v>303064</v>
      </c>
      <c r="S77" s="205">
        <v>1380266.9172574917</v>
      </c>
      <c r="T77" s="221">
        <v>2836699</v>
      </c>
      <c r="U77" s="218">
        <v>1893574</v>
      </c>
      <c r="V77" s="218">
        <v>943125</v>
      </c>
      <c r="W77" s="220"/>
      <c r="X77" s="218"/>
      <c r="Y77" s="218"/>
      <c r="Z77" s="220"/>
      <c r="AA77" s="218"/>
      <c r="AB77" s="218"/>
      <c r="AC77" s="218">
        <v>24457</v>
      </c>
      <c r="AD77" s="218">
        <v>11215</v>
      </c>
      <c r="AE77" s="218">
        <v>1293968</v>
      </c>
      <c r="AF77" s="218">
        <v>459705</v>
      </c>
      <c r="AG77" s="218">
        <v>596653</v>
      </c>
      <c r="AH77" s="218">
        <v>47910</v>
      </c>
      <c r="AI77" s="218">
        <v>1789345</v>
      </c>
      <c r="AJ77" s="220">
        <v>1926293</v>
      </c>
      <c r="AK77" s="219">
        <v>10891335.83895875</v>
      </c>
    </row>
    <row r="78" spans="1:37">
      <c r="A78" s="541">
        <v>41640</v>
      </c>
      <c r="B78" s="245">
        <v>334851</v>
      </c>
      <c r="C78" s="142">
        <v>202029</v>
      </c>
      <c r="D78" s="142">
        <v>132822</v>
      </c>
      <c r="E78" s="204"/>
      <c r="F78" s="142"/>
      <c r="G78" s="142"/>
      <c r="H78" s="204"/>
      <c r="I78" s="142"/>
      <c r="J78" s="142"/>
      <c r="K78" s="142">
        <v>3575</v>
      </c>
      <c r="L78" s="142">
        <v>1303</v>
      </c>
      <c r="M78" s="142">
        <v>178424</v>
      </c>
      <c r="N78" s="142">
        <v>94330</v>
      </c>
      <c r="O78" s="142">
        <v>119190</v>
      </c>
      <c r="P78" s="142">
        <v>8390</v>
      </c>
      <c r="Q78" s="142">
        <v>277632</v>
      </c>
      <c r="R78" s="204">
        <v>302492</v>
      </c>
      <c r="S78" s="205">
        <v>1385006.9661676204</v>
      </c>
      <c r="T78" s="221">
        <v>2838873</v>
      </c>
      <c r="U78" s="218">
        <v>1892144</v>
      </c>
      <c r="V78" s="218">
        <v>946729</v>
      </c>
      <c r="W78" s="220"/>
      <c r="X78" s="218"/>
      <c r="Y78" s="218"/>
      <c r="Z78" s="220"/>
      <c r="AA78" s="218"/>
      <c r="AB78" s="218"/>
      <c r="AC78" s="218">
        <v>24463</v>
      </c>
      <c r="AD78" s="218">
        <v>11151</v>
      </c>
      <c r="AE78" s="218">
        <v>1293198</v>
      </c>
      <c r="AF78" s="218">
        <v>457970</v>
      </c>
      <c r="AG78" s="218">
        <v>594266</v>
      </c>
      <c r="AH78" s="218">
        <v>47941</v>
      </c>
      <c r="AI78" s="218">
        <v>1786782</v>
      </c>
      <c r="AJ78" s="220">
        <v>1923078</v>
      </c>
      <c r="AK78" s="219">
        <v>10889996.173060397</v>
      </c>
    </row>
    <row r="79" spans="1:37">
      <c r="A79" s="541">
        <v>41609</v>
      </c>
      <c r="B79" s="245">
        <v>333352</v>
      </c>
      <c r="C79" s="142"/>
      <c r="D79" s="142"/>
      <c r="E79" s="204"/>
      <c r="F79" s="142"/>
      <c r="G79" s="142"/>
      <c r="H79" s="204"/>
      <c r="I79" s="142"/>
      <c r="J79" s="142"/>
      <c r="K79" s="142">
        <v>3661</v>
      </c>
      <c r="L79" s="142">
        <v>793</v>
      </c>
      <c r="M79" s="142">
        <v>182566</v>
      </c>
      <c r="N79" s="142">
        <v>91893</v>
      </c>
      <c r="O79" s="142">
        <v>120046</v>
      </c>
      <c r="P79" s="142">
        <v>8421</v>
      </c>
      <c r="Q79" s="142">
        <v>278913</v>
      </c>
      <c r="R79" s="204">
        <v>307066</v>
      </c>
      <c r="S79" s="205">
        <v>1388313.266882957</v>
      </c>
      <c r="T79" s="221">
        <v>2823400</v>
      </c>
      <c r="U79" s="218"/>
      <c r="V79" s="218"/>
      <c r="W79" s="220"/>
      <c r="X79" s="218"/>
      <c r="Y79" s="218"/>
      <c r="Z79" s="220"/>
      <c r="AA79" s="218"/>
      <c r="AB79" s="218"/>
      <c r="AC79" s="218">
        <v>24528</v>
      </c>
      <c r="AD79" s="218">
        <v>6921</v>
      </c>
      <c r="AE79" s="218">
        <v>1300140</v>
      </c>
      <c r="AF79" s="218">
        <v>448872</v>
      </c>
      <c r="AG79" s="218">
        <v>592332</v>
      </c>
      <c r="AH79" s="218">
        <v>48107</v>
      </c>
      <c r="AI79" s="218">
        <v>1780461</v>
      </c>
      <c r="AJ79" s="220">
        <v>1923921</v>
      </c>
      <c r="AK79" s="219">
        <v>10846318.112089392</v>
      </c>
    </row>
    <row r="80" spans="1:37">
      <c r="A80" s="541">
        <v>41579</v>
      </c>
      <c r="B80" s="245">
        <v>326341</v>
      </c>
      <c r="C80" s="142"/>
      <c r="D80" s="142"/>
      <c r="E80" s="204"/>
      <c r="F80" s="142"/>
      <c r="G80" s="142"/>
      <c r="H80" s="204"/>
      <c r="I80" s="142"/>
      <c r="J80" s="142"/>
      <c r="K80" s="142">
        <v>3668</v>
      </c>
      <c r="L80" s="142">
        <v>796</v>
      </c>
      <c r="M80" s="142">
        <v>182213</v>
      </c>
      <c r="N80" s="142">
        <v>91624</v>
      </c>
      <c r="O80" s="142">
        <v>119655</v>
      </c>
      <c r="P80" s="142">
        <v>8406</v>
      </c>
      <c r="Q80" s="142">
        <v>278301</v>
      </c>
      <c r="R80" s="204">
        <v>306332</v>
      </c>
      <c r="S80" s="205">
        <v>1367895.5089421589</v>
      </c>
      <c r="T80" s="221">
        <v>2766055</v>
      </c>
      <c r="U80" s="218"/>
      <c r="V80" s="218"/>
      <c r="W80" s="220"/>
      <c r="X80" s="218"/>
      <c r="Y80" s="218"/>
      <c r="Z80" s="220"/>
      <c r="AA80" s="218"/>
      <c r="AB80" s="218"/>
      <c r="AC80" s="218">
        <v>24462</v>
      </c>
      <c r="AD80" s="218">
        <v>6935</v>
      </c>
      <c r="AE80" s="218">
        <v>1297936</v>
      </c>
      <c r="AF80" s="218">
        <v>446971</v>
      </c>
      <c r="AG80" s="218">
        <v>588939</v>
      </c>
      <c r="AH80" s="218">
        <v>48082</v>
      </c>
      <c r="AI80" s="218">
        <v>1776304</v>
      </c>
      <c r="AJ80" s="220">
        <v>1918272</v>
      </c>
      <c r="AK80" s="219">
        <v>10681409.865590101</v>
      </c>
    </row>
    <row r="81" spans="1:37">
      <c r="A81" s="541">
        <v>41548</v>
      </c>
      <c r="B81" s="245">
        <v>326024</v>
      </c>
      <c r="C81" s="142"/>
      <c r="D81" s="142"/>
      <c r="E81" s="204"/>
      <c r="F81" s="142"/>
      <c r="G81" s="142"/>
      <c r="H81" s="204"/>
      <c r="I81" s="142"/>
      <c r="J81" s="142"/>
      <c r="K81" s="142">
        <v>3662</v>
      </c>
      <c r="L81" s="142">
        <v>798</v>
      </c>
      <c r="M81" s="142">
        <v>181930</v>
      </c>
      <c r="N81" s="142">
        <v>91509</v>
      </c>
      <c r="O81" s="142">
        <v>119507</v>
      </c>
      <c r="P81" s="142">
        <v>8406</v>
      </c>
      <c r="Q81" s="142">
        <v>277899</v>
      </c>
      <c r="R81" s="204">
        <v>305897</v>
      </c>
      <c r="S81" s="205">
        <v>1366341.1825616744</v>
      </c>
      <c r="T81" s="221">
        <v>2756891</v>
      </c>
      <c r="U81" s="218"/>
      <c r="V81" s="218"/>
      <c r="W81" s="220"/>
      <c r="X81" s="218"/>
      <c r="Y81" s="218"/>
      <c r="Z81" s="220"/>
      <c r="AA81" s="218"/>
      <c r="AB81" s="218"/>
      <c r="AC81" s="218">
        <v>24467</v>
      </c>
      <c r="AD81" s="218">
        <v>6934</v>
      </c>
      <c r="AE81" s="218">
        <v>1296485</v>
      </c>
      <c r="AF81" s="218">
        <v>446055</v>
      </c>
      <c r="AG81" s="218">
        <v>587937</v>
      </c>
      <c r="AH81" s="218">
        <v>48079</v>
      </c>
      <c r="AI81" s="218">
        <v>1773941</v>
      </c>
      <c r="AJ81" s="220">
        <v>1915823</v>
      </c>
      <c r="AK81" s="219">
        <v>10648811.868561188</v>
      </c>
    </row>
    <row r="82" spans="1:37">
      <c r="A82" s="541">
        <v>41518</v>
      </c>
      <c r="B82" s="245">
        <v>319732</v>
      </c>
      <c r="C82" s="142"/>
      <c r="D82" s="142"/>
      <c r="E82" s="204"/>
      <c r="F82" s="142"/>
      <c r="G82" s="142"/>
      <c r="H82" s="204"/>
      <c r="I82" s="142"/>
      <c r="J82" s="142"/>
      <c r="K82" s="142">
        <v>3662</v>
      </c>
      <c r="L82" s="142">
        <v>800</v>
      </c>
      <c r="M82" s="142">
        <v>181385</v>
      </c>
      <c r="N82" s="142">
        <v>91467</v>
      </c>
      <c r="O82" s="142">
        <v>119565</v>
      </c>
      <c r="P82" s="142">
        <v>8414</v>
      </c>
      <c r="Q82" s="142">
        <v>277314</v>
      </c>
      <c r="R82" s="204">
        <v>305412</v>
      </c>
      <c r="S82" s="205">
        <v>1347990.7286240594</v>
      </c>
      <c r="T82" s="221">
        <v>2707070</v>
      </c>
      <c r="U82" s="218"/>
      <c r="V82" s="218"/>
      <c r="W82" s="220"/>
      <c r="X82" s="218"/>
      <c r="Y82" s="218"/>
      <c r="Z82" s="220"/>
      <c r="AA82" s="218"/>
      <c r="AB82" s="218"/>
      <c r="AC82" s="218">
        <v>24468</v>
      </c>
      <c r="AD82" s="218">
        <v>6922</v>
      </c>
      <c r="AE82" s="218">
        <v>1292021</v>
      </c>
      <c r="AF82" s="218">
        <v>445237</v>
      </c>
      <c r="AG82" s="218">
        <v>587477</v>
      </c>
      <c r="AH82" s="218">
        <v>48141</v>
      </c>
      <c r="AI82" s="218">
        <v>1768648</v>
      </c>
      <c r="AJ82" s="220">
        <v>1910888</v>
      </c>
      <c r="AK82" s="219">
        <v>10505222.381509367</v>
      </c>
    </row>
    <row r="83" spans="1:37">
      <c r="A83" s="541">
        <v>41487</v>
      </c>
      <c r="B83" s="245">
        <v>308490</v>
      </c>
      <c r="C83" s="142"/>
      <c r="D83" s="142"/>
      <c r="E83" s="204"/>
      <c r="F83" s="142"/>
      <c r="G83" s="142"/>
      <c r="H83" s="204"/>
      <c r="I83" s="142"/>
      <c r="J83" s="142"/>
      <c r="K83" s="142">
        <v>3659</v>
      </c>
      <c r="L83" s="142">
        <v>798</v>
      </c>
      <c r="M83" s="142">
        <v>180729</v>
      </c>
      <c r="N83" s="142">
        <v>91392</v>
      </c>
      <c r="O83" s="142">
        <v>119529</v>
      </c>
      <c r="P83" s="142">
        <v>8460</v>
      </c>
      <c r="Q83" s="142">
        <v>276578</v>
      </c>
      <c r="R83" s="204">
        <v>304715</v>
      </c>
      <c r="S83" s="205">
        <v>1315627.1433415348</v>
      </c>
      <c r="T83" s="221">
        <v>2663081</v>
      </c>
      <c r="U83" s="218"/>
      <c r="V83" s="218"/>
      <c r="W83" s="220"/>
      <c r="X83" s="218"/>
      <c r="Y83" s="218"/>
      <c r="Z83" s="220"/>
      <c r="AA83" s="218"/>
      <c r="AB83" s="218"/>
      <c r="AC83" s="218">
        <v>24482</v>
      </c>
      <c r="AD83" s="218">
        <v>6903</v>
      </c>
      <c r="AE83" s="218">
        <v>1282006</v>
      </c>
      <c r="AF83" s="218">
        <v>444548</v>
      </c>
      <c r="AG83" s="218">
        <v>587409</v>
      </c>
      <c r="AH83" s="218">
        <v>48389</v>
      </c>
      <c r="AI83" s="218">
        <v>1757939</v>
      </c>
      <c r="AJ83" s="220">
        <v>1900800</v>
      </c>
      <c r="AK83" s="219">
        <v>10366684.771077514</v>
      </c>
    </row>
    <row r="84" spans="1:37">
      <c r="A84" s="541">
        <v>41456</v>
      </c>
      <c r="B84" s="245">
        <v>309702</v>
      </c>
      <c r="C84" s="142"/>
      <c r="D84" s="142"/>
      <c r="E84" s="204"/>
      <c r="F84" s="142"/>
      <c r="G84" s="142"/>
      <c r="H84" s="204"/>
      <c r="I84" s="142"/>
      <c r="J84" s="142"/>
      <c r="K84" s="142">
        <v>3636</v>
      </c>
      <c r="L84" s="142">
        <v>790</v>
      </c>
      <c r="M84" s="142">
        <v>180202</v>
      </c>
      <c r="N84" s="142">
        <v>91289</v>
      </c>
      <c r="O84" s="142">
        <v>119388</v>
      </c>
      <c r="P84" s="142">
        <v>8457</v>
      </c>
      <c r="Q84" s="142">
        <v>275917</v>
      </c>
      <c r="R84" s="204">
        <v>304016</v>
      </c>
      <c r="S84" s="205">
        <v>1317799.1975895483</v>
      </c>
      <c r="T84" s="221">
        <v>2668898</v>
      </c>
      <c r="U84" s="218"/>
      <c r="V84" s="218"/>
      <c r="W84" s="220"/>
      <c r="X84" s="218"/>
      <c r="Y84" s="218"/>
      <c r="Z84" s="220"/>
      <c r="AA84" s="218"/>
      <c r="AB84" s="218"/>
      <c r="AC84" s="218">
        <v>24469</v>
      </c>
      <c r="AD84" s="218">
        <v>6895</v>
      </c>
      <c r="AE84" s="218">
        <v>1284426</v>
      </c>
      <c r="AF84" s="218">
        <v>443768</v>
      </c>
      <c r="AG84" s="218">
        <v>586846</v>
      </c>
      <c r="AH84" s="218">
        <v>48410</v>
      </c>
      <c r="AI84" s="218">
        <v>1759558</v>
      </c>
      <c r="AJ84" s="220">
        <v>1902636</v>
      </c>
      <c r="AK84" s="219">
        <v>10393561.563433178</v>
      </c>
    </row>
    <row r="85" spans="1:37">
      <c r="A85" s="541">
        <v>41426</v>
      </c>
      <c r="B85" s="245">
        <v>310970</v>
      </c>
      <c r="C85" s="142"/>
      <c r="D85" s="142"/>
      <c r="E85" s="204"/>
      <c r="F85" s="142"/>
      <c r="G85" s="142"/>
      <c r="H85" s="204"/>
      <c r="I85" s="142"/>
      <c r="J85" s="142"/>
      <c r="K85" s="142">
        <v>3571</v>
      </c>
      <c r="L85" s="142">
        <v>770</v>
      </c>
      <c r="M85" s="142">
        <v>177710</v>
      </c>
      <c r="N85" s="142">
        <v>90553</v>
      </c>
      <c r="O85" s="142">
        <v>118583</v>
      </c>
      <c r="P85" s="142">
        <v>7831</v>
      </c>
      <c r="Q85" s="142">
        <v>272604</v>
      </c>
      <c r="R85" s="204">
        <v>300634</v>
      </c>
      <c r="S85" s="205">
        <v>1315726.5562346405</v>
      </c>
      <c r="T85" s="221">
        <v>2663305</v>
      </c>
      <c r="U85" s="218"/>
      <c r="V85" s="218"/>
      <c r="W85" s="220"/>
      <c r="X85" s="218"/>
      <c r="Y85" s="218"/>
      <c r="Z85" s="220"/>
      <c r="AA85" s="218"/>
      <c r="AB85" s="218"/>
      <c r="AC85" s="218">
        <v>24425</v>
      </c>
      <c r="AD85" s="218">
        <v>6900</v>
      </c>
      <c r="AE85" s="218">
        <v>1284552</v>
      </c>
      <c r="AF85" s="218">
        <v>443941</v>
      </c>
      <c r="AG85" s="218">
        <v>587835</v>
      </c>
      <c r="AH85" s="218">
        <v>47836</v>
      </c>
      <c r="AI85" s="218">
        <v>1759818</v>
      </c>
      <c r="AJ85" s="220">
        <v>1903712</v>
      </c>
      <c r="AK85" s="219">
        <v>10370200.508693036</v>
      </c>
    </row>
    <row r="86" spans="1:37">
      <c r="A86" s="541">
        <v>41395</v>
      </c>
      <c r="B86" s="245">
        <v>309051</v>
      </c>
      <c r="C86" s="142"/>
      <c r="D86" s="142"/>
      <c r="E86" s="204"/>
      <c r="F86" s="142"/>
      <c r="G86" s="142"/>
      <c r="H86" s="204"/>
      <c r="I86" s="142"/>
      <c r="J86" s="142"/>
      <c r="K86" s="142">
        <v>3565</v>
      </c>
      <c r="L86" s="142">
        <v>770</v>
      </c>
      <c r="M86" s="142">
        <v>177487</v>
      </c>
      <c r="N86" s="142">
        <v>90181</v>
      </c>
      <c r="O86" s="142">
        <v>118095</v>
      </c>
      <c r="P86" s="142">
        <v>7826</v>
      </c>
      <c r="Q86" s="142">
        <v>272003</v>
      </c>
      <c r="R86" s="204">
        <v>299917</v>
      </c>
      <c r="S86" s="205">
        <v>1309504.2306612253</v>
      </c>
      <c r="T86" s="221">
        <v>2650756</v>
      </c>
      <c r="U86" s="218"/>
      <c r="V86" s="218"/>
      <c r="W86" s="220"/>
      <c r="X86" s="218"/>
      <c r="Y86" s="218"/>
      <c r="Z86" s="220"/>
      <c r="AA86" s="218"/>
      <c r="AB86" s="218"/>
      <c r="AC86" s="218">
        <v>24370</v>
      </c>
      <c r="AD86" s="218">
        <v>6888</v>
      </c>
      <c r="AE86" s="218">
        <v>1282542</v>
      </c>
      <c r="AF86" s="218">
        <v>441387</v>
      </c>
      <c r="AG86" s="218">
        <v>584546</v>
      </c>
      <c r="AH86" s="218">
        <v>48486</v>
      </c>
      <c r="AI86" s="218">
        <v>1755187</v>
      </c>
      <c r="AJ86" s="220">
        <v>1898346</v>
      </c>
      <c r="AK86" s="219">
        <v>10331240.619227726</v>
      </c>
    </row>
    <row r="87" spans="1:37">
      <c r="A87" s="541">
        <v>41365</v>
      </c>
      <c r="B87" s="245">
        <v>305162</v>
      </c>
      <c r="C87" s="142"/>
      <c r="D87" s="142"/>
      <c r="E87" s="204"/>
      <c r="F87" s="142"/>
      <c r="G87" s="142"/>
      <c r="H87" s="204"/>
      <c r="I87" s="142"/>
      <c r="J87" s="142"/>
      <c r="K87" s="142">
        <v>3627</v>
      </c>
      <c r="L87" s="142">
        <v>791</v>
      </c>
      <c r="M87" s="142">
        <v>179776</v>
      </c>
      <c r="N87" s="142">
        <v>90817</v>
      </c>
      <c r="O87" s="142">
        <v>118865</v>
      </c>
      <c r="P87" s="142">
        <v>8483</v>
      </c>
      <c r="Q87" s="142">
        <v>275011</v>
      </c>
      <c r="R87" s="204">
        <v>303059</v>
      </c>
      <c r="S87" s="205">
        <v>1303911.0223211406</v>
      </c>
      <c r="T87" s="221">
        <v>2649513</v>
      </c>
      <c r="U87" s="218"/>
      <c r="V87" s="218"/>
      <c r="W87" s="220"/>
      <c r="X87" s="218"/>
      <c r="Y87" s="218"/>
      <c r="Z87" s="220"/>
      <c r="AA87" s="218"/>
      <c r="AB87" s="218"/>
      <c r="AC87" s="218">
        <v>24352</v>
      </c>
      <c r="AD87" s="218">
        <v>6877</v>
      </c>
      <c r="AE87" s="218">
        <v>1281622</v>
      </c>
      <c r="AF87" s="218">
        <v>440391</v>
      </c>
      <c r="AG87" s="218">
        <v>583519</v>
      </c>
      <c r="AH87" s="218">
        <v>48515</v>
      </c>
      <c r="AI87" s="218">
        <v>1753242</v>
      </c>
      <c r="AJ87" s="220">
        <v>1896370</v>
      </c>
      <c r="AK87" s="219">
        <v>10322262.378982516</v>
      </c>
    </row>
    <row r="88" spans="1:37">
      <c r="A88" s="541">
        <v>41334</v>
      </c>
      <c r="B88" s="245">
        <v>305637</v>
      </c>
      <c r="C88" s="142"/>
      <c r="D88" s="142"/>
      <c r="E88" s="204"/>
      <c r="F88" s="142"/>
      <c r="G88" s="142"/>
      <c r="H88" s="204"/>
      <c r="I88" s="142"/>
      <c r="J88" s="142"/>
      <c r="K88" s="142">
        <v>3641</v>
      </c>
      <c r="L88" s="142">
        <v>804</v>
      </c>
      <c r="M88" s="142">
        <v>179990</v>
      </c>
      <c r="N88" s="142">
        <v>90852</v>
      </c>
      <c r="O88" s="142">
        <v>118894</v>
      </c>
      <c r="P88" s="142">
        <v>8493</v>
      </c>
      <c r="Q88" s="142">
        <v>275287</v>
      </c>
      <c r="R88" s="204">
        <v>303329</v>
      </c>
      <c r="S88" s="205">
        <v>1305711.4783187457</v>
      </c>
      <c r="T88" s="221">
        <v>2651342</v>
      </c>
      <c r="U88" s="218"/>
      <c r="V88" s="218"/>
      <c r="W88" s="220"/>
      <c r="X88" s="218"/>
      <c r="Y88" s="218"/>
      <c r="Z88" s="220"/>
      <c r="AA88" s="218"/>
      <c r="AB88" s="218"/>
      <c r="AC88" s="218">
        <v>24349</v>
      </c>
      <c r="AD88" s="218">
        <v>6876</v>
      </c>
      <c r="AE88" s="218">
        <v>1279943</v>
      </c>
      <c r="AF88" s="218">
        <v>439699</v>
      </c>
      <c r="AG88" s="218">
        <v>582688</v>
      </c>
      <c r="AH88" s="218">
        <v>48562</v>
      </c>
      <c r="AI88" s="218">
        <v>1750867</v>
      </c>
      <c r="AJ88" s="220">
        <v>1893856</v>
      </c>
      <c r="AK88" s="219">
        <v>10323222.804327521</v>
      </c>
    </row>
    <row r="89" spans="1:37">
      <c r="A89" s="541">
        <v>41306</v>
      </c>
      <c r="B89" s="245">
        <v>310654</v>
      </c>
      <c r="C89" s="142"/>
      <c r="D89" s="142"/>
      <c r="E89" s="204"/>
      <c r="F89" s="142"/>
      <c r="G89" s="142"/>
      <c r="H89" s="204"/>
      <c r="I89" s="142"/>
      <c r="J89" s="142"/>
      <c r="K89" s="142">
        <v>3633</v>
      </c>
      <c r="L89" s="142">
        <v>806</v>
      </c>
      <c r="M89" s="142">
        <v>179606</v>
      </c>
      <c r="N89" s="142">
        <v>90673</v>
      </c>
      <c r="O89" s="142">
        <v>118627</v>
      </c>
      <c r="P89" s="142">
        <v>8470</v>
      </c>
      <c r="Q89" s="142">
        <v>274718</v>
      </c>
      <c r="R89" s="204">
        <v>302672</v>
      </c>
      <c r="S89" s="205">
        <v>1318609.4104282924</v>
      </c>
      <c r="T89" s="221">
        <v>2670744</v>
      </c>
      <c r="U89" s="218"/>
      <c r="V89" s="218"/>
      <c r="W89" s="220"/>
      <c r="X89" s="218"/>
      <c r="Y89" s="218"/>
      <c r="Z89" s="220"/>
      <c r="AA89" s="218"/>
      <c r="AB89" s="218"/>
      <c r="AC89" s="218">
        <v>24301</v>
      </c>
      <c r="AD89" s="218">
        <v>6866</v>
      </c>
      <c r="AE89" s="218">
        <v>1277271</v>
      </c>
      <c r="AF89" s="218">
        <v>438616</v>
      </c>
      <c r="AG89" s="218">
        <v>581245</v>
      </c>
      <c r="AH89" s="218">
        <v>48433</v>
      </c>
      <c r="AI89" s="218">
        <v>1747054</v>
      </c>
      <c r="AJ89" s="220">
        <v>1889683</v>
      </c>
      <c r="AK89" s="219">
        <v>10370016.796190172</v>
      </c>
    </row>
    <row r="90" spans="1:37">
      <c r="A90" s="541">
        <v>41275</v>
      </c>
      <c r="B90" s="245">
        <v>310176</v>
      </c>
      <c r="C90" s="142"/>
      <c r="D90" s="142"/>
      <c r="E90" s="204"/>
      <c r="F90" s="142"/>
      <c r="G90" s="142"/>
      <c r="H90" s="204"/>
      <c r="I90" s="142"/>
      <c r="J90" s="142"/>
      <c r="K90" s="142">
        <v>3650</v>
      </c>
      <c r="L90" s="142">
        <v>808</v>
      </c>
      <c r="M90" s="142">
        <v>179076</v>
      </c>
      <c r="N90" s="142">
        <v>90576</v>
      </c>
      <c r="O90" s="142">
        <v>118360</v>
      </c>
      <c r="P90" s="142">
        <v>8473</v>
      </c>
      <c r="Q90" s="142">
        <v>274110</v>
      </c>
      <c r="R90" s="204">
        <v>301894</v>
      </c>
      <c r="S90" s="205">
        <v>1316091.6120367632</v>
      </c>
      <c r="T90" s="221">
        <v>2667984</v>
      </c>
      <c r="U90" s="218"/>
      <c r="V90" s="218"/>
      <c r="W90" s="220"/>
      <c r="X90" s="218"/>
      <c r="Y90" s="218"/>
      <c r="Z90" s="220"/>
      <c r="AA90" s="218"/>
      <c r="AB90" s="218"/>
      <c r="AC90" s="218">
        <v>24306</v>
      </c>
      <c r="AD90" s="218">
        <v>6860</v>
      </c>
      <c r="AE90" s="218">
        <v>1278769</v>
      </c>
      <c r="AF90" s="218">
        <v>437299</v>
      </c>
      <c r="AG90" s="218">
        <v>579353</v>
      </c>
      <c r="AH90" s="218">
        <v>48526</v>
      </c>
      <c r="AI90" s="218">
        <v>1747234</v>
      </c>
      <c r="AJ90" s="220">
        <v>1889288</v>
      </c>
      <c r="AK90" s="219">
        <v>10361063.053321263</v>
      </c>
    </row>
    <row r="91" spans="1:37">
      <c r="A91" s="541">
        <v>41244</v>
      </c>
      <c r="B91" s="245">
        <v>308562</v>
      </c>
      <c r="C91" s="142"/>
      <c r="D91" s="142"/>
      <c r="E91" s="204"/>
      <c r="F91" s="142"/>
      <c r="G91" s="142"/>
      <c r="H91" s="204"/>
      <c r="I91" s="142"/>
      <c r="J91" s="142"/>
      <c r="K91" s="142">
        <v>3588</v>
      </c>
      <c r="L91" s="142">
        <v>783</v>
      </c>
      <c r="M91" s="142">
        <v>176336</v>
      </c>
      <c r="N91" s="142">
        <v>89749</v>
      </c>
      <c r="O91" s="142">
        <v>117306</v>
      </c>
      <c r="P91" s="142">
        <v>7833</v>
      </c>
      <c r="Q91" s="142">
        <v>270456</v>
      </c>
      <c r="R91" s="204">
        <v>298013</v>
      </c>
      <c r="S91" s="205">
        <v>1305334.2073307615</v>
      </c>
      <c r="T91" s="221">
        <v>2662608</v>
      </c>
      <c r="U91" s="218"/>
      <c r="V91" s="218"/>
      <c r="W91" s="220"/>
      <c r="X91" s="218"/>
      <c r="Y91" s="218"/>
      <c r="Z91" s="220"/>
      <c r="AA91" s="218"/>
      <c r="AB91" s="218"/>
      <c r="AC91" s="218">
        <v>24290</v>
      </c>
      <c r="AD91" s="218">
        <v>6858</v>
      </c>
      <c r="AE91" s="218">
        <v>1276655</v>
      </c>
      <c r="AF91" s="218">
        <v>437070</v>
      </c>
      <c r="AG91" s="218">
        <v>578878</v>
      </c>
      <c r="AH91" s="218">
        <v>48550</v>
      </c>
      <c r="AI91" s="218">
        <v>1744873</v>
      </c>
      <c r="AJ91" s="220">
        <v>1886681</v>
      </c>
      <c r="AK91" s="219">
        <v>10342989.038157236</v>
      </c>
    </row>
    <row r="92" spans="1:37">
      <c r="A92" s="541">
        <v>41214</v>
      </c>
      <c r="B92" s="245">
        <v>302828</v>
      </c>
      <c r="C92" s="142"/>
      <c r="D92" s="142"/>
      <c r="E92" s="204"/>
      <c r="F92" s="142"/>
      <c r="G92" s="142"/>
      <c r="H92" s="204"/>
      <c r="I92" s="142"/>
      <c r="J92" s="142"/>
      <c r="K92" s="142">
        <v>3646</v>
      </c>
      <c r="L92" s="142">
        <v>805</v>
      </c>
      <c r="M92" s="142">
        <v>178684</v>
      </c>
      <c r="N92" s="142">
        <v>90244</v>
      </c>
      <c r="O92" s="142">
        <v>117831</v>
      </c>
      <c r="P92" s="142">
        <v>8474</v>
      </c>
      <c r="Q92" s="142">
        <v>273379</v>
      </c>
      <c r="R92" s="204">
        <v>300966</v>
      </c>
      <c r="S92" s="205">
        <v>1294491.3082867286</v>
      </c>
      <c r="T92" s="221">
        <v>2622715</v>
      </c>
      <c r="U92" s="218"/>
      <c r="V92" s="218"/>
      <c r="W92" s="220"/>
      <c r="X92" s="218"/>
      <c r="Y92" s="218"/>
      <c r="Z92" s="220"/>
      <c r="AA92" s="218"/>
      <c r="AB92" s="218"/>
      <c r="AC92" s="218">
        <v>24228</v>
      </c>
      <c r="AD92" s="218">
        <v>6847</v>
      </c>
      <c r="AE92" s="218">
        <v>1274324</v>
      </c>
      <c r="AF92" s="218">
        <v>435364</v>
      </c>
      <c r="AG92" s="218">
        <v>576550</v>
      </c>
      <c r="AH92" s="218">
        <v>48530</v>
      </c>
      <c r="AI92" s="218">
        <v>1740763</v>
      </c>
      <c r="AJ92" s="220">
        <v>1881949</v>
      </c>
      <c r="AK92" s="219">
        <v>10223701.692309566</v>
      </c>
    </row>
    <row r="93" spans="1:37">
      <c r="A93" s="541">
        <v>41183</v>
      </c>
      <c r="B93" s="245">
        <v>312132</v>
      </c>
      <c r="C93" s="142"/>
      <c r="D93" s="142"/>
      <c r="E93" s="204"/>
      <c r="F93" s="142"/>
      <c r="G93" s="142"/>
      <c r="H93" s="204"/>
      <c r="I93" s="142"/>
      <c r="J93" s="142"/>
      <c r="K93" s="142">
        <v>3642</v>
      </c>
      <c r="L93" s="142">
        <v>803</v>
      </c>
      <c r="M93" s="142">
        <v>178616</v>
      </c>
      <c r="N93" s="142">
        <v>90036</v>
      </c>
      <c r="O93" s="142">
        <v>117576</v>
      </c>
      <c r="P93" s="142">
        <v>8481</v>
      </c>
      <c r="Q93" s="142">
        <v>273097</v>
      </c>
      <c r="R93" s="204">
        <v>300637</v>
      </c>
      <c r="S93" s="205">
        <v>1319845.3307235786</v>
      </c>
      <c r="T93" s="221">
        <v>2688851</v>
      </c>
      <c r="U93" s="218"/>
      <c r="V93" s="218"/>
      <c r="W93" s="220"/>
      <c r="X93" s="218"/>
      <c r="Y93" s="218"/>
      <c r="Z93" s="220"/>
      <c r="AA93" s="218"/>
      <c r="AB93" s="218"/>
      <c r="AC93" s="218">
        <v>24209</v>
      </c>
      <c r="AD93" s="218">
        <v>6844</v>
      </c>
      <c r="AE93" s="218">
        <v>1273593</v>
      </c>
      <c r="AF93" s="218">
        <v>434148</v>
      </c>
      <c r="AG93" s="218">
        <v>575347</v>
      </c>
      <c r="AH93" s="218">
        <v>48587</v>
      </c>
      <c r="AI93" s="218">
        <v>1738794</v>
      </c>
      <c r="AJ93" s="220">
        <v>1879993</v>
      </c>
      <c r="AK93" s="219">
        <v>10393738.881711759</v>
      </c>
    </row>
    <row r="94" spans="1:37">
      <c r="A94" s="541">
        <v>41153</v>
      </c>
      <c r="B94" s="245">
        <v>301080</v>
      </c>
      <c r="C94" s="142"/>
      <c r="D94" s="142"/>
      <c r="E94" s="204"/>
      <c r="F94" s="142"/>
      <c r="G94" s="142"/>
      <c r="H94" s="204"/>
      <c r="I94" s="142"/>
      <c r="J94" s="142"/>
      <c r="K94" s="142">
        <v>3647</v>
      </c>
      <c r="L94" s="142">
        <v>802</v>
      </c>
      <c r="M94" s="142">
        <v>178390</v>
      </c>
      <c r="N94" s="142">
        <v>89955</v>
      </c>
      <c r="O94" s="142">
        <v>117528</v>
      </c>
      <c r="P94" s="142">
        <v>8482</v>
      </c>
      <c r="Q94" s="142">
        <v>272794</v>
      </c>
      <c r="R94" s="204">
        <v>300367</v>
      </c>
      <c r="S94" s="205">
        <v>1288806.3494420066</v>
      </c>
      <c r="T94" s="221">
        <v>2613470</v>
      </c>
      <c r="U94" s="218"/>
      <c r="V94" s="218"/>
      <c r="W94" s="220"/>
      <c r="X94" s="218"/>
      <c r="Y94" s="218"/>
      <c r="Z94" s="220"/>
      <c r="AA94" s="218"/>
      <c r="AB94" s="218"/>
      <c r="AC94" s="218">
        <v>24232</v>
      </c>
      <c r="AD94" s="218">
        <v>6839</v>
      </c>
      <c r="AE94" s="218">
        <v>1271977</v>
      </c>
      <c r="AF94" s="218">
        <v>433398</v>
      </c>
      <c r="AG94" s="218">
        <v>575068</v>
      </c>
      <c r="AH94" s="218">
        <v>48591</v>
      </c>
      <c r="AI94" s="218">
        <v>1736446</v>
      </c>
      <c r="AJ94" s="220">
        <v>1878116</v>
      </c>
      <c r="AK94" s="219">
        <v>10193635.999293365</v>
      </c>
    </row>
    <row r="95" spans="1:37">
      <c r="A95" s="541">
        <v>41122</v>
      </c>
      <c r="B95" s="245">
        <v>295049</v>
      </c>
      <c r="C95" s="142"/>
      <c r="D95" s="142"/>
      <c r="E95" s="204"/>
      <c r="F95" s="142"/>
      <c r="G95" s="142"/>
      <c r="H95" s="204"/>
      <c r="I95" s="142"/>
      <c r="J95" s="142"/>
      <c r="K95" s="142">
        <v>3597</v>
      </c>
      <c r="L95" s="142">
        <v>778</v>
      </c>
      <c r="M95" s="142">
        <v>174887</v>
      </c>
      <c r="N95" s="142">
        <v>89056</v>
      </c>
      <c r="O95" s="142">
        <v>116509</v>
      </c>
      <c r="P95" s="142">
        <v>7865</v>
      </c>
      <c r="Q95" s="142">
        <v>268318</v>
      </c>
      <c r="R95" s="204">
        <v>295771</v>
      </c>
      <c r="S95" s="205">
        <v>1264490.2685524432</v>
      </c>
      <c r="T95" s="221">
        <v>2600540</v>
      </c>
      <c r="U95" s="218"/>
      <c r="V95" s="218"/>
      <c r="W95" s="220"/>
      <c r="X95" s="218"/>
      <c r="Y95" s="218"/>
      <c r="Z95" s="220"/>
      <c r="AA95" s="218"/>
      <c r="AB95" s="218"/>
      <c r="AC95" s="218">
        <v>24218</v>
      </c>
      <c r="AD95" s="218">
        <v>6826</v>
      </c>
      <c r="AE95" s="218">
        <v>1262783</v>
      </c>
      <c r="AF95" s="218">
        <v>432362</v>
      </c>
      <c r="AG95" s="218">
        <v>574675</v>
      </c>
      <c r="AH95" s="218">
        <v>48671</v>
      </c>
      <c r="AI95" s="218">
        <v>1726189</v>
      </c>
      <c r="AJ95" s="220">
        <v>1868502</v>
      </c>
      <c r="AK95" s="219">
        <v>10144564.359156562</v>
      </c>
    </row>
    <row r="96" spans="1:37">
      <c r="A96" s="541">
        <v>41091</v>
      </c>
      <c r="B96" s="245">
        <v>298019</v>
      </c>
      <c r="C96" s="142"/>
      <c r="D96" s="142"/>
      <c r="E96" s="204"/>
      <c r="F96" s="142"/>
      <c r="G96" s="142"/>
      <c r="H96" s="204"/>
      <c r="I96" s="142"/>
      <c r="J96" s="142"/>
      <c r="K96" s="142">
        <v>3600</v>
      </c>
      <c r="L96" s="142">
        <v>778</v>
      </c>
      <c r="M96" s="142">
        <v>175180</v>
      </c>
      <c r="N96" s="142">
        <v>88916</v>
      </c>
      <c r="O96" s="142">
        <v>116640</v>
      </c>
      <c r="P96" s="142">
        <v>7905</v>
      </c>
      <c r="Q96" s="142">
        <v>268474</v>
      </c>
      <c r="R96" s="204">
        <v>296198</v>
      </c>
      <c r="S96" s="205">
        <v>1273385.5534804494</v>
      </c>
      <c r="T96" s="221">
        <v>2613791</v>
      </c>
      <c r="U96" s="218"/>
      <c r="V96" s="218"/>
      <c r="W96" s="220"/>
      <c r="X96" s="218"/>
      <c r="Y96" s="218"/>
      <c r="Z96" s="220"/>
      <c r="AA96" s="218"/>
      <c r="AB96" s="218"/>
      <c r="AC96" s="218">
        <v>24229</v>
      </c>
      <c r="AD96" s="218">
        <v>6820</v>
      </c>
      <c r="AE96" s="218">
        <v>1265854</v>
      </c>
      <c r="AF96" s="218">
        <v>431551</v>
      </c>
      <c r="AG96" s="218">
        <v>575112</v>
      </c>
      <c r="AH96" s="218">
        <v>48923</v>
      </c>
      <c r="AI96" s="218">
        <v>1728454</v>
      </c>
      <c r="AJ96" s="220">
        <v>1872015</v>
      </c>
      <c r="AK96" s="219">
        <v>10189490.141045291</v>
      </c>
    </row>
    <row r="97" spans="1:37">
      <c r="A97" s="541">
        <v>41061</v>
      </c>
      <c r="B97" s="245">
        <v>302191</v>
      </c>
      <c r="C97" s="142"/>
      <c r="D97" s="142"/>
      <c r="E97" s="204"/>
      <c r="F97" s="142"/>
      <c r="G97" s="142"/>
      <c r="H97" s="204"/>
      <c r="I97" s="142"/>
      <c r="J97" s="142"/>
      <c r="K97" s="142">
        <v>3664</v>
      </c>
      <c r="L97" s="142">
        <v>795</v>
      </c>
      <c r="M97" s="142">
        <v>177228</v>
      </c>
      <c r="N97" s="142">
        <v>88888</v>
      </c>
      <c r="O97" s="142">
        <v>117115</v>
      </c>
      <c r="P97" s="142">
        <v>8499</v>
      </c>
      <c r="Q97" s="142">
        <v>270575</v>
      </c>
      <c r="R97" s="204">
        <v>298802</v>
      </c>
      <c r="S97" s="205">
        <v>1289358.3352673701</v>
      </c>
      <c r="T97" s="221">
        <v>2610813</v>
      </c>
      <c r="U97" s="218"/>
      <c r="V97" s="218"/>
      <c r="W97" s="220"/>
      <c r="X97" s="218"/>
      <c r="Y97" s="218"/>
      <c r="Z97" s="220"/>
      <c r="AA97" s="218"/>
      <c r="AB97" s="218"/>
      <c r="AC97" s="218">
        <v>24224</v>
      </c>
      <c r="AD97" s="218">
        <v>6804</v>
      </c>
      <c r="AE97" s="218">
        <v>1266217</v>
      </c>
      <c r="AF97" s="218">
        <v>430964</v>
      </c>
      <c r="AG97" s="218">
        <v>573560</v>
      </c>
      <c r="AH97" s="218">
        <v>48924</v>
      </c>
      <c r="AI97" s="218">
        <v>1728209</v>
      </c>
      <c r="AJ97" s="220">
        <v>1870805</v>
      </c>
      <c r="AK97" s="219">
        <v>10172897.804346494</v>
      </c>
    </row>
    <row r="98" spans="1:37">
      <c r="A98" s="541">
        <v>41030</v>
      </c>
      <c r="B98" s="245">
        <v>294713</v>
      </c>
      <c r="C98" s="142"/>
      <c r="D98" s="142"/>
      <c r="E98" s="204"/>
      <c r="F98" s="142"/>
      <c r="G98" s="142"/>
      <c r="H98" s="204"/>
      <c r="I98" s="142"/>
      <c r="J98" s="142"/>
      <c r="K98" s="142">
        <v>3658</v>
      </c>
      <c r="L98" s="142">
        <v>798</v>
      </c>
      <c r="M98" s="142">
        <v>176984</v>
      </c>
      <c r="N98" s="142">
        <v>89415</v>
      </c>
      <c r="O98" s="142">
        <v>116983</v>
      </c>
      <c r="P98" s="142">
        <v>8561</v>
      </c>
      <c r="Q98" s="142">
        <v>270855</v>
      </c>
      <c r="R98" s="204">
        <v>298423</v>
      </c>
      <c r="S98" s="205">
        <v>1268076.4708162632</v>
      </c>
      <c r="T98" s="221">
        <v>2574350</v>
      </c>
      <c r="U98" s="218"/>
      <c r="V98" s="218"/>
      <c r="W98" s="220"/>
      <c r="X98" s="218"/>
      <c r="Y98" s="218"/>
      <c r="Z98" s="220"/>
      <c r="AA98" s="218"/>
      <c r="AB98" s="218"/>
      <c r="AC98" s="218">
        <v>24157</v>
      </c>
      <c r="AD98" s="218">
        <v>6788</v>
      </c>
      <c r="AE98" s="218">
        <v>1262004</v>
      </c>
      <c r="AF98" s="218">
        <v>429893</v>
      </c>
      <c r="AG98" s="218">
        <v>572423</v>
      </c>
      <c r="AH98" s="218">
        <v>48923</v>
      </c>
      <c r="AI98" s="218">
        <v>1722842</v>
      </c>
      <c r="AJ98" s="220">
        <v>1865372</v>
      </c>
      <c r="AK98" s="219">
        <v>10067562.093686584</v>
      </c>
    </row>
    <row r="99" spans="1:37">
      <c r="A99" s="541">
        <v>41000</v>
      </c>
      <c r="B99" s="245">
        <v>295579</v>
      </c>
      <c r="C99" s="142"/>
      <c r="D99" s="142"/>
      <c r="E99" s="204"/>
      <c r="F99" s="142"/>
      <c r="G99" s="142"/>
      <c r="H99" s="204"/>
      <c r="I99" s="142"/>
      <c r="J99" s="142"/>
      <c r="K99" s="142">
        <v>3609</v>
      </c>
      <c r="L99" s="142">
        <v>782</v>
      </c>
      <c r="M99" s="142">
        <v>174902</v>
      </c>
      <c r="N99" s="142">
        <v>88765</v>
      </c>
      <c r="O99" s="142">
        <v>116171</v>
      </c>
      <c r="P99" s="142">
        <v>7944</v>
      </c>
      <c r="Q99" s="142">
        <v>268058</v>
      </c>
      <c r="R99" s="204">
        <v>295464</v>
      </c>
      <c r="S99" s="205">
        <v>1265684.4927849076</v>
      </c>
      <c r="T99" s="221">
        <v>2569269</v>
      </c>
      <c r="U99" s="218"/>
      <c r="V99" s="218"/>
      <c r="W99" s="220"/>
      <c r="X99" s="218"/>
      <c r="Y99" s="218"/>
      <c r="Z99" s="220"/>
      <c r="AA99" s="218"/>
      <c r="AB99" s="218"/>
      <c r="AC99" s="218">
        <v>24136</v>
      </c>
      <c r="AD99" s="218">
        <v>6780</v>
      </c>
      <c r="AE99" s="218">
        <v>1262089</v>
      </c>
      <c r="AF99" s="218">
        <v>429291</v>
      </c>
      <c r="AG99" s="218">
        <v>571745</v>
      </c>
      <c r="AH99" s="218">
        <v>48967</v>
      </c>
      <c r="AI99" s="218">
        <v>1722296</v>
      </c>
      <c r="AJ99" s="220">
        <v>1864750</v>
      </c>
      <c r="AK99" s="219">
        <v>10051243.119594527</v>
      </c>
    </row>
    <row r="100" spans="1:37">
      <c r="A100" s="541">
        <v>40969</v>
      </c>
      <c r="B100" s="245">
        <v>296372</v>
      </c>
      <c r="C100" s="142"/>
      <c r="D100" s="142"/>
      <c r="E100" s="204"/>
      <c r="F100" s="142"/>
      <c r="G100" s="142"/>
      <c r="H100" s="204"/>
      <c r="I100" s="142"/>
      <c r="J100" s="142"/>
      <c r="K100" s="142">
        <v>3611</v>
      </c>
      <c r="L100" s="142">
        <v>776</v>
      </c>
      <c r="M100" s="142">
        <v>174772</v>
      </c>
      <c r="N100" s="142">
        <v>88656</v>
      </c>
      <c r="O100" s="142">
        <v>115974</v>
      </c>
      <c r="P100" s="142">
        <v>7959</v>
      </c>
      <c r="Q100" s="142">
        <v>267815</v>
      </c>
      <c r="R100" s="204">
        <v>295133</v>
      </c>
      <c r="S100" s="205">
        <v>1267433.9010351393</v>
      </c>
      <c r="T100" s="221">
        <v>2574644</v>
      </c>
      <c r="U100" s="218"/>
      <c r="V100" s="218"/>
      <c r="W100" s="220"/>
      <c r="X100" s="218"/>
      <c r="Y100" s="218"/>
      <c r="Z100" s="220"/>
      <c r="AA100" s="218"/>
      <c r="AB100" s="218"/>
      <c r="AC100" s="218">
        <v>24119</v>
      </c>
      <c r="AD100" s="218">
        <v>6762</v>
      </c>
      <c r="AE100" s="218">
        <v>1260099</v>
      </c>
      <c r="AF100" s="218">
        <v>428654</v>
      </c>
      <c r="AG100" s="218">
        <v>570698</v>
      </c>
      <c r="AH100" s="218">
        <v>49029</v>
      </c>
      <c r="AI100" s="218">
        <v>1719634</v>
      </c>
      <c r="AJ100" s="220">
        <v>1861678</v>
      </c>
      <c r="AK100" s="219">
        <v>10062216.292242382</v>
      </c>
    </row>
    <row r="101" spans="1:37">
      <c r="A101" s="541">
        <v>40940</v>
      </c>
      <c r="B101" s="245">
        <v>297405</v>
      </c>
      <c r="C101" s="142"/>
      <c r="D101" s="142"/>
      <c r="E101" s="204"/>
      <c r="F101" s="142"/>
      <c r="G101" s="142"/>
      <c r="H101" s="204"/>
      <c r="I101" s="142"/>
      <c r="J101" s="142"/>
      <c r="K101" s="142">
        <v>3650</v>
      </c>
      <c r="L101" s="142">
        <v>792</v>
      </c>
      <c r="M101" s="142">
        <v>176430</v>
      </c>
      <c r="N101" s="142">
        <v>89102</v>
      </c>
      <c r="O101" s="142">
        <v>116477</v>
      </c>
      <c r="P101" s="142">
        <v>9598</v>
      </c>
      <c r="Q101" s="142">
        <v>269974</v>
      </c>
      <c r="R101" s="204">
        <v>297349</v>
      </c>
      <c r="S101" s="205">
        <v>1273970.063762422</v>
      </c>
      <c r="T101" s="221">
        <v>2576419</v>
      </c>
      <c r="U101" s="218"/>
      <c r="V101" s="218"/>
      <c r="W101" s="220"/>
      <c r="X101" s="218"/>
      <c r="Y101" s="218"/>
      <c r="Z101" s="220"/>
      <c r="AA101" s="218"/>
      <c r="AB101" s="218"/>
      <c r="AC101" s="218">
        <v>24092</v>
      </c>
      <c r="AD101" s="218">
        <v>6757</v>
      </c>
      <c r="AE101" s="218">
        <v>1259161</v>
      </c>
      <c r="AF101" s="218">
        <v>427443</v>
      </c>
      <c r="AG101" s="218">
        <v>568996</v>
      </c>
      <c r="AH101" s="218">
        <v>49050</v>
      </c>
      <c r="AI101" s="218">
        <v>1717453</v>
      </c>
      <c r="AJ101" s="220">
        <v>1859006</v>
      </c>
      <c r="AK101" s="219">
        <v>10062941.696729872</v>
      </c>
    </row>
    <row r="102" spans="1:37">
      <c r="A102" s="541">
        <v>40909</v>
      </c>
      <c r="B102" s="245">
        <v>296526</v>
      </c>
      <c r="C102" s="142"/>
      <c r="D102" s="142"/>
      <c r="E102" s="204"/>
      <c r="F102" s="142"/>
      <c r="G102" s="142"/>
      <c r="H102" s="204"/>
      <c r="I102" s="142"/>
      <c r="J102" s="142"/>
      <c r="K102" s="142">
        <v>3610</v>
      </c>
      <c r="L102" s="142">
        <v>775</v>
      </c>
      <c r="M102" s="142">
        <v>174717</v>
      </c>
      <c r="N102" s="142">
        <v>88469</v>
      </c>
      <c r="O102" s="142">
        <v>115678</v>
      </c>
      <c r="P102" s="142">
        <v>6912</v>
      </c>
      <c r="Q102" s="142">
        <v>267571</v>
      </c>
      <c r="R102" s="204">
        <v>294780</v>
      </c>
      <c r="S102" s="205">
        <v>1267458.3644658737</v>
      </c>
      <c r="T102" s="221">
        <v>2563237</v>
      </c>
      <c r="U102" s="218"/>
      <c r="V102" s="218"/>
      <c r="W102" s="220"/>
      <c r="X102" s="218"/>
      <c r="Y102" s="218"/>
      <c r="Z102" s="220"/>
      <c r="AA102" s="218"/>
      <c r="AB102" s="218"/>
      <c r="AC102" s="218">
        <v>24056</v>
      </c>
      <c r="AD102" s="218">
        <v>6746</v>
      </c>
      <c r="AE102" s="218">
        <v>1259247</v>
      </c>
      <c r="AF102" s="218">
        <v>426463</v>
      </c>
      <c r="AG102" s="218">
        <v>567798</v>
      </c>
      <c r="AH102" s="218">
        <v>36548</v>
      </c>
      <c r="AI102" s="218">
        <v>1716512</v>
      </c>
      <c r="AJ102" s="220">
        <v>1857847</v>
      </c>
      <c r="AK102" s="219">
        <v>10024226.189308282</v>
      </c>
    </row>
    <row r="103" spans="1:37">
      <c r="A103" s="541">
        <v>40878</v>
      </c>
      <c r="B103" s="245">
        <v>295593</v>
      </c>
      <c r="C103" s="142"/>
      <c r="D103" s="142"/>
      <c r="E103" s="204"/>
      <c r="F103" s="142"/>
      <c r="G103" s="142"/>
      <c r="H103" s="204"/>
      <c r="I103" s="142"/>
      <c r="J103" s="142"/>
      <c r="K103" s="142">
        <v>3601</v>
      </c>
      <c r="L103" s="142">
        <v>772</v>
      </c>
      <c r="M103" s="142">
        <v>174455</v>
      </c>
      <c r="N103" s="142">
        <v>88144</v>
      </c>
      <c r="O103" s="142">
        <v>115211</v>
      </c>
      <c r="P103" s="142">
        <v>7980</v>
      </c>
      <c r="Q103" s="142">
        <v>266972</v>
      </c>
      <c r="R103" s="204">
        <v>294039</v>
      </c>
      <c r="S103" s="205">
        <v>1263899.8844938304</v>
      </c>
      <c r="T103" s="221">
        <v>2554200</v>
      </c>
      <c r="U103" s="218"/>
      <c r="V103" s="218"/>
      <c r="W103" s="220"/>
      <c r="X103" s="218"/>
      <c r="Y103" s="218"/>
      <c r="Z103" s="220"/>
      <c r="AA103" s="218"/>
      <c r="AB103" s="218"/>
      <c r="AC103" s="218">
        <v>24059</v>
      </c>
      <c r="AD103" s="218">
        <v>6711</v>
      </c>
      <c r="AE103" s="218">
        <v>1259454</v>
      </c>
      <c r="AF103" s="218">
        <v>425283</v>
      </c>
      <c r="AG103" s="218">
        <v>566049</v>
      </c>
      <c r="AH103" s="218">
        <v>49157.827160493827</v>
      </c>
      <c r="AI103" s="218">
        <v>1715507</v>
      </c>
      <c r="AJ103" s="220">
        <v>1856273</v>
      </c>
      <c r="AK103" s="219">
        <v>9998872.4783011992</v>
      </c>
    </row>
    <row r="104" spans="1:37">
      <c r="A104" s="541">
        <v>40848</v>
      </c>
      <c r="B104" s="245">
        <v>293505</v>
      </c>
      <c r="C104" s="142"/>
      <c r="D104" s="142"/>
      <c r="E104" s="204"/>
      <c r="F104" s="142"/>
      <c r="G104" s="142"/>
      <c r="H104" s="204"/>
      <c r="I104" s="142"/>
      <c r="J104" s="142"/>
      <c r="K104" s="142">
        <v>3612</v>
      </c>
      <c r="L104" s="142">
        <v>774</v>
      </c>
      <c r="M104" s="142">
        <v>174555</v>
      </c>
      <c r="N104" s="142">
        <v>99533</v>
      </c>
      <c r="O104" s="142">
        <v>115166</v>
      </c>
      <c r="P104" s="142">
        <v>8094</v>
      </c>
      <c r="Q104" s="142">
        <v>278474</v>
      </c>
      <c r="R104" s="204">
        <v>294107</v>
      </c>
      <c r="S104" s="205">
        <v>1258290.9345417712</v>
      </c>
      <c r="T104" s="221">
        <v>2543634</v>
      </c>
      <c r="U104" s="218"/>
      <c r="V104" s="218"/>
      <c r="W104" s="220"/>
      <c r="X104" s="218"/>
      <c r="Y104" s="218"/>
      <c r="Z104" s="220"/>
      <c r="AA104" s="218"/>
      <c r="AB104" s="218"/>
      <c r="AC104" s="218">
        <v>24045</v>
      </c>
      <c r="AD104" s="218">
        <v>6708</v>
      </c>
      <c r="AE104" s="218">
        <v>1259757</v>
      </c>
      <c r="AF104" s="218">
        <v>463641</v>
      </c>
      <c r="AG104" s="218">
        <v>564722</v>
      </c>
      <c r="AH104" s="218">
        <v>49251</v>
      </c>
      <c r="AI104" s="218">
        <v>1754151</v>
      </c>
      <c r="AJ104" s="220">
        <v>1855232</v>
      </c>
      <c r="AK104" s="219">
        <v>9968294.3970786594</v>
      </c>
    </row>
    <row r="105" spans="1:37">
      <c r="A105" s="541">
        <v>40817</v>
      </c>
      <c r="B105" s="245">
        <v>301995</v>
      </c>
      <c r="C105" s="142"/>
      <c r="D105" s="142"/>
      <c r="E105" s="204"/>
      <c r="F105" s="142"/>
      <c r="G105" s="142"/>
      <c r="H105" s="204"/>
      <c r="I105" s="142"/>
      <c r="J105" s="142"/>
      <c r="K105" s="142">
        <v>3609</v>
      </c>
      <c r="L105" s="142">
        <v>770</v>
      </c>
      <c r="M105" s="142">
        <v>174267</v>
      </c>
      <c r="N105" s="142">
        <v>87843</v>
      </c>
      <c r="O105" s="142">
        <v>114996</v>
      </c>
      <c r="P105" s="142">
        <v>8089</v>
      </c>
      <c r="Q105" s="142">
        <v>266489</v>
      </c>
      <c r="R105" s="204">
        <v>293642</v>
      </c>
      <c r="S105" s="205">
        <v>1281071.0006674752</v>
      </c>
      <c r="T105" s="221">
        <v>2579366</v>
      </c>
      <c r="U105" s="218"/>
      <c r="V105" s="218"/>
      <c r="W105" s="220"/>
      <c r="X105" s="218"/>
      <c r="Y105" s="218"/>
      <c r="Z105" s="220"/>
      <c r="AA105" s="218"/>
      <c r="AB105" s="218"/>
      <c r="AC105" s="218">
        <v>24009</v>
      </c>
      <c r="AD105" s="218">
        <v>6674</v>
      </c>
      <c r="AE105" s="218">
        <v>1256023</v>
      </c>
      <c r="AF105" s="218">
        <v>422784</v>
      </c>
      <c r="AG105" s="218">
        <v>563410</v>
      </c>
      <c r="AH105" s="218">
        <v>49229</v>
      </c>
      <c r="AI105" s="218">
        <v>1709490</v>
      </c>
      <c r="AJ105" s="220">
        <v>1850116</v>
      </c>
      <c r="AK105" s="219">
        <v>10057331.228867652</v>
      </c>
    </row>
    <row r="106" spans="1:37">
      <c r="A106" s="541">
        <v>40787</v>
      </c>
      <c r="B106" s="245">
        <v>294795</v>
      </c>
      <c r="C106" s="142"/>
      <c r="D106" s="142"/>
      <c r="E106" s="204"/>
      <c r="F106" s="142"/>
      <c r="G106" s="142"/>
      <c r="H106" s="204"/>
      <c r="I106" s="142"/>
      <c r="J106" s="142"/>
      <c r="K106" s="142">
        <v>3642</v>
      </c>
      <c r="L106" s="142">
        <v>784</v>
      </c>
      <c r="M106" s="142">
        <v>175438</v>
      </c>
      <c r="N106" s="142">
        <v>88232</v>
      </c>
      <c r="O106" s="142">
        <v>115398</v>
      </c>
      <c r="P106" s="142">
        <v>8626</v>
      </c>
      <c r="Q106" s="142">
        <v>268096</v>
      </c>
      <c r="R106" s="204">
        <v>295262</v>
      </c>
      <c r="S106" s="205">
        <v>1263808.9064640633</v>
      </c>
      <c r="T106" s="221">
        <v>2537648.3709038096</v>
      </c>
      <c r="U106" s="218"/>
      <c r="V106" s="218"/>
      <c r="W106" s="220"/>
      <c r="X106" s="218"/>
      <c r="Y106" s="218"/>
      <c r="Z106" s="220"/>
      <c r="AA106" s="218"/>
      <c r="AB106" s="218"/>
      <c r="AC106" s="218">
        <v>23994</v>
      </c>
      <c r="AD106" s="218">
        <v>6667</v>
      </c>
      <c r="AE106" s="218">
        <v>1253868</v>
      </c>
      <c r="AF106" s="218">
        <v>421696</v>
      </c>
      <c r="AG106" s="218">
        <v>562690</v>
      </c>
      <c r="AH106" s="218">
        <v>49300</v>
      </c>
      <c r="AI106" s="218">
        <v>1706225</v>
      </c>
      <c r="AJ106" s="220">
        <v>1847219</v>
      </c>
      <c r="AK106" s="219">
        <v>9937870.0637101904</v>
      </c>
    </row>
    <row r="107" spans="1:37">
      <c r="A107" s="541">
        <v>40756</v>
      </c>
      <c r="B107" s="245">
        <v>293523</v>
      </c>
      <c r="C107" s="142"/>
      <c r="D107" s="142"/>
      <c r="E107" s="204"/>
      <c r="F107" s="142"/>
      <c r="G107" s="142"/>
      <c r="H107" s="204"/>
      <c r="I107" s="142"/>
      <c r="J107" s="142"/>
      <c r="K107" s="142">
        <v>3604</v>
      </c>
      <c r="L107" s="142">
        <v>768</v>
      </c>
      <c r="M107" s="142">
        <v>173333</v>
      </c>
      <c r="N107" s="142">
        <v>87719</v>
      </c>
      <c r="O107" s="142">
        <v>114791</v>
      </c>
      <c r="P107" s="142">
        <v>8104</v>
      </c>
      <c r="Q107" s="142">
        <v>265424</v>
      </c>
      <c r="R107" s="204">
        <v>292496</v>
      </c>
      <c r="S107" s="205">
        <v>1255689.0451446534</v>
      </c>
      <c r="T107" s="221">
        <v>2509484</v>
      </c>
      <c r="U107" s="218"/>
      <c r="V107" s="218"/>
      <c r="W107" s="220"/>
      <c r="X107" s="218"/>
      <c r="Y107" s="218"/>
      <c r="Z107" s="220"/>
      <c r="AA107" s="218"/>
      <c r="AB107" s="218"/>
      <c r="AC107" s="218">
        <v>23738</v>
      </c>
      <c r="AD107" s="218">
        <v>6624</v>
      </c>
      <c r="AE107" s="218">
        <v>1232225</v>
      </c>
      <c r="AF107" s="218">
        <v>416974</v>
      </c>
      <c r="AG107" s="218">
        <v>556850</v>
      </c>
      <c r="AH107" s="218">
        <v>48939</v>
      </c>
      <c r="AI107" s="218">
        <v>1679561</v>
      </c>
      <c r="AJ107" s="220">
        <v>1819437</v>
      </c>
      <c r="AK107" s="219">
        <v>9808774.4052968789</v>
      </c>
    </row>
    <row r="108" spans="1:37">
      <c r="A108" s="541">
        <v>40725</v>
      </c>
      <c r="B108" s="245">
        <v>269224</v>
      </c>
      <c r="C108" s="142"/>
      <c r="D108" s="142"/>
      <c r="E108" s="204"/>
      <c r="F108" s="142"/>
      <c r="G108" s="142"/>
      <c r="H108" s="204"/>
      <c r="I108" s="142"/>
      <c r="J108" s="142"/>
      <c r="K108" s="142">
        <v>3607</v>
      </c>
      <c r="L108" s="142">
        <v>768</v>
      </c>
      <c r="M108" s="142">
        <v>173196</v>
      </c>
      <c r="N108" s="142">
        <v>87674</v>
      </c>
      <c r="O108" s="142">
        <v>114876</v>
      </c>
      <c r="P108" s="142">
        <v>8104</v>
      </c>
      <c r="Q108" s="142">
        <v>265245</v>
      </c>
      <c r="R108" s="204">
        <v>292447</v>
      </c>
      <c r="S108" s="205">
        <v>1188284.0458780918</v>
      </c>
      <c r="T108" s="221">
        <v>2376533</v>
      </c>
      <c r="U108" s="218"/>
      <c r="V108" s="218"/>
      <c r="W108" s="220"/>
      <c r="X108" s="218"/>
      <c r="Y108" s="218"/>
      <c r="Z108" s="220"/>
      <c r="AA108" s="218"/>
      <c r="AB108" s="218"/>
      <c r="AC108" s="218">
        <v>23719</v>
      </c>
      <c r="AD108" s="218">
        <v>6607</v>
      </c>
      <c r="AE108" s="218">
        <v>1233855</v>
      </c>
      <c r="AF108" s="218">
        <v>416363</v>
      </c>
      <c r="AG108" s="218">
        <v>557176</v>
      </c>
      <c r="AH108" s="218">
        <v>48957</v>
      </c>
      <c r="AI108" s="218">
        <v>1680544</v>
      </c>
      <c r="AJ108" s="220">
        <v>1821357</v>
      </c>
      <c r="AK108" s="219">
        <v>9453688.2214532904</v>
      </c>
    </row>
    <row r="109" spans="1:37">
      <c r="A109" s="541">
        <v>40695</v>
      </c>
      <c r="B109" s="245">
        <v>270152.87239464087</v>
      </c>
      <c r="C109" s="142"/>
      <c r="D109" s="142"/>
      <c r="E109" s="204"/>
      <c r="F109" s="142"/>
      <c r="G109" s="142"/>
      <c r="H109" s="204"/>
      <c r="I109" s="142"/>
      <c r="J109" s="142"/>
      <c r="K109" s="142">
        <v>3601.0177435554069</v>
      </c>
      <c r="L109" s="142">
        <v>766.4934674876107</v>
      </c>
      <c r="M109" s="142">
        <v>173247.64692489855</v>
      </c>
      <c r="N109" s="142">
        <v>87609.012796957322</v>
      </c>
      <c r="O109" s="142">
        <v>114816.02700870938</v>
      </c>
      <c r="P109" s="142">
        <v>8117.4551862628578</v>
      </c>
      <c r="Q109" s="142">
        <v>265224.17093289888</v>
      </c>
      <c r="R109" s="204">
        <v>292431.18514465098</v>
      </c>
      <c r="S109" s="205">
        <v>1190871.7114930623</v>
      </c>
      <c r="T109" s="221">
        <v>2370551</v>
      </c>
      <c r="U109" s="218"/>
      <c r="V109" s="218"/>
      <c r="W109" s="220"/>
      <c r="X109" s="218"/>
      <c r="Y109" s="218"/>
      <c r="Z109" s="220"/>
      <c r="AA109" s="218"/>
      <c r="AB109" s="218"/>
      <c r="AC109" s="218">
        <v>23935.999999999985</v>
      </c>
      <c r="AD109" s="218">
        <v>6672.0000000000009</v>
      </c>
      <c r="AE109" s="218">
        <v>1249105.0000000002</v>
      </c>
      <c r="AF109" s="218">
        <v>420148.99999999983</v>
      </c>
      <c r="AG109" s="218">
        <v>562755.00000000023</v>
      </c>
      <c r="AH109" s="218">
        <v>49432</v>
      </c>
      <c r="AI109" s="218">
        <v>1699861.9999999995</v>
      </c>
      <c r="AJ109" s="220">
        <v>1842468.0000000007</v>
      </c>
      <c r="AK109" s="219">
        <v>9468960.8141249828</v>
      </c>
    </row>
    <row r="110" spans="1:37">
      <c r="A110" s="541">
        <v>40664</v>
      </c>
      <c r="B110" s="245">
        <v>268443.1460488665</v>
      </c>
      <c r="C110" s="142"/>
      <c r="D110" s="142"/>
      <c r="E110" s="204"/>
      <c r="F110" s="142"/>
      <c r="G110" s="142"/>
      <c r="H110" s="204"/>
      <c r="I110" s="142"/>
      <c r="J110" s="142"/>
      <c r="K110" s="142">
        <v>3611</v>
      </c>
      <c r="L110" s="142">
        <v>774</v>
      </c>
      <c r="M110" s="142">
        <v>173294</v>
      </c>
      <c r="N110" s="142">
        <v>87451</v>
      </c>
      <c r="O110" s="142">
        <v>114638</v>
      </c>
      <c r="P110" s="142">
        <v>8114</v>
      </c>
      <c r="Q110" s="142">
        <v>265130</v>
      </c>
      <c r="R110" s="204">
        <v>292317</v>
      </c>
      <c r="S110" s="205">
        <v>1186088.7332588958</v>
      </c>
      <c r="T110" s="221">
        <v>2312095.9196292008</v>
      </c>
      <c r="U110" s="218"/>
      <c r="V110" s="218"/>
      <c r="W110" s="220"/>
      <c r="X110" s="218"/>
      <c r="Y110" s="218"/>
      <c r="Z110" s="220"/>
      <c r="AA110" s="218"/>
      <c r="AB110" s="218"/>
      <c r="AC110" s="218">
        <v>23913</v>
      </c>
      <c r="AD110" s="218">
        <v>6659</v>
      </c>
      <c r="AE110" s="218">
        <v>1248707</v>
      </c>
      <c r="AF110" s="218">
        <v>419101</v>
      </c>
      <c r="AG110" s="218">
        <v>561475</v>
      </c>
      <c r="AH110" s="218">
        <v>49456</v>
      </c>
      <c r="AI110" s="218">
        <v>1698380</v>
      </c>
      <c r="AJ110" s="220">
        <v>1840754</v>
      </c>
      <c r="AK110" s="219">
        <v>9301380.5837787185</v>
      </c>
    </row>
    <row r="111" spans="1:37">
      <c r="A111" s="541">
        <v>40634</v>
      </c>
      <c r="B111" s="245">
        <v>264713</v>
      </c>
      <c r="C111" s="142"/>
      <c r="D111" s="142"/>
      <c r="E111" s="204"/>
      <c r="F111" s="142"/>
      <c r="G111" s="142"/>
      <c r="H111" s="204"/>
      <c r="I111" s="142"/>
      <c r="J111" s="142"/>
      <c r="K111" s="142">
        <v>3603.1708439683671</v>
      </c>
      <c r="L111" s="142">
        <v>767</v>
      </c>
      <c r="M111" s="142">
        <v>173211.19647056091</v>
      </c>
      <c r="N111" s="142">
        <v>87352.076024259237</v>
      </c>
      <c r="O111" s="142">
        <v>114493.80324204563</v>
      </c>
      <c r="P111" s="142">
        <v>8117.0185657080456</v>
      </c>
      <c r="Q111" s="142">
        <v>264933.44333878852</v>
      </c>
      <c r="R111" s="204">
        <v>292075.17055657489</v>
      </c>
      <c r="S111" s="205">
        <v>1175434.4520837492</v>
      </c>
      <c r="T111" s="221">
        <v>2305863</v>
      </c>
      <c r="U111" s="218"/>
      <c r="V111" s="218"/>
      <c r="W111" s="220"/>
      <c r="X111" s="218"/>
      <c r="Y111" s="218"/>
      <c r="Z111" s="220"/>
      <c r="AA111" s="218"/>
      <c r="AB111" s="218"/>
      <c r="AC111" s="218">
        <v>23901.929662328967</v>
      </c>
      <c r="AD111" s="218">
        <v>6658</v>
      </c>
      <c r="AE111" s="218">
        <v>1248207.711801196</v>
      </c>
      <c r="AF111" s="218">
        <v>417985.37038649718</v>
      </c>
      <c r="AG111" s="218">
        <v>560572.36420477612</v>
      </c>
      <c r="AH111" s="218">
        <v>49445.973061521661</v>
      </c>
      <c r="AI111" s="218">
        <v>1696753.0118500225</v>
      </c>
      <c r="AJ111" s="220">
        <v>1839340.0056683021</v>
      </c>
      <c r="AK111" s="219">
        <v>9282145.7132185604</v>
      </c>
    </row>
    <row r="112" spans="1:37">
      <c r="A112" s="541">
        <v>40603</v>
      </c>
      <c r="B112" s="245">
        <v>264745.09914943908</v>
      </c>
      <c r="C112" s="142"/>
      <c r="D112" s="142"/>
      <c r="E112" s="204"/>
      <c r="F112" s="142"/>
      <c r="G112" s="142"/>
      <c r="H112" s="204"/>
      <c r="I112" s="142"/>
      <c r="J112" s="142"/>
      <c r="K112" s="142">
        <v>3591.0125786163521</v>
      </c>
      <c r="L112" s="142">
        <v>764.60607427454522</v>
      </c>
      <c r="M112" s="142">
        <v>172813.26182564843</v>
      </c>
      <c r="N112" s="142">
        <v>87221.121435354376</v>
      </c>
      <c r="O112" s="142">
        <v>114337.82089792675</v>
      </c>
      <c r="P112" s="142">
        <v>8133.2502676172971</v>
      </c>
      <c r="Q112" s="142">
        <v>264390.00191389368</v>
      </c>
      <c r="R112" s="204">
        <v>291506.70137646602</v>
      </c>
      <c r="S112" s="205">
        <v>1174602.2076674884</v>
      </c>
      <c r="T112" s="221">
        <v>2306477.7486305959</v>
      </c>
      <c r="U112" s="218"/>
      <c r="V112" s="218"/>
      <c r="W112" s="220"/>
      <c r="X112" s="218"/>
      <c r="Y112" s="218"/>
      <c r="Z112" s="220"/>
      <c r="AA112" s="218"/>
      <c r="AB112" s="218"/>
      <c r="AC112" s="218">
        <v>23849.932914046127</v>
      </c>
      <c r="AD112" s="218">
        <v>6650.9705307472568</v>
      </c>
      <c r="AE112" s="218">
        <v>1243842.7470822288</v>
      </c>
      <c r="AF112" s="218">
        <v>417012.38115929521</v>
      </c>
      <c r="AG112" s="218">
        <v>558711.37481810024</v>
      </c>
      <c r="AH112" s="218">
        <v>49510.958130516439</v>
      </c>
      <c r="AI112" s="218">
        <v>1691356.0316863167</v>
      </c>
      <c r="AJ112" s="220">
        <v>1833055.0253451217</v>
      </c>
      <c r="AK112" s="219">
        <v>9272571.3513869438</v>
      </c>
    </row>
    <row r="113" spans="1:37">
      <c r="A113" s="541">
        <v>40575</v>
      </c>
      <c r="B113" s="245">
        <v>263228</v>
      </c>
      <c r="C113" s="142"/>
      <c r="D113" s="142"/>
      <c r="E113" s="204"/>
      <c r="F113" s="142"/>
      <c r="G113" s="142"/>
      <c r="H113" s="204"/>
      <c r="I113" s="142"/>
      <c r="J113" s="142"/>
      <c r="K113" s="142">
        <v>3602.037102325191</v>
      </c>
      <c r="L113" s="142">
        <v>765.61011591148576</v>
      </c>
      <c r="M113" s="142">
        <v>172589.20168635584</v>
      </c>
      <c r="N113" s="142">
        <v>87057.767599403815</v>
      </c>
      <c r="O113" s="142">
        <v>114057.43088463575</v>
      </c>
      <c r="P113" s="142">
        <v>8096</v>
      </c>
      <c r="Q113" s="142">
        <v>264014.61650399637</v>
      </c>
      <c r="R113" s="204">
        <v>291014.27978922823</v>
      </c>
      <c r="S113" s="205">
        <v>1169740.5384348917</v>
      </c>
      <c r="T113" s="221">
        <v>2301439</v>
      </c>
      <c r="U113" s="218"/>
      <c r="V113" s="218"/>
      <c r="W113" s="220"/>
      <c r="X113" s="218"/>
      <c r="Y113" s="218"/>
      <c r="Z113" s="220"/>
      <c r="AA113" s="218"/>
      <c r="AB113" s="218"/>
      <c r="AC113" s="218">
        <v>23825.932846470234</v>
      </c>
      <c r="AD113" s="218">
        <v>6642.970495258166</v>
      </c>
      <c r="AE113" s="218">
        <v>1241967.7651952389</v>
      </c>
      <c r="AF113" s="218">
        <v>415980.38449925475</v>
      </c>
      <c r="AG113" s="218">
        <v>557235.37742424652</v>
      </c>
      <c r="AH113" s="218">
        <v>49584</v>
      </c>
      <c r="AI113" s="218">
        <v>1688417.0530362215</v>
      </c>
      <c r="AJ113" s="220">
        <v>1829672.0459612142</v>
      </c>
      <c r="AK113" s="219">
        <v>9252638.6249113511</v>
      </c>
    </row>
    <row r="114" spans="1:37">
      <c r="A114" s="541">
        <v>40544</v>
      </c>
      <c r="B114" s="245">
        <v>258872.57112105991</v>
      </c>
      <c r="C114" s="142"/>
      <c r="D114" s="142"/>
      <c r="E114" s="204"/>
      <c r="F114" s="142"/>
      <c r="G114" s="142"/>
      <c r="H114" s="204"/>
      <c r="I114" s="142"/>
      <c r="J114" s="142"/>
      <c r="K114" s="142">
        <v>3597.0385925085129</v>
      </c>
      <c r="L114" s="142">
        <v>761.60725075528705</v>
      </c>
      <c r="M114" s="142">
        <v>172696.36144072053</v>
      </c>
      <c r="N114" s="142">
        <v>86770.135760007004</v>
      </c>
      <c r="O114" s="142">
        <v>113631.84821866266</v>
      </c>
      <c r="P114" s="142">
        <v>8018.2433279088727</v>
      </c>
      <c r="Q114" s="142">
        <v>263825.14304399129</v>
      </c>
      <c r="R114" s="204">
        <v>290686.855502647</v>
      </c>
      <c r="S114" s="205">
        <v>1157437.0306326561</v>
      </c>
      <c r="T114" s="221">
        <v>2287486.867606679</v>
      </c>
      <c r="U114" s="218"/>
      <c r="V114" s="218"/>
      <c r="W114" s="220"/>
      <c r="X114" s="218"/>
      <c r="Y114" s="218"/>
      <c r="Z114" s="220"/>
      <c r="AA114" s="218"/>
      <c r="AB114" s="218"/>
      <c r="AC114" s="218">
        <v>23786.93273636861</v>
      </c>
      <c r="AD114" s="218">
        <v>6619.9703927492455</v>
      </c>
      <c r="AE114" s="218">
        <v>1242378</v>
      </c>
      <c r="AF114" s="218">
        <v>414312.00000000006</v>
      </c>
      <c r="AG114" s="218">
        <v>554864</v>
      </c>
      <c r="AH114" s="218">
        <v>49160</v>
      </c>
      <c r="AI114" s="218">
        <v>1687096.9031291183</v>
      </c>
      <c r="AJ114" s="220">
        <v>1827648.9031291173</v>
      </c>
      <c r="AK114" s="219">
        <v>9213185.7489511557</v>
      </c>
    </row>
    <row r="115" spans="1:37">
      <c r="A115" s="541">
        <v>40513</v>
      </c>
      <c r="B115" s="245">
        <v>259452.24243119999</v>
      </c>
      <c r="C115" s="142"/>
      <c r="D115" s="142"/>
      <c r="E115" s="204"/>
      <c r="F115" s="142"/>
      <c r="G115" s="142"/>
      <c r="H115" s="204"/>
      <c r="I115" s="142"/>
      <c r="J115" s="142"/>
      <c r="K115" s="142">
        <v>3596.0573839662447</v>
      </c>
      <c r="L115" s="142">
        <v>762.61228813559319</v>
      </c>
      <c r="M115" s="142">
        <v>172774.32775805879</v>
      </c>
      <c r="N115" s="142">
        <v>86715.24098180735</v>
      </c>
      <c r="O115" s="142">
        <v>113541.57633797008</v>
      </c>
      <c r="P115" s="142">
        <v>8014.8559999999998</v>
      </c>
      <c r="Q115" s="142">
        <v>263848.23841196799</v>
      </c>
      <c r="R115" s="204">
        <v>290674.57376813068</v>
      </c>
      <c r="S115" s="205">
        <v>1159094.1505647989</v>
      </c>
      <c r="T115" s="221">
        <v>2282511.2843659995</v>
      </c>
      <c r="U115" s="218"/>
      <c r="V115" s="218"/>
      <c r="W115" s="220"/>
      <c r="X115" s="218"/>
      <c r="Y115" s="218"/>
      <c r="Z115" s="220"/>
      <c r="AA115" s="218"/>
      <c r="AB115" s="218"/>
      <c r="AC115" s="218">
        <v>23702.932489451476</v>
      </c>
      <c r="AD115" s="218">
        <v>6607.970338983052</v>
      </c>
      <c r="AE115" s="218">
        <v>1239659.771736956</v>
      </c>
      <c r="AF115" s="218">
        <v>412749.41353219503</v>
      </c>
      <c r="AG115" s="218">
        <v>552759.40601781243</v>
      </c>
      <c r="AH115" s="218">
        <v>49111.253000000004</v>
      </c>
      <c r="AI115" s="218">
        <v>1682720.0880975849</v>
      </c>
      <c r="AJ115" s="220">
        <v>1822730.0805832024</v>
      </c>
      <c r="AK115" s="219">
        <v>9191802.9518657252</v>
      </c>
    </row>
    <row r="116" spans="1:37">
      <c r="A116" s="541">
        <v>40483</v>
      </c>
      <c r="B116" s="245">
        <v>254754.35063999999</v>
      </c>
      <c r="C116" s="142"/>
      <c r="D116" s="142"/>
      <c r="E116" s="204"/>
      <c r="F116" s="142"/>
      <c r="G116" s="142"/>
      <c r="H116" s="204"/>
      <c r="I116" s="142"/>
      <c r="J116" s="142"/>
      <c r="K116" s="142">
        <v>3643</v>
      </c>
      <c r="L116" s="142">
        <v>773</v>
      </c>
      <c r="M116" s="142">
        <v>174093</v>
      </c>
      <c r="N116" s="142">
        <v>86903</v>
      </c>
      <c r="O116" s="142">
        <v>113770</v>
      </c>
      <c r="P116" s="142">
        <v>8548</v>
      </c>
      <c r="Q116" s="142">
        <v>265412</v>
      </c>
      <c r="R116" s="204">
        <v>292279</v>
      </c>
      <c r="S116" s="205">
        <v>1148878.4878733905</v>
      </c>
      <c r="T116" s="221">
        <v>2260298.7719999999</v>
      </c>
      <c r="U116" s="218"/>
      <c r="V116" s="218"/>
      <c r="W116" s="220"/>
      <c r="X116" s="218"/>
      <c r="Y116" s="218"/>
      <c r="Z116" s="220"/>
      <c r="AA116" s="218"/>
      <c r="AB116" s="218"/>
      <c r="AC116" s="218">
        <v>23710</v>
      </c>
      <c r="AD116" s="218">
        <v>6600</v>
      </c>
      <c r="AE116" s="218">
        <v>1238732</v>
      </c>
      <c r="AF116" s="218">
        <v>411381</v>
      </c>
      <c r="AG116" s="218">
        <v>551021</v>
      </c>
      <c r="AH116" s="218">
        <v>49134</v>
      </c>
      <c r="AI116" s="218">
        <v>1680423</v>
      </c>
      <c r="AJ116" s="220">
        <v>1820063</v>
      </c>
      <c r="AK116" s="219">
        <v>9123714.0924707968</v>
      </c>
    </row>
    <row r="117" spans="1:37">
      <c r="A117" s="541">
        <v>40452</v>
      </c>
      <c r="B117" s="245">
        <v>260109.54608</v>
      </c>
      <c r="C117" s="142"/>
      <c r="D117" s="142"/>
      <c r="E117" s="204"/>
      <c r="F117" s="142"/>
      <c r="G117" s="142"/>
      <c r="H117" s="204"/>
      <c r="I117" s="142"/>
      <c r="J117" s="142"/>
      <c r="K117" s="142">
        <v>3610.2099338027574</v>
      </c>
      <c r="L117" s="142">
        <v>761.96024882415418</v>
      </c>
      <c r="M117" s="142">
        <v>172736.8426731482</v>
      </c>
      <c r="N117" s="142">
        <v>86577.839439999996</v>
      </c>
      <c r="O117" s="142">
        <v>113401.9957</v>
      </c>
      <c r="P117" s="142">
        <v>8049.2983999999997</v>
      </c>
      <c r="Q117" s="142">
        <v>263686.85229577514</v>
      </c>
      <c r="R117" s="204">
        <v>290511.00855577516</v>
      </c>
      <c r="S117" s="205">
        <v>1160736.809921199</v>
      </c>
      <c r="T117" s="221">
        <v>2263441.5897599999</v>
      </c>
      <c r="U117" s="218"/>
      <c r="V117" s="218"/>
      <c r="W117" s="220"/>
      <c r="X117" s="218"/>
      <c r="Y117" s="218"/>
      <c r="Z117" s="220"/>
      <c r="AA117" s="218"/>
      <c r="AB117" s="218"/>
      <c r="AC117" s="218">
        <v>23719.517266096042</v>
      </c>
      <c r="AD117" s="218">
        <v>6590.956152328934</v>
      </c>
      <c r="AE117" s="218">
        <v>1238411.4519545543</v>
      </c>
      <c r="AF117" s="218">
        <v>410670.95389999996</v>
      </c>
      <c r="AG117" s="218">
        <v>550625.08290000027</v>
      </c>
      <c r="AH117" s="218">
        <v>49217.68280000001</v>
      </c>
      <c r="AI117" s="218">
        <v>1679392.8792729785</v>
      </c>
      <c r="AJ117" s="220">
        <v>1819347.0082729782</v>
      </c>
      <c r="AK117" s="219">
        <v>9131574.0256314129</v>
      </c>
    </row>
    <row r="118" spans="1:37">
      <c r="A118" s="541">
        <v>40422</v>
      </c>
      <c r="B118" s="245">
        <v>258519</v>
      </c>
      <c r="C118" s="142"/>
      <c r="D118" s="142"/>
      <c r="E118" s="204"/>
      <c r="F118" s="142"/>
      <c r="G118" s="142"/>
      <c r="H118" s="204"/>
      <c r="I118" s="142"/>
      <c r="J118" s="142"/>
      <c r="K118" s="142">
        <v>3611.1943754473118</v>
      </c>
      <c r="L118" s="142">
        <v>761.84130829800119</v>
      </c>
      <c r="M118" s="142">
        <v>172554.90334915731</v>
      </c>
      <c r="N118" s="142">
        <v>86399.567766478911</v>
      </c>
      <c r="O118" s="142">
        <v>113262.56736504914</v>
      </c>
      <c r="P118" s="142">
        <v>8058.5363522216467</v>
      </c>
      <c r="Q118" s="142">
        <v>263327.50679938152</v>
      </c>
      <c r="R118" s="204">
        <v>290190.50639795174</v>
      </c>
      <c r="S118" s="205">
        <v>1155863.6956639991</v>
      </c>
      <c r="T118" s="221">
        <v>2246536.5914599998</v>
      </c>
      <c r="U118" s="218"/>
      <c r="V118" s="218"/>
      <c r="W118" s="220"/>
      <c r="X118" s="218"/>
      <c r="Y118" s="218"/>
      <c r="Z118" s="220"/>
      <c r="AA118" s="218"/>
      <c r="AB118" s="218"/>
      <c r="AC118" s="218">
        <v>23752.517997726605</v>
      </c>
      <c r="AD118" s="218">
        <v>6603.9612356147782</v>
      </c>
      <c r="AE118" s="218">
        <v>1238013</v>
      </c>
      <c r="AF118" s="218">
        <v>410070.1</v>
      </c>
      <c r="AG118" s="218">
        <v>550367.1100000001</v>
      </c>
      <c r="AH118" s="218">
        <v>49378.000000000007</v>
      </c>
      <c r="AI118" s="218">
        <v>1678439.5792333412</v>
      </c>
      <c r="AJ118" s="220">
        <v>1818736.5892333423</v>
      </c>
      <c r="AK118" s="219">
        <v>9085574.6658461522</v>
      </c>
    </row>
    <row r="119" spans="1:37">
      <c r="A119" s="541">
        <v>40391</v>
      </c>
      <c r="B119" s="245">
        <v>258915.17152469064</v>
      </c>
      <c r="C119" s="142"/>
      <c r="D119" s="142"/>
      <c r="E119" s="204"/>
      <c r="F119" s="142"/>
      <c r="G119" s="142"/>
      <c r="H119" s="204"/>
      <c r="I119" s="142"/>
      <c r="J119" s="142"/>
      <c r="K119" s="142">
        <v>3617.3723162414753</v>
      </c>
      <c r="L119" s="142">
        <v>757.83244962884407</v>
      </c>
      <c r="M119" s="142">
        <v>172005.86304388408</v>
      </c>
      <c r="N119" s="142">
        <v>86463.870104763671</v>
      </c>
      <c r="O119" s="142">
        <v>113404.60997938369</v>
      </c>
      <c r="P119" s="142">
        <v>8080.4876447174347</v>
      </c>
      <c r="Q119" s="142">
        <v>262844.93791451812</v>
      </c>
      <c r="R119" s="204">
        <v>289785.67778913811</v>
      </c>
      <c r="S119" s="205">
        <v>1156099.2626216882</v>
      </c>
      <c r="T119" s="221">
        <v>2244533.8789214152</v>
      </c>
      <c r="U119" s="218"/>
      <c r="V119" s="218"/>
      <c r="W119" s="220"/>
      <c r="X119" s="218"/>
      <c r="Y119" s="218"/>
      <c r="Z119" s="220"/>
      <c r="AA119" s="218"/>
      <c r="AB119" s="218"/>
      <c r="AC119" s="218">
        <v>23753.508966910831</v>
      </c>
      <c r="AD119" s="218">
        <v>6600.961217997271</v>
      </c>
      <c r="AE119" s="218">
        <v>1232109.705682934</v>
      </c>
      <c r="AF119" s="218">
        <v>409683.76841663325</v>
      </c>
      <c r="AG119" s="218">
        <v>550535.04924300883</v>
      </c>
      <c r="AH119" s="218">
        <v>49493.025336916326</v>
      </c>
      <c r="AI119" s="218">
        <v>1672147.9442844754</v>
      </c>
      <c r="AJ119" s="220">
        <v>1812999.225110851</v>
      </c>
      <c r="AK119" s="219">
        <v>9067434.1757915113</v>
      </c>
    </row>
    <row r="120" spans="1:37">
      <c r="A120" s="541">
        <v>40360</v>
      </c>
      <c r="B120" s="245">
        <v>255089.334592</v>
      </c>
      <c r="C120" s="142"/>
      <c r="D120" s="142"/>
      <c r="E120" s="204"/>
      <c r="F120" s="142"/>
      <c r="G120" s="142"/>
      <c r="H120" s="204"/>
      <c r="I120" s="142"/>
      <c r="J120" s="142"/>
      <c r="K120" s="142">
        <v>3620.2533929023011</v>
      </c>
      <c r="L120" s="142">
        <v>756.83391528768789</v>
      </c>
      <c r="M120" s="142">
        <v>171707.28993667575</v>
      </c>
      <c r="N120" s="142">
        <v>86461.870104763671</v>
      </c>
      <c r="O120" s="142">
        <v>113569.51121673349</v>
      </c>
      <c r="P120" s="142">
        <v>8077.0312537831405</v>
      </c>
      <c r="Q120" s="142">
        <v>262546.24734962941</v>
      </c>
      <c r="R120" s="204">
        <v>289653.88846159924</v>
      </c>
      <c r="S120" s="205">
        <v>1145132.7662209738</v>
      </c>
      <c r="T120" s="221">
        <v>2238881.6103040003</v>
      </c>
      <c r="U120" s="218"/>
      <c r="V120" s="218"/>
      <c r="W120" s="220"/>
      <c r="X120" s="218"/>
      <c r="Y120" s="218"/>
      <c r="Z120" s="220"/>
      <c r="AA120" s="218"/>
      <c r="AB120" s="218"/>
      <c r="AC120" s="218">
        <v>23725.517449211842</v>
      </c>
      <c r="AD120" s="218">
        <v>6586.9611355700627</v>
      </c>
      <c r="AE120" s="218">
        <v>1231123.6440293586</v>
      </c>
      <c r="AF120" s="218">
        <v>409683.76841663325</v>
      </c>
      <c r="AG120" s="218">
        <v>551230.03044827015</v>
      </c>
      <c r="AH120" s="218">
        <v>49562.100016141405</v>
      </c>
      <c r="AI120" s="218">
        <v>1671119.8910307733</v>
      </c>
      <c r="AJ120" s="220">
        <v>1812666.153062412</v>
      </c>
      <c r="AK120" s="219">
        <v>9055759.7878582124</v>
      </c>
    </row>
    <row r="121" spans="1:37">
      <c r="A121" s="541">
        <v>40330</v>
      </c>
      <c r="B121" s="245">
        <v>259367.33600000001</v>
      </c>
      <c r="C121" s="142"/>
      <c r="D121" s="142"/>
      <c r="E121" s="204"/>
      <c r="F121" s="142"/>
      <c r="G121" s="142"/>
      <c r="H121" s="204"/>
      <c r="I121" s="142"/>
      <c r="J121" s="142"/>
      <c r="K121" s="142">
        <v>3635</v>
      </c>
      <c r="L121" s="142">
        <v>772</v>
      </c>
      <c r="M121" s="142">
        <v>172611</v>
      </c>
      <c r="N121" s="142">
        <v>86548</v>
      </c>
      <c r="O121" s="142">
        <v>113642</v>
      </c>
      <c r="P121" s="142">
        <v>8583</v>
      </c>
      <c r="Q121" s="142">
        <v>263566</v>
      </c>
      <c r="R121" s="204">
        <v>290660</v>
      </c>
      <c r="S121" s="205">
        <v>1158774.3837909035</v>
      </c>
      <c r="T121" s="221">
        <v>2250200.2319999994</v>
      </c>
      <c r="U121" s="218"/>
      <c r="V121" s="218"/>
      <c r="W121" s="220"/>
      <c r="X121" s="218"/>
      <c r="Y121" s="218"/>
      <c r="Z121" s="220"/>
      <c r="AA121" s="218"/>
      <c r="AB121" s="218"/>
      <c r="AC121" s="218">
        <v>23716</v>
      </c>
      <c r="AD121" s="218">
        <v>6582</v>
      </c>
      <c r="AE121" s="218">
        <v>1229871</v>
      </c>
      <c r="AF121" s="218">
        <v>408803</v>
      </c>
      <c r="AG121" s="218">
        <v>550617</v>
      </c>
      <c r="AH121" s="218">
        <v>49560</v>
      </c>
      <c r="AI121" s="218">
        <v>1668972</v>
      </c>
      <c r="AJ121" s="220">
        <v>1810786</v>
      </c>
      <c r="AK121" s="219">
        <v>9080491.0106029455</v>
      </c>
    </row>
    <row r="122" spans="1:37">
      <c r="A122" s="541">
        <v>40299</v>
      </c>
      <c r="B122" s="245">
        <v>255122.42352822013</v>
      </c>
      <c r="C122" s="142"/>
      <c r="D122" s="142"/>
      <c r="E122" s="204"/>
      <c r="F122" s="142"/>
      <c r="G122" s="142"/>
      <c r="H122" s="204"/>
      <c r="I122" s="142"/>
      <c r="J122" s="142"/>
      <c r="K122" s="142">
        <v>3605.7723954597241</v>
      </c>
      <c r="L122" s="142">
        <v>763.508221680877</v>
      </c>
      <c r="M122" s="142">
        <v>171181.92747754604</v>
      </c>
      <c r="N122" s="142">
        <v>86083</v>
      </c>
      <c r="O122" s="142">
        <v>113133.32463518315</v>
      </c>
      <c r="P122" s="142">
        <v>8059.4604093154549</v>
      </c>
      <c r="Q122" s="142">
        <v>261634.20809468665</v>
      </c>
      <c r="R122" s="204">
        <v>288684.53272986977</v>
      </c>
      <c r="S122" s="205">
        <v>1143805.1094993418</v>
      </c>
      <c r="T122" s="221">
        <v>2220133.9999999991</v>
      </c>
      <c r="U122" s="218"/>
      <c r="V122" s="218"/>
      <c r="W122" s="220"/>
      <c r="X122" s="218"/>
      <c r="Y122" s="218"/>
      <c r="Z122" s="220"/>
      <c r="AA122" s="218"/>
      <c r="AB122" s="218"/>
      <c r="AC122" s="218">
        <v>23698.939069159034</v>
      </c>
      <c r="AD122" s="218">
        <v>6567.9742691839228</v>
      </c>
      <c r="AE122" s="218">
        <v>1228847.073221483</v>
      </c>
      <c r="AF122" s="218">
        <v>408197</v>
      </c>
      <c r="AG122" s="218">
        <v>550002.01516358135</v>
      </c>
      <c r="AH122" s="218">
        <v>49595.054138522013</v>
      </c>
      <c r="AI122" s="218">
        <v>1667310.9865598264</v>
      </c>
      <c r="AJ122" s="220">
        <v>1809116.001723408</v>
      </c>
      <c r="AK122" s="219">
        <v>8994354.6074176822</v>
      </c>
    </row>
    <row r="123" spans="1:37">
      <c r="A123" s="541">
        <v>40269</v>
      </c>
      <c r="B123" s="245">
        <v>255606</v>
      </c>
      <c r="C123" s="142"/>
      <c r="D123" s="142"/>
      <c r="E123" s="204"/>
      <c r="F123" s="142"/>
      <c r="G123" s="142"/>
      <c r="H123" s="204"/>
      <c r="I123" s="142"/>
      <c r="J123" s="142"/>
      <c r="K123" s="142">
        <v>3587</v>
      </c>
      <c r="L123" s="142">
        <v>760</v>
      </c>
      <c r="M123" s="142">
        <v>170420</v>
      </c>
      <c r="N123" s="142">
        <v>90542</v>
      </c>
      <c r="O123" s="142">
        <v>112794</v>
      </c>
      <c r="P123" s="142">
        <v>7964</v>
      </c>
      <c r="Q123" s="142">
        <v>265309</v>
      </c>
      <c r="R123" s="204">
        <v>287561</v>
      </c>
      <c r="S123" s="205">
        <v>1143352.3575067664</v>
      </c>
      <c r="T123" s="221">
        <v>2228659</v>
      </c>
      <c r="U123" s="218"/>
      <c r="V123" s="218"/>
      <c r="W123" s="220"/>
      <c r="X123" s="218"/>
      <c r="Y123" s="218"/>
      <c r="Z123" s="220"/>
      <c r="AA123" s="218"/>
      <c r="AB123" s="218"/>
      <c r="AC123" s="218">
        <v>23681</v>
      </c>
      <c r="AD123" s="218">
        <v>6558</v>
      </c>
      <c r="AE123" s="218">
        <v>1227238</v>
      </c>
      <c r="AF123" s="218">
        <v>415784</v>
      </c>
      <c r="AG123" s="218">
        <v>548964</v>
      </c>
      <c r="AH123" s="218">
        <v>49617</v>
      </c>
      <c r="AI123" s="218">
        <v>1673261</v>
      </c>
      <c r="AJ123" s="220">
        <v>1806441</v>
      </c>
      <c r="AK123" s="219">
        <v>9012454.5956498757</v>
      </c>
    </row>
    <row r="124" spans="1:37">
      <c r="A124" s="541">
        <v>40238</v>
      </c>
      <c r="B124" s="245">
        <v>256839</v>
      </c>
      <c r="C124" s="142"/>
      <c r="D124" s="142"/>
      <c r="E124" s="204"/>
      <c r="F124" s="142"/>
      <c r="G124" s="142"/>
      <c r="H124" s="204"/>
      <c r="I124" s="142"/>
      <c r="J124" s="142"/>
      <c r="K124" s="142">
        <v>3646</v>
      </c>
      <c r="L124" s="142">
        <v>772</v>
      </c>
      <c r="M124" s="142">
        <v>172929</v>
      </c>
      <c r="N124" s="142">
        <v>91120</v>
      </c>
      <c r="O124" s="142">
        <v>113623</v>
      </c>
      <c r="P124" s="142">
        <v>8604</v>
      </c>
      <c r="Q124" s="142">
        <v>268467</v>
      </c>
      <c r="R124" s="204">
        <v>290970</v>
      </c>
      <c r="S124" s="205">
        <v>1152368.3249859069</v>
      </c>
      <c r="T124" s="221">
        <v>2233661</v>
      </c>
      <c r="U124" s="218"/>
      <c r="V124" s="218"/>
      <c r="W124" s="220"/>
      <c r="X124" s="218"/>
      <c r="Y124" s="218"/>
      <c r="Z124" s="220"/>
      <c r="AA124" s="218"/>
      <c r="AB124" s="218"/>
      <c r="AC124" s="218">
        <v>23649</v>
      </c>
      <c r="AD124" s="218">
        <v>6543</v>
      </c>
      <c r="AE124" s="218">
        <v>1225595</v>
      </c>
      <c r="AF124" s="218">
        <v>414623</v>
      </c>
      <c r="AG124" s="218">
        <v>548434</v>
      </c>
      <c r="AH124" s="218">
        <v>49685</v>
      </c>
      <c r="AI124" s="218">
        <v>1670410</v>
      </c>
      <c r="AJ124" s="220">
        <v>1804221</v>
      </c>
      <c r="AK124" s="219">
        <v>9022156.330734361</v>
      </c>
    </row>
    <row r="125" spans="1:37">
      <c r="A125" s="541">
        <v>40210</v>
      </c>
      <c r="B125" s="245">
        <v>257232</v>
      </c>
      <c r="C125" s="142"/>
      <c r="D125" s="142"/>
      <c r="E125" s="204"/>
      <c r="F125" s="142"/>
      <c r="G125" s="142"/>
      <c r="H125" s="204"/>
      <c r="I125" s="142"/>
      <c r="J125" s="142"/>
      <c r="K125" s="142">
        <v>3640</v>
      </c>
      <c r="L125" s="142">
        <v>778</v>
      </c>
      <c r="M125" s="142">
        <v>172616</v>
      </c>
      <c r="N125" s="142">
        <v>88488</v>
      </c>
      <c r="O125" s="142">
        <v>113168</v>
      </c>
      <c r="P125" s="142">
        <v>8631</v>
      </c>
      <c r="Q125" s="142">
        <v>265522</v>
      </c>
      <c r="R125" s="204">
        <v>290202</v>
      </c>
      <c r="S125" s="205">
        <v>1152426.2787010099</v>
      </c>
      <c r="T125" s="221">
        <v>2232394</v>
      </c>
      <c r="U125" s="218"/>
      <c r="V125" s="218"/>
      <c r="W125" s="220"/>
      <c r="X125" s="218"/>
      <c r="Y125" s="218"/>
      <c r="Z125" s="220"/>
      <c r="AA125" s="218"/>
      <c r="AB125" s="218"/>
      <c r="AC125" s="218">
        <v>23585</v>
      </c>
      <c r="AD125" s="218">
        <v>6525</v>
      </c>
      <c r="AE125" s="218">
        <v>1222772</v>
      </c>
      <c r="AF125" s="218">
        <v>399722</v>
      </c>
      <c r="AG125" s="218">
        <v>546096</v>
      </c>
      <c r="AH125" s="218">
        <v>49729</v>
      </c>
      <c r="AI125" s="218">
        <v>1652604</v>
      </c>
      <c r="AJ125" s="220">
        <v>1798978</v>
      </c>
      <c r="AK125" s="219">
        <v>9011011.6261729095</v>
      </c>
    </row>
    <row r="126" spans="1:37">
      <c r="A126" s="541">
        <v>40179</v>
      </c>
      <c r="B126" s="245">
        <v>255453</v>
      </c>
      <c r="C126" s="142"/>
      <c r="D126" s="142"/>
      <c r="E126" s="204"/>
      <c r="F126" s="142"/>
      <c r="G126" s="142"/>
      <c r="H126" s="204"/>
      <c r="I126" s="142"/>
      <c r="J126" s="142"/>
      <c r="K126" s="142">
        <v>3651</v>
      </c>
      <c r="L126" s="142">
        <v>782</v>
      </c>
      <c r="M126" s="142">
        <v>172805</v>
      </c>
      <c r="N126" s="142">
        <v>83921</v>
      </c>
      <c r="O126" s="142">
        <v>113075</v>
      </c>
      <c r="P126" s="142">
        <v>8637</v>
      </c>
      <c r="Q126" s="142">
        <v>261159</v>
      </c>
      <c r="R126" s="204">
        <v>290313</v>
      </c>
      <c r="S126" s="205">
        <v>1147792.6031453791</v>
      </c>
      <c r="T126" s="221">
        <v>2224741</v>
      </c>
      <c r="U126" s="218"/>
      <c r="V126" s="218"/>
      <c r="W126" s="220"/>
      <c r="X126" s="218"/>
      <c r="Y126" s="218"/>
      <c r="Z126" s="220"/>
      <c r="AA126" s="218"/>
      <c r="AB126" s="218"/>
      <c r="AC126" s="218">
        <v>23581</v>
      </c>
      <c r="AD126" s="218">
        <v>6551</v>
      </c>
      <c r="AE126" s="218">
        <v>1223614</v>
      </c>
      <c r="AF126" s="218">
        <v>391895</v>
      </c>
      <c r="AG126" s="218">
        <v>545553</v>
      </c>
      <c r="AH126" s="218">
        <v>49844</v>
      </c>
      <c r="AI126" s="218">
        <v>1645641</v>
      </c>
      <c r="AJ126" s="220">
        <v>1799299</v>
      </c>
      <c r="AK126" s="219">
        <v>8990792.8630906809</v>
      </c>
    </row>
    <row r="127" spans="1:37">
      <c r="A127" s="541">
        <v>40148</v>
      </c>
      <c r="B127" s="245">
        <v>257764</v>
      </c>
      <c r="C127" s="142"/>
      <c r="D127" s="142"/>
      <c r="E127" s="204"/>
      <c r="F127" s="142"/>
      <c r="G127" s="142"/>
      <c r="H127" s="204"/>
      <c r="I127" s="142"/>
      <c r="J127" s="142"/>
      <c r="K127" s="142">
        <v>3658</v>
      </c>
      <c r="L127" s="142">
        <v>779</v>
      </c>
      <c r="M127" s="142">
        <v>171771</v>
      </c>
      <c r="N127" s="142">
        <v>83517</v>
      </c>
      <c r="O127" s="142">
        <v>112498</v>
      </c>
      <c r="P127" s="142">
        <v>8598</v>
      </c>
      <c r="Q127" s="142">
        <v>259725</v>
      </c>
      <c r="R127" s="204">
        <v>288706</v>
      </c>
      <c r="S127" s="205">
        <v>1151722.2617307701</v>
      </c>
      <c r="T127" s="221">
        <v>2241418</v>
      </c>
      <c r="U127" s="218"/>
      <c r="V127" s="218"/>
      <c r="W127" s="220"/>
      <c r="X127" s="218"/>
      <c r="Y127" s="218"/>
      <c r="Z127" s="220"/>
      <c r="AA127" s="218"/>
      <c r="AB127" s="218"/>
      <c r="AC127" s="218">
        <v>23577</v>
      </c>
      <c r="AD127" s="218">
        <v>6543</v>
      </c>
      <c r="AE127" s="218">
        <v>1221544</v>
      </c>
      <c r="AF127" s="218">
        <v>390395</v>
      </c>
      <c r="AG127" s="218">
        <v>543670</v>
      </c>
      <c r="AH127" s="218">
        <v>49798</v>
      </c>
      <c r="AI127" s="218">
        <v>1642059</v>
      </c>
      <c r="AJ127" s="220">
        <v>1795334</v>
      </c>
      <c r="AK127" s="219">
        <v>9028409.5583474934</v>
      </c>
    </row>
    <row r="128" spans="1:37">
      <c r="A128" s="541">
        <v>40118</v>
      </c>
      <c r="B128" s="245">
        <v>271037</v>
      </c>
      <c r="C128" s="142"/>
      <c r="D128" s="142"/>
      <c r="E128" s="204"/>
      <c r="F128" s="142"/>
      <c r="G128" s="142"/>
      <c r="H128" s="204"/>
      <c r="I128" s="142"/>
      <c r="J128" s="142"/>
      <c r="K128" s="142">
        <v>3634</v>
      </c>
      <c r="L128" s="142">
        <v>781</v>
      </c>
      <c r="M128" s="142">
        <v>171808</v>
      </c>
      <c r="N128" s="142">
        <v>83290</v>
      </c>
      <c r="O128" s="142">
        <v>112361</v>
      </c>
      <c r="P128" s="142">
        <v>8616</v>
      </c>
      <c r="Q128" s="142">
        <v>259513</v>
      </c>
      <c r="R128" s="204">
        <v>288584</v>
      </c>
      <c r="S128" s="205">
        <v>1188333.0032898285</v>
      </c>
      <c r="T128" s="221">
        <v>2266276</v>
      </c>
      <c r="U128" s="218"/>
      <c r="V128" s="218"/>
      <c r="W128" s="220"/>
      <c r="X128" s="218"/>
      <c r="Y128" s="218"/>
      <c r="Z128" s="220"/>
      <c r="AA128" s="218"/>
      <c r="AB128" s="218"/>
      <c r="AC128" s="218">
        <v>23520</v>
      </c>
      <c r="AD128" s="218">
        <v>6532</v>
      </c>
      <c r="AE128" s="218">
        <v>1220813</v>
      </c>
      <c r="AF128" s="218">
        <v>389254</v>
      </c>
      <c r="AG128" s="218">
        <v>542511</v>
      </c>
      <c r="AH128" s="218">
        <v>49862</v>
      </c>
      <c r="AI128" s="218">
        <v>1640119</v>
      </c>
      <c r="AJ128" s="220">
        <v>1793376</v>
      </c>
      <c r="AK128" s="219">
        <v>9088147.7147101182</v>
      </c>
    </row>
    <row r="129" spans="1:37">
      <c r="A129" s="541">
        <v>40087</v>
      </c>
      <c r="B129" s="245">
        <v>264863</v>
      </c>
      <c r="C129" s="142"/>
      <c r="D129" s="142"/>
      <c r="E129" s="204"/>
      <c r="F129" s="142"/>
      <c r="G129" s="142"/>
      <c r="H129" s="204"/>
      <c r="I129" s="142"/>
      <c r="J129" s="142"/>
      <c r="K129" s="142">
        <v>3619</v>
      </c>
      <c r="L129" s="142">
        <v>770</v>
      </c>
      <c r="M129" s="142">
        <v>170805</v>
      </c>
      <c r="N129" s="142">
        <v>83474</v>
      </c>
      <c r="O129" s="142">
        <v>112551</v>
      </c>
      <c r="P129" s="142">
        <v>8678.3229131294574</v>
      </c>
      <c r="Q129" s="142">
        <v>258668</v>
      </c>
      <c r="R129" s="204">
        <v>287745</v>
      </c>
      <c r="S129" s="205">
        <v>1169533.8380926191</v>
      </c>
      <c r="T129" s="221">
        <v>2279402</v>
      </c>
      <c r="U129" s="218"/>
      <c r="V129" s="218"/>
      <c r="W129" s="220"/>
      <c r="X129" s="218"/>
      <c r="Y129" s="218"/>
      <c r="Z129" s="220"/>
      <c r="AA129" s="218"/>
      <c r="AB129" s="218"/>
      <c r="AC129" s="218">
        <v>23551</v>
      </c>
      <c r="AD129" s="218">
        <v>6531</v>
      </c>
      <c r="AE129" s="218">
        <v>1221069</v>
      </c>
      <c r="AF129" s="218">
        <v>390745</v>
      </c>
      <c r="AG129" s="218">
        <v>544637</v>
      </c>
      <c r="AH129" s="218">
        <v>50319.999999999993</v>
      </c>
      <c r="AI129" s="218">
        <v>1641896</v>
      </c>
      <c r="AJ129" s="220">
        <v>1795788</v>
      </c>
      <c r="AK129" s="219">
        <v>9128287.9975975193</v>
      </c>
    </row>
    <row r="130" spans="1:37">
      <c r="A130" s="541">
        <v>40057</v>
      </c>
      <c r="B130" s="245">
        <v>261439</v>
      </c>
      <c r="C130" s="142"/>
      <c r="D130" s="142"/>
      <c r="E130" s="204"/>
      <c r="F130" s="142"/>
      <c r="G130" s="142"/>
      <c r="H130" s="204"/>
      <c r="I130" s="142"/>
      <c r="J130" s="142"/>
      <c r="K130" s="142">
        <v>3630</v>
      </c>
      <c r="L130" s="142">
        <v>903</v>
      </c>
      <c r="M130" s="142">
        <v>170902</v>
      </c>
      <c r="N130" s="142">
        <v>83632</v>
      </c>
      <c r="O130" s="142">
        <v>113194</v>
      </c>
      <c r="P130" s="142">
        <v>8681</v>
      </c>
      <c r="Q130" s="142">
        <v>259067</v>
      </c>
      <c r="R130" s="204">
        <v>288629</v>
      </c>
      <c r="S130" s="205">
        <v>1161220.8330119846</v>
      </c>
      <c r="T130" s="221">
        <v>2262750</v>
      </c>
      <c r="U130" s="218"/>
      <c r="V130" s="218"/>
      <c r="W130" s="220"/>
      <c r="X130" s="218"/>
      <c r="Y130" s="218"/>
      <c r="Z130" s="220"/>
      <c r="AA130" s="218"/>
      <c r="AB130" s="218"/>
      <c r="AC130" s="218">
        <v>23508</v>
      </c>
      <c r="AD130" s="218">
        <v>6512</v>
      </c>
      <c r="AE130" s="218">
        <v>1217974</v>
      </c>
      <c r="AF130" s="218">
        <v>389580</v>
      </c>
      <c r="AG130" s="218">
        <v>543786</v>
      </c>
      <c r="AH130" s="218">
        <v>50370</v>
      </c>
      <c r="AI130" s="218">
        <v>1637574</v>
      </c>
      <c r="AJ130" s="220">
        <v>1791780</v>
      </c>
      <c r="AK130" s="219">
        <v>9074912.3219433967</v>
      </c>
    </row>
    <row r="131" spans="1:37">
      <c r="A131" s="541">
        <v>40026</v>
      </c>
      <c r="B131" s="245">
        <v>260460</v>
      </c>
      <c r="C131" s="142"/>
      <c r="D131" s="142"/>
      <c r="E131" s="204"/>
      <c r="F131" s="142"/>
      <c r="G131" s="142"/>
      <c r="H131" s="204"/>
      <c r="I131" s="142"/>
      <c r="J131" s="142"/>
      <c r="K131" s="142">
        <v>3603</v>
      </c>
      <c r="L131" s="142">
        <v>762</v>
      </c>
      <c r="M131" s="142">
        <v>169475</v>
      </c>
      <c r="N131" s="142">
        <v>51908</v>
      </c>
      <c r="O131" s="142">
        <v>112100</v>
      </c>
      <c r="P131" s="142">
        <v>8102.3136378153949</v>
      </c>
      <c r="Q131" s="142">
        <v>225748</v>
      </c>
      <c r="R131" s="204">
        <v>285940</v>
      </c>
      <c r="S131" s="205">
        <v>1154399.1755736803</v>
      </c>
      <c r="T131" s="221">
        <v>2248048</v>
      </c>
      <c r="U131" s="218"/>
      <c r="V131" s="218"/>
      <c r="W131" s="220"/>
      <c r="X131" s="218"/>
      <c r="Y131" s="218"/>
      <c r="Z131" s="220"/>
      <c r="AA131" s="218"/>
      <c r="AB131" s="218"/>
      <c r="AC131" s="218">
        <v>23455</v>
      </c>
      <c r="AD131" s="218">
        <v>6514</v>
      </c>
      <c r="AE131" s="218">
        <v>1213105</v>
      </c>
      <c r="AF131" s="218">
        <v>389922</v>
      </c>
      <c r="AG131" s="218">
        <v>543451</v>
      </c>
      <c r="AH131" s="218">
        <v>50383.999999999993</v>
      </c>
      <c r="AI131" s="218">
        <v>1632996</v>
      </c>
      <c r="AJ131" s="220">
        <v>1786525</v>
      </c>
      <c r="AK131" s="219">
        <v>9022009.3162343688</v>
      </c>
    </row>
    <row r="132" spans="1:37">
      <c r="A132" s="541">
        <v>39995</v>
      </c>
      <c r="B132" s="245">
        <v>262158</v>
      </c>
      <c r="C132" s="142"/>
      <c r="D132" s="142"/>
      <c r="E132" s="204"/>
      <c r="F132" s="142"/>
      <c r="G132" s="142"/>
      <c r="H132" s="204"/>
      <c r="I132" s="142"/>
      <c r="J132" s="142"/>
      <c r="K132" s="142">
        <v>3604</v>
      </c>
      <c r="L132" s="142">
        <v>765</v>
      </c>
      <c r="M132" s="142">
        <v>168922</v>
      </c>
      <c r="N132" s="142">
        <v>82943</v>
      </c>
      <c r="O132" s="142">
        <v>112069</v>
      </c>
      <c r="P132" s="142">
        <v>8156</v>
      </c>
      <c r="Q132" s="142">
        <v>256234</v>
      </c>
      <c r="R132" s="204">
        <v>285360</v>
      </c>
      <c r="S132" s="205">
        <v>1158061.482253141</v>
      </c>
      <c r="T132" s="221">
        <v>2260614</v>
      </c>
      <c r="U132" s="218"/>
      <c r="V132" s="218"/>
      <c r="W132" s="220"/>
      <c r="X132" s="218"/>
      <c r="Y132" s="218"/>
      <c r="Z132" s="220"/>
      <c r="AA132" s="218"/>
      <c r="AB132" s="218"/>
      <c r="AC132" s="218">
        <v>23432</v>
      </c>
      <c r="AD132" s="218">
        <v>6504</v>
      </c>
      <c r="AE132" s="218">
        <v>1209786</v>
      </c>
      <c r="AF132" s="218">
        <v>387918</v>
      </c>
      <c r="AG132" s="218">
        <v>543058</v>
      </c>
      <c r="AH132" s="218">
        <v>50397</v>
      </c>
      <c r="AI132" s="218">
        <v>1627640</v>
      </c>
      <c r="AJ132" s="220">
        <v>1782780</v>
      </c>
      <c r="AK132" s="219">
        <v>9052359.5933635365</v>
      </c>
    </row>
    <row r="133" spans="1:37">
      <c r="A133" s="541">
        <v>39965</v>
      </c>
      <c r="B133" s="245">
        <v>264785</v>
      </c>
      <c r="C133" s="142"/>
      <c r="D133" s="142"/>
      <c r="E133" s="204"/>
      <c r="F133" s="142"/>
      <c r="G133" s="142"/>
      <c r="H133" s="204"/>
      <c r="I133" s="142"/>
      <c r="J133" s="142"/>
      <c r="K133" s="142">
        <v>3604.5</v>
      </c>
      <c r="L133" s="142">
        <v>762.5</v>
      </c>
      <c r="M133" s="142">
        <v>168869</v>
      </c>
      <c r="N133" s="142">
        <v>82868.5</v>
      </c>
      <c r="O133" s="142">
        <v>111735.5</v>
      </c>
      <c r="P133" s="142">
        <v>8160.5</v>
      </c>
      <c r="Q133" s="142">
        <v>256104.5</v>
      </c>
      <c r="R133" s="204">
        <v>284971.5</v>
      </c>
      <c r="S133" s="205">
        <v>1164895.9528290327</v>
      </c>
      <c r="T133" s="221">
        <v>2271485</v>
      </c>
      <c r="U133" s="218"/>
      <c r="V133" s="218"/>
      <c r="W133" s="220"/>
      <c r="X133" s="218"/>
      <c r="Y133" s="218"/>
      <c r="Z133" s="220"/>
      <c r="AA133" s="218"/>
      <c r="AB133" s="218"/>
      <c r="AC133" s="218">
        <v>23400.5</v>
      </c>
      <c r="AD133" s="218">
        <v>6496</v>
      </c>
      <c r="AE133" s="218">
        <v>1208715.5</v>
      </c>
      <c r="AF133" s="218">
        <v>387221.5</v>
      </c>
      <c r="AG133" s="218">
        <v>540934</v>
      </c>
      <c r="AH133" s="218">
        <v>50416</v>
      </c>
      <c r="AI133" s="218">
        <v>1625833.5</v>
      </c>
      <c r="AJ133" s="220">
        <v>1779546</v>
      </c>
      <c r="AK133" s="219">
        <v>9077817.3923408985</v>
      </c>
    </row>
    <row r="134" spans="1:37">
      <c r="A134" s="541">
        <v>39934</v>
      </c>
      <c r="B134" s="245">
        <v>263593</v>
      </c>
      <c r="C134" s="142"/>
      <c r="D134" s="142"/>
      <c r="E134" s="204"/>
      <c r="F134" s="142"/>
      <c r="G134" s="142"/>
      <c r="H134" s="204"/>
      <c r="I134" s="142"/>
      <c r="J134" s="142"/>
      <c r="K134" s="142">
        <v>3605</v>
      </c>
      <c r="L134" s="142">
        <v>760</v>
      </c>
      <c r="M134" s="142">
        <v>168816</v>
      </c>
      <c r="N134" s="142">
        <v>82794</v>
      </c>
      <c r="O134" s="142">
        <v>111402</v>
      </c>
      <c r="P134" s="142">
        <v>8165</v>
      </c>
      <c r="Q134" s="142">
        <v>255975</v>
      </c>
      <c r="R134" s="204">
        <v>284583</v>
      </c>
      <c r="S134" s="205">
        <v>1161161.6377100106</v>
      </c>
      <c r="T134" s="221">
        <v>2270276</v>
      </c>
      <c r="U134" s="218"/>
      <c r="V134" s="218"/>
      <c r="W134" s="220"/>
      <c r="X134" s="218"/>
      <c r="Y134" s="218"/>
      <c r="Z134" s="220"/>
      <c r="AA134" s="218"/>
      <c r="AB134" s="218"/>
      <c r="AC134" s="218">
        <v>23369</v>
      </c>
      <c r="AD134" s="218">
        <v>6488</v>
      </c>
      <c r="AE134" s="218">
        <v>1207645</v>
      </c>
      <c r="AF134" s="218">
        <v>386525</v>
      </c>
      <c r="AG134" s="218">
        <v>538810</v>
      </c>
      <c r="AH134" s="218">
        <v>50435</v>
      </c>
      <c r="AI134" s="218">
        <v>1624027</v>
      </c>
      <c r="AJ134" s="220">
        <v>1776312</v>
      </c>
      <c r="AK134" s="219">
        <v>9069606.6576528363</v>
      </c>
    </row>
    <row r="135" spans="1:37">
      <c r="A135" s="541">
        <v>39904</v>
      </c>
      <c r="B135" s="245">
        <v>262950</v>
      </c>
      <c r="C135" s="142"/>
      <c r="D135" s="142"/>
      <c r="E135" s="204"/>
      <c r="F135" s="142"/>
      <c r="G135" s="142"/>
      <c r="H135" s="204"/>
      <c r="I135" s="142"/>
      <c r="J135" s="142"/>
      <c r="K135" s="142">
        <v>3614</v>
      </c>
      <c r="L135" s="142">
        <v>758</v>
      </c>
      <c r="M135" s="142">
        <v>168833</v>
      </c>
      <c r="N135" s="142">
        <v>82303</v>
      </c>
      <c r="O135" s="142">
        <v>111242</v>
      </c>
      <c r="P135" s="142">
        <v>8178</v>
      </c>
      <c r="Q135" s="142">
        <v>255508</v>
      </c>
      <c r="R135" s="204">
        <v>284447</v>
      </c>
      <c r="S135" s="205">
        <v>1159269.9996671537</v>
      </c>
      <c r="T135" s="221">
        <v>2271908</v>
      </c>
      <c r="U135" s="218"/>
      <c r="V135" s="218"/>
      <c r="W135" s="220"/>
      <c r="X135" s="218"/>
      <c r="Y135" s="218"/>
      <c r="Z135" s="220"/>
      <c r="AA135" s="218"/>
      <c r="AB135" s="218"/>
      <c r="AC135" s="218">
        <v>23350</v>
      </c>
      <c r="AD135" s="218">
        <v>6488</v>
      </c>
      <c r="AE135" s="218">
        <v>1206272</v>
      </c>
      <c r="AF135" s="218">
        <v>383427</v>
      </c>
      <c r="AG135" s="218">
        <v>537279</v>
      </c>
      <c r="AH135" s="218">
        <v>50468</v>
      </c>
      <c r="AI135" s="218">
        <v>1619537</v>
      </c>
      <c r="AJ135" s="220">
        <v>1773389</v>
      </c>
      <c r="AK135" s="219">
        <v>9069365.4421675969</v>
      </c>
    </row>
    <row r="136" spans="1:37">
      <c r="A136" s="541">
        <v>39873</v>
      </c>
      <c r="B136" s="245">
        <v>264173</v>
      </c>
      <c r="C136" s="142"/>
      <c r="D136" s="142"/>
      <c r="E136" s="204"/>
      <c r="F136" s="142"/>
      <c r="G136" s="142"/>
      <c r="H136" s="204"/>
      <c r="I136" s="142"/>
      <c r="J136" s="142"/>
      <c r="K136" s="142">
        <v>3617</v>
      </c>
      <c r="L136" s="142">
        <v>757</v>
      </c>
      <c r="M136" s="142">
        <v>168658</v>
      </c>
      <c r="N136" s="142">
        <v>82211</v>
      </c>
      <c r="O136" s="142">
        <v>111027</v>
      </c>
      <c r="P136" s="142">
        <v>8186</v>
      </c>
      <c r="Q136" s="142">
        <v>255243</v>
      </c>
      <c r="R136" s="204">
        <v>284059</v>
      </c>
      <c r="S136" s="205">
        <v>1162123.0149117038</v>
      </c>
      <c r="T136" s="221">
        <v>2279020</v>
      </c>
      <c r="U136" s="218"/>
      <c r="V136" s="218"/>
      <c r="W136" s="220"/>
      <c r="X136" s="218"/>
      <c r="Y136" s="218"/>
      <c r="Z136" s="220"/>
      <c r="AA136" s="218"/>
      <c r="AB136" s="218"/>
      <c r="AC136" s="218">
        <v>23306</v>
      </c>
      <c r="AD136" s="218">
        <v>6473</v>
      </c>
      <c r="AE136" s="218">
        <v>1203742</v>
      </c>
      <c r="AF136" s="218">
        <v>382196</v>
      </c>
      <c r="AG136" s="218">
        <v>535678</v>
      </c>
      <c r="AH136" s="218">
        <v>50513</v>
      </c>
      <c r="AI136" s="218">
        <v>1615717</v>
      </c>
      <c r="AJ136" s="220">
        <v>1769199</v>
      </c>
      <c r="AK136" s="219">
        <v>9079718.2180804145</v>
      </c>
    </row>
    <row r="137" spans="1:37">
      <c r="A137" s="541">
        <v>39845</v>
      </c>
      <c r="B137" s="245">
        <v>245085.48975164659</v>
      </c>
      <c r="C137" s="142"/>
      <c r="D137" s="142"/>
      <c r="E137" s="204"/>
      <c r="F137" s="142"/>
      <c r="G137" s="142"/>
      <c r="H137" s="204"/>
      <c r="I137" s="142"/>
      <c r="J137" s="142"/>
      <c r="K137" s="142">
        <v>3610</v>
      </c>
      <c r="L137" s="142">
        <v>758</v>
      </c>
      <c r="M137" s="142">
        <v>168421</v>
      </c>
      <c r="N137" s="142">
        <v>82002</v>
      </c>
      <c r="O137" s="142">
        <v>110723</v>
      </c>
      <c r="P137" s="142">
        <v>8191</v>
      </c>
      <c r="Q137" s="142">
        <v>254791</v>
      </c>
      <c r="R137" s="204">
        <v>283512</v>
      </c>
      <c r="S137" s="205">
        <v>1108546.4686358483</v>
      </c>
      <c r="T137" s="221">
        <v>2472893.9999999991</v>
      </c>
      <c r="U137" s="218"/>
      <c r="V137" s="218"/>
      <c r="W137" s="220"/>
      <c r="X137" s="218"/>
      <c r="Y137" s="218"/>
      <c r="Z137" s="220"/>
      <c r="AA137" s="218"/>
      <c r="AB137" s="218"/>
      <c r="AC137" s="218">
        <v>23248</v>
      </c>
      <c r="AD137" s="218">
        <v>6471</v>
      </c>
      <c r="AE137" s="218">
        <v>1201008</v>
      </c>
      <c r="AF137" s="218">
        <v>380698</v>
      </c>
      <c r="AG137" s="218">
        <v>533398</v>
      </c>
      <c r="AH137" s="218">
        <v>50566</v>
      </c>
      <c r="AI137" s="218">
        <v>1611425</v>
      </c>
      <c r="AJ137" s="220">
        <v>1764125</v>
      </c>
      <c r="AK137" s="219">
        <v>9517193.0751702543</v>
      </c>
    </row>
    <row r="138" spans="1:37" ht="15" thickBot="1">
      <c r="A138" s="542">
        <v>39814</v>
      </c>
      <c r="B138" s="539">
        <v>244589.94588734902</v>
      </c>
      <c r="C138" s="148"/>
      <c r="D138" s="148"/>
      <c r="E138" s="208"/>
      <c r="F138" s="148"/>
      <c r="G138" s="148"/>
      <c r="H138" s="208"/>
      <c r="I138" s="148"/>
      <c r="J138" s="148"/>
      <c r="K138" s="148">
        <v>3603</v>
      </c>
      <c r="L138" s="148">
        <v>751</v>
      </c>
      <c r="M138" s="148">
        <v>168209</v>
      </c>
      <c r="N138" s="148">
        <v>81827</v>
      </c>
      <c r="O138" s="148">
        <v>110494</v>
      </c>
      <c r="P138" s="148">
        <v>8187</v>
      </c>
      <c r="Q138" s="148">
        <v>254390</v>
      </c>
      <c r="R138" s="208">
        <v>283057</v>
      </c>
      <c r="S138" s="209">
        <v>1106523.6666149548</v>
      </c>
      <c r="T138" s="223">
        <v>2467893.9999999991</v>
      </c>
      <c r="U138" s="225"/>
      <c r="V138" s="225"/>
      <c r="W138" s="224"/>
      <c r="X138" s="225"/>
      <c r="Y138" s="225"/>
      <c r="Z138" s="224"/>
      <c r="AA138" s="225"/>
      <c r="AB138" s="225"/>
      <c r="AC138" s="225">
        <v>23178</v>
      </c>
      <c r="AD138" s="225">
        <v>6457</v>
      </c>
      <c r="AE138" s="225">
        <v>1198985</v>
      </c>
      <c r="AF138" s="225">
        <v>379253</v>
      </c>
      <c r="AG138" s="225">
        <v>531291</v>
      </c>
      <c r="AH138" s="225">
        <v>50585</v>
      </c>
      <c r="AI138" s="225">
        <v>1607873</v>
      </c>
      <c r="AJ138" s="224">
        <v>1759911</v>
      </c>
      <c r="AK138" s="226">
        <v>9497637.8182747588</v>
      </c>
    </row>
    <row r="139" spans="1:37">
      <c r="AK139" s="3"/>
    </row>
    <row r="140" spans="1:37">
      <c r="B140" s="836" t="s">
        <v>213</v>
      </c>
      <c r="C140" s="836"/>
      <c r="D140" s="836"/>
      <c r="E140" s="836"/>
      <c r="F140" s="836"/>
      <c r="G140" s="836"/>
      <c r="H140" s="836"/>
      <c r="I140" s="836"/>
      <c r="J140" s="836"/>
      <c r="K140" s="836"/>
    </row>
  </sheetData>
  <mergeCells count="28">
    <mergeCell ref="B140:K140"/>
    <mergeCell ref="B3:J3"/>
    <mergeCell ref="K3:P3"/>
    <mergeCell ref="Q3:Q5"/>
    <mergeCell ref="B4:D4"/>
    <mergeCell ref="R3:R5"/>
    <mergeCell ref="E4:G4"/>
    <mergeCell ref="H4:J4"/>
    <mergeCell ref="N4:O4"/>
    <mergeCell ref="K4:K5"/>
    <mergeCell ref="L4:L5"/>
    <mergeCell ref="M4:M5"/>
    <mergeCell ref="A2:A5"/>
    <mergeCell ref="AJ3:AJ5"/>
    <mergeCell ref="B1:AK1"/>
    <mergeCell ref="AK3:AK5"/>
    <mergeCell ref="W4:Y4"/>
    <mergeCell ref="Z4:AB4"/>
    <mergeCell ref="AF4:AG4"/>
    <mergeCell ref="S3:S5"/>
    <mergeCell ref="T3:AB3"/>
    <mergeCell ref="AC3:AH3"/>
    <mergeCell ref="AI3:AI5"/>
    <mergeCell ref="B2:S2"/>
    <mergeCell ref="T2:AK2"/>
    <mergeCell ref="T4:V4"/>
    <mergeCell ref="AD4:AD5"/>
    <mergeCell ref="AE4:AE5"/>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S140"/>
  <sheetViews>
    <sheetView zoomScale="90" zoomScaleNormal="90" workbookViewId="0">
      <pane xSplit="1" ySplit="5" topLeftCell="B6" activePane="bottomRight" state="frozen"/>
      <selection pane="topRight" activeCell="B1" sqref="B1"/>
      <selection pane="bottomLeft" activeCell="A7" sqref="A7"/>
      <selection pane="bottomRight" activeCell="B7" sqref="B7"/>
    </sheetView>
  </sheetViews>
  <sheetFormatPr baseColWidth="10" defaultColWidth="8.83203125" defaultRowHeight="14"/>
  <cols>
    <col min="1" max="1" width="13.33203125" style="177" customWidth="1"/>
    <col min="2" max="5" width="10.83203125" style="175" customWidth="1"/>
    <col min="6" max="6" width="10.83203125" style="174" customWidth="1"/>
    <col min="7" max="12" width="10.83203125" style="175" customWidth="1"/>
    <col min="13" max="13" width="10.83203125" style="174" customWidth="1"/>
    <col min="14" max="19" width="10.83203125" style="183" customWidth="1"/>
    <col min="20" max="20" width="10.83203125" style="184" customWidth="1"/>
    <col min="21" max="24" width="10.83203125" style="175" customWidth="1"/>
    <col min="25" max="25" width="10.83203125" style="174" customWidth="1"/>
    <col min="26" max="31" width="10.83203125" style="175" customWidth="1"/>
    <col min="32" max="32" width="10.83203125" style="174" customWidth="1"/>
    <col min="33" max="38" width="10.83203125" style="183" customWidth="1"/>
    <col min="39" max="39" width="10.83203125" style="184" customWidth="1"/>
    <col min="40" max="16384" width="8.83203125" style="4"/>
  </cols>
  <sheetData>
    <row r="1" spans="1:39" ht="40" customHeight="1" thickBot="1">
      <c r="A1" s="185"/>
      <c r="B1" s="1027" t="s">
        <v>205</v>
      </c>
      <c r="C1" s="1027"/>
      <c r="D1" s="1027"/>
      <c r="E1" s="1027"/>
      <c r="F1" s="1027"/>
      <c r="G1" s="1027"/>
      <c r="H1" s="1027"/>
      <c r="I1" s="1027"/>
      <c r="J1" s="1027"/>
      <c r="K1" s="1027"/>
      <c r="L1" s="1027"/>
      <c r="M1" s="1027"/>
      <c r="N1" s="1027"/>
      <c r="O1" s="1027"/>
      <c r="P1" s="1027"/>
      <c r="Q1" s="1027"/>
      <c r="R1" s="1027"/>
      <c r="S1" s="1027"/>
      <c r="T1" s="1027"/>
      <c r="U1" s="1028"/>
      <c r="V1" s="1028"/>
      <c r="W1" s="1028"/>
      <c r="X1" s="1028"/>
      <c r="Y1" s="1028"/>
      <c r="Z1" s="1028"/>
      <c r="AA1" s="1028"/>
      <c r="AB1" s="1028"/>
      <c r="AC1" s="1028"/>
      <c r="AD1" s="1028"/>
      <c r="AE1" s="1028"/>
      <c r="AF1" s="1028"/>
      <c r="AG1" s="1028"/>
      <c r="AH1" s="1028"/>
      <c r="AI1" s="1028"/>
      <c r="AJ1" s="1028"/>
      <c r="AK1" s="1028"/>
      <c r="AL1" s="1028"/>
      <c r="AM1" s="1029"/>
    </row>
    <row r="2" spans="1:39" s="337" customFormat="1" ht="24" customHeight="1" thickBot="1">
      <c r="A2" s="965" t="s">
        <v>9</v>
      </c>
      <c r="B2" s="1030" t="s">
        <v>0</v>
      </c>
      <c r="C2" s="989"/>
      <c r="D2" s="989"/>
      <c r="E2" s="989"/>
      <c r="F2" s="989"/>
      <c r="G2" s="989"/>
      <c r="H2" s="989"/>
      <c r="I2" s="989"/>
      <c r="J2" s="989"/>
      <c r="K2" s="989"/>
      <c r="L2" s="989"/>
      <c r="M2" s="989"/>
      <c r="N2" s="989"/>
      <c r="O2" s="989"/>
      <c r="P2" s="989"/>
      <c r="Q2" s="989"/>
      <c r="R2" s="989"/>
      <c r="S2" s="989"/>
      <c r="T2" s="1031"/>
      <c r="U2" s="917" t="s">
        <v>1</v>
      </c>
      <c r="V2" s="918"/>
      <c r="W2" s="918"/>
      <c r="X2" s="918"/>
      <c r="Y2" s="918"/>
      <c r="Z2" s="918"/>
      <c r="AA2" s="918"/>
      <c r="AB2" s="918"/>
      <c r="AC2" s="918"/>
      <c r="AD2" s="918"/>
      <c r="AE2" s="918"/>
      <c r="AF2" s="918"/>
      <c r="AG2" s="918"/>
      <c r="AH2" s="918"/>
      <c r="AI2" s="918"/>
      <c r="AJ2" s="918"/>
      <c r="AK2" s="918"/>
      <c r="AL2" s="918"/>
      <c r="AM2" s="919"/>
    </row>
    <row r="3" spans="1:39" s="370" customFormat="1" ht="14" customHeight="1">
      <c r="A3" s="966"/>
      <c r="B3" s="1009" t="s">
        <v>83</v>
      </c>
      <c r="C3" s="1010"/>
      <c r="D3" s="1010"/>
      <c r="E3" s="1010"/>
      <c r="F3" s="1011"/>
      <c r="G3" s="1009" t="s">
        <v>84</v>
      </c>
      <c r="H3" s="1010"/>
      <c r="I3" s="1010"/>
      <c r="J3" s="1010"/>
      <c r="K3" s="1010"/>
      <c r="L3" s="1010"/>
      <c r="M3" s="1011"/>
      <c r="N3" s="1015" t="s">
        <v>85</v>
      </c>
      <c r="O3" s="1016"/>
      <c r="P3" s="1016"/>
      <c r="Q3" s="1016"/>
      <c r="R3" s="1016"/>
      <c r="S3" s="1016"/>
      <c r="T3" s="1017"/>
      <c r="U3" s="1021" t="s">
        <v>83</v>
      </c>
      <c r="V3" s="1022"/>
      <c r="W3" s="1022"/>
      <c r="X3" s="1022"/>
      <c r="Y3" s="1023"/>
      <c r="Z3" s="1021" t="s">
        <v>84</v>
      </c>
      <c r="AA3" s="1022"/>
      <c r="AB3" s="1022"/>
      <c r="AC3" s="1022"/>
      <c r="AD3" s="1022"/>
      <c r="AE3" s="1022"/>
      <c r="AF3" s="1023"/>
      <c r="AG3" s="1032" t="s">
        <v>85</v>
      </c>
      <c r="AH3" s="1033"/>
      <c r="AI3" s="1033"/>
      <c r="AJ3" s="1033"/>
      <c r="AK3" s="1033"/>
      <c r="AL3" s="1033"/>
      <c r="AM3" s="1034"/>
    </row>
    <row r="4" spans="1:39" s="370" customFormat="1" ht="14" customHeight="1" thickBot="1">
      <c r="A4" s="966"/>
      <c r="B4" s="1012"/>
      <c r="C4" s="1013"/>
      <c r="D4" s="1013"/>
      <c r="E4" s="1013"/>
      <c r="F4" s="1014"/>
      <c r="G4" s="1012"/>
      <c r="H4" s="1013"/>
      <c r="I4" s="1013"/>
      <c r="J4" s="1013"/>
      <c r="K4" s="1013"/>
      <c r="L4" s="1013"/>
      <c r="M4" s="1014"/>
      <c r="N4" s="1018"/>
      <c r="O4" s="1019"/>
      <c r="P4" s="1019"/>
      <c r="Q4" s="1019"/>
      <c r="R4" s="1019"/>
      <c r="S4" s="1019"/>
      <c r="T4" s="1020"/>
      <c r="U4" s="1024"/>
      <c r="V4" s="1025"/>
      <c r="W4" s="1025"/>
      <c r="X4" s="1025"/>
      <c r="Y4" s="1026"/>
      <c r="Z4" s="1024"/>
      <c r="AA4" s="1025"/>
      <c r="AB4" s="1025"/>
      <c r="AC4" s="1025"/>
      <c r="AD4" s="1025"/>
      <c r="AE4" s="1025"/>
      <c r="AF4" s="1026"/>
      <c r="AG4" s="1035"/>
      <c r="AH4" s="1036"/>
      <c r="AI4" s="1036"/>
      <c r="AJ4" s="1036"/>
      <c r="AK4" s="1036"/>
      <c r="AL4" s="1036"/>
      <c r="AM4" s="1037"/>
    </row>
    <row r="5" spans="1:39" s="3" customFormat="1" ht="31" thickBot="1">
      <c r="A5" s="966"/>
      <c r="B5" s="371" t="s">
        <v>86</v>
      </c>
      <c r="C5" s="372" t="s">
        <v>87</v>
      </c>
      <c r="D5" s="373" t="s">
        <v>88</v>
      </c>
      <c r="E5" s="374" t="s">
        <v>89</v>
      </c>
      <c r="F5" s="375" t="s">
        <v>90</v>
      </c>
      <c r="G5" s="371" t="s">
        <v>86</v>
      </c>
      <c r="H5" s="372" t="s">
        <v>87</v>
      </c>
      <c r="I5" s="376" t="s">
        <v>88</v>
      </c>
      <c r="J5" s="376" t="s">
        <v>89</v>
      </c>
      <c r="K5" s="373" t="s">
        <v>91</v>
      </c>
      <c r="L5" s="372" t="s">
        <v>92</v>
      </c>
      <c r="M5" s="377" t="s">
        <v>90</v>
      </c>
      <c r="N5" s="378" t="s">
        <v>93</v>
      </c>
      <c r="O5" s="379" t="s">
        <v>94</v>
      </c>
      <c r="P5" s="380" t="s">
        <v>95</v>
      </c>
      <c r="Q5" s="380" t="s">
        <v>96</v>
      </c>
      <c r="R5" s="381" t="s">
        <v>61</v>
      </c>
      <c r="S5" s="382" t="s">
        <v>62</v>
      </c>
      <c r="T5" s="383" t="s">
        <v>97</v>
      </c>
      <c r="U5" s="384" t="s">
        <v>86</v>
      </c>
      <c r="V5" s="385" t="s">
        <v>87</v>
      </c>
      <c r="W5" s="386" t="s">
        <v>88</v>
      </c>
      <c r="X5" s="387" t="s">
        <v>89</v>
      </c>
      <c r="Y5" s="388" t="s">
        <v>90</v>
      </c>
      <c r="Z5" s="384" t="s">
        <v>86</v>
      </c>
      <c r="AA5" s="385" t="s">
        <v>87</v>
      </c>
      <c r="AB5" s="389" t="s">
        <v>88</v>
      </c>
      <c r="AC5" s="389" t="s">
        <v>89</v>
      </c>
      <c r="AD5" s="386" t="s">
        <v>91</v>
      </c>
      <c r="AE5" s="387" t="s">
        <v>92</v>
      </c>
      <c r="AF5" s="390" t="s">
        <v>90</v>
      </c>
      <c r="AG5" s="391" t="s">
        <v>93</v>
      </c>
      <c r="AH5" s="392" t="s">
        <v>94</v>
      </c>
      <c r="AI5" s="392" t="s">
        <v>95</v>
      </c>
      <c r="AJ5" s="392" t="s">
        <v>96</v>
      </c>
      <c r="AK5" s="393" t="s">
        <v>61</v>
      </c>
      <c r="AL5" s="394" t="s">
        <v>62</v>
      </c>
      <c r="AM5" s="395" t="s">
        <v>97</v>
      </c>
    </row>
    <row r="6" spans="1:39">
      <c r="A6" s="540">
        <v>43831</v>
      </c>
      <c r="B6" s="549">
        <v>513624</v>
      </c>
      <c r="C6" s="313">
        <v>21977</v>
      </c>
      <c r="D6" s="313">
        <v>5338</v>
      </c>
      <c r="E6" s="313">
        <v>530263</v>
      </c>
      <c r="F6" s="314">
        <v>535601</v>
      </c>
      <c r="G6" s="313">
        <v>3764595</v>
      </c>
      <c r="H6" s="313">
        <v>358555</v>
      </c>
      <c r="I6" s="313">
        <v>259034</v>
      </c>
      <c r="J6" s="313">
        <v>3864116</v>
      </c>
      <c r="K6" s="313">
        <v>2711042</v>
      </c>
      <c r="L6" s="313">
        <v>1412108</v>
      </c>
      <c r="M6" s="314">
        <v>4123150</v>
      </c>
      <c r="N6" s="315">
        <v>167.69974418800007</v>
      </c>
      <c r="O6" s="315">
        <v>133.88277316716986</v>
      </c>
      <c r="P6" s="315">
        <v>207.65487661820441</v>
      </c>
      <c r="Q6" s="315">
        <v>162.41226818895149</v>
      </c>
      <c r="R6" s="315">
        <v>167.35153378181585</v>
      </c>
      <c r="S6" s="315">
        <v>160.50441823855778</v>
      </c>
      <c r="T6" s="316">
        <v>165.06649213945801</v>
      </c>
      <c r="U6" s="302">
        <v>1736598</v>
      </c>
      <c r="V6" s="303">
        <v>131386</v>
      </c>
      <c r="W6" s="303">
        <v>50172</v>
      </c>
      <c r="X6" s="303">
        <v>1817812</v>
      </c>
      <c r="Y6" s="304">
        <v>1867984</v>
      </c>
      <c r="Z6" s="303">
        <v>12570318</v>
      </c>
      <c r="AA6" s="303">
        <v>1583850</v>
      </c>
      <c r="AB6" s="303">
        <v>1609675</v>
      </c>
      <c r="AC6" s="303">
        <v>12544493</v>
      </c>
      <c r="AD6" s="303">
        <v>9726594</v>
      </c>
      <c r="AE6" s="303">
        <v>4427574</v>
      </c>
      <c r="AF6" s="304">
        <v>14154168</v>
      </c>
      <c r="AG6" s="305">
        <v>151.20306235124775</v>
      </c>
      <c r="AH6" s="305">
        <v>131.6676401186088</v>
      </c>
      <c r="AI6" s="305">
        <v>190.45883260048211</v>
      </c>
      <c r="AJ6" s="305">
        <v>144.0838133749298</v>
      </c>
      <c r="AK6" s="305">
        <v>153.26284909655325</v>
      </c>
      <c r="AL6" s="305">
        <v>140.04603980195418</v>
      </c>
      <c r="AM6" s="306">
        <v>149.26304067613887</v>
      </c>
    </row>
    <row r="7" spans="1:39">
      <c r="A7" s="675">
        <v>43800</v>
      </c>
      <c r="B7" s="712">
        <v>515239</v>
      </c>
      <c r="C7" s="713">
        <v>22743</v>
      </c>
      <c r="D7" s="713">
        <v>5366</v>
      </c>
      <c r="E7" s="713">
        <v>532616</v>
      </c>
      <c r="F7" s="714">
        <v>537982</v>
      </c>
      <c r="G7" s="713">
        <v>3758779</v>
      </c>
      <c r="H7" s="713">
        <v>371799</v>
      </c>
      <c r="I7" s="713">
        <v>254583</v>
      </c>
      <c r="J7" s="713">
        <v>3875995</v>
      </c>
      <c r="K7" s="713">
        <v>2719631</v>
      </c>
      <c r="L7" s="713">
        <v>1410947</v>
      </c>
      <c r="M7" s="714">
        <v>4130578</v>
      </c>
      <c r="N7" s="715">
        <v>159.01637570406669</v>
      </c>
      <c r="O7" s="715">
        <v>124.85037824579602</v>
      </c>
      <c r="P7" s="715">
        <v>189.55919846314146</v>
      </c>
      <c r="Q7" s="715">
        <v>154.1405773145307</v>
      </c>
      <c r="R7" s="715">
        <v>158.51868759630656</v>
      </c>
      <c r="S7" s="715">
        <v>151.70442812388589</v>
      </c>
      <c r="T7" s="716">
        <v>156.2410807742298</v>
      </c>
      <c r="U7" s="717">
        <v>1748423</v>
      </c>
      <c r="V7" s="718">
        <v>143089</v>
      </c>
      <c r="W7" s="718">
        <v>51044</v>
      </c>
      <c r="X7" s="718">
        <v>1840468</v>
      </c>
      <c r="Y7" s="719">
        <v>1891512</v>
      </c>
      <c r="Z7" s="718">
        <v>12604914</v>
      </c>
      <c r="AA7" s="718">
        <v>1709399</v>
      </c>
      <c r="AB7" s="718">
        <v>1608086</v>
      </c>
      <c r="AC7" s="718">
        <v>12706227</v>
      </c>
      <c r="AD7" s="718">
        <v>9875479</v>
      </c>
      <c r="AE7" s="718">
        <v>4438834</v>
      </c>
      <c r="AF7" s="719">
        <v>14314313</v>
      </c>
      <c r="AG7" s="720">
        <v>141.083843779212</v>
      </c>
      <c r="AH7" s="720">
        <v>120.30652704672784</v>
      </c>
      <c r="AI7" s="720">
        <v>164.02432312711738</v>
      </c>
      <c r="AJ7" s="720">
        <v>135.6823188887405</v>
      </c>
      <c r="AK7" s="720">
        <v>142.88516605344765</v>
      </c>
      <c r="AL7" s="720">
        <v>129.6242216883993</v>
      </c>
      <c r="AM7" s="721">
        <v>138.87603691131898</v>
      </c>
    </row>
    <row r="8" spans="1:39">
      <c r="A8" s="541">
        <v>43770</v>
      </c>
      <c r="B8" s="550">
        <v>511565</v>
      </c>
      <c r="C8" s="262">
        <v>22982</v>
      </c>
      <c r="D8" s="262">
        <v>5358</v>
      </c>
      <c r="E8" s="262">
        <v>529189</v>
      </c>
      <c r="F8" s="261">
        <v>534547</v>
      </c>
      <c r="G8" s="262">
        <v>3734782</v>
      </c>
      <c r="H8" s="262">
        <v>371408</v>
      </c>
      <c r="I8" s="262">
        <v>252470</v>
      </c>
      <c r="J8" s="262">
        <v>3853720</v>
      </c>
      <c r="K8" s="262">
        <v>2704769</v>
      </c>
      <c r="L8" s="262">
        <v>1401421</v>
      </c>
      <c r="M8" s="261">
        <v>4106190</v>
      </c>
      <c r="N8" s="317">
        <v>153.48537355091884</v>
      </c>
      <c r="O8" s="317">
        <v>122.09009734375525</v>
      </c>
      <c r="P8" s="317">
        <v>195.26137384657528</v>
      </c>
      <c r="Q8" s="317">
        <v>148.1592501975106</v>
      </c>
      <c r="R8" s="317">
        <v>153.18650677842254</v>
      </c>
      <c r="S8" s="317">
        <v>146.37150830292441</v>
      </c>
      <c r="T8" s="318">
        <v>150.91548107032736</v>
      </c>
      <c r="U8" s="307">
        <v>1740610</v>
      </c>
      <c r="V8" s="279">
        <v>145709</v>
      </c>
      <c r="W8" s="279">
        <v>51164</v>
      </c>
      <c r="X8" s="279">
        <v>1835155</v>
      </c>
      <c r="Y8" s="280">
        <v>1886319</v>
      </c>
      <c r="Z8" s="279">
        <v>12610933</v>
      </c>
      <c r="AA8" s="279">
        <v>1782774</v>
      </c>
      <c r="AB8" s="279">
        <v>1606646</v>
      </c>
      <c r="AC8" s="279">
        <v>12787061</v>
      </c>
      <c r="AD8" s="279">
        <v>9958216</v>
      </c>
      <c r="AE8" s="279">
        <v>4435491</v>
      </c>
      <c r="AF8" s="280">
        <v>14393707</v>
      </c>
      <c r="AG8" s="308">
        <v>137.31070743363134</v>
      </c>
      <c r="AH8" s="308">
        <v>118.00606140336478</v>
      </c>
      <c r="AI8" s="308">
        <v>177.22373695832471</v>
      </c>
      <c r="AJ8" s="308">
        <v>129.89375295583829</v>
      </c>
      <c r="AK8" s="308">
        <v>138.8669149362477</v>
      </c>
      <c r="AL8" s="308">
        <v>126.56127562037396</v>
      </c>
      <c r="AM8" s="309">
        <v>135.18072241498714</v>
      </c>
    </row>
    <row r="9" spans="1:39">
      <c r="A9" s="541">
        <v>43739</v>
      </c>
      <c r="B9" s="550">
        <v>507518</v>
      </c>
      <c r="C9" s="262">
        <v>23053</v>
      </c>
      <c r="D9" s="262">
        <v>5359</v>
      </c>
      <c r="E9" s="262">
        <v>525212</v>
      </c>
      <c r="F9" s="261">
        <v>530571</v>
      </c>
      <c r="G9" s="262">
        <v>3706236</v>
      </c>
      <c r="H9" s="262">
        <v>375216</v>
      </c>
      <c r="I9" s="262">
        <v>254034</v>
      </c>
      <c r="J9" s="262">
        <v>3827418</v>
      </c>
      <c r="K9" s="262">
        <v>2690923</v>
      </c>
      <c r="L9" s="262">
        <v>1390529</v>
      </c>
      <c r="M9" s="261">
        <v>4081452</v>
      </c>
      <c r="N9" s="317">
        <v>154.13558736538178</v>
      </c>
      <c r="O9" s="317">
        <v>122.5482033422721</v>
      </c>
      <c r="P9" s="317">
        <v>191.42308106096391</v>
      </c>
      <c r="Q9" s="317">
        <v>149.00784293210768</v>
      </c>
      <c r="R9" s="317">
        <v>153.94253354924754</v>
      </c>
      <c r="S9" s="317">
        <v>146.6961947142928</v>
      </c>
      <c r="T9" s="318">
        <v>151.52946808314721</v>
      </c>
      <c r="U9" s="307">
        <v>1730517</v>
      </c>
      <c r="V9" s="279">
        <v>147245</v>
      </c>
      <c r="W9" s="279">
        <v>51519</v>
      </c>
      <c r="X9" s="279">
        <v>1826243</v>
      </c>
      <c r="Y9" s="280">
        <v>1877762</v>
      </c>
      <c r="Z9" s="279">
        <v>12679752</v>
      </c>
      <c r="AA9" s="279">
        <v>1831859</v>
      </c>
      <c r="AB9" s="279">
        <v>1633419</v>
      </c>
      <c r="AC9" s="279">
        <v>12878192</v>
      </c>
      <c r="AD9" s="279">
        <v>10052235</v>
      </c>
      <c r="AE9" s="279">
        <v>4459376</v>
      </c>
      <c r="AF9" s="280">
        <v>14511611</v>
      </c>
      <c r="AG9" s="308">
        <v>137.20275020500119</v>
      </c>
      <c r="AH9" s="308">
        <v>118.58888049324636</v>
      </c>
      <c r="AI9" s="308">
        <v>161.51746393635969</v>
      </c>
      <c r="AJ9" s="308">
        <v>131.82289652992077</v>
      </c>
      <c r="AK9" s="308">
        <v>138.80824010944713</v>
      </c>
      <c r="AL9" s="308">
        <v>126.49321833505084</v>
      </c>
      <c r="AM9" s="309">
        <v>135.12729212922505</v>
      </c>
    </row>
    <row r="10" spans="1:39">
      <c r="A10" s="541">
        <v>43709</v>
      </c>
      <c r="B10" s="550">
        <v>503931</v>
      </c>
      <c r="C10" s="262">
        <v>23210</v>
      </c>
      <c r="D10" s="262">
        <v>5259</v>
      </c>
      <c r="E10" s="262">
        <v>521882</v>
      </c>
      <c r="F10" s="261">
        <v>527141</v>
      </c>
      <c r="G10" s="262">
        <v>3684574</v>
      </c>
      <c r="H10" s="262">
        <v>374496</v>
      </c>
      <c r="I10" s="262">
        <v>244163</v>
      </c>
      <c r="J10" s="262">
        <v>3814907</v>
      </c>
      <c r="K10" s="262">
        <v>2679049</v>
      </c>
      <c r="L10" s="262">
        <v>1380021</v>
      </c>
      <c r="M10" s="261">
        <v>4059070</v>
      </c>
      <c r="N10" s="317">
        <v>155.58936171614249</v>
      </c>
      <c r="O10" s="317">
        <v>123.36940130771387</v>
      </c>
      <c r="P10" s="317">
        <v>195.35414347697167</v>
      </c>
      <c r="Q10" s="317">
        <v>150.35910704144666</v>
      </c>
      <c r="R10" s="317">
        <v>155.0553408711996</v>
      </c>
      <c r="S10" s="317">
        <v>148.59504851538878</v>
      </c>
      <c r="T10" s="318">
        <v>152.92195077507117</v>
      </c>
      <c r="U10" s="307">
        <v>1715464</v>
      </c>
      <c r="V10" s="279">
        <v>147348</v>
      </c>
      <c r="W10" s="279">
        <v>50891</v>
      </c>
      <c r="X10" s="279">
        <v>1811921</v>
      </c>
      <c r="Y10" s="280">
        <v>1862812</v>
      </c>
      <c r="Z10" s="279">
        <v>12638193</v>
      </c>
      <c r="AA10" s="279">
        <v>1802763</v>
      </c>
      <c r="AB10" s="279">
        <v>1542038</v>
      </c>
      <c r="AC10" s="279">
        <v>12898918</v>
      </c>
      <c r="AD10" s="279">
        <v>10040653</v>
      </c>
      <c r="AE10" s="279">
        <v>4400303</v>
      </c>
      <c r="AF10" s="280">
        <v>14440956</v>
      </c>
      <c r="AG10" s="308">
        <v>138.18947371696137</v>
      </c>
      <c r="AH10" s="308">
        <v>118.69961742883319</v>
      </c>
      <c r="AI10" s="308">
        <v>165.40302900630854</v>
      </c>
      <c r="AJ10" s="308">
        <v>132.54175794419263</v>
      </c>
      <c r="AK10" s="308">
        <v>139.78923590824968</v>
      </c>
      <c r="AL10" s="308">
        <v>127.08790501384306</v>
      </c>
      <c r="AM10" s="309">
        <v>136.0502692010019</v>
      </c>
    </row>
    <row r="11" spans="1:39">
      <c r="A11" s="541">
        <v>43678</v>
      </c>
      <c r="B11" s="550">
        <v>496279</v>
      </c>
      <c r="C11" s="262">
        <v>23082</v>
      </c>
      <c r="D11" s="262">
        <v>3588</v>
      </c>
      <c r="E11" s="262">
        <v>515773</v>
      </c>
      <c r="F11" s="261">
        <v>519361</v>
      </c>
      <c r="G11" s="262">
        <v>3599490</v>
      </c>
      <c r="H11" s="262">
        <v>357805</v>
      </c>
      <c r="I11" s="262">
        <v>223517</v>
      </c>
      <c r="J11" s="262">
        <v>3733778</v>
      </c>
      <c r="K11" s="262">
        <v>2621556</v>
      </c>
      <c r="L11" s="262">
        <v>1335739</v>
      </c>
      <c r="M11" s="261">
        <v>3957295</v>
      </c>
      <c r="N11" s="317">
        <v>155.50718765308301</v>
      </c>
      <c r="O11" s="317">
        <v>127.295599444093</v>
      </c>
      <c r="P11" s="317">
        <v>203.50096160398849</v>
      </c>
      <c r="Q11" s="317">
        <v>150.30987061949384</v>
      </c>
      <c r="R11" s="317">
        <v>156.10687261055276</v>
      </c>
      <c r="S11" s="317">
        <v>147.42027320254175</v>
      </c>
      <c r="T11" s="318">
        <v>153.25686428170951</v>
      </c>
      <c r="U11" s="307">
        <v>1692932</v>
      </c>
      <c r="V11" s="279">
        <v>139465</v>
      </c>
      <c r="W11" s="279">
        <v>45334</v>
      </c>
      <c r="X11" s="279">
        <v>1787063</v>
      </c>
      <c r="Y11" s="280">
        <v>1832397</v>
      </c>
      <c r="Z11" s="279">
        <v>12406477</v>
      </c>
      <c r="AA11" s="279">
        <v>1713188</v>
      </c>
      <c r="AB11" s="279">
        <v>1502153</v>
      </c>
      <c r="AC11" s="279">
        <v>12617512</v>
      </c>
      <c r="AD11" s="279">
        <v>9857552</v>
      </c>
      <c r="AE11" s="279">
        <v>4262113</v>
      </c>
      <c r="AF11" s="280">
        <v>14119665</v>
      </c>
      <c r="AG11" s="308">
        <v>139.40221697102646</v>
      </c>
      <c r="AH11" s="308">
        <v>121.48129106057822</v>
      </c>
      <c r="AI11" s="308">
        <v>171.39370598374245</v>
      </c>
      <c r="AJ11" s="308">
        <v>133.43479906667554</v>
      </c>
      <c r="AK11" s="308">
        <v>141.88915735208786</v>
      </c>
      <c r="AL11" s="308">
        <v>126.86311585067065</v>
      </c>
      <c r="AM11" s="309">
        <v>137.49683984377128</v>
      </c>
    </row>
    <row r="12" spans="1:39">
      <c r="A12" s="541">
        <v>43647</v>
      </c>
      <c r="B12" s="550">
        <v>496500</v>
      </c>
      <c r="C12" s="262">
        <v>23526</v>
      </c>
      <c r="D12" s="262">
        <v>3587</v>
      </c>
      <c r="E12" s="262">
        <v>516439</v>
      </c>
      <c r="F12" s="261">
        <v>520026</v>
      </c>
      <c r="G12" s="262">
        <v>3592734</v>
      </c>
      <c r="H12" s="262">
        <v>362039</v>
      </c>
      <c r="I12" s="262">
        <v>225497</v>
      </c>
      <c r="J12" s="262">
        <v>3729276</v>
      </c>
      <c r="K12" s="262">
        <v>2627656</v>
      </c>
      <c r="L12" s="262">
        <v>1327117</v>
      </c>
      <c r="M12" s="261">
        <v>3954773</v>
      </c>
      <c r="N12" s="317">
        <v>153.38381331733541</v>
      </c>
      <c r="O12" s="317">
        <v>122.17357901712931</v>
      </c>
      <c r="P12" s="317">
        <v>200.00871313870121</v>
      </c>
      <c r="Q12" s="317">
        <v>147.81003777665245</v>
      </c>
      <c r="R12" s="317">
        <v>152.91503068828928</v>
      </c>
      <c r="S12" s="317">
        <v>146.25790829392372</v>
      </c>
      <c r="T12" s="318">
        <v>150.73797830234022</v>
      </c>
      <c r="U12" s="307">
        <v>1694816</v>
      </c>
      <c r="V12" s="279">
        <v>142081</v>
      </c>
      <c r="W12" s="279">
        <v>44901</v>
      </c>
      <c r="X12" s="279">
        <v>1791996</v>
      </c>
      <c r="Y12" s="280">
        <v>1836897</v>
      </c>
      <c r="Z12" s="279">
        <v>12421757</v>
      </c>
      <c r="AA12" s="279">
        <v>1776340</v>
      </c>
      <c r="AB12" s="279">
        <v>1502072</v>
      </c>
      <c r="AC12" s="279">
        <v>12696025</v>
      </c>
      <c r="AD12" s="279">
        <v>9927353</v>
      </c>
      <c r="AE12" s="279">
        <v>4270744</v>
      </c>
      <c r="AF12" s="280">
        <v>14198097</v>
      </c>
      <c r="AG12" s="308">
        <v>138.18789638512391</v>
      </c>
      <c r="AH12" s="308">
        <v>116.90400503234426</v>
      </c>
      <c r="AI12" s="308">
        <v>177.26778398263363</v>
      </c>
      <c r="AJ12" s="308">
        <v>130.76510076140971</v>
      </c>
      <c r="AK12" s="308">
        <v>139.63965702224061</v>
      </c>
      <c r="AL12" s="308">
        <v>126.39791752189282</v>
      </c>
      <c r="AM12" s="309">
        <v>135.77214837154074</v>
      </c>
    </row>
    <row r="13" spans="1:39">
      <c r="A13" s="541">
        <v>43617</v>
      </c>
      <c r="B13" s="550">
        <v>496927</v>
      </c>
      <c r="C13" s="262">
        <v>23942</v>
      </c>
      <c r="D13" s="262">
        <v>5189</v>
      </c>
      <c r="E13" s="262">
        <v>515680</v>
      </c>
      <c r="F13" s="261">
        <v>520869</v>
      </c>
      <c r="G13" s="262">
        <v>3600121</v>
      </c>
      <c r="H13" s="262">
        <v>362794</v>
      </c>
      <c r="I13" s="262">
        <v>255211</v>
      </c>
      <c r="J13" s="262">
        <v>3707704</v>
      </c>
      <c r="K13" s="262">
        <v>2599799</v>
      </c>
      <c r="L13" s="262">
        <v>1363116</v>
      </c>
      <c r="M13" s="261">
        <v>3962915</v>
      </c>
      <c r="N13" s="317">
        <v>154.01433521721381</v>
      </c>
      <c r="O13" s="317">
        <v>125.19376189847169</v>
      </c>
      <c r="P13" s="317">
        <v>189.03039584317199</v>
      </c>
      <c r="Q13" s="317">
        <v>149.31887852422705</v>
      </c>
      <c r="R13" s="317">
        <v>154.2546863943692</v>
      </c>
      <c r="S13" s="317">
        <v>146.41950927437469</v>
      </c>
      <c r="T13" s="318">
        <v>151.65117477745264</v>
      </c>
      <c r="U13" s="307">
        <v>1695205</v>
      </c>
      <c r="V13" s="279">
        <v>149310</v>
      </c>
      <c r="W13" s="279">
        <v>51414</v>
      </c>
      <c r="X13" s="279">
        <v>1793101</v>
      </c>
      <c r="Y13" s="280">
        <v>1844515</v>
      </c>
      <c r="Z13" s="279">
        <v>12418444</v>
      </c>
      <c r="AA13" s="279">
        <v>1869163</v>
      </c>
      <c r="AB13" s="279">
        <v>1705301</v>
      </c>
      <c r="AC13" s="279">
        <v>12582306</v>
      </c>
      <c r="AD13" s="279">
        <v>9872401</v>
      </c>
      <c r="AE13" s="279">
        <v>4415206</v>
      </c>
      <c r="AF13" s="280">
        <v>14287607</v>
      </c>
      <c r="AG13" s="308">
        <v>136.03342757331544</v>
      </c>
      <c r="AH13" s="308">
        <v>116.27357174786111</v>
      </c>
      <c r="AI13" s="308">
        <v>149.2085817571232</v>
      </c>
      <c r="AJ13" s="308">
        <v>131.67529779053106</v>
      </c>
      <c r="AK13" s="308">
        <v>137.9641431927808</v>
      </c>
      <c r="AL13" s="308">
        <v>123.89341315175588</v>
      </c>
      <c r="AM13" s="309">
        <v>133.75714117212402</v>
      </c>
    </row>
    <row r="14" spans="1:39">
      <c r="A14" s="541">
        <v>43586</v>
      </c>
      <c r="B14" s="550">
        <v>499333</v>
      </c>
      <c r="C14" s="262">
        <v>24558</v>
      </c>
      <c r="D14" s="262">
        <v>5355</v>
      </c>
      <c r="E14" s="262">
        <v>518536</v>
      </c>
      <c r="F14" s="261">
        <v>523891</v>
      </c>
      <c r="G14" s="262">
        <v>3609586</v>
      </c>
      <c r="H14" s="262">
        <v>376224</v>
      </c>
      <c r="I14" s="262">
        <v>253719</v>
      </c>
      <c r="J14" s="262">
        <v>3732091</v>
      </c>
      <c r="K14" s="262">
        <v>2615539</v>
      </c>
      <c r="L14" s="262">
        <v>1370271</v>
      </c>
      <c r="M14" s="261">
        <v>3985810</v>
      </c>
      <c r="N14" s="317">
        <v>152.40555478999639</v>
      </c>
      <c r="O14" s="317">
        <v>120.87668045240176</v>
      </c>
      <c r="P14" s="317">
        <v>195.33841610754374</v>
      </c>
      <c r="Q14" s="317">
        <v>146.54255257242465</v>
      </c>
      <c r="R14" s="317">
        <v>152.3520197329326</v>
      </c>
      <c r="S14" s="317">
        <v>144.44403356452278</v>
      </c>
      <c r="T14" s="318">
        <v>149.69426897555581</v>
      </c>
      <c r="U14" s="307">
        <v>1700947</v>
      </c>
      <c r="V14" s="279">
        <v>153313</v>
      </c>
      <c r="W14" s="279">
        <v>53853</v>
      </c>
      <c r="X14" s="279">
        <v>1800407</v>
      </c>
      <c r="Y14" s="280">
        <v>1854260</v>
      </c>
      <c r="Z14" s="279">
        <v>12398692</v>
      </c>
      <c r="AA14" s="279">
        <v>1925780</v>
      </c>
      <c r="AB14" s="279">
        <v>1757310</v>
      </c>
      <c r="AC14" s="279">
        <v>12567162</v>
      </c>
      <c r="AD14" s="279">
        <v>9884017</v>
      </c>
      <c r="AE14" s="279">
        <v>4440455</v>
      </c>
      <c r="AF14" s="280">
        <v>14324472</v>
      </c>
      <c r="AG14" s="308">
        <v>133.33781976111138</v>
      </c>
      <c r="AH14" s="308">
        <v>113.46941907290632</v>
      </c>
      <c r="AI14" s="308">
        <v>133.33788793104952</v>
      </c>
      <c r="AJ14" s="308">
        <v>128.22499773295064</v>
      </c>
      <c r="AK14" s="308">
        <v>134.81346608472106</v>
      </c>
      <c r="AL14" s="308">
        <v>121.98342812334532</v>
      </c>
      <c r="AM14" s="309">
        <v>130.9277230823709</v>
      </c>
    </row>
    <row r="15" spans="1:39">
      <c r="A15" s="541">
        <v>43556</v>
      </c>
      <c r="B15" s="550">
        <v>499693</v>
      </c>
      <c r="C15" s="262">
        <v>24958</v>
      </c>
      <c r="D15" s="262">
        <v>5327</v>
      </c>
      <c r="E15" s="262">
        <v>519324</v>
      </c>
      <c r="F15" s="261">
        <v>524651</v>
      </c>
      <c r="G15" s="262">
        <v>3606598</v>
      </c>
      <c r="H15" s="262">
        <v>387816</v>
      </c>
      <c r="I15" s="262">
        <v>253147</v>
      </c>
      <c r="J15" s="262">
        <v>3741267</v>
      </c>
      <c r="K15" s="262">
        <v>2629714</v>
      </c>
      <c r="L15" s="262">
        <v>1364700</v>
      </c>
      <c r="M15" s="261">
        <v>3994414</v>
      </c>
      <c r="N15" s="317">
        <v>151.05771302315173</v>
      </c>
      <c r="O15" s="317">
        <v>120.54747035704514</v>
      </c>
      <c r="P15" s="317">
        <v>151.05771302315173</v>
      </c>
      <c r="Q15" s="317">
        <v>146.4341534559199</v>
      </c>
      <c r="R15" s="317">
        <v>150.53368379760769</v>
      </c>
      <c r="S15" s="317">
        <v>144.17008674850879</v>
      </c>
      <c r="T15" s="318">
        <v>148.40584132956934</v>
      </c>
      <c r="U15" s="307">
        <v>1697099</v>
      </c>
      <c r="V15" s="279">
        <v>153650</v>
      </c>
      <c r="W15" s="279">
        <v>53614</v>
      </c>
      <c r="X15" s="279">
        <v>1797135</v>
      </c>
      <c r="Y15" s="280">
        <v>1850749</v>
      </c>
      <c r="Z15" s="279">
        <v>12296465</v>
      </c>
      <c r="AA15" s="279">
        <v>1929928</v>
      </c>
      <c r="AB15" s="279">
        <v>1745679</v>
      </c>
      <c r="AC15" s="279">
        <v>12480714</v>
      </c>
      <c r="AD15" s="279">
        <v>9823235</v>
      </c>
      <c r="AE15" s="279">
        <v>4403158</v>
      </c>
      <c r="AF15" s="280">
        <v>14226393</v>
      </c>
      <c r="AG15" s="308">
        <v>133.33781976111138</v>
      </c>
      <c r="AH15" s="308">
        <v>113.46941907290632</v>
      </c>
      <c r="AI15" s="308">
        <v>133.33788793104952</v>
      </c>
      <c r="AJ15" s="308">
        <v>128.22499773295064</v>
      </c>
      <c r="AK15" s="308">
        <v>134.81346608472106</v>
      </c>
      <c r="AL15" s="308">
        <v>121.98342812334532</v>
      </c>
      <c r="AM15" s="309">
        <v>130.9277230823709</v>
      </c>
    </row>
    <row r="16" spans="1:39">
      <c r="A16" s="541">
        <v>43525</v>
      </c>
      <c r="B16" s="550">
        <v>499016</v>
      </c>
      <c r="C16" s="262">
        <v>25582</v>
      </c>
      <c r="D16" s="262">
        <v>5313</v>
      </c>
      <c r="E16" s="262">
        <v>519285</v>
      </c>
      <c r="F16" s="261">
        <v>524598</v>
      </c>
      <c r="G16" s="262">
        <v>3582807</v>
      </c>
      <c r="H16" s="262">
        <v>387676</v>
      </c>
      <c r="I16" s="262">
        <v>252732</v>
      </c>
      <c r="J16" s="262">
        <v>3717751</v>
      </c>
      <c r="K16" s="262">
        <v>2614152</v>
      </c>
      <c r="L16" s="262">
        <v>1356331</v>
      </c>
      <c r="M16" s="261">
        <v>3970483</v>
      </c>
      <c r="N16" s="317">
        <v>148.20014051561992</v>
      </c>
      <c r="O16" s="317">
        <v>118.95158315750113</v>
      </c>
      <c r="P16" s="317">
        <v>172.48267767718693</v>
      </c>
      <c r="Q16" s="317">
        <v>143.7754261867932</v>
      </c>
      <c r="R16" s="317">
        <v>147.66383563213327</v>
      </c>
      <c r="S16" s="317">
        <v>141.63770633710402</v>
      </c>
      <c r="T16" s="318">
        <v>145.63875542695621</v>
      </c>
      <c r="U16" s="307">
        <v>1689696</v>
      </c>
      <c r="V16" s="279">
        <v>155386</v>
      </c>
      <c r="W16" s="279">
        <v>53534</v>
      </c>
      <c r="X16" s="279">
        <v>1791548</v>
      </c>
      <c r="Y16" s="280">
        <v>1845082</v>
      </c>
      <c r="Z16" s="279">
        <v>12086800</v>
      </c>
      <c r="AA16" s="279">
        <v>1908099</v>
      </c>
      <c r="AB16" s="279">
        <v>1723030</v>
      </c>
      <c r="AC16" s="279">
        <v>12271869</v>
      </c>
      <c r="AD16" s="279">
        <v>9671267</v>
      </c>
      <c r="AE16" s="279">
        <v>4323632</v>
      </c>
      <c r="AF16" s="280">
        <v>13994899</v>
      </c>
      <c r="AG16" s="308">
        <v>131.72935653100615</v>
      </c>
      <c r="AH16" s="308">
        <v>111.43230034037637</v>
      </c>
      <c r="AI16" s="308">
        <v>141.13993330707609</v>
      </c>
      <c r="AJ16" s="308">
        <v>127.34459034943858</v>
      </c>
      <c r="AK16" s="308">
        <v>132.92703218422884</v>
      </c>
      <c r="AL16" s="308">
        <v>120.61208829265445</v>
      </c>
      <c r="AM16" s="309">
        <v>129.17481102970345</v>
      </c>
    </row>
    <row r="17" spans="1:39">
      <c r="A17" s="541">
        <v>43497</v>
      </c>
      <c r="B17" s="550">
        <v>497814</v>
      </c>
      <c r="C17" s="262">
        <v>25716</v>
      </c>
      <c r="D17" s="262">
        <v>5298</v>
      </c>
      <c r="E17" s="262">
        <v>518232</v>
      </c>
      <c r="F17" s="261">
        <v>523530</v>
      </c>
      <c r="G17" s="262">
        <v>3561945</v>
      </c>
      <c r="H17" s="262">
        <v>391297</v>
      </c>
      <c r="I17" s="262">
        <v>248451</v>
      </c>
      <c r="J17" s="262">
        <v>3704791</v>
      </c>
      <c r="K17" s="262">
        <v>2603456</v>
      </c>
      <c r="L17" s="262">
        <v>1349786</v>
      </c>
      <c r="M17" s="261">
        <v>3953242</v>
      </c>
      <c r="N17" s="317">
        <v>143.5763234750269</v>
      </c>
      <c r="O17" s="317">
        <v>116.22846159226847</v>
      </c>
      <c r="P17" s="317">
        <v>155.06888011623602</v>
      </c>
      <c r="Q17" s="317">
        <v>140.27676851196696</v>
      </c>
      <c r="R17" s="317">
        <v>143.05060720571436</v>
      </c>
      <c r="S17" s="317">
        <v>137.42059825091863</v>
      </c>
      <c r="T17" s="318">
        <v>141.17276146756768</v>
      </c>
      <c r="U17" s="307">
        <v>1685253</v>
      </c>
      <c r="V17" s="279">
        <v>155743</v>
      </c>
      <c r="W17" s="279">
        <v>53039</v>
      </c>
      <c r="X17" s="279">
        <v>1787957</v>
      </c>
      <c r="Y17" s="280">
        <v>1840996</v>
      </c>
      <c r="Z17" s="279">
        <v>11956627</v>
      </c>
      <c r="AA17" s="279">
        <v>1851062</v>
      </c>
      <c r="AB17" s="279">
        <v>1675550</v>
      </c>
      <c r="AC17" s="279">
        <v>12132139</v>
      </c>
      <c r="AD17" s="279">
        <v>9541677</v>
      </c>
      <c r="AE17" s="279">
        <v>4266012</v>
      </c>
      <c r="AF17" s="280">
        <v>13807689</v>
      </c>
      <c r="AG17" s="308">
        <v>126.78940250997721</v>
      </c>
      <c r="AH17" s="308">
        <v>110.44993450066683</v>
      </c>
      <c r="AI17" s="308">
        <v>138.10117343416414</v>
      </c>
      <c r="AJ17" s="308">
        <v>122.99021935951296</v>
      </c>
      <c r="AK17" s="308">
        <v>127.88443390950992</v>
      </c>
      <c r="AL17" s="308">
        <v>117.78357531728469</v>
      </c>
      <c r="AM17" s="309">
        <v>124.84579875892317</v>
      </c>
    </row>
    <row r="18" spans="1:39">
      <c r="A18" s="541">
        <v>43466</v>
      </c>
      <c r="B18" s="550">
        <v>498823</v>
      </c>
      <c r="C18" s="262">
        <v>26170</v>
      </c>
      <c r="D18" s="262">
        <v>5251</v>
      </c>
      <c r="E18" s="262">
        <v>519742</v>
      </c>
      <c r="F18" s="261">
        <v>524993</v>
      </c>
      <c r="G18" s="262">
        <v>3583466</v>
      </c>
      <c r="H18" s="262">
        <v>399194</v>
      </c>
      <c r="I18" s="262">
        <v>243351</v>
      </c>
      <c r="J18" s="262">
        <v>3739309</v>
      </c>
      <c r="K18" s="262">
        <v>2627066</v>
      </c>
      <c r="L18" s="262">
        <v>1355594</v>
      </c>
      <c r="M18" s="261">
        <v>3982660</v>
      </c>
      <c r="N18" s="317">
        <v>145.57951338008422</v>
      </c>
      <c r="O18" s="317">
        <v>117.61363611998864</v>
      </c>
      <c r="P18" s="317">
        <v>179.27978979105427</v>
      </c>
      <c r="Q18" s="317">
        <v>140.80483941011664</v>
      </c>
      <c r="R18" s="317">
        <v>144.7973724673414</v>
      </c>
      <c r="S18" s="317">
        <v>139.65774804312514</v>
      </c>
      <c r="T18" s="318">
        <v>143.0867043974996</v>
      </c>
      <c r="U18" s="307">
        <v>1690065</v>
      </c>
      <c r="V18" s="279">
        <v>157806</v>
      </c>
      <c r="W18" s="279">
        <v>51802</v>
      </c>
      <c r="X18" s="279">
        <v>1796069</v>
      </c>
      <c r="Y18" s="280">
        <v>1847871</v>
      </c>
      <c r="Z18" s="279">
        <v>12010773</v>
      </c>
      <c r="AA18" s="279">
        <v>1815984</v>
      </c>
      <c r="AB18" s="279">
        <v>1600200</v>
      </c>
      <c r="AC18" s="279">
        <v>12226557</v>
      </c>
      <c r="AD18" s="279">
        <v>9569458</v>
      </c>
      <c r="AE18" s="279">
        <v>4257299</v>
      </c>
      <c r="AF18" s="280">
        <v>13826757</v>
      </c>
      <c r="AG18" s="308">
        <v>130.89105997440157</v>
      </c>
      <c r="AH18" s="308">
        <v>112.10468160008465</v>
      </c>
      <c r="AI18" s="308">
        <v>164.02063048713967</v>
      </c>
      <c r="AJ18" s="308">
        <v>124.01053909107502</v>
      </c>
      <c r="AK18" s="308">
        <v>131.90526144844907</v>
      </c>
      <c r="AL18" s="308">
        <v>121.22417415018286</v>
      </c>
      <c r="AM18" s="309">
        <v>128.71143432863343</v>
      </c>
    </row>
    <row r="19" spans="1:39">
      <c r="A19" s="541">
        <v>43435</v>
      </c>
      <c r="B19" s="550">
        <v>501661</v>
      </c>
      <c r="C19" s="262">
        <v>27517</v>
      </c>
      <c r="D19" s="262">
        <v>5213</v>
      </c>
      <c r="E19" s="262">
        <v>523965</v>
      </c>
      <c r="F19" s="261">
        <v>529178</v>
      </c>
      <c r="G19" s="262">
        <v>3606906</v>
      </c>
      <c r="H19" s="262">
        <v>434759</v>
      </c>
      <c r="I19" s="262">
        <v>236416</v>
      </c>
      <c r="J19" s="262">
        <v>3805249</v>
      </c>
      <c r="K19" s="262">
        <v>2671231</v>
      </c>
      <c r="L19" s="262">
        <v>1370434</v>
      </c>
      <c r="M19" s="261">
        <v>4041665</v>
      </c>
      <c r="N19" s="317">
        <v>131.04258116298436</v>
      </c>
      <c r="O19" s="317">
        <v>104.30352294771552</v>
      </c>
      <c r="P19" s="317">
        <v>157.05106960183008</v>
      </c>
      <c r="Q19" s="317">
        <v>126.67889274947892</v>
      </c>
      <c r="R19" s="317">
        <v>130.26194611295665</v>
      </c>
      <c r="S19" s="317">
        <v>124.89224689738374</v>
      </c>
      <c r="T19" s="318">
        <v>128.47646507472692</v>
      </c>
      <c r="U19" s="307">
        <v>1705768</v>
      </c>
      <c r="V19" s="279">
        <v>174003</v>
      </c>
      <c r="W19" s="279">
        <v>51888</v>
      </c>
      <c r="X19" s="279">
        <v>1827883</v>
      </c>
      <c r="Y19" s="280">
        <v>1879771</v>
      </c>
      <c r="Z19" s="279">
        <v>12157789</v>
      </c>
      <c r="AA19" s="279">
        <v>2071381</v>
      </c>
      <c r="AB19" s="279">
        <v>1624636</v>
      </c>
      <c r="AC19" s="279">
        <v>12604534</v>
      </c>
      <c r="AD19" s="279">
        <v>9895701</v>
      </c>
      <c r="AE19" s="279">
        <v>4333469</v>
      </c>
      <c r="AF19" s="280">
        <v>14229170</v>
      </c>
      <c r="AG19" s="308">
        <v>115.99798422317531</v>
      </c>
      <c r="AH19" s="308">
        <v>95.851605098200778</v>
      </c>
      <c r="AI19" s="308">
        <v>133.42258408187433</v>
      </c>
      <c r="AJ19" s="308">
        <v>110.75422685249271</v>
      </c>
      <c r="AK19" s="308">
        <v>116.6957429821589</v>
      </c>
      <c r="AL19" s="308">
        <v>105.65844302124005</v>
      </c>
      <c r="AM19" s="309">
        <v>113.40745642216854</v>
      </c>
    </row>
    <row r="20" spans="1:39">
      <c r="A20" s="541">
        <v>43405</v>
      </c>
      <c r="B20" s="550">
        <v>498525</v>
      </c>
      <c r="C20" s="262">
        <v>28150</v>
      </c>
      <c r="D20" s="262">
        <v>5186</v>
      </c>
      <c r="E20" s="262">
        <v>521489</v>
      </c>
      <c r="F20" s="261">
        <v>526675</v>
      </c>
      <c r="G20" s="262">
        <v>3589232</v>
      </c>
      <c r="H20" s="262">
        <v>448501</v>
      </c>
      <c r="I20" s="262">
        <v>233247</v>
      </c>
      <c r="J20" s="262">
        <v>3804486</v>
      </c>
      <c r="K20" s="262">
        <v>2678601</v>
      </c>
      <c r="L20" s="262">
        <v>1359132</v>
      </c>
      <c r="M20" s="261">
        <v>4037733</v>
      </c>
      <c r="N20" s="317">
        <v>127.06447978646881</v>
      </c>
      <c r="O20" s="317">
        <v>102.42259211781118</v>
      </c>
      <c r="P20" s="317">
        <v>166.15354810902082</v>
      </c>
      <c r="Q20" s="317">
        <v>122.16793111420448</v>
      </c>
      <c r="R20" s="317">
        <v>126.33729638679578</v>
      </c>
      <c r="S20" s="317">
        <v>121.16407535739138</v>
      </c>
      <c r="T20" s="318">
        <v>124.63282070706057</v>
      </c>
      <c r="U20" s="307">
        <v>1698034</v>
      </c>
      <c r="V20" s="279">
        <v>181719</v>
      </c>
      <c r="W20" s="279">
        <v>52794</v>
      </c>
      <c r="X20" s="279">
        <v>1826959</v>
      </c>
      <c r="Y20" s="280">
        <v>1879753</v>
      </c>
      <c r="Z20" s="279">
        <v>12184328</v>
      </c>
      <c r="AA20" s="279">
        <v>2264262</v>
      </c>
      <c r="AB20" s="279">
        <v>1695286</v>
      </c>
      <c r="AC20" s="279">
        <v>12753304</v>
      </c>
      <c r="AD20" s="279">
        <v>10097076</v>
      </c>
      <c r="AE20" s="279">
        <v>4351514</v>
      </c>
      <c r="AF20" s="280">
        <v>14448590</v>
      </c>
      <c r="AG20" s="308">
        <v>113.4656495076335</v>
      </c>
      <c r="AH20" s="308">
        <v>93.661174708237496</v>
      </c>
      <c r="AI20" s="308">
        <v>144.06040431014588</v>
      </c>
      <c r="AJ20" s="308">
        <v>106.29910830354623</v>
      </c>
      <c r="AK20" s="308">
        <v>113.72649568956402</v>
      </c>
      <c r="AL20" s="308">
        <v>103.56592538525601</v>
      </c>
      <c r="AM20" s="309">
        <v>110.73565767250228</v>
      </c>
    </row>
    <row r="21" spans="1:39">
      <c r="A21" s="541">
        <v>43374</v>
      </c>
      <c r="B21" s="550">
        <v>497668</v>
      </c>
      <c r="C21" s="262">
        <v>28857</v>
      </c>
      <c r="D21" s="262">
        <v>5188</v>
      </c>
      <c r="E21" s="262">
        <v>521337</v>
      </c>
      <c r="F21" s="261">
        <v>526525</v>
      </c>
      <c r="G21" s="262">
        <v>3595861</v>
      </c>
      <c r="H21" s="262">
        <v>470105</v>
      </c>
      <c r="I21" s="262">
        <v>230911</v>
      </c>
      <c r="J21" s="262">
        <v>3835055</v>
      </c>
      <c r="K21" s="262">
        <v>2708711</v>
      </c>
      <c r="L21" s="262">
        <v>1357255</v>
      </c>
      <c r="M21" s="261">
        <v>4065966</v>
      </c>
      <c r="N21" s="317">
        <v>127.76432446640611</v>
      </c>
      <c r="O21" s="317">
        <v>103.65473473403019</v>
      </c>
      <c r="P21" s="317">
        <v>161.22014167479631</v>
      </c>
      <c r="Q21" s="317">
        <v>123.18175446014274</v>
      </c>
      <c r="R21" s="317">
        <v>127.19117207616246</v>
      </c>
      <c r="S21" s="317">
        <v>121.37435158454755</v>
      </c>
      <c r="T21" s="318">
        <v>125.28809771097291</v>
      </c>
      <c r="U21" s="307">
        <v>1696855</v>
      </c>
      <c r="V21" s="279">
        <v>187878</v>
      </c>
      <c r="W21" s="279">
        <v>52610</v>
      </c>
      <c r="X21" s="279">
        <v>1832123</v>
      </c>
      <c r="Y21" s="280">
        <v>1884733</v>
      </c>
      <c r="Z21" s="279">
        <v>12320664</v>
      </c>
      <c r="AA21" s="279">
        <v>2374398</v>
      </c>
      <c r="AB21" s="279">
        <v>1684303</v>
      </c>
      <c r="AC21" s="279">
        <v>13010759</v>
      </c>
      <c r="AD21" s="279">
        <v>10314404</v>
      </c>
      <c r="AE21" s="279">
        <v>4380658</v>
      </c>
      <c r="AF21" s="280">
        <v>14695062</v>
      </c>
      <c r="AG21" s="308">
        <v>112.93165166616234</v>
      </c>
      <c r="AH21" s="308">
        <v>93.543887704339852</v>
      </c>
      <c r="AI21" s="308">
        <v>128.38268506744762</v>
      </c>
      <c r="AJ21" s="308">
        <v>107.74547236418505</v>
      </c>
      <c r="AK21" s="308">
        <v>113.19310075884061</v>
      </c>
      <c r="AL21" s="308">
        <v>102.78322887591604</v>
      </c>
      <c r="AM21" s="309">
        <v>110.15115059027691</v>
      </c>
    </row>
    <row r="22" spans="1:39">
      <c r="A22" s="541">
        <v>43344</v>
      </c>
      <c r="B22" s="550">
        <v>496951</v>
      </c>
      <c r="C22" s="262">
        <v>29563</v>
      </c>
      <c r="D22" s="262">
        <v>5020</v>
      </c>
      <c r="E22" s="262">
        <v>521494</v>
      </c>
      <c r="F22" s="261">
        <v>526514</v>
      </c>
      <c r="G22" s="262">
        <v>3613677</v>
      </c>
      <c r="H22" s="262">
        <v>482880</v>
      </c>
      <c r="I22" s="262">
        <v>221251</v>
      </c>
      <c r="J22" s="262">
        <v>3875306</v>
      </c>
      <c r="K22" s="262">
        <v>2740450</v>
      </c>
      <c r="L22" s="262">
        <v>1356107</v>
      </c>
      <c r="M22" s="261">
        <v>4096557</v>
      </c>
      <c r="N22" s="317">
        <v>127.9763794002849</v>
      </c>
      <c r="O22" s="317">
        <v>104.8803917054407</v>
      </c>
      <c r="P22" s="317">
        <v>166.04374221449015</v>
      </c>
      <c r="Q22" s="317">
        <v>123.38252659917022</v>
      </c>
      <c r="R22" s="317">
        <v>127.10755872842972</v>
      </c>
      <c r="S22" s="317">
        <v>122.42647891582722</v>
      </c>
      <c r="T22" s="318">
        <v>125.59908247607585</v>
      </c>
      <c r="U22" s="307">
        <v>1694909</v>
      </c>
      <c r="V22" s="279">
        <v>191933</v>
      </c>
      <c r="W22" s="279">
        <v>50685</v>
      </c>
      <c r="X22" s="279">
        <v>1836157</v>
      </c>
      <c r="Y22" s="280">
        <v>1886842</v>
      </c>
      <c r="Z22" s="279">
        <v>12410287</v>
      </c>
      <c r="AA22" s="279">
        <v>2399062</v>
      </c>
      <c r="AB22" s="279">
        <v>1561964</v>
      </c>
      <c r="AC22" s="279">
        <v>13247385</v>
      </c>
      <c r="AD22" s="279">
        <v>10467828</v>
      </c>
      <c r="AE22" s="279">
        <v>4341521</v>
      </c>
      <c r="AF22" s="280">
        <v>14809349</v>
      </c>
      <c r="AG22" s="308">
        <v>113.49972904513169</v>
      </c>
      <c r="AH22" s="308">
        <v>93.498015883144774</v>
      </c>
      <c r="AI22" s="308">
        <v>133.2123341365145</v>
      </c>
      <c r="AJ22" s="308">
        <v>107.93049277416476</v>
      </c>
      <c r="AK22" s="308">
        <v>113.62059602138451</v>
      </c>
      <c r="AL22" s="308">
        <v>103.26665872788155</v>
      </c>
      <c r="AM22" s="309">
        <v>110.67387376002139</v>
      </c>
    </row>
    <row r="23" spans="1:39">
      <c r="A23" s="541">
        <v>43313</v>
      </c>
      <c r="B23" s="550">
        <v>491910</v>
      </c>
      <c r="C23" s="262">
        <v>29592</v>
      </c>
      <c r="D23" s="262">
        <v>3237</v>
      </c>
      <c r="E23" s="262">
        <v>518265</v>
      </c>
      <c r="F23" s="261">
        <v>521502</v>
      </c>
      <c r="G23" s="262">
        <v>3537593</v>
      </c>
      <c r="H23" s="262">
        <v>476961</v>
      </c>
      <c r="I23" s="262">
        <v>197861</v>
      </c>
      <c r="J23" s="262">
        <v>3816693</v>
      </c>
      <c r="K23" s="262">
        <v>2705959</v>
      </c>
      <c r="L23" s="262">
        <v>1308595</v>
      </c>
      <c r="M23" s="261">
        <v>4014554</v>
      </c>
      <c r="N23" s="317">
        <v>128.14253593998581</v>
      </c>
      <c r="O23" s="317">
        <v>104.81089945342697</v>
      </c>
      <c r="P23" s="317">
        <v>187.0788457755722</v>
      </c>
      <c r="Q23" s="317">
        <v>122.53909818556502</v>
      </c>
      <c r="R23" s="317">
        <v>127.67112708344771</v>
      </c>
      <c r="S23" s="317">
        <v>121.6340274827801</v>
      </c>
      <c r="T23" s="318">
        <v>125.74491384241891</v>
      </c>
      <c r="U23" s="307">
        <v>1676626</v>
      </c>
      <c r="V23" s="279">
        <v>185952</v>
      </c>
      <c r="W23" s="279">
        <v>43309</v>
      </c>
      <c r="X23" s="279">
        <v>1819269</v>
      </c>
      <c r="Y23" s="280">
        <v>1862578</v>
      </c>
      <c r="Z23" s="279">
        <v>12164272</v>
      </c>
      <c r="AA23" s="279">
        <v>2318381</v>
      </c>
      <c r="AB23" s="279">
        <v>1461851</v>
      </c>
      <c r="AC23" s="279">
        <v>13020802</v>
      </c>
      <c r="AD23" s="279">
        <v>10337059</v>
      </c>
      <c r="AE23" s="279">
        <v>4145594</v>
      </c>
      <c r="AF23" s="280">
        <v>14482653</v>
      </c>
      <c r="AG23" s="308">
        <v>116.24721369026217</v>
      </c>
      <c r="AH23" s="308">
        <v>95.230559198662121</v>
      </c>
      <c r="AI23" s="308">
        <v>154.758345687472</v>
      </c>
      <c r="AJ23" s="308">
        <v>108.41801404099687</v>
      </c>
      <c r="AK23" s="308">
        <v>116.73085287040357</v>
      </c>
      <c r="AL23" s="308">
        <v>104.46662383899593</v>
      </c>
      <c r="AM23" s="309">
        <v>113.29154570465944</v>
      </c>
    </row>
    <row r="24" spans="1:39">
      <c r="A24" s="541">
        <v>43282</v>
      </c>
      <c r="B24" s="550">
        <v>494603</v>
      </c>
      <c r="C24" s="262">
        <v>30325</v>
      </c>
      <c r="D24" s="262">
        <v>3257</v>
      </c>
      <c r="E24" s="262">
        <v>521671</v>
      </c>
      <c r="F24" s="261">
        <v>524928</v>
      </c>
      <c r="G24" s="262">
        <v>3545700</v>
      </c>
      <c r="H24" s="262">
        <v>504067</v>
      </c>
      <c r="I24" s="262">
        <v>188696</v>
      </c>
      <c r="J24" s="262">
        <v>3861071</v>
      </c>
      <c r="K24" s="262">
        <v>2760405</v>
      </c>
      <c r="L24" s="262">
        <v>1289362</v>
      </c>
      <c r="M24" s="261">
        <v>4049767</v>
      </c>
      <c r="N24" s="317">
        <v>124.68384286531442</v>
      </c>
      <c r="O24" s="317">
        <v>100.27526423278289</v>
      </c>
      <c r="P24" s="317">
        <v>167.09387745179771</v>
      </c>
      <c r="Q24" s="317">
        <v>119.70226224018259</v>
      </c>
      <c r="R24" s="317">
        <v>123.23085316136165</v>
      </c>
      <c r="S24" s="317">
        <v>119.45227810380854</v>
      </c>
      <c r="T24" s="318">
        <v>122.03311668922706</v>
      </c>
      <c r="U24" s="307">
        <v>1683209</v>
      </c>
      <c r="V24" s="279">
        <v>191106</v>
      </c>
      <c r="W24" s="279">
        <v>43343</v>
      </c>
      <c r="X24" s="279">
        <v>1830972</v>
      </c>
      <c r="Y24" s="280">
        <v>1874315</v>
      </c>
      <c r="Z24" s="279">
        <v>12220104</v>
      </c>
      <c r="AA24" s="279">
        <v>2444280</v>
      </c>
      <c r="AB24" s="279">
        <v>1418462</v>
      </c>
      <c r="AC24" s="279">
        <v>13245922</v>
      </c>
      <c r="AD24" s="279">
        <v>10557409</v>
      </c>
      <c r="AE24" s="279">
        <v>4106975</v>
      </c>
      <c r="AF24" s="280">
        <v>14664384</v>
      </c>
      <c r="AG24" s="308">
        <v>111.1719569538695</v>
      </c>
      <c r="AH24" s="308">
        <v>92.046677748044047</v>
      </c>
      <c r="AI24" s="308">
        <v>137.10648182193736</v>
      </c>
      <c r="AJ24" s="308">
        <v>105.0843377933291</v>
      </c>
      <c r="AK24" s="308">
        <v>110.90857806014021</v>
      </c>
      <c r="AL24" s="308">
        <v>101.77814356599387</v>
      </c>
      <c r="AM24" s="309">
        <v>108.37180465661685</v>
      </c>
    </row>
    <row r="25" spans="1:39">
      <c r="A25" s="541">
        <v>43252</v>
      </c>
      <c r="B25" s="550">
        <v>489663</v>
      </c>
      <c r="C25" s="262">
        <v>30688</v>
      </c>
      <c r="D25" s="262">
        <v>5006</v>
      </c>
      <c r="E25" s="262">
        <v>515345</v>
      </c>
      <c r="F25" s="261">
        <v>520351</v>
      </c>
      <c r="G25" s="262">
        <v>3560177</v>
      </c>
      <c r="H25" s="262">
        <v>490289</v>
      </c>
      <c r="I25" s="262">
        <v>209537</v>
      </c>
      <c r="J25" s="262">
        <v>3840929</v>
      </c>
      <c r="K25" s="262">
        <v>2744135</v>
      </c>
      <c r="L25" s="262">
        <v>1306331</v>
      </c>
      <c r="M25" s="261">
        <v>4050466</v>
      </c>
      <c r="N25" s="317">
        <v>126.10365790205225</v>
      </c>
      <c r="O25" s="317">
        <v>102.34709992127556</v>
      </c>
      <c r="P25" s="317">
        <v>164.26779651419872</v>
      </c>
      <c r="Q25" s="317">
        <v>121.51161951617543</v>
      </c>
      <c r="R25" s="317">
        <v>125.24309860360206</v>
      </c>
      <c r="S25" s="317">
        <v>120.33998970897912</v>
      </c>
      <c r="T25" s="318">
        <v>123.6672126540705</v>
      </c>
      <c r="U25" s="307">
        <v>1683058</v>
      </c>
      <c r="V25" s="279">
        <v>195303</v>
      </c>
      <c r="W25" s="279">
        <v>49162</v>
      </c>
      <c r="X25" s="279">
        <v>1829199</v>
      </c>
      <c r="Y25" s="280">
        <v>1878361</v>
      </c>
      <c r="Z25" s="279">
        <v>12182916</v>
      </c>
      <c r="AA25" s="279">
        <v>2387367</v>
      </c>
      <c r="AB25" s="279">
        <v>1487385</v>
      </c>
      <c r="AC25" s="279">
        <v>13082898</v>
      </c>
      <c r="AD25" s="279">
        <v>10437158</v>
      </c>
      <c r="AE25" s="279">
        <v>4133125</v>
      </c>
      <c r="AF25" s="280">
        <v>14570283</v>
      </c>
      <c r="AG25" s="308">
        <v>112.2007158751771</v>
      </c>
      <c r="AH25" s="308">
        <v>93.36750474468549</v>
      </c>
      <c r="AI25" s="308">
        <v>131.97045102069362</v>
      </c>
      <c r="AJ25" s="308">
        <v>106.96215500626366</v>
      </c>
      <c r="AK25" s="308">
        <v>112.4849775353086</v>
      </c>
      <c r="AL25" s="308">
        <v>102.184998271808</v>
      </c>
      <c r="AM25" s="309">
        <v>109.58135635927452</v>
      </c>
    </row>
    <row r="26" spans="1:39">
      <c r="A26" s="541">
        <v>43221</v>
      </c>
      <c r="B26" s="550">
        <v>497542</v>
      </c>
      <c r="C26" s="262">
        <v>31518</v>
      </c>
      <c r="D26" s="262">
        <v>5180</v>
      </c>
      <c r="E26" s="262">
        <v>523880</v>
      </c>
      <c r="F26" s="261">
        <v>529060</v>
      </c>
      <c r="G26" s="262">
        <v>3588157</v>
      </c>
      <c r="H26" s="262">
        <v>526882</v>
      </c>
      <c r="I26" s="262">
        <v>209882</v>
      </c>
      <c r="J26" s="262">
        <v>3905157</v>
      </c>
      <c r="K26" s="262">
        <v>2790132</v>
      </c>
      <c r="L26" s="262">
        <v>1324907</v>
      </c>
      <c r="M26" s="261">
        <v>4115039</v>
      </c>
      <c r="N26" s="317">
        <v>123.48105364753501</v>
      </c>
      <c r="O26" s="317">
        <v>97.244035495983809</v>
      </c>
      <c r="P26" s="317">
        <v>168.83528355279961</v>
      </c>
      <c r="Q26" s="317">
        <v>117.70647676529872</v>
      </c>
      <c r="R26" s="317">
        <v>121.7192305498825</v>
      </c>
      <c r="S26" s="317">
        <v>117.75277067832296</v>
      </c>
      <c r="T26" s="318">
        <v>120.4452839521898</v>
      </c>
      <c r="U26" s="307">
        <v>1690735</v>
      </c>
      <c r="V26" s="279">
        <v>197900</v>
      </c>
      <c r="W26" s="279">
        <v>51712</v>
      </c>
      <c r="X26" s="279">
        <v>1836923</v>
      </c>
      <c r="Y26" s="280">
        <v>1888635</v>
      </c>
      <c r="Z26" s="279">
        <v>12205410</v>
      </c>
      <c r="AA26" s="279">
        <v>2523896</v>
      </c>
      <c r="AB26" s="279">
        <v>1481917</v>
      </c>
      <c r="AC26" s="279">
        <v>13247389</v>
      </c>
      <c r="AD26" s="279">
        <v>10550098</v>
      </c>
      <c r="AE26" s="279">
        <v>4179208</v>
      </c>
      <c r="AF26" s="280">
        <v>14729306</v>
      </c>
      <c r="AG26" s="308">
        <v>111.26860463868664</v>
      </c>
      <c r="AH26" s="308">
        <v>90.830456401932906</v>
      </c>
      <c r="AI26" s="308">
        <v>147.26836179327816</v>
      </c>
      <c r="AJ26" s="308">
        <v>103.54964786943367</v>
      </c>
      <c r="AK26" s="308">
        <v>110.83872159116018</v>
      </c>
      <c r="AL26" s="308">
        <v>101.43970050393708</v>
      </c>
      <c r="AM26" s="309">
        <v>108.16620355122267</v>
      </c>
    </row>
    <row r="27" spans="1:39">
      <c r="A27" s="541">
        <v>43191</v>
      </c>
      <c r="B27" s="550">
        <v>497031</v>
      </c>
      <c r="C27" s="262">
        <v>31659</v>
      </c>
      <c r="D27" s="262">
        <v>5125</v>
      </c>
      <c r="E27" s="262">
        <v>523565</v>
      </c>
      <c r="F27" s="261">
        <v>528690</v>
      </c>
      <c r="G27" s="262">
        <v>3574724</v>
      </c>
      <c r="H27" s="262">
        <v>531194</v>
      </c>
      <c r="I27" s="262">
        <v>209003</v>
      </c>
      <c r="J27" s="262">
        <v>3896915</v>
      </c>
      <c r="K27" s="262">
        <v>2789064</v>
      </c>
      <c r="L27" s="262">
        <v>1316854</v>
      </c>
      <c r="M27" s="261">
        <v>4105918</v>
      </c>
      <c r="N27" s="317">
        <v>122.06358570120456</v>
      </c>
      <c r="O27" s="317">
        <v>96.553152007765377</v>
      </c>
      <c r="P27" s="317">
        <v>150.93657252858065</v>
      </c>
      <c r="Q27" s="317">
        <v>117.50249613116608</v>
      </c>
      <c r="R27" s="317">
        <v>120.28024420612067</v>
      </c>
      <c r="S27" s="317">
        <v>116.98994368014694</v>
      </c>
      <c r="T27" s="318">
        <v>119.22703133647356</v>
      </c>
      <c r="U27" s="307">
        <v>1684867</v>
      </c>
      <c r="V27" s="279">
        <v>195934</v>
      </c>
      <c r="W27" s="279">
        <v>49688</v>
      </c>
      <c r="X27" s="279">
        <v>1831113</v>
      </c>
      <c r="Y27" s="280">
        <v>1880801</v>
      </c>
      <c r="Z27" s="279">
        <v>12055539</v>
      </c>
      <c r="AA27" s="279">
        <v>2471793</v>
      </c>
      <c r="AB27" s="279">
        <v>1407667</v>
      </c>
      <c r="AC27" s="279">
        <v>13119665</v>
      </c>
      <c r="AD27" s="279">
        <v>10431762</v>
      </c>
      <c r="AE27" s="279">
        <v>4095570</v>
      </c>
      <c r="AF27" s="280">
        <v>14527332</v>
      </c>
      <c r="AG27" s="308">
        <v>108.59168666934393</v>
      </c>
      <c r="AH27" s="308">
        <v>90.610759039575285</v>
      </c>
      <c r="AI27" s="308">
        <v>133.83949470930551</v>
      </c>
      <c r="AJ27" s="308">
        <v>102.92852193177278</v>
      </c>
      <c r="AK27" s="308">
        <v>108.56149121883887</v>
      </c>
      <c r="AL27" s="308">
        <v>99.527130609834487</v>
      </c>
      <c r="AM27" s="309">
        <v>106.01838627122967</v>
      </c>
    </row>
    <row r="28" spans="1:39">
      <c r="A28" s="541">
        <v>43160</v>
      </c>
      <c r="B28" s="550">
        <v>494712</v>
      </c>
      <c r="C28" s="262">
        <v>32801</v>
      </c>
      <c r="D28" s="262">
        <v>4496</v>
      </c>
      <c r="E28" s="262">
        <v>523017</v>
      </c>
      <c r="F28" s="261">
        <v>527513</v>
      </c>
      <c r="G28" s="262">
        <v>3490232</v>
      </c>
      <c r="H28" s="262">
        <v>617680</v>
      </c>
      <c r="I28" s="262">
        <v>149552</v>
      </c>
      <c r="J28" s="262">
        <v>3958360</v>
      </c>
      <c r="K28" s="262">
        <v>2792309</v>
      </c>
      <c r="L28" s="262">
        <v>1315603</v>
      </c>
      <c r="M28" s="261">
        <v>4107912</v>
      </c>
      <c r="N28" s="317">
        <v>122.19348330936346</v>
      </c>
      <c r="O28" s="317">
        <v>100.21889292358414</v>
      </c>
      <c r="P28" s="317">
        <v>165.71762669451996</v>
      </c>
      <c r="Q28" s="317">
        <v>117.73401730535934</v>
      </c>
      <c r="R28" s="317">
        <v>119.85818017519534</v>
      </c>
      <c r="S28" s="317">
        <v>117.78844463283461</v>
      </c>
      <c r="T28" s="318">
        <v>119.19888524715248</v>
      </c>
      <c r="U28" s="307">
        <v>1668105</v>
      </c>
      <c r="V28" s="279">
        <v>201313</v>
      </c>
      <c r="W28" s="279">
        <v>45996</v>
      </c>
      <c r="X28" s="279">
        <v>1823422</v>
      </c>
      <c r="Y28" s="280">
        <v>1869418</v>
      </c>
      <c r="Z28" s="279">
        <v>11536519</v>
      </c>
      <c r="AA28" s="279">
        <v>2789287</v>
      </c>
      <c r="AB28" s="279">
        <v>1185869</v>
      </c>
      <c r="AC28" s="279">
        <v>13139937</v>
      </c>
      <c r="AD28" s="279">
        <v>10272953</v>
      </c>
      <c r="AE28" s="279">
        <v>4052853</v>
      </c>
      <c r="AF28" s="280">
        <v>14325806</v>
      </c>
      <c r="AG28" s="308">
        <v>108.8311977876207</v>
      </c>
      <c r="AH28" s="308">
        <v>92.039709874745398</v>
      </c>
      <c r="AI28" s="308">
        <v>138.87496131599056</v>
      </c>
      <c r="AJ28" s="308">
        <v>103.31426950929236</v>
      </c>
      <c r="AK28" s="308">
        <v>108.23015420671886</v>
      </c>
      <c r="AL28" s="308">
        <v>99.758390422315927</v>
      </c>
      <c r="AM28" s="309">
        <v>105.85654507652885</v>
      </c>
    </row>
    <row r="29" spans="1:39">
      <c r="A29" s="541">
        <v>43132</v>
      </c>
      <c r="B29" s="550">
        <v>491405</v>
      </c>
      <c r="C29" s="262">
        <v>33081</v>
      </c>
      <c r="D29" s="262">
        <v>3818</v>
      </c>
      <c r="E29" s="262">
        <v>520668</v>
      </c>
      <c r="F29" s="261">
        <v>524486</v>
      </c>
      <c r="G29" s="262">
        <v>3434539</v>
      </c>
      <c r="H29" s="262">
        <v>648732</v>
      </c>
      <c r="I29" s="262">
        <v>110855</v>
      </c>
      <c r="J29" s="262">
        <v>3972416</v>
      </c>
      <c r="K29" s="262">
        <v>2776137</v>
      </c>
      <c r="L29" s="262">
        <v>1307134</v>
      </c>
      <c r="M29" s="261">
        <v>4083271</v>
      </c>
      <c r="N29" s="317">
        <v>117.5271834665684</v>
      </c>
      <c r="O29" s="317">
        <v>98.39305769431391</v>
      </c>
      <c r="P29" s="317">
        <v>158.25673820571814</v>
      </c>
      <c r="Q29" s="317">
        <v>113.65275656521693</v>
      </c>
      <c r="R29" s="317">
        <v>115.54236895741219</v>
      </c>
      <c r="S29" s="317">
        <v>113.09180755104109</v>
      </c>
      <c r="T29" s="318">
        <v>114.75932675084161</v>
      </c>
      <c r="U29" s="307">
        <v>1643906</v>
      </c>
      <c r="V29" s="279">
        <v>209777</v>
      </c>
      <c r="W29" s="279">
        <v>35568</v>
      </c>
      <c r="X29" s="279">
        <v>1818115</v>
      </c>
      <c r="Y29" s="280">
        <v>1853683</v>
      </c>
      <c r="Z29" s="279">
        <v>11099644</v>
      </c>
      <c r="AA29" s="279">
        <v>3027880</v>
      </c>
      <c r="AB29" s="279">
        <v>858662</v>
      </c>
      <c r="AC29" s="279">
        <v>13268862</v>
      </c>
      <c r="AD29" s="279">
        <v>10112388</v>
      </c>
      <c r="AE29" s="279">
        <v>4015136</v>
      </c>
      <c r="AF29" s="280">
        <v>14127524</v>
      </c>
      <c r="AG29" s="308">
        <v>104.46755002647322</v>
      </c>
      <c r="AH29" s="308">
        <v>90.217397180885101</v>
      </c>
      <c r="AI29" s="308">
        <v>139.76169470548047</v>
      </c>
      <c r="AJ29" s="308">
        <v>99.277194946711077</v>
      </c>
      <c r="AK29" s="308">
        <v>103.70653481626107</v>
      </c>
      <c r="AL29" s="308">
        <v>96.435626752796978</v>
      </c>
      <c r="AM29" s="309">
        <v>101.65694823577476</v>
      </c>
    </row>
    <row r="30" spans="1:39">
      <c r="A30" s="541">
        <v>43101</v>
      </c>
      <c r="B30" s="550">
        <v>489758</v>
      </c>
      <c r="C30" s="262">
        <v>33287</v>
      </c>
      <c r="D30" s="262">
        <v>3821</v>
      </c>
      <c r="E30" s="262">
        <v>519224</v>
      </c>
      <c r="F30" s="261">
        <v>523045</v>
      </c>
      <c r="G30" s="262">
        <v>3448950</v>
      </c>
      <c r="H30" s="262">
        <v>657098</v>
      </c>
      <c r="I30" s="262">
        <v>110673</v>
      </c>
      <c r="J30" s="262">
        <v>3995375</v>
      </c>
      <c r="K30" s="262">
        <v>2795467</v>
      </c>
      <c r="L30" s="262">
        <v>1310581</v>
      </c>
      <c r="M30" s="261">
        <v>4106048</v>
      </c>
      <c r="N30" s="317">
        <v>119.00104034067616</v>
      </c>
      <c r="O30" s="317">
        <v>98.971087518378226</v>
      </c>
      <c r="P30" s="317">
        <v>181.82108916390877</v>
      </c>
      <c r="Q30" s="317">
        <v>114.44966535720218</v>
      </c>
      <c r="R30" s="317">
        <v>116.91667661350378</v>
      </c>
      <c r="S30" s="317">
        <v>114.2651804928293</v>
      </c>
      <c r="T30" s="318">
        <v>116.0966712040134</v>
      </c>
      <c r="U30" s="307">
        <v>1641457</v>
      </c>
      <c r="V30" s="279">
        <v>211629</v>
      </c>
      <c r="W30" s="279">
        <v>36426</v>
      </c>
      <c r="X30" s="279">
        <v>1816660</v>
      </c>
      <c r="Y30" s="280">
        <v>1853086</v>
      </c>
      <c r="Z30" s="279">
        <v>11155785</v>
      </c>
      <c r="AA30" s="279">
        <v>3062446</v>
      </c>
      <c r="AB30" s="279">
        <v>888529</v>
      </c>
      <c r="AC30" s="279">
        <v>13329702</v>
      </c>
      <c r="AD30" s="279">
        <v>10177296</v>
      </c>
      <c r="AE30" s="279">
        <v>4040935</v>
      </c>
      <c r="AF30" s="280">
        <v>14218231</v>
      </c>
      <c r="AG30" s="308">
        <v>106.64288257364876</v>
      </c>
      <c r="AH30" s="308">
        <v>90.645805225095955</v>
      </c>
      <c r="AI30" s="308">
        <v>156.26693986848645</v>
      </c>
      <c r="AJ30" s="308">
        <v>100.13898062554948</v>
      </c>
      <c r="AK30" s="308">
        <v>105.85855533884389</v>
      </c>
      <c r="AL30" s="308">
        <v>97.292913240433506</v>
      </c>
      <c r="AM30" s="309">
        <v>103.48326547441698</v>
      </c>
    </row>
    <row r="31" spans="1:39">
      <c r="A31" s="541">
        <v>43070</v>
      </c>
      <c r="B31" s="550">
        <v>491639</v>
      </c>
      <c r="C31" s="262">
        <v>34573</v>
      </c>
      <c r="D31" s="262">
        <v>3829</v>
      </c>
      <c r="E31" s="262">
        <v>522383</v>
      </c>
      <c r="F31" s="261">
        <v>526212</v>
      </c>
      <c r="G31" s="262">
        <v>3455975</v>
      </c>
      <c r="H31" s="262">
        <v>670823</v>
      </c>
      <c r="I31" s="262">
        <v>112598</v>
      </c>
      <c r="J31" s="262">
        <v>4014200</v>
      </c>
      <c r="K31" s="262">
        <v>2813999</v>
      </c>
      <c r="L31" s="262">
        <v>1312799</v>
      </c>
      <c r="M31" s="261">
        <v>4126798</v>
      </c>
      <c r="N31" s="317">
        <v>113.30013354133702</v>
      </c>
      <c r="O31" s="317">
        <v>91.106495461188942</v>
      </c>
      <c r="P31" s="317">
        <v>176.90401469920781</v>
      </c>
      <c r="Q31" s="317">
        <v>108.22498654429472</v>
      </c>
      <c r="R31" s="317">
        <v>110.744816640678</v>
      </c>
      <c r="S31" s="317">
        <v>108.42452867798804</v>
      </c>
      <c r="T31" s="318">
        <v>110.01693442162265</v>
      </c>
      <c r="U31" s="307">
        <v>1648595</v>
      </c>
      <c r="V31" s="279">
        <v>226087</v>
      </c>
      <c r="W31" s="279">
        <v>37564</v>
      </c>
      <c r="X31" s="279">
        <v>1837118</v>
      </c>
      <c r="Y31" s="280">
        <v>1874682</v>
      </c>
      <c r="Z31" s="279">
        <v>11209208</v>
      </c>
      <c r="AA31" s="279">
        <v>3268609</v>
      </c>
      <c r="AB31" s="279">
        <v>947106</v>
      </c>
      <c r="AC31" s="279">
        <v>13530711</v>
      </c>
      <c r="AD31" s="279">
        <v>10389595</v>
      </c>
      <c r="AE31" s="279">
        <v>4088222</v>
      </c>
      <c r="AF31" s="280">
        <v>14477817</v>
      </c>
      <c r="AG31" s="308">
        <v>100.92040053600184</v>
      </c>
      <c r="AH31" s="308">
        <v>82.647752792197267</v>
      </c>
      <c r="AI31" s="308">
        <v>142.35590944943417</v>
      </c>
      <c r="AJ31" s="308">
        <v>94.00115168629776</v>
      </c>
      <c r="AK31" s="308">
        <v>99.539046193503111</v>
      </c>
      <c r="AL31" s="308">
        <v>90.974593175192283</v>
      </c>
      <c r="AM31" s="309">
        <v>97.145451724592732</v>
      </c>
    </row>
    <row r="32" spans="1:39">
      <c r="A32" s="541">
        <v>43040</v>
      </c>
      <c r="B32" s="550">
        <v>485106</v>
      </c>
      <c r="C32" s="262">
        <v>34432</v>
      </c>
      <c r="D32" s="262">
        <v>3745</v>
      </c>
      <c r="E32" s="262">
        <v>515793</v>
      </c>
      <c r="F32" s="261">
        <v>519538</v>
      </c>
      <c r="G32" s="262">
        <v>3441530</v>
      </c>
      <c r="H32" s="262">
        <v>675653</v>
      </c>
      <c r="I32" s="262">
        <v>111599</v>
      </c>
      <c r="J32" s="262">
        <v>4005584</v>
      </c>
      <c r="K32" s="262">
        <v>2811701</v>
      </c>
      <c r="L32" s="262">
        <v>1305482</v>
      </c>
      <c r="M32" s="261">
        <v>4117183</v>
      </c>
      <c r="N32" s="317">
        <v>108.68668065835237</v>
      </c>
      <c r="O32" s="317">
        <v>90.197193165943162</v>
      </c>
      <c r="P32" s="317">
        <v>157.46530280777694</v>
      </c>
      <c r="Q32" s="317">
        <v>104.5815857512878</v>
      </c>
      <c r="R32" s="317">
        <v>106.56941664794714</v>
      </c>
      <c r="S32" s="317">
        <v>104.58974168676819</v>
      </c>
      <c r="T32" s="318">
        <v>105.94325707103849</v>
      </c>
      <c r="U32" s="307">
        <v>1621334</v>
      </c>
      <c r="V32" s="279">
        <v>230226</v>
      </c>
      <c r="W32" s="279">
        <v>37422</v>
      </c>
      <c r="X32" s="279">
        <v>1814138</v>
      </c>
      <c r="Y32" s="280">
        <v>1851560</v>
      </c>
      <c r="Z32" s="279">
        <v>11209270</v>
      </c>
      <c r="AA32" s="279">
        <v>3346608</v>
      </c>
      <c r="AB32" s="279">
        <v>942817</v>
      </c>
      <c r="AC32" s="279">
        <v>13613061</v>
      </c>
      <c r="AD32" s="279">
        <v>10479225</v>
      </c>
      <c r="AE32" s="279">
        <v>4076653</v>
      </c>
      <c r="AF32" s="280">
        <v>14555878</v>
      </c>
      <c r="AG32" s="308">
        <v>96.362856361921345</v>
      </c>
      <c r="AH32" s="308">
        <v>81.196982750266599</v>
      </c>
      <c r="AI32" s="308">
        <v>128.48893990448011</v>
      </c>
      <c r="AJ32" s="308">
        <v>90.679127270508644</v>
      </c>
      <c r="AK32" s="308">
        <v>95.036469951931124</v>
      </c>
      <c r="AL32" s="308">
        <v>88.303472073334476</v>
      </c>
      <c r="AM32" s="309">
        <v>93.158269850124327</v>
      </c>
    </row>
    <row r="33" spans="1:39">
      <c r="A33" s="541">
        <v>43009</v>
      </c>
      <c r="B33" s="550">
        <v>482508</v>
      </c>
      <c r="C33" s="262">
        <v>35236</v>
      </c>
      <c r="D33" s="262">
        <v>3847</v>
      </c>
      <c r="E33" s="262">
        <v>513897</v>
      </c>
      <c r="F33" s="261">
        <v>517744</v>
      </c>
      <c r="G33" s="262">
        <v>3442473</v>
      </c>
      <c r="H33" s="262">
        <v>675444</v>
      </c>
      <c r="I33" s="262">
        <v>107103</v>
      </c>
      <c r="J33" s="262">
        <v>4010814</v>
      </c>
      <c r="K33" s="262">
        <v>2817949</v>
      </c>
      <c r="L33" s="262">
        <v>1299968</v>
      </c>
      <c r="M33" s="261">
        <v>4117917</v>
      </c>
      <c r="N33" s="317">
        <v>109.77267747334372</v>
      </c>
      <c r="O33" s="317">
        <v>90.72698967217552</v>
      </c>
      <c r="P33" s="317">
        <v>167.98921169616426</v>
      </c>
      <c r="Q33" s="317">
        <v>105.38406168480208</v>
      </c>
      <c r="R33" s="317">
        <v>107.6270937818274</v>
      </c>
      <c r="S33" s="317">
        <v>105.45484019813472</v>
      </c>
      <c r="T33" s="318">
        <v>106.94389246153655</v>
      </c>
      <c r="U33" s="307">
        <v>1614438</v>
      </c>
      <c r="V33" s="279">
        <v>231059</v>
      </c>
      <c r="W33" s="279">
        <v>36880</v>
      </c>
      <c r="X33" s="279">
        <v>1808617</v>
      </c>
      <c r="Y33" s="280">
        <v>1845497</v>
      </c>
      <c r="Z33" s="279">
        <v>11283331</v>
      </c>
      <c r="AA33" s="279">
        <v>3361564</v>
      </c>
      <c r="AB33" s="279">
        <v>903392</v>
      </c>
      <c r="AC33" s="279">
        <v>13741503</v>
      </c>
      <c r="AD33" s="279">
        <v>10578583</v>
      </c>
      <c r="AE33" s="279">
        <v>4066312</v>
      </c>
      <c r="AF33" s="280">
        <v>14644895</v>
      </c>
      <c r="AG33" s="308">
        <v>97.656740887022664</v>
      </c>
      <c r="AH33" s="308">
        <v>81.823869288078555</v>
      </c>
      <c r="AI33" s="308">
        <v>133.31523440973297</v>
      </c>
      <c r="AJ33" s="308">
        <v>91.786863930774345</v>
      </c>
      <c r="AK33" s="308">
        <v>96.241814227502061</v>
      </c>
      <c r="AL33" s="308">
        <v>89.288993954788353</v>
      </c>
      <c r="AM33" s="309">
        <v>94.354409020358716</v>
      </c>
    </row>
    <row r="34" spans="1:39">
      <c r="A34" s="541">
        <v>42979</v>
      </c>
      <c r="B34" s="550">
        <v>481105</v>
      </c>
      <c r="C34" s="262">
        <v>33887</v>
      </c>
      <c r="D34" s="262">
        <v>3590</v>
      </c>
      <c r="E34" s="262">
        <v>511402</v>
      </c>
      <c r="F34" s="261">
        <v>514992</v>
      </c>
      <c r="G34" s="262">
        <v>3431083</v>
      </c>
      <c r="H34" s="262">
        <v>663048</v>
      </c>
      <c r="I34" s="262">
        <v>101109</v>
      </c>
      <c r="J34" s="262">
        <v>3993022</v>
      </c>
      <c r="K34" s="262">
        <v>2804080</v>
      </c>
      <c r="L34" s="262">
        <v>1290051</v>
      </c>
      <c r="M34" s="261">
        <v>4094131</v>
      </c>
      <c r="N34" s="317">
        <v>111.7210223518958</v>
      </c>
      <c r="O34" s="317">
        <v>93.522311634296841</v>
      </c>
      <c r="P34" s="317">
        <v>192.6773115174683</v>
      </c>
      <c r="Q34" s="317">
        <v>107.23473916948483</v>
      </c>
      <c r="R34" s="317">
        <v>109.79893037046914</v>
      </c>
      <c r="S34" s="317">
        <v>107.64193987473968</v>
      </c>
      <c r="T34" s="318">
        <v>109.12563788582204</v>
      </c>
      <c r="U34" s="307">
        <v>1606207</v>
      </c>
      <c r="V34" s="279">
        <v>224948</v>
      </c>
      <c r="W34" s="279">
        <v>34859</v>
      </c>
      <c r="X34" s="279">
        <v>1796296</v>
      </c>
      <c r="Y34" s="280">
        <v>1831155</v>
      </c>
      <c r="Z34" s="279">
        <v>11261547</v>
      </c>
      <c r="AA34" s="279">
        <v>3286027</v>
      </c>
      <c r="AB34" s="279">
        <v>849512</v>
      </c>
      <c r="AC34" s="279">
        <v>13698062</v>
      </c>
      <c r="AD34" s="279">
        <v>10540544</v>
      </c>
      <c r="AE34" s="279">
        <v>4007030</v>
      </c>
      <c r="AF34" s="280">
        <v>14547574</v>
      </c>
      <c r="AG34" s="308">
        <v>100.23845177291676</v>
      </c>
      <c r="AH34" s="308">
        <v>83.653507190516294</v>
      </c>
      <c r="AI34" s="308">
        <v>145.8423559507122</v>
      </c>
      <c r="AJ34" s="308">
        <v>93.731782958673023</v>
      </c>
      <c r="AK34" s="308">
        <v>98.834951969339301</v>
      </c>
      <c r="AL34" s="308">
        <v>90.976686742487146</v>
      </c>
      <c r="AM34" s="309">
        <v>96.705202284441015</v>
      </c>
    </row>
    <row r="35" spans="1:39">
      <c r="A35" s="541">
        <v>42948</v>
      </c>
      <c r="B35" s="550">
        <v>483186</v>
      </c>
      <c r="C35" s="262">
        <v>34039</v>
      </c>
      <c r="D35" s="262">
        <v>1972</v>
      </c>
      <c r="E35" s="262">
        <v>515253</v>
      </c>
      <c r="F35" s="261">
        <v>517225</v>
      </c>
      <c r="G35" s="262">
        <v>3389396</v>
      </c>
      <c r="H35" s="262">
        <v>651557</v>
      </c>
      <c r="I35" s="262">
        <v>85234</v>
      </c>
      <c r="J35" s="262">
        <v>3955719</v>
      </c>
      <c r="K35" s="262">
        <v>2783566</v>
      </c>
      <c r="L35" s="262">
        <v>1257395</v>
      </c>
      <c r="M35" s="261">
        <v>4040961</v>
      </c>
      <c r="N35" s="317">
        <v>109.8045629874547</v>
      </c>
      <c r="O35" s="317">
        <v>90.357236399864192</v>
      </c>
      <c r="P35" s="317">
        <v>211.30843633080468</v>
      </c>
      <c r="Q35" s="317">
        <v>104.70550671533721</v>
      </c>
      <c r="R35" s="317">
        <v>107.71104039697207</v>
      </c>
      <c r="S35" s="317">
        <v>105.17876921139857</v>
      </c>
      <c r="T35" s="318">
        <v>106.93271473253392</v>
      </c>
      <c r="U35" s="307">
        <v>1615275</v>
      </c>
      <c r="V35" s="279">
        <v>209748</v>
      </c>
      <c r="W35" s="279">
        <v>27970</v>
      </c>
      <c r="X35" s="279">
        <v>1797053</v>
      </c>
      <c r="Y35" s="280">
        <v>1825023</v>
      </c>
      <c r="Z35" s="279">
        <v>11103322</v>
      </c>
      <c r="AA35" s="279">
        <v>3161716</v>
      </c>
      <c r="AB35" s="279">
        <v>776375</v>
      </c>
      <c r="AC35" s="279">
        <v>13488663</v>
      </c>
      <c r="AD35" s="279">
        <v>10411434</v>
      </c>
      <c r="AE35" s="279">
        <v>3853604</v>
      </c>
      <c r="AF35" s="280">
        <v>14265038</v>
      </c>
      <c r="AG35" s="308">
        <v>99.399587281036091</v>
      </c>
      <c r="AH35" s="308">
        <v>81.5640201219842</v>
      </c>
      <c r="AI35" s="308">
        <v>161.71913610360625</v>
      </c>
      <c r="AJ35" s="308">
        <v>91.928859310203933</v>
      </c>
      <c r="AK35" s="308">
        <v>98.228068107647218</v>
      </c>
      <c r="AL35" s="308">
        <v>89.291440598631539</v>
      </c>
      <c r="AM35" s="309">
        <v>95.853203215335128</v>
      </c>
    </row>
    <row r="36" spans="1:39">
      <c r="A36" s="541">
        <v>42917</v>
      </c>
      <c r="B36" s="550">
        <v>482906</v>
      </c>
      <c r="C36" s="262">
        <v>33702</v>
      </c>
      <c r="D36" s="262">
        <v>1986</v>
      </c>
      <c r="E36" s="262">
        <v>514622</v>
      </c>
      <c r="F36" s="261">
        <v>516608</v>
      </c>
      <c r="G36" s="262">
        <v>3370666</v>
      </c>
      <c r="H36" s="262">
        <v>659938</v>
      </c>
      <c r="I36" s="262">
        <v>82945</v>
      </c>
      <c r="J36" s="262">
        <v>3947659</v>
      </c>
      <c r="K36" s="262">
        <v>2788864</v>
      </c>
      <c r="L36" s="262">
        <v>1241740</v>
      </c>
      <c r="M36" s="261">
        <v>4030604</v>
      </c>
      <c r="N36" s="317">
        <v>107.67572344207646</v>
      </c>
      <c r="O36" s="317">
        <v>89.834816864962804</v>
      </c>
      <c r="P36" s="317">
        <v>171.40349666615933</v>
      </c>
      <c r="Q36" s="317">
        <v>103.61197370827988</v>
      </c>
      <c r="R36" s="317">
        <v>105.51479720356437</v>
      </c>
      <c r="S36" s="317">
        <v>104.04550151448443</v>
      </c>
      <c r="T36" s="318">
        <v>105.0628236352288</v>
      </c>
      <c r="U36" s="307">
        <v>1610620</v>
      </c>
      <c r="V36" s="279">
        <v>207160</v>
      </c>
      <c r="W36" s="279">
        <v>27844</v>
      </c>
      <c r="X36" s="279">
        <v>1789936</v>
      </c>
      <c r="Y36" s="280">
        <v>1817780</v>
      </c>
      <c r="Z36" s="279">
        <v>11031453</v>
      </c>
      <c r="AA36" s="279">
        <v>3164154</v>
      </c>
      <c r="AB36" s="279">
        <v>759522</v>
      </c>
      <c r="AC36" s="279">
        <v>13436085</v>
      </c>
      <c r="AD36" s="279">
        <v>10391533</v>
      </c>
      <c r="AE36" s="279">
        <v>3804074</v>
      </c>
      <c r="AF36" s="280">
        <v>14195607</v>
      </c>
      <c r="AG36" s="308">
        <v>96.424738896410844</v>
      </c>
      <c r="AH36" s="308">
        <v>80.867644301562379</v>
      </c>
      <c r="AI36" s="308">
        <v>138.56817697228252</v>
      </c>
      <c r="AJ36" s="308">
        <v>90.693024812870064</v>
      </c>
      <c r="AK36" s="308">
        <v>95.123101871249702</v>
      </c>
      <c r="AL36" s="308">
        <v>88.057764831051585</v>
      </c>
      <c r="AM36" s="309">
        <v>93.23582987305214</v>
      </c>
    </row>
    <row r="37" spans="1:39">
      <c r="A37" s="541">
        <v>42887</v>
      </c>
      <c r="B37" s="550">
        <v>467725</v>
      </c>
      <c r="C37" s="262">
        <v>33189</v>
      </c>
      <c r="D37" s="262">
        <v>3788</v>
      </c>
      <c r="E37" s="262">
        <v>497126</v>
      </c>
      <c r="F37" s="261">
        <v>500914</v>
      </c>
      <c r="G37" s="262">
        <v>3361569</v>
      </c>
      <c r="H37" s="262">
        <v>625531</v>
      </c>
      <c r="I37" s="262">
        <v>106251</v>
      </c>
      <c r="J37" s="262">
        <v>3880849</v>
      </c>
      <c r="K37" s="262">
        <v>2734489</v>
      </c>
      <c r="L37" s="262">
        <v>1252611</v>
      </c>
      <c r="M37" s="261">
        <v>3987100</v>
      </c>
      <c r="N37" s="317">
        <v>109.82946265295465</v>
      </c>
      <c r="O37" s="317">
        <v>91.551400016440255</v>
      </c>
      <c r="P37" s="317">
        <v>189.77060502377705</v>
      </c>
      <c r="Q37" s="317">
        <v>105.30905030633723</v>
      </c>
      <c r="R37" s="317">
        <v>107.88299981251942</v>
      </c>
      <c r="S37" s="317">
        <v>105.7468014711574</v>
      </c>
      <c r="T37" s="318">
        <v>107.21943785655981</v>
      </c>
      <c r="U37" s="307">
        <v>1568064</v>
      </c>
      <c r="V37" s="279">
        <v>214620</v>
      </c>
      <c r="W37" s="279">
        <v>34818</v>
      </c>
      <c r="X37" s="279">
        <v>1747866</v>
      </c>
      <c r="Y37" s="280">
        <v>1782684</v>
      </c>
      <c r="Z37" s="279">
        <v>10919332</v>
      </c>
      <c r="AA37" s="279">
        <v>3090541</v>
      </c>
      <c r="AB37" s="279">
        <v>914872</v>
      </c>
      <c r="AC37" s="279">
        <v>13095001</v>
      </c>
      <c r="AD37" s="279">
        <v>10178790</v>
      </c>
      <c r="AE37" s="279">
        <v>3831083</v>
      </c>
      <c r="AF37" s="280">
        <v>14009873</v>
      </c>
      <c r="AG37" s="308">
        <v>98.568136338855496</v>
      </c>
      <c r="AH37" s="308">
        <v>82.536513338591604</v>
      </c>
      <c r="AI37" s="308">
        <v>139.14361704667596</v>
      </c>
      <c r="AJ37" s="308">
        <v>92.497647893134086</v>
      </c>
      <c r="AK37" s="308">
        <v>97.57224462172249</v>
      </c>
      <c r="AL37" s="308">
        <v>89.24589190975459</v>
      </c>
      <c r="AM37" s="309">
        <v>95.332060056623945</v>
      </c>
    </row>
    <row r="38" spans="1:39">
      <c r="A38" s="541">
        <v>42856</v>
      </c>
      <c r="B38" s="550">
        <v>469265</v>
      </c>
      <c r="C38" s="262">
        <v>33567</v>
      </c>
      <c r="D38" s="262">
        <v>3372</v>
      </c>
      <c r="E38" s="262">
        <v>499460</v>
      </c>
      <c r="F38" s="261">
        <v>502832</v>
      </c>
      <c r="G38" s="262">
        <v>3385577</v>
      </c>
      <c r="H38" s="262">
        <v>648792</v>
      </c>
      <c r="I38" s="262">
        <v>92440</v>
      </c>
      <c r="J38" s="262">
        <v>3941929</v>
      </c>
      <c r="K38" s="262">
        <v>2854443</v>
      </c>
      <c r="L38" s="262">
        <v>1179926</v>
      </c>
      <c r="M38" s="261">
        <v>4034369</v>
      </c>
      <c r="N38" s="317">
        <v>103.14144221119274</v>
      </c>
      <c r="O38" s="317">
        <v>89.201508961379133</v>
      </c>
      <c r="P38" s="317">
        <v>83.253118685265065</v>
      </c>
      <c r="Q38" s="317">
        <v>102.40870077436435</v>
      </c>
      <c r="R38" s="317">
        <v>102.50046092891476</v>
      </c>
      <c r="S38" s="317">
        <v>98.349267702884219</v>
      </c>
      <c r="T38" s="318">
        <v>101.17574195407212</v>
      </c>
      <c r="U38" s="307">
        <v>1568939</v>
      </c>
      <c r="V38" s="279">
        <v>215253</v>
      </c>
      <c r="W38" s="279">
        <v>35285</v>
      </c>
      <c r="X38" s="279">
        <v>1748907</v>
      </c>
      <c r="Y38" s="280">
        <v>1784192</v>
      </c>
      <c r="Z38" s="279">
        <v>10900406</v>
      </c>
      <c r="AA38" s="279">
        <v>3205099</v>
      </c>
      <c r="AB38" s="279">
        <v>914411</v>
      </c>
      <c r="AC38" s="279">
        <v>13191094</v>
      </c>
      <c r="AD38" s="279">
        <v>10279814</v>
      </c>
      <c r="AE38" s="279">
        <v>3825691</v>
      </c>
      <c r="AF38" s="280">
        <v>14105505</v>
      </c>
      <c r="AG38" s="308">
        <v>90.551263982840368</v>
      </c>
      <c r="AH38" s="308">
        <v>79.091646591152653</v>
      </c>
      <c r="AI38" s="308">
        <v>77.899139058428133</v>
      </c>
      <c r="AJ38" s="308">
        <v>89.811668294007106</v>
      </c>
      <c r="AK38" s="308">
        <v>91.013099959012322</v>
      </c>
      <c r="AL38" s="308">
        <v>81.457547331002417</v>
      </c>
      <c r="AM38" s="309">
        <v>88.281585849180587</v>
      </c>
    </row>
    <row r="39" spans="1:39">
      <c r="A39" s="541">
        <v>42826</v>
      </c>
      <c r="B39" s="550">
        <v>469990</v>
      </c>
      <c r="C39" s="262">
        <v>33317</v>
      </c>
      <c r="D39" s="262">
        <v>5296</v>
      </c>
      <c r="E39" s="262">
        <v>498011</v>
      </c>
      <c r="F39" s="261">
        <v>503307</v>
      </c>
      <c r="G39" s="262">
        <v>3397401</v>
      </c>
      <c r="H39" s="262">
        <v>604029</v>
      </c>
      <c r="I39" s="262">
        <v>127005</v>
      </c>
      <c r="J39" s="262">
        <v>3874425</v>
      </c>
      <c r="K39" s="262">
        <v>2766179</v>
      </c>
      <c r="L39" s="262">
        <v>1235251</v>
      </c>
      <c r="M39" s="261">
        <v>4001430</v>
      </c>
      <c r="N39" s="317">
        <v>102.54664500864877</v>
      </c>
      <c r="O39" s="317">
        <v>87.127237435911368</v>
      </c>
      <c r="P39" s="317">
        <v>77.404085990069021</v>
      </c>
      <c r="Q39" s="317">
        <v>101.98637613169998</v>
      </c>
      <c r="R39" s="317">
        <v>101.45854719935195</v>
      </c>
      <c r="S39" s="317">
        <v>98.156111677585486</v>
      </c>
      <c r="T39" s="318">
        <v>100.40396491550649</v>
      </c>
      <c r="U39" s="307">
        <v>1573624</v>
      </c>
      <c r="V39" s="279">
        <v>209652</v>
      </c>
      <c r="W39" s="279">
        <v>49510</v>
      </c>
      <c r="X39" s="279">
        <v>1733766</v>
      </c>
      <c r="Y39" s="280">
        <v>1783276</v>
      </c>
      <c r="Z39" s="279">
        <v>10899654</v>
      </c>
      <c r="AA39" s="279">
        <v>2949705</v>
      </c>
      <c r="AB39" s="279">
        <v>901116</v>
      </c>
      <c r="AC39" s="279">
        <v>12948243</v>
      </c>
      <c r="AD39" s="279">
        <v>9877444</v>
      </c>
      <c r="AE39" s="279">
        <v>3971915</v>
      </c>
      <c r="AF39" s="280">
        <v>13849359</v>
      </c>
      <c r="AG39" s="308">
        <v>89.736857180395958</v>
      </c>
      <c r="AH39" s="308">
        <v>77.858776287401142</v>
      </c>
      <c r="AI39" s="308">
        <v>77.175968253705392</v>
      </c>
      <c r="AJ39" s="308">
        <v>88.920914954375121</v>
      </c>
      <c r="AK39" s="308">
        <v>90.059807132622183</v>
      </c>
      <c r="AL39" s="308">
        <v>80.850408761437336</v>
      </c>
      <c r="AM39" s="309">
        <v>87.416258086660164</v>
      </c>
    </row>
    <row r="40" spans="1:39">
      <c r="A40" s="541">
        <v>42795</v>
      </c>
      <c r="B40" s="550">
        <v>468018</v>
      </c>
      <c r="C40" s="262">
        <v>32534</v>
      </c>
      <c r="D40" s="262">
        <v>3986</v>
      </c>
      <c r="E40" s="262">
        <v>496566</v>
      </c>
      <c r="F40" s="261">
        <v>500552</v>
      </c>
      <c r="G40" s="262">
        <v>3340406</v>
      </c>
      <c r="H40" s="262">
        <v>646865</v>
      </c>
      <c r="I40" s="262">
        <v>100578</v>
      </c>
      <c r="J40" s="262">
        <v>3886693</v>
      </c>
      <c r="K40" s="262">
        <v>2758773</v>
      </c>
      <c r="L40" s="262">
        <v>1228498</v>
      </c>
      <c r="M40" s="261">
        <v>3987271</v>
      </c>
      <c r="N40" s="317">
        <v>107.32363887079657</v>
      </c>
      <c r="O40" s="317">
        <v>86.908809862276868</v>
      </c>
      <c r="P40" s="317">
        <v>171.08057486689461</v>
      </c>
      <c r="Q40" s="317">
        <v>102.71166326389412</v>
      </c>
      <c r="R40" s="317">
        <v>104.50414623352947</v>
      </c>
      <c r="S40" s="317">
        <v>104.03885301255767</v>
      </c>
      <c r="T40" s="318">
        <v>104.35951350741065</v>
      </c>
      <c r="U40" s="307">
        <v>1535723</v>
      </c>
      <c r="V40" s="279">
        <v>201715</v>
      </c>
      <c r="W40" s="279">
        <v>36436</v>
      </c>
      <c r="X40" s="279">
        <v>1701002</v>
      </c>
      <c r="Y40" s="280">
        <v>1737438</v>
      </c>
      <c r="Z40" s="279">
        <v>10542387</v>
      </c>
      <c r="AA40" s="279">
        <v>3016396</v>
      </c>
      <c r="AB40" s="279">
        <v>815151</v>
      </c>
      <c r="AC40" s="279">
        <v>12743632</v>
      </c>
      <c r="AD40" s="279">
        <v>9857692</v>
      </c>
      <c r="AE40" s="279">
        <v>3701091</v>
      </c>
      <c r="AF40" s="280">
        <v>13558783</v>
      </c>
      <c r="AG40" s="308">
        <v>96.160203113984039</v>
      </c>
      <c r="AH40" s="308">
        <v>79.837539807315054</v>
      </c>
      <c r="AI40" s="308">
        <v>135.77213539650762</v>
      </c>
      <c r="AJ40" s="308">
        <v>90.40404983940148</v>
      </c>
      <c r="AK40" s="308">
        <v>94.808217634644876</v>
      </c>
      <c r="AL40" s="308">
        <v>87.851520274255748</v>
      </c>
      <c r="AM40" s="309">
        <v>92.909240497354787</v>
      </c>
    </row>
    <row r="41" spans="1:39">
      <c r="A41" s="541">
        <v>42767</v>
      </c>
      <c r="B41" s="550">
        <v>458250</v>
      </c>
      <c r="C41" s="262">
        <v>31706</v>
      </c>
      <c r="D41" s="262">
        <v>3961</v>
      </c>
      <c r="E41" s="262">
        <v>485995</v>
      </c>
      <c r="F41" s="261">
        <v>489956</v>
      </c>
      <c r="G41" s="262">
        <v>3301535</v>
      </c>
      <c r="H41" s="262">
        <v>616260</v>
      </c>
      <c r="I41" s="262">
        <v>98500</v>
      </c>
      <c r="J41" s="262">
        <v>3819295</v>
      </c>
      <c r="K41" s="262">
        <v>2701567</v>
      </c>
      <c r="L41" s="262">
        <v>1216228</v>
      </c>
      <c r="M41" s="261">
        <v>3917795</v>
      </c>
      <c r="N41" s="317">
        <v>103.29181556778245</v>
      </c>
      <c r="O41" s="317">
        <v>85.749051218082215</v>
      </c>
      <c r="P41" s="317">
        <v>151.20438369502958</v>
      </c>
      <c r="Q41" s="317">
        <v>99.618351138205497</v>
      </c>
      <c r="R41" s="317">
        <v>101.05540203973314</v>
      </c>
      <c r="S41" s="317">
        <v>100.29591026334246</v>
      </c>
      <c r="T41" s="318">
        <v>100.81899694448563</v>
      </c>
      <c r="U41" s="307">
        <v>1513440</v>
      </c>
      <c r="V41" s="279">
        <v>193099</v>
      </c>
      <c r="W41" s="279">
        <v>35034</v>
      </c>
      <c r="X41" s="279">
        <v>1671505</v>
      </c>
      <c r="Y41" s="280">
        <v>1706539</v>
      </c>
      <c r="Z41" s="279">
        <v>10365254</v>
      </c>
      <c r="AA41" s="279">
        <v>2760825</v>
      </c>
      <c r="AB41" s="279">
        <v>733048</v>
      </c>
      <c r="AC41" s="279">
        <v>12393031</v>
      </c>
      <c r="AD41" s="279">
        <v>9518347</v>
      </c>
      <c r="AE41" s="279">
        <v>3607732</v>
      </c>
      <c r="AF41" s="280">
        <v>13126079</v>
      </c>
      <c r="AG41" s="308">
        <v>91.72070544158754</v>
      </c>
      <c r="AH41" s="308">
        <v>79.233826802463184</v>
      </c>
      <c r="AI41" s="308">
        <v>130.41020936699647</v>
      </c>
      <c r="AJ41" s="308">
        <v>86.979172132097759</v>
      </c>
      <c r="AK41" s="308">
        <v>90.850429605285981</v>
      </c>
      <c r="AL41" s="308">
        <v>85.298867067395307</v>
      </c>
      <c r="AM41" s="309">
        <v>89.335404263798338</v>
      </c>
    </row>
    <row r="42" spans="1:39">
      <c r="A42" s="541">
        <v>42736</v>
      </c>
      <c r="B42" s="550">
        <v>457338</v>
      </c>
      <c r="C42" s="262">
        <v>31388</v>
      </c>
      <c r="D42" s="262">
        <v>3984</v>
      </c>
      <c r="E42" s="262">
        <v>484742</v>
      </c>
      <c r="F42" s="261">
        <v>488726</v>
      </c>
      <c r="G42" s="262">
        <v>3313268</v>
      </c>
      <c r="H42" s="262">
        <v>607154</v>
      </c>
      <c r="I42" s="262">
        <v>98974</v>
      </c>
      <c r="J42" s="262">
        <v>3821448</v>
      </c>
      <c r="K42" s="262">
        <v>2701890</v>
      </c>
      <c r="L42" s="262">
        <v>1218532</v>
      </c>
      <c r="M42" s="261">
        <v>3920422</v>
      </c>
      <c r="N42" s="317">
        <v>103.99010241534708</v>
      </c>
      <c r="O42" s="317">
        <v>86.512039969301611</v>
      </c>
      <c r="P42" s="317">
        <v>174.0235382877506</v>
      </c>
      <c r="Q42" s="317">
        <v>99.915241798422116</v>
      </c>
      <c r="R42" s="317">
        <v>101.95749968640837</v>
      </c>
      <c r="S42" s="317">
        <v>100.77024963924929</v>
      </c>
      <c r="T42" s="318">
        <v>101.58762656768828</v>
      </c>
      <c r="U42" s="307">
        <v>1508502</v>
      </c>
      <c r="V42" s="279">
        <v>189616</v>
      </c>
      <c r="W42" s="279">
        <v>35099</v>
      </c>
      <c r="X42" s="279">
        <v>1663019</v>
      </c>
      <c r="Y42" s="280">
        <v>1698118</v>
      </c>
      <c r="Z42" s="279">
        <v>10395539</v>
      </c>
      <c r="AA42" s="279">
        <v>2720406</v>
      </c>
      <c r="AB42" s="279">
        <v>733955</v>
      </c>
      <c r="AC42" s="279">
        <v>12381990</v>
      </c>
      <c r="AD42" s="279">
        <v>9508086</v>
      </c>
      <c r="AE42" s="279">
        <v>3607859</v>
      </c>
      <c r="AF42" s="280">
        <v>13115945</v>
      </c>
      <c r="AG42" s="308">
        <v>93.674369952258729</v>
      </c>
      <c r="AH42" s="308">
        <v>80.224950057419761</v>
      </c>
      <c r="AI42" s="308">
        <v>149.72683413485657</v>
      </c>
      <c r="AJ42" s="308">
        <v>87.856811259528641</v>
      </c>
      <c r="AK42" s="308">
        <v>93.100806181309849</v>
      </c>
      <c r="AL42" s="308">
        <v>86.104500861618646</v>
      </c>
      <c r="AM42" s="309">
        <v>91.147834485634419</v>
      </c>
    </row>
    <row r="43" spans="1:39">
      <c r="A43" s="541">
        <v>42705</v>
      </c>
      <c r="B43" s="550">
        <v>466388</v>
      </c>
      <c r="C43" s="262">
        <v>32643</v>
      </c>
      <c r="D43" s="262">
        <v>4978</v>
      </c>
      <c r="E43" s="262">
        <v>494053</v>
      </c>
      <c r="F43" s="261">
        <v>499031</v>
      </c>
      <c r="G43" s="262">
        <v>3414015</v>
      </c>
      <c r="H43" s="262">
        <v>636057</v>
      </c>
      <c r="I43" s="262">
        <v>122945</v>
      </c>
      <c r="J43" s="262">
        <v>3927127</v>
      </c>
      <c r="K43" s="262">
        <v>2781562</v>
      </c>
      <c r="L43" s="262">
        <v>1268510</v>
      </c>
      <c r="M43" s="261">
        <v>4050072</v>
      </c>
      <c r="N43" s="317">
        <v>100.30766579540757</v>
      </c>
      <c r="O43" s="317">
        <v>81.609795338006137</v>
      </c>
      <c r="P43" s="317">
        <v>146.84747634740052</v>
      </c>
      <c r="Q43" s="317">
        <v>96.227625296861575</v>
      </c>
      <c r="R43" s="317">
        <v>98.008353602892441</v>
      </c>
      <c r="S43" s="317">
        <v>96.819551710948787</v>
      </c>
      <c r="T43" s="318">
        <v>97.637310768764422</v>
      </c>
      <c r="U43" s="307">
        <v>1541977</v>
      </c>
      <c r="V43" s="279">
        <v>207263</v>
      </c>
      <c r="W43" s="279">
        <v>44177</v>
      </c>
      <c r="X43" s="279">
        <v>1705063</v>
      </c>
      <c r="Y43" s="280">
        <v>1749240</v>
      </c>
      <c r="Z43" s="279">
        <v>10810326</v>
      </c>
      <c r="AA43" s="279">
        <v>2964862</v>
      </c>
      <c r="AB43" s="279">
        <v>1059333</v>
      </c>
      <c r="AC43" s="279">
        <v>12715855</v>
      </c>
      <c r="AD43" s="279">
        <v>9949970</v>
      </c>
      <c r="AE43" s="279">
        <v>3825218</v>
      </c>
      <c r="AF43" s="280">
        <v>13775188</v>
      </c>
      <c r="AG43" s="308">
        <v>86.421008805905643</v>
      </c>
      <c r="AH43" s="308">
        <v>73.217686310908533</v>
      </c>
      <c r="AI43" s="308">
        <v>108.51741615575202</v>
      </c>
      <c r="AJ43" s="308">
        <v>81.852388349051395</v>
      </c>
      <c r="AK43" s="308">
        <v>85.237545036619608</v>
      </c>
      <c r="AL43" s="308">
        <v>79.690175887444099</v>
      </c>
      <c r="AM43" s="309">
        <v>83.727824819015382</v>
      </c>
    </row>
    <row r="44" spans="1:39">
      <c r="A44" s="541">
        <v>42675</v>
      </c>
      <c r="B44" s="550">
        <v>465145</v>
      </c>
      <c r="C44" s="262">
        <v>32948</v>
      </c>
      <c r="D44" s="262">
        <v>5296</v>
      </c>
      <c r="E44" s="262">
        <v>492797</v>
      </c>
      <c r="F44" s="261">
        <v>498093</v>
      </c>
      <c r="G44" s="262">
        <v>3408829</v>
      </c>
      <c r="H44" s="262">
        <v>646918</v>
      </c>
      <c r="I44" s="262">
        <v>118038</v>
      </c>
      <c r="J44" s="262">
        <v>3937709</v>
      </c>
      <c r="K44" s="262">
        <v>2790299</v>
      </c>
      <c r="L44" s="262">
        <v>1265448</v>
      </c>
      <c r="M44" s="261">
        <v>4055747</v>
      </c>
      <c r="N44" s="317">
        <v>96.733652794431634</v>
      </c>
      <c r="O44" s="317">
        <v>80.587141863250721</v>
      </c>
      <c r="P44" s="317">
        <v>138.53050034198981</v>
      </c>
      <c r="Q44" s="317">
        <v>93.179601721745314</v>
      </c>
      <c r="R44" s="317">
        <v>94.630652504675936</v>
      </c>
      <c r="S44" s="317">
        <v>93.913064433626403</v>
      </c>
      <c r="T44" s="318">
        <v>94.407261895114104</v>
      </c>
      <c r="U44" s="307">
        <v>1537214</v>
      </c>
      <c r="V44" s="279">
        <v>212055</v>
      </c>
      <c r="W44" s="279">
        <v>44643</v>
      </c>
      <c r="X44" s="279">
        <v>1704626</v>
      </c>
      <c r="Y44" s="280">
        <v>1749269</v>
      </c>
      <c r="Z44" s="279">
        <v>10796590</v>
      </c>
      <c r="AA44" s="279">
        <v>3103793</v>
      </c>
      <c r="AB44" s="279">
        <v>1028883</v>
      </c>
      <c r="AC44" s="279">
        <v>12871500</v>
      </c>
      <c r="AD44" s="279">
        <v>10091112</v>
      </c>
      <c r="AE44" s="279">
        <v>3809271</v>
      </c>
      <c r="AF44" s="280">
        <v>13900383</v>
      </c>
      <c r="AG44" s="308">
        <v>86.421008805905643</v>
      </c>
      <c r="AH44" s="308">
        <v>73.217686310908533</v>
      </c>
      <c r="AI44" s="308">
        <v>108.51741615575202</v>
      </c>
      <c r="AJ44" s="308">
        <v>81.852388349051395</v>
      </c>
      <c r="AK44" s="308">
        <v>85.237545036619608</v>
      </c>
      <c r="AL44" s="308">
        <v>79.690175887444099</v>
      </c>
      <c r="AM44" s="309">
        <v>83.727824819015382</v>
      </c>
    </row>
    <row r="45" spans="1:39">
      <c r="A45" s="541">
        <v>42644</v>
      </c>
      <c r="B45" s="550">
        <v>464068</v>
      </c>
      <c r="C45" s="262">
        <v>33111</v>
      </c>
      <c r="D45" s="262">
        <v>5343</v>
      </c>
      <c r="E45" s="262">
        <v>491836</v>
      </c>
      <c r="F45" s="261">
        <v>497179</v>
      </c>
      <c r="G45" s="262">
        <v>3411892</v>
      </c>
      <c r="H45" s="262">
        <v>642767</v>
      </c>
      <c r="I45" s="262">
        <v>115653</v>
      </c>
      <c r="J45" s="262">
        <v>3939006</v>
      </c>
      <c r="K45" s="262">
        <v>2791568</v>
      </c>
      <c r="L45" s="262">
        <v>1263091</v>
      </c>
      <c r="M45" s="261">
        <v>4054659</v>
      </c>
      <c r="N45" s="317">
        <v>97.633761750216649</v>
      </c>
      <c r="O45" s="317">
        <v>80.735890953989397</v>
      </c>
      <c r="P45" s="317">
        <v>136.77828518048315</v>
      </c>
      <c r="Q45" s="317">
        <v>94.073949656146794</v>
      </c>
      <c r="R45" s="317">
        <v>95.472702496350848</v>
      </c>
      <c r="S45" s="317">
        <v>94.627344355507191</v>
      </c>
      <c r="T45" s="318">
        <v>95.210730448393804</v>
      </c>
      <c r="U45" s="307">
        <v>1533501</v>
      </c>
      <c r="V45" s="279">
        <v>213134</v>
      </c>
      <c r="W45" s="279">
        <v>44287</v>
      </c>
      <c r="X45" s="279">
        <v>1702348</v>
      </c>
      <c r="Y45" s="280">
        <v>1746635</v>
      </c>
      <c r="Z45" s="279">
        <v>10852718</v>
      </c>
      <c r="AA45" s="279">
        <v>3110242</v>
      </c>
      <c r="AB45" s="279">
        <v>1008128</v>
      </c>
      <c r="AC45" s="279">
        <v>12954832</v>
      </c>
      <c r="AD45" s="279">
        <v>10160950</v>
      </c>
      <c r="AE45" s="279">
        <v>3802010</v>
      </c>
      <c r="AF45" s="280">
        <v>13962960</v>
      </c>
      <c r="AG45" s="308">
        <v>87.772389637227121</v>
      </c>
      <c r="AH45" s="308">
        <v>73.749325923845845</v>
      </c>
      <c r="AI45" s="308">
        <v>109.09036622806991</v>
      </c>
      <c r="AJ45" s="308">
        <v>83.129039316677719</v>
      </c>
      <c r="AK45" s="308">
        <v>86.533024011198961</v>
      </c>
      <c r="AL45" s="308">
        <v>80.508316628600426</v>
      </c>
      <c r="AM45" s="309">
        <v>84.908702346200471</v>
      </c>
    </row>
    <row r="46" spans="1:39">
      <c r="A46" s="541">
        <v>42614</v>
      </c>
      <c r="B46" s="550">
        <v>461467</v>
      </c>
      <c r="C46" s="262">
        <v>32646</v>
      </c>
      <c r="D46" s="262">
        <v>5055</v>
      </c>
      <c r="E46" s="262">
        <v>489058</v>
      </c>
      <c r="F46" s="261">
        <v>494113</v>
      </c>
      <c r="G46" s="262">
        <v>3396065</v>
      </c>
      <c r="H46" s="262">
        <v>623351</v>
      </c>
      <c r="I46" s="262">
        <v>114625</v>
      </c>
      <c r="J46" s="262">
        <v>3904791</v>
      </c>
      <c r="K46" s="262">
        <v>2765253</v>
      </c>
      <c r="L46" s="262">
        <v>1254163</v>
      </c>
      <c r="M46" s="261">
        <v>4019416</v>
      </c>
      <c r="N46" s="317">
        <v>99.643249351297314</v>
      </c>
      <c r="O46" s="317">
        <v>83.961675582534582</v>
      </c>
      <c r="P46" s="317">
        <v>154.46484513594905</v>
      </c>
      <c r="Q46" s="317">
        <v>96.091440517164315</v>
      </c>
      <c r="R46" s="317">
        <v>97.839017116053242</v>
      </c>
      <c r="S46" s="317">
        <v>96.801390630476661</v>
      </c>
      <c r="T46" s="318">
        <v>97.518543806283745</v>
      </c>
      <c r="U46" s="307">
        <v>1522032</v>
      </c>
      <c r="V46" s="279">
        <v>207414</v>
      </c>
      <c r="W46" s="279">
        <v>41221</v>
      </c>
      <c r="X46" s="279">
        <v>1688225</v>
      </c>
      <c r="Y46" s="280">
        <v>1729446</v>
      </c>
      <c r="Z46" s="279">
        <v>10818127</v>
      </c>
      <c r="AA46" s="279">
        <v>2995107</v>
      </c>
      <c r="AB46" s="279">
        <v>968254</v>
      </c>
      <c r="AC46" s="279">
        <v>12844980</v>
      </c>
      <c r="AD46" s="279">
        <v>10082665</v>
      </c>
      <c r="AE46" s="279">
        <v>3730569</v>
      </c>
      <c r="AF46" s="280">
        <v>13813234</v>
      </c>
      <c r="AG46" s="308">
        <v>90.483650178438822</v>
      </c>
      <c r="AH46" s="308">
        <v>75.808520202051</v>
      </c>
      <c r="AI46" s="308">
        <v>120.15328896930053</v>
      </c>
      <c r="AJ46" s="308">
        <v>85.405620392032887</v>
      </c>
      <c r="AK46" s="308">
        <v>89.552928218378113</v>
      </c>
      <c r="AL46" s="308">
        <v>82.304783689561404</v>
      </c>
      <c r="AM46" s="309">
        <v>87.623702398466747</v>
      </c>
    </row>
    <row r="47" spans="1:39">
      <c r="A47" s="541">
        <v>42583</v>
      </c>
      <c r="B47" s="550">
        <v>461302</v>
      </c>
      <c r="C47" s="262">
        <v>32910</v>
      </c>
      <c r="D47" s="262">
        <v>3123</v>
      </c>
      <c r="E47" s="262">
        <v>491089</v>
      </c>
      <c r="F47" s="261">
        <v>494212</v>
      </c>
      <c r="G47" s="262">
        <v>3420630</v>
      </c>
      <c r="H47" s="262">
        <v>640918</v>
      </c>
      <c r="I47" s="262">
        <v>111107</v>
      </c>
      <c r="J47" s="262">
        <v>3950441</v>
      </c>
      <c r="K47" s="262">
        <v>2815852</v>
      </c>
      <c r="L47" s="262">
        <v>1245696</v>
      </c>
      <c r="M47" s="261">
        <v>4061548</v>
      </c>
      <c r="N47" s="317">
        <v>96.795766787602318</v>
      </c>
      <c r="O47" s="317">
        <v>80.430810710065629</v>
      </c>
      <c r="P47" s="317">
        <v>154.21694574523008</v>
      </c>
      <c r="Q47" s="317">
        <v>92.875760337612945</v>
      </c>
      <c r="R47" s="317">
        <v>94.806601200435551</v>
      </c>
      <c r="S47" s="317">
        <v>93.651216983574443</v>
      </c>
      <c r="T47" s="318">
        <v>94.454708341533163</v>
      </c>
      <c r="U47" s="307">
        <v>1518446</v>
      </c>
      <c r="V47" s="279">
        <v>198902</v>
      </c>
      <c r="W47" s="279">
        <v>34723</v>
      </c>
      <c r="X47" s="279">
        <v>1682625</v>
      </c>
      <c r="Y47" s="280">
        <v>1717348</v>
      </c>
      <c r="Z47" s="279">
        <v>11038968</v>
      </c>
      <c r="AA47" s="279">
        <v>3020508</v>
      </c>
      <c r="AB47" s="279">
        <v>1119633</v>
      </c>
      <c r="AC47" s="279">
        <v>12939843</v>
      </c>
      <c r="AD47" s="279">
        <v>10304700</v>
      </c>
      <c r="AE47" s="279">
        <v>3754776</v>
      </c>
      <c r="AF47" s="280">
        <v>14059476</v>
      </c>
      <c r="AG47" s="308">
        <v>88.485886544254967</v>
      </c>
      <c r="AH47" s="308">
        <v>73.962455706922114</v>
      </c>
      <c r="AI47" s="308">
        <v>127.34863402543388</v>
      </c>
      <c r="AJ47" s="308">
        <v>82.302658512393535</v>
      </c>
      <c r="AK47" s="308">
        <v>87.663317006367592</v>
      </c>
      <c r="AL47" s="308">
        <v>79.829835053336453</v>
      </c>
      <c r="AM47" s="309">
        <v>85.598228625039368</v>
      </c>
    </row>
    <row r="48" spans="1:39">
      <c r="A48" s="541">
        <v>42552</v>
      </c>
      <c r="B48" s="550">
        <v>461296</v>
      </c>
      <c r="C48" s="262">
        <v>32578</v>
      </c>
      <c r="D48" s="262">
        <v>3117</v>
      </c>
      <c r="E48" s="262">
        <v>490757</v>
      </c>
      <c r="F48" s="261">
        <v>493874</v>
      </c>
      <c r="G48" s="262">
        <v>3431278</v>
      </c>
      <c r="H48" s="262">
        <v>619650</v>
      </c>
      <c r="I48" s="262">
        <v>120510</v>
      </c>
      <c r="J48" s="262">
        <v>3930418</v>
      </c>
      <c r="K48" s="262">
        <v>2798720</v>
      </c>
      <c r="L48" s="262">
        <v>1252208</v>
      </c>
      <c r="M48" s="261">
        <v>4050928</v>
      </c>
      <c r="N48" s="317">
        <v>95.58320853801284</v>
      </c>
      <c r="O48" s="317">
        <v>82.238932947756354</v>
      </c>
      <c r="P48" s="317">
        <v>126.54926776093119</v>
      </c>
      <c r="Q48" s="317">
        <v>92.860110157471979</v>
      </c>
      <c r="R48" s="317">
        <v>94.043431934669215</v>
      </c>
      <c r="S48" s="317">
        <v>93.234073590063915</v>
      </c>
      <c r="T48" s="318">
        <v>93.793514081201863</v>
      </c>
      <c r="U48" s="307">
        <v>1516585</v>
      </c>
      <c r="V48" s="279">
        <v>195562</v>
      </c>
      <c r="W48" s="279">
        <v>35026</v>
      </c>
      <c r="X48" s="279">
        <v>1677121</v>
      </c>
      <c r="Y48" s="280">
        <v>1712147</v>
      </c>
      <c r="Z48" s="279">
        <v>11114195</v>
      </c>
      <c r="AA48" s="279">
        <v>2953303</v>
      </c>
      <c r="AB48" s="279">
        <v>1239643</v>
      </c>
      <c r="AC48" s="279">
        <v>12827855</v>
      </c>
      <c r="AD48" s="279">
        <v>10262320</v>
      </c>
      <c r="AE48" s="279">
        <v>3805178</v>
      </c>
      <c r="AF48" s="280">
        <v>14067498</v>
      </c>
      <c r="AG48" s="308">
        <v>85.995256794862001</v>
      </c>
      <c r="AH48" s="308">
        <v>74.285573336115874</v>
      </c>
      <c r="AI48" s="308">
        <v>98.779247084286538</v>
      </c>
      <c r="AJ48" s="308">
        <v>82.416371129933225</v>
      </c>
      <c r="AK48" s="308">
        <v>85.456154485527918</v>
      </c>
      <c r="AL48" s="308">
        <v>79.161055944957269</v>
      </c>
      <c r="AM48" s="309">
        <v>83.76723095974819</v>
      </c>
    </row>
    <row r="49" spans="1:39">
      <c r="A49" s="541">
        <v>42522</v>
      </c>
      <c r="B49" s="550">
        <v>469667</v>
      </c>
      <c r="C49" s="262">
        <v>33538</v>
      </c>
      <c r="D49" s="262">
        <v>5163</v>
      </c>
      <c r="E49" s="262">
        <v>498031</v>
      </c>
      <c r="F49" s="261">
        <v>503194</v>
      </c>
      <c r="G49" s="262">
        <v>3486133</v>
      </c>
      <c r="H49" s="262">
        <v>620946</v>
      </c>
      <c r="I49" s="262">
        <v>136315</v>
      </c>
      <c r="J49" s="262">
        <v>3970764</v>
      </c>
      <c r="K49" s="262">
        <v>2823131</v>
      </c>
      <c r="L49" s="262">
        <v>1283948</v>
      </c>
      <c r="M49" s="261">
        <v>4107079</v>
      </c>
      <c r="N49" s="317">
        <v>96.844282379025202</v>
      </c>
      <c r="O49" s="317">
        <v>79.787581743716288</v>
      </c>
      <c r="P49" s="317">
        <v>142.40833310478291</v>
      </c>
      <c r="Q49" s="317">
        <v>93.102913050170628</v>
      </c>
      <c r="R49" s="317">
        <v>94.765997456896727</v>
      </c>
      <c r="S49" s="317">
        <v>93.832654332063129</v>
      </c>
      <c r="T49" s="318">
        <v>94.477689454114568</v>
      </c>
      <c r="U49" s="307">
        <v>1539924</v>
      </c>
      <c r="V49" s="279">
        <v>211995</v>
      </c>
      <c r="W49" s="279">
        <v>43378</v>
      </c>
      <c r="X49" s="279">
        <v>1708491</v>
      </c>
      <c r="Y49" s="280">
        <v>1751869</v>
      </c>
      <c r="Z49" s="279">
        <v>11170279</v>
      </c>
      <c r="AA49" s="279">
        <v>3105001</v>
      </c>
      <c r="AB49" s="279">
        <v>1357200</v>
      </c>
      <c r="AC49" s="279">
        <v>12918080</v>
      </c>
      <c r="AD49" s="279">
        <v>10325646</v>
      </c>
      <c r="AE49" s="279">
        <v>3949634</v>
      </c>
      <c r="AF49" s="280">
        <v>14275280</v>
      </c>
      <c r="AG49" s="308">
        <v>87.38180221585344</v>
      </c>
      <c r="AH49" s="308">
        <v>72.250824824396901</v>
      </c>
      <c r="AI49" s="308">
        <v>106.42881226545127</v>
      </c>
      <c r="AJ49" s="308">
        <v>82.322082451848416</v>
      </c>
      <c r="AK49" s="308">
        <v>86.349902674430211</v>
      </c>
      <c r="AL49" s="308">
        <v>78.979289707152347</v>
      </c>
      <c r="AM49" s="309">
        <v>84.349859167534078</v>
      </c>
    </row>
    <row r="50" spans="1:39">
      <c r="A50" s="541">
        <v>42491</v>
      </c>
      <c r="B50" s="550">
        <v>470249</v>
      </c>
      <c r="C50" s="262">
        <v>33627</v>
      </c>
      <c r="D50" s="262">
        <v>5225</v>
      </c>
      <c r="E50" s="262">
        <v>498651</v>
      </c>
      <c r="F50" s="261">
        <v>503876</v>
      </c>
      <c r="G50" s="262">
        <v>3457294</v>
      </c>
      <c r="H50" s="262">
        <v>644694</v>
      </c>
      <c r="I50" s="262">
        <v>124694</v>
      </c>
      <c r="J50" s="262">
        <v>3977294</v>
      </c>
      <c r="K50" s="262">
        <v>2832026</v>
      </c>
      <c r="L50" s="262">
        <v>1269962</v>
      </c>
      <c r="M50" s="261">
        <v>4101988</v>
      </c>
      <c r="N50" s="317">
        <v>95.125192124171392</v>
      </c>
      <c r="O50" s="317">
        <v>79.367329787102008</v>
      </c>
      <c r="P50" s="317">
        <v>136.87935221550697</v>
      </c>
      <c r="Q50" s="317">
        <v>91.643109373274299</v>
      </c>
      <c r="R50" s="317">
        <v>93.07569872872493</v>
      </c>
      <c r="S50" s="317">
        <v>92.554105179658677</v>
      </c>
      <c r="T50" s="318">
        <v>92.914030576488798</v>
      </c>
      <c r="U50" s="307">
        <v>1536870</v>
      </c>
      <c r="V50" s="279">
        <v>210308</v>
      </c>
      <c r="W50" s="279">
        <v>43139</v>
      </c>
      <c r="X50" s="279">
        <v>1704039</v>
      </c>
      <c r="Y50" s="280">
        <v>1747178</v>
      </c>
      <c r="Z50" s="279">
        <v>11006620</v>
      </c>
      <c r="AA50" s="279">
        <v>3136691</v>
      </c>
      <c r="AB50" s="279">
        <v>1221407</v>
      </c>
      <c r="AC50" s="279">
        <v>12921904</v>
      </c>
      <c r="AD50" s="279">
        <v>10257598</v>
      </c>
      <c r="AE50" s="279">
        <v>3885713</v>
      </c>
      <c r="AF50" s="280">
        <v>14143311</v>
      </c>
      <c r="AG50" s="308">
        <v>85.279132462306691</v>
      </c>
      <c r="AH50" s="308">
        <v>72.185077595613308</v>
      </c>
      <c r="AI50" s="308">
        <v>99.956287543968983</v>
      </c>
      <c r="AJ50" s="308">
        <v>81.088072365153437</v>
      </c>
      <c r="AK50" s="308">
        <v>84.325282770026476</v>
      </c>
      <c r="AL50" s="308">
        <v>78.138522131414746</v>
      </c>
      <c r="AM50" s="309">
        <v>82.630631213078971</v>
      </c>
    </row>
    <row r="51" spans="1:39">
      <c r="A51" s="541">
        <v>42461</v>
      </c>
      <c r="B51" s="550">
        <v>469626</v>
      </c>
      <c r="C51" s="262">
        <v>33629</v>
      </c>
      <c r="D51" s="262">
        <v>5047</v>
      </c>
      <c r="E51" s="262">
        <v>498208</v>
      </c>
      <c r="F51" s="261">
        <v>503255</v>
      </c>
      <c r="G51" s="262">
        <v>3458201</v>
      </c>
      <c r="H51" s="262">
        <v>640984</v>
      </c>
      <c r="I51" s="262">
        <v>122047</v>
      </c>
      <c r="J51" s="262">
        <v>3977138</v>
      </c>
      <c r="K51" s="262">
        <v>2831296</v>
      </c>
      <c r="L51" s="262">
        <v>1267889</v>
      </c>
      <c r="M51" s="261">
        <v>4099185</v>
      </c>
      <c r="N51" s="317">
        <v>94.858326550520303</v>
      </c>
      <c r="O51" s="317">
        <v>78.000997586079748</v>
      </c>
      <c r="P51" s="317">
        <v>127.31997131669176</v>
      </c>
      <c r="Q51" s="317">
        <v>91.521759703640939</v>
      </c>
      <c r="R51" s="317">
        <v>92.516014849628959</v>
      </c>
      <c r="S51" s="317">
        <v>92.537516970546179</v>
      </c>
      <c r="T51" s="318">
        <v>92.52269288212527</v>
      </c>
      <c r="U51" s="307">
        <v>1530171</v>
      </c>
      <c r="V51" s="279">
        <v>207229</v>
      </c>
      <c r="W51" s="279">
        <v>42922</v>
      </c>
      <c r="X51" s="279">
        <v>1694478</v>
      </c>
      <c r="Y51" s="280">
        <v>1737400</v>
      </c>
      <c r="Z51" s="279">
        <v>10938502</v>
      </c>
      <c r="AA51" s="279">
        <v>3131371</v>
      </c>
      <c r="AB51" s="279">
        <v>1226712</v>
      </c>
      <c r="AC51" s="279">
        <v>12843161</v>
      </c>
      <c r="AD51" s="279">
        <v>10203009</v>
      </c>
      <c r="AE51" s="279">
        <v>3866864</v>
      </c>
      <c r="AF51" s="280">
        <v>14069873</v>
      </c>
      <c r="AG51" s="308">
        <v>84.990382870562357</v>
      </c>
      <c r="AH51" s="308">
        <v>71.070715477513275</v>
      </c>
      <c r="AI51" s="308">
        <v>99.731421372249727</v>
      </c>
      <c r="AJ51" s="308">
        <v>80.573478727605519</v>
      </c>
      <c r="AK51" s="308">
        <v>83.864947158236617</v>
      </c>
      <c r="AL51" s="308">
        <v>77.727656209374132</v>
      </c>
      <c r="AM51" s="309">
        <v>82.176301011454797</v>
      </c>
    </row>
    <row r="52" spans="1:39">
      <c r="A52" s="541">
        <v>42430</v>
      </c>
      <c r="B52" s="550">
        <v>468981</v>
      </c>
      <c r="C52" s="262">
        <v>33289</v>
      </c>
      <c r="D52" s="262">
        <v>5028</v>
      </c>
      <c r="E52" s="262">
        <v>497242</v>
      </c>
      <c r="F52" s="261">
        <v>502270</v>
      </c>
      <c r="G52" s="262">
        <v>3455687</v>
      </c>
      <c r="H52" s="262">
        <v>632870</v>
      </c>
      <c r="I52" s="262">
        <v>122579</v>
      </c>
      <c r="J52" s="262">
        <v>3965978</v>
      </c>
      <c r="K52" s="262">
        <v>2821863</v>
      </c>
      <c r="L52" s="262">
        <v>1266694</v>
      </c>
      <c r="M52" s="261">
        <v>4088557</v>
      </c>
      <c r="N52" s="317">
        <v>94.834927275543293</v>
      </c>
      <c r="O52" s="317">
        <v>77.875528434883066</v>
      </c>
      <c r="P52" s="317">
        <v>131.53637767676571</v>
      </c>
      <c r="Q52" s="317">
        <v>91.363962240517466</v>
      </c>
      <c r="R52" s="317">
        <v>92.519394018636177</v>
      </c>
      <c r="S52" s="317">
        <v>92.474367049240684</v>
      </c>
      <c r="T52" s="318">
        <v>92.505393065824492</v>
      </c>
      <c r="U52" s="307">
        <v>1522380</v>
      </c>
      <c r="V52" s="279">
        <v>201442</v>
      </c>
      <c r="W52" s="279">
        <v>42534</v>
      </c>
      <c r="X52" s="279">
        <v>1681288</v>
      </c>
      <c r="Y52" s="280">
        <v>1723822</v>
      </c>
      <c r="Z52" s="279">
        <v>10837806</v>
      </c>
      <c r="AA52" s="279">
        <v>3028998</v>
      </c>
      <c r="AB52" s="279">
        <v>1176756</v>
      </c>
      <c r="AC52" s="279">
        <v>12690048</v>
      </c>
      <c r="AD52" s="279">
        <v>10039680</v>
      </c>
      <c r="AE52" s="279">
        <v>3827124</v>
      </c>
      <c r="AF52" s="280">
        <v>13866804</v>
      </c>
      <c r="AG52" s="308">
        <v>85.360612580163703</v>
      </c>
      <c r="AH52" s="308">
        <v>71.132464441217635</v>
      </c>
      <c r="AI52" s="308">
        <v>99.235522041879321</v>
      </c>
      <c r="AJ52" s="308">
        <v>81.030823686308153</v>
      </c>
      <c r="AK52" s="308">
        <v>84.255250304614449</v>
      </c>
      <c r="AL52" s="308">
        <v>77.990340334495684</v>
      </c>
      <c r="AM52" s="309">
        <v>82.526690719276743</v>
      </c>
    </row>
    <row r="53" spans="1:39">
      <c r="A53" s="541">
        <v>42401</v>
      </c>
      <c r="B53" s="550">
        <v>467377</v>
      </c>
      <c r="C53" s="262">
        <v>32740</v>
      </c>
      <c r="D53" s="262">
        <v>4852</v>
      </c>
      <c r="E53" s="262">
        <v>495265</v>
      </c>
      <c r="F53" s="261">
        <v>500117</v>
      </c>
      <c r="G53" s="262">
        <v>3432583</v>
      </c>
      <c r="H53" s="262">
        <v>614434</v>
      </c>
      <c r="I53" s="262">
        <v>113577</v>
      </c>
      <c r="J53" s="262">
        <v>3933440</v>
      </c>
      <c r="K53" s="262">
        <v>2786346</v>
      </c>
      <c r="L53" s="262">
        <v>1260671</v>
      </c>
      <c r="M53" s="261">
        <v>4047017</v>
      </c>
      <c r="N53" s="317">
        <v>91.543857100707783</v>
      </c>
      <c r="O53" s="317">
        <v>77.345356734395565</v>
      </c>
      <c r="P53" s="317">
        <v>113.46913299764599</v>
      </c>
      <c r="Q53" s="317">
        <v>89.01647035467002</v>
      </c>
      <c r="R53" s="317">
        <v>89.690643645122108</v>
      </c>
      <c r="S53" s="317">
        <v>89.487253147617793</v>
      </c>
      <c r="T53" s="318">
        <v>89.627399338044782</v>
      </c>
      <c r="U53" s="307">
        <v>1514577</v>
      </c>
      <c r="V53" s="279">
        <v>196083</v>
      </c>
      <c r="W53" s="279">
        <v>40996</v>
      </c>
      <c r="X53" s="279">
        <v>1669664</v>
      </c>
      <c r="Y53" s="280">
        <v>1710660</v>
      </c>
      <c r="Z53" s="279">
        <v>10690897</v>
      </c>
      <c r="AA53" s="279">
        <v>2884212</v>
      </c>
      <c r="AB53" s="279">
        <v>1078876</v>
      </c>
      <c r="AC53" s="279">
        <v>12496233</v>
      </c>
      <c r="AD53" s="279">
        <v>9795612</v>
      </c>
      <c r="AE53" s="279">
        <v>3779497</v>
      </c>
      <c r="AF53" s="280">
        <v>13575109</v>
      </c>
      <c r="AG53" s="308">
        <v>82.240776149029742</v>
      </c>
      <c r="AH53" s="308">
        <v>70.484293980824333</v>
      </c>
      <c r="AI53" s="308">
        <v>92.988226145151017</v>
      </c>
      <c r="AJ53" s="308">
        <v>78.895123979106998</v>
      </c>
      <c r="AK53" s="308">
        <v>81.437812526668395</v>
      </c>
      <c r="AL53" s="308">
        <v>76.086475778663043</v>
      </c>
      <c r="AM53" s="309">
        <v>79.961369034322118</v>
      </c>
    </row>
    <row r="54" spans="1:39">
      <c r="A54" s="541">
        <v>42370</v>
      </c>
      <c r="B54" s="550">
        <v>467528</v>
      </c>
      <c r="C54" s="262">
        <v>32441</v>
      </c>
      <c r="D54" s="262">
        <v>4767</v>
      </c>
      <c r="E54" s="262">
        <v>495202</v>
      </c>
      <c r="F54" s="261">
        <v>499969</v>
      </c>
      <c r="G54" s="262">
        <v>3435328</v>
      </c>
      <c r="H54" s="262">
        <v>599052</v>
      </c>
      <c r="I54" s="262">
        <v>119718</v>
      </c>
      <c r="J54" s="262">
        <v>3914662</v>
      </c>
      <c r="K54" s="262">
        <v>2779159</v>
      </c>
      <c r="L54" s="262">
        <v>1255221</v>
      </c>
      <c r="M54" s="261">
        <v>4034380</v>
      </c>
      <c r="N54" s="317">
        <v>92.650911559566779</v>
      </c>
      <c r="O54" s="317">
        <v>77.526825597518581</v>
      </c>
      <c r="P54" s="317">
        <v>136.89124344497935</v>
      </c>
      <c r="Q54" s="317">
        <v>89.379400449302778</v>
      </c>
      <c r="R54" s="317">
        <v>90.80497636052435</v>
      </c>
      <c r="S54" s="317">
        <v>90.307610310200118</v>
      </c>
      <c r="T54" s="318">
        <v>90.650447518743533</v>
      </c>
      <c r="U54" s="307">
        <v>1516183</v>
      </c>
      <c r="V54" s="279">
        <v>194060</v>
      </c>
      <c r="W54" s="279">
        <v>41699</v>
      </c>
      <c r="X54" s="279">
        <v>1668544</v>
      </c>
      <c r="Y54" s="280">
        <v>1710243</v>
      </c>
      <c r="Z54" s="279">
        <v>10741668</v>
      </c>
      <c r="AA54" s="279">
        <v>2879126</v>
      </c>
      <c r="AB54" s="279">
        <v>1138169</v>
      </c>
      <c r="AC54" s="279">
        <v>12482625</v>
      </c>
      <c r="AD54" s="279">
        <v>9831060</v>
      </c>
      <c r="AE54" s="279">
        <v>3789734</v>
      </c>
      <c r="AF54" s="280">
        <v>13620794</v>
      </c>
      <c r="AG54" s="308">
        <v>84.111105874567556</v>
      </c>
      <c r="AH54" s="308">
        <v>70.951478097091922</v>
      </c>
      <c r="AI54" s="308">
        <v>107.92963741132192</v>
      </c>
      <c r="AJ54" s="308">
        <v>79.367525134756804</v>
      </c>
      <c r="AK54" s="308">
        <v>83.396513420240794</v>
      </c>
      <c r="AL54" s="308">
        <v>76.843868188522947</v>
      </c>
      <c r="AM54" s="309">
        <v>81.592417887390567</v>
      </c>
    </row>
    <row r="55" spans="1:39">
      <c r="A55" s="541">
        <v>42339</v>
      </c>
      <c r="B55" s="550">
        <v>471157</v>
      </c>
      <c r="C55" s="262">
        <v>33639</v>
      </c>
      <c r="D55" s="262">
        <v>4665</v>
      </c>
      <c r="E55" s="262">
        <v>500131</v>
      </c>
      <c r="F55" s="261">
        <v>504796</v>
      </c>
      <c r="G55" s="262">
        <v>3467424</v>
      </c>
      <c r="H55" s="262">
        <v>629964</v>
      </c>
      <c r="I55" s="262">
        <v>119511</v>
      </c>
      <c r="J55" s="262">
        <v>3977877</v>
      </c>
      <c r="K55" s="262">
        <v>2825713</v>
      </c>
      <c r="L55" s="262">
        <v>1271675</v>
      </c>
      <c r="M55" s="261">
        <v>4097388</v>
      </c>
      <c r="N55" s="317">
        <v>83.051490823947333</v>
      </c>
      <c r="O55" s="317">
        <v>66.837593629188476</v>
      </c>
      <c r="P55" s="317">
        <v>132.193985922449</v>
      </c>
      <c r="Q55" s="317">
        <v>79.369823937927237</v>
      </c>
      <c r="R55" s="317">
        <v>81.036230313188881</v>
      </c>
      <c r="S55" s="317">
        <v>80.343465050273352</v>
      </c>
      <c r="T55" s="318">
        <v>80.821170223045854</v>
      </c>
      <c r="U55" s="307">
        <v>1528966</v>
      </c>
      <c r="V55" s="279">
        <v>211221</v>
      </c>
      <c r="W55" s="279">
        <v>41660</v>
      </c>
      <c r="X55" s="279">
        <v>1698527</v>
      </c>
      <c r="Y55" s="280">
        <v>1740187</v>
      </c>
      <c r="Z55" s="279">
        <v>10887084</v>
      </c>
      <c r="AA55" s="279">
        <v>3112314</v>
      </c>
      <c r="AB55" s="279">
        <v>1185654</v>
      </c>
      <c r="AC55" s="279">
        <v>12813744</v>
      </c>
      <c r="AD55" s="279">
        <v>10133702</v>
      </c>
      <c r="AE55" s="279">
        <v>3865696</v>
      </c>
      <c r="AF55" s="280">
        <v>13999398</v>
      </c>
      <c r="AG55" s="308">
        <v>75.107357378453031</v>
      </c>
      <c r="AH55" s="308">
        <v>58.864529394847523</v>
      </c>
      <c r="AI55" s="308">
        <v>95.810662984260475</v>
      </c>
      <c r="AJ55" s="308">
        <v>69.631930876978458</v>
      </c>
      <c r="AK55" s="308">
        <v>73.738198936848761</v>
      </c>
      <c r="AL55" s="308">
        <v>66.711438839385764</v>
      </c>
      <c r="AM55" s="309">
        <v>71.801883188423346</v>
      </c>
    </row>
    <row r="56" spans="1:39">
      <c r="A56" s="541">
        <v>42309</v>
      </c>
      <c r="B56" s="550">
        <v>472089</v>
      </c>
      <c r="C56" s="262">
        <v>31214</v>
      </c>
      <c r="D56" s="262">
        <v>4591</v>
      </c>
      <c r="E56" s="262">
        <v>498712</v>
      </c>
      <c r="F56" s="261">
        <v>503303</v>
      </c>
      <c r="G56" s="262">
        <v>3470543</v>
      </c>
      <c r="H56" s="262">
        <v>607805</v>
      </c>
      <c r="I56" s="262">
        <v>116193</v>
      </c>
      <c r="J56" s="262">
        <v>3962155</v>
      </c>
      <c r="K56" s="262">
        <v>2819415</v>
      </c>
      <c r="L56" s="262">
        <v>1258933</v>
      </c>
      <c r="M56" s="261">
        <v>4078348</v>
      </c>
      <c r="N56" s="317">
        <v>80.299415117407307</v>
      </c>
      <c r="O56" s="317">
        <v>66.488265801443504</v>
      </c>
      <c r="P56" s="317">
        <v>119.67302558124862</v>
      </c>
      <c r="Q56" s="317">
        <v>77.281819543752832</v>
      </c>
      <c r="R56" s="317">
        <v>78.541639982488533</v>
      </c>
      <c r="S56" s="317">
        <v>78.12098945653517</v>
      </c>
      <c r="T56" s="318">
        <v>78.411058843260889</v>
      </c>
      <c r="U56" s="307">
        <v>1525141</v>
      </c>
      <c r="V56" s="279">
        <v>211691</v>
      </c>
      <c r="W56" s="279">
        <v>41140</v>
      </c>
      <c r="X56" s="279">
        <v>1695692</v>
      </c>
      <c r="Y56" s="280">
        <v>1736832</v>
      </c>
      <c r="Z56" s="279">
        <v>10899442</v>
      </c>
      <c r="AA56" s="279">
        <v>3140573</v>
      </c>
      <c r="AB56" s="279">
        <v>1142959</v>
      </c>
      <c r="AC56" s="279">
        <v>12897056</v>
      </c>
      <c r="AD56" s="279">
        <v>10191115</v>
      </c>
      <c r="AE56" s="279">
        <v>3848900</v>
      </c>
      <c r="AF56" s="280">
        <v>14040015</v>
      </c>
      <c r="AG56" s="308">
        <v>72.00969987259765</v>
      </c>
      <c r="AH56" s="308">
        <v>58.553445720455272</v>
      </c>
      <c r="AI56" s="308">
        <v>90.33335905941</v>
      </c>
      <c r="AJ56" s="308">
        <v>67.520768828174027</v>
      </c>
      <c r="AK56" s="308">
        <v>70.800209601857333</v>
      </c>
      <c r="AL56" s="308">
        <v>65.174026426439056</v>
      </c>
      <c r="AM56" s="309">
        <v>69.266218564183191</v>
      </c>
    </row>
    <row r="57" spans="1:39">
      <c r="A57" s="541">
        <v>42278</v>
      </c>
      <c r="B57" s="550">
        <v>469105</v>
      </c>
      <c r="C57" s="262">
        <v>33120</v>
      </c>
      <c r="D57" s="262">
        <v>4507</v>
      </c>
      <c r="E57" s="262">
        <v>497718</v>
      </c>
      <c r="F57" s="261">
        <v>502225</v>
      </c>
      <c r="G57" s="262">
        <v>3453436</v>
      </c>
      <c r="H57" s="262">
        <v>607747</v>
      </c>
      <c r="I57" s="262">
        <v>113076</v>
      </c>
      <c r="J57" s="262">
        <v>3948107</v>
      </c>
      <c r="K57" s="262">
        <v>2802596</v>
      </c>
      <c r="L57" s="262">
        <v>1258587</v>
      </c>
      <c r="M57" s="261">
        <v>4061183</v>
      </c>
      <c r="N57" s="317">
        <v>81.19240696635552</v>
      </c>
      <c r="O57" s="317">
        <v>67.368347669016757</v>
      </c>
      <c r="P57" s="317">
        <v>129.47145614480101</v>
      </c>
      <c r="Q57" s="317">
        <v>78.019880788484741</v>
      </c>
      <c r="R57" s="317">
        <v>79.573775173633067</v>
      </c>
      <c r="S57" s="317">
        <v>78.812396878338291</v>
      </c>
      <c r="T57" s="318">
        <v>79.33846505836685</v>
      </c>
      <c r="U57" s="307">
        <v>1523754</v>
      </c>
      <c r="V57" s="279">
        <v>209789</v>
      </c>
      <c r="W57" s="279">
        <v>39452</v>
      </c>
      <c r="X57" s="279">
        <v>1694091</v>
      </c>
      <c r="Y57" s="280">
        <v>1733543</v>
      </c>
      <c r="Z57" s="279">
        <v>10945674</v>
      </c>
      <c r="AA57" s="279">
        <v>3059061</v>
      </c>
      <c r="AB57" s="279">
        <v>998816</v>
      </c>
      <c r="AC57" s="279">
        <v>13005919</v>
      </c>
      <c r="AD57" s="279">
        <v>10198446</v>
      </c>
      <c r="AE57" s="279">
        <v>3806289</v>
      </c>
      <c r="AF57" s="280">
        <v>14004735</v>
      </c>
      <c r="AG57" s="308">
        <v>73.362406005239436</v>
      </c>
      <c r="AH57" s="308">
        <v>59.719390283156834</v>
      </c>
      <c r="AI57" s="308">
        <v>101.66570094268397</v>
      </c>
      <c r="AJ57" s="308">
        <v>68.542186440157479</v>
      </c>
      <c r="AK57" s="308">
        <v>72.266920350206703</v>
      </c>
      <c r="AL57" s="308">
        <v>66.34327972969281</v>
      </c>
      <c r="AM57" s="309">
        <v>70.67971296940172</v>
      </c>
    </row>
    <row r="58" spans="1:39">
      <c r="A58" s="541">
        <v>42248</v>
      </c>
      <c r="B58" s="550">
        <v>466256</v>
      </c>
      <c r="C58" s="262">
        <v>32671</v>
      </c>
      <c r="D58" s="262">
        <v>3854</v>
      </c>
      <c r="E58" s="262">
        <v>495073</v>
      </c>
      <c r="F58" s="261">
        <v>498927</v>
      </c>
      <c r="G58" s="262">
        <v>3427105</v>
      </c>
      <c r="H58" s="262">
        <v>588918</v>
      </c>
      <c r="I58" s="262">
        <v>102232</v>
      </c>
      <c r="J58" s="262">
        <v>3913791</v>
      </c>
      <c r="K58" s="262">
        <v>2772365</v>
      </c>
      <c r="L58" s="262">
        <v>1243658</v>
      </c>
      <c r="M58" s="261">
        <v>4016023</v>
      </c>
      <c r="N58" s="317">
        <v>83.306516986487637</v>
      </c>
      <c r="O58" s="317">
        <v>69.082768685562272</v>
      </c>
      <c r="P58" s="317">
        <v>150.68725501666799</v>
      </c>
      <c r="Q58" s="317">
        <v>79.959012771318626</v>
      </c>
      <c r="R58" s="317">
        <v>81.684071326709628</v>
      </c>
      <c r="S58" s="317">
        <v>80.877177274592356</v>
      </c>
      <c r="T58" s="318">
        <v>81.437935496404634</v>
      </c>
      <c r="U58" s="307">
        <v>1514037</v>
      </c>
      <c r="V58" s="279">
        <v>203087</v>
      </c>
      <c r="W58" s="279">
        <v>34868</v>
      </c>
      <c r="X58" s="279">
        <v>1682256</v>
      </c>
      <c r="Y58" s="280">
        <v>1717124</v>
      </c>
      <c r="Z58" s="279">
        <v>10868078</v>
      </c>
      <c r="AA58" s="279">
        <v>2893835</v>
      </c>
      <c r="AB58" s="279">
        <v>877728</v>
      </c>
      <c r="AC58" s="279">
        <v>12884185</v>
      </c>
      <c r="AD58" s="279">
        <v>10083868</v>
      </c>
      <c r="AE58" s="279">
        <v>3678045</v>
      </c>
      <c r="AF58" s="280">
        <v>13761913</v>
      </c>
      <c r="AG58" s="308">
        <v>76.208667109635641</v>
      </c>
      <c r="AH58" s="308">
        <v>60.583187358403663</v>
      </c>
      <c r="AI58" s="308">
        <v>119.95619298531747</v>
      </c>
      <c r="AJ58" s="308">
        <v>70.360274084823061</v>
      </c>
      <c r="AK58" s="308">
        <v>74.978529209951759</v>
      </c>
      <c r="AL58" s="308">
        <v>68.161888868949816</v>
      </c>
      <c r="AM58" s="309">
        <v>73.197068468267787</v>
      </c>
    </row>
    <row r="59" spans="1:39">
      <c r="A59" s="541">
        <v>42217</v>
      </c>
      <c r="B59" s="550">
        <v>465624</v>
      </c>
      <c r="C59" s="262">
        <v>32686</v>
      </c>
      <c r="D59" s="262">
        <v>2687</v>
      </c>
      <c r="E59" s="262">
        <v>495623</v>
      </c>
      <c r="F59" s="261">
        <v>498310</v>
      </c>
      <c r="G59" s="262">
        <v>3443051</v>
      </c>
      <c r="H59" s="262">
        <v>613758</v>
      </c>
      <c r="I59" s="262">
        <v>102768</v>
      </c>
      <c r="J59" s="262">
        <v>3954041</v>
      </c>
      <c r="K59" s="262">
        <v>2822089</v>
      </c>
      <c r="L59" s="262">
        <v>1234720</v>
      </c>
      <c r="M59" s="261">
        <v>4056809</v>
      </c>
      <c r="N59" s="317">
        <v>80.043530376357296</v>
      </c>
      <c r="O59" s="317">
        <v>66.226920400787463</v>
      </c>
      <c r="P59" s="317">
        <v>134.33924657666236</v>
      </c>
      <c r="Q59" s="317">
        <v>76.804397167221595</v>
      </c>
      <c r="R59" s="317">
        <v>78.351575803304414</v>
      </c>
      <c r="S59" s="317">
        <v>77.76394614682502</v>
      </c>
      <c r="T59" s="318">
        <v>78.173033669919008</v>
      </c>
      <c r="U59" s="307">
        <v>1512607</v>
      </c>
      <c r="V59" s="279">
        <v>195318</v>
      </c>
      <c r="W59" s="279">
        <v>31056</v>
      </c>
      <c r="X59" s="279">
        <v>1676869</v>
      </c>
      <c r="Y59" s="280">
        <v>1707925</v>
      </c>
      <c r="Z59" s="279">
        <v>11058400</v>
      </c>
      <c r="AA59" s="279">
        <v>2962997</v>
      </c>
      <c r="AB59" s="279">
        <v>1004710</v>
      </c>
      <c r="AC59" s="279">
        <v>13016687</v>
      </c>
      <c r="AD59" s="279">
        <v>10316245</v>
      </c>
      <c r="AE59" s="279">
        <v>3705152</v>
      </c>
      <c r="AF59" s="280">
        <v>14021397</v>
      </c>
      <c r="AG59" s="308">
        <v>73.01243051908169</v>
      </c>
      <c r="AH59" s="308">
        <v>59.204698953885462</v>
      </c>
      <c r="AI59" s="308">
        <v>106.74389270321707</v>
      </c>
      <c r="AJ59" s="308">
        <v>67.75348430899362</v>
      </c>
      <c r="AK59" s="308">
        <v>71.996641495350843</v>
      </c>
      <c r="AL59" s="308">
        <v>65.610506275318301</v>
      </c>
      <c r="AM59" s="309">
        <v>70.329446041978301</v>
      </c>
    </row>
    <row r="60" spans="1:39">
      <c r="A60" s="541">
        <v>42186</v>
      </c>
      <c r="B60" s="550">
        <v>463372</v>
      </c>
      <c r="C60" s="262">
        <v>32580</v>
      </c>
      <c r="D60" s="262">
        <v>2556</v>
      </c>
      <c r="E60" s="262">
        <v>493396</v>
      </c>
      <c r="F60" s="261">
        <v>495952</v>
      </c>
      <c r="G60" s="262">
        <v>3441133</v>
      </c>
      <c r="H60" s="262">
        <v>576142</v>
      </c>
      <c r="I60" s="262">
        <v>96073</v>
      </c>
      <c r="J60" s="262">
        <v>3921202</v>
      </c>
      <c r="K60" s="262">
        <v>2793283</v>
      </c>
      <c r="L60" s="262">
        <v>1223992</v>
      </c>
      <c r="M60" s="261">
        <v>4017275</v>
      </c>
      <c r="N60" s="317">
        <v>79.192126662625867</v>
      </c>
      <c r="O60" s="317">
        <v>67.815770190990548</v>
      </c>
      <c r="P60" s="317">
        <v>110.29877153272615</v>
      </c>
      <c r="Q60" s="317">
        <v>76.941336581856802</v>
      </c>
      <c r="R60" s="317">
        <v>77.741477757542853</v>
      </c>
      <c r="S60" s="317">
        <v>77.634469539015583</v>
      </c>
      <c r="T60" s="318">
        <v>77.708724006126914</v>
      </c>
      <c r="U60" s="307">
        <v>1504611</v>
      </c>
      <c r="V60" s="279">
        <v>190802</v>
      </c>
      <c r="W60" s="279">
        <v>29596</v>
      </c>
      <c r="X60" s="279">
        <v>1665817</v>
      </c>
      <c r="Y60" s="280">
        <v>1695413</v>
      </c>
      <c r="Z60" s="279">
        <v>11012682</v>
      </c>
      <c r="AA60" s="279">
        <v>2878593</v>
      </c>
      <c r="AB60" s="279">
        <v>1053701</v>
      </c>
      <c r="AC60" s="279">
        <v>12837574</v>
      </c>
      <c r="AD60" s="279">
        <v>10195700</v>
      </c>
      <c r="AE60" s="279">
        <v>3695575</v>
      </c>
      <c r="AF60" s="280">
        <v>13891275</v>
      </c>
      <c r="AG60" s="308">
        <v>71.405442427110856</v>
      </c>
      <c r="AH60" s="308">
        <v>59.577937732366699</v>
      </c>
      <c r="AI60" s="308">
        <v>84.218958305698706</v>
      </c>
      <c r="AJ60" s="308">
        <v>68.015669183386564</v>
      </c>
      <c r="AK60" s="308">
        <v>70.539876162059272</v>
      </c>
      <c r="AL60" s="308">
        <v>65.337710809214983</v>
      </c>
      <c r="AM60" s="309">
        <v>69.164359185022761</v>
      </c>
    </row>
    <row r="61" spans="1:39">
      <c r="A61" s="541">
        <v>42156</v>
      </c>
      <c r="B61" s="550">
        <v>470250</v>
      </c>
      <c r="C61" s="262">
        <v>30714</v>
      </c>
      <c r="D61" s="262">
        <v>3798</v>
      </c>
      <c r="E61" s="262">
        <v>497166</v>
      </c>
      <c r="F61" s="261">
        <v>500964</v>
      </c>
      <c r="G61" s="262">
        <v>3471279</v>
      </c>
      <c r="H61" s="262">
        <v>584157</v>
      </c>
      <c r="I61" s="262">
        <v>103844</v>
      </c>
      <c r="J61" s="262">
        <v>3951592</v>
      </c>
      <c r="K61" s="262">
        <v>2809544</v>
      </c>
      <c r="L61" s="262">
        <v>1245892</v>
      </c>
      <c r="M61" s="261">
        <v>4055436</v>
      </c>
      <c r="N61" s="317">
        <v>77.080861539430487</v>
      </c>
      <c r="O61" s="317">
        <v>63.386243999165764</v>
      </c>
      <c r="P61" s="317">
        <v>119.95480156763405</v>
      </c>
      <c r="Q61" s="317">
        <v>74.315229156241742</v>
      </c>
      <c r="R61" s="317">
        <v>75.213839707458931</v>
      </c>
      <c r="S61" s="317">
        <v>75.343625433961591</v>
      </c>
      <c r="T61" s="318">
        <v>75.253663423756251</v>
      </c>
      <c r="U61" s="307">
        <v>1516003</v>
      </c>
      <c r="V61" s="279">
        <v>205290</v>
      </c>
      <c r="W61" s="279">
        <v>34914</v>
      </c>
      <c r="X61" s="279">
        <v>1686379</v>
      </c>
      <c r="Y61" s="280">
        <v>1721293</v>
      </c>
      <c r="Z61" s="279">
        <v>11012985</v>
      </c>
      <c r="AA61" s="279">
        <v>3020600</v>
      </c>
      <c r="AB61" s="279">
        <v>1046317</v>
      </c>
      <c r="AC61" s="279">
        <v>12987268</v>
      </c>
      <c r="AD61" s="279">
        <v>10263590</v>
      </c>
      <c r="AE61" s="279">
        <v>3769995</v>
      </c>
      <c r="AF61" s="280">
        <v>14033585</v>
      </c>
      <c r="AG61" s="308">
        <v>69.42222005024658</v>
      </c>
      <c r="AH61" s="308">
        <v>55.903512673343684</v>
      </c>
      <c r="AI61" s="308">
        <v>91.811222616377577</v>
      </c>
      <c r="AJ61" s="308">
        <v>65.131814105446622</v>
      </c>
      <c r="AK61" s="308">
        <v>68.186572707339124</v>
      </c>
      <c r="AL61" s="308">
        <v>62.85346602359229</v>
      </c>
      <c r="AM61" s="309">
        <v>66.772648842367445</v>
      </c>
    </row>
    <row r="62" spans="1:39">
      <c r="A62" s="541">
        <v>42125</v>
      </c>
      <c r="B62" s="550">
        <v>469869</v>
      </c>
      <c r="C62" s="262">
        <v>30656</v>
      </c>
      <c r="D62" s="262">
        <v>4182</v>
      </c>
      <c r="E62" s="262">
        <v>496343</v>
      </c>
      <c r="F62" s="261">
        <v>500525</v>
      </c>
      <c r="G62" s="262">
        <v>3441482</v>
      </c>
      <c r="H62" s="262">
        <v>585620</v>
      </c>
      <c r="I62" s="262">
        <v>108395</v>
      </c>
      <c r="J62" s="262">
        <v>3918707</v>
      </c>
      <c r="K62" s="262">
        <v>2795813</v>
      </c>
      <c r="L62" s="262">
        <v>1231289</v>
      </c>
      <c r="M62" s="261">
        <v>4027102</v>
      </c>
      <c r="N62" s="317">
        <v>76.755140603284474</v>
      </c>
      <c r="O62" s="317">
        <v>63.445103213097987</v>
      </c>
      <c r="P62" s="317">
        <v>128.10837474056723</v>
      </c>
      <c r="Q62" s="317">
        <v>73.608222399855578</v>
      </c>
      <c r="R62" s="317">
        <v>75.039799265148744</v>
      </c>
      <c r="S62" s="317">
        <v>74.848384728051244</v>
      </c>
      <c r="T62" s="318">
        <v>74.98082491172508</v>
      </c>
      <c r="U62" s="307">
        <v>1513537</v>
      </c>
      <c r="V62" s="279">
        <v>202722</v>
      </c>
      <c r="W62" s="279">
        <v>39319</v>
      </c>
      <c r="X62" s="279">
        <v>1676940</v>
      </c>
      <c r="Y62" s="280">
        <v>1716259</v>
      </c>
      <c r="Z62" s="279">
        <v>10841885</v>
      </c>
      <c r="AA62" s="279">
        <v>2988557</v>
      </c>
      <c r="AB62" s="279">
        <v>1001945</v>
      </c>
      <c r="AC62" s="279">
        <v>12828497</v>
      </c>
      <c r="AD62" s="279">
        <v>10138096</v>
      </c>
      <c r="AE62" s="279">
        <v>3692346</v>
      </c>
      <c r="AF62" s="280">
        <v>13830442</v>
      </c>
      <c r="AG62" s="308">
        <v>69.242181503913741</v>
      </c>
      <c r="AH62" s="308">
        <v>56.027054919775509</v>
      </c>
      <c r="AI62" s="308">
        <v>91.721686476181944</v>
      </c>
      <c r="AJ62" s="308">
        <v>64.756541068658493</v>
      </c>
      <c r="AK62" s="308">
        <v>68.03844410348357</v>
      </c>
      <c r="AL62" s="308">
        <v>62.722871676496574</v>
      </c>
      <c r="AM62" s="309">
        <v>66.618940368735593</v>
      </c>
    </row>
    <row r="63" spans="1:39">
      <c r="A63" s="541">
        <v>42095</v>
      </c>
      <c r="B63" s="550">
        <v>469007</v>
      </c>
      <c r="C63" s="262">
        <v>30282</v>
      </c>
      <c r="D63" s="262">
        <v>4181</v>
      </c>
      <c r="E63" s="262">
        <v>495108</v>
      </c>
      <c r="F63" s="261">
        <v>499289</v>
      </c>
      <c r="G63" s="262">
        <v>3434447</v>
      </c>
      <c r="H63" s="262">
        <v>573535</v>
      </c>
      <c r="I63" s="262">
        <v>106928</v>
      </c>
      <c r="J63" s="262">
        <v>3901054</v>
      </c>
      <c r="K63" s="262">
        <v>2774678</v>
      </c>
      <c r="L63" s="262">
        <v>1233304</v>
      </c>
      <c r="M63" s="261">
        <v>4007982</v>
      </c>
      <c r="N63" s="317">
        <v>76.195640191875242</v>
      </c>
      <c r="O63" s="317">
        <v>62.588902345166666</v>
      </c>
      <c r="P63" s="317">
        <v>121.06341534883704</v>
      </c>
      <c r="Q63" s="317">
        <v>73.210215069034504</v>
      </c>
      <c r="R63" s="317">
        <v>74.349703847110661</v>
      </c>
      <c r="S63" s="317">
        <v>74.569747802587187</v>
      </c>
      <c r="T63" s="318">
        <v>74.41761097980843</v>
      </c>
      <c r="U63" s="307">
        <v>1504888</v>
      </c>
      <c r="V63" s="279">
        <v>196875</v>
      </c>
      <c r="W63" s="279">
        <v>39192</v>
      </c>
      <c r="X63" s="279">
        <v>1662571</v>
      </c>
      <c r="Y63" s="280">
        <v>1701763</v>
      </c>
      <c r="Z63" s="279">
        <v>10774700</v>
      </c>
      <c r="AA63" s="279">
        <v>2906571</v>
      </c>
      <c r="AB63" s="279">
        <v>1036338</v>
      </c>
      <c r="AC63" s="279">
        <v>12644933</v>
      </c>
      <c r="AD63" s="279">
        <v>9994084</v>
      </c>
      <c r="AE63" s="279">
        <v>3687187</v>
      </c>
      <c r="AF63" s="280">
        <v>13681271</v>
      </c>
      <c r="AG63" s="308">
        <v>68.641064687625999</v>
      </c>
      <c r="AH63" s="308">
        <v>55.503762478555409</v>
      </c>
      <c r="AI63" s="308">
        <v>93.651775119134314</v>
      </c>
      <c r="AJ63" s="308">
        <v>64.064310706541988</v>
      </c>
      <c r="AK63" s="308">
        <v>67.440394295153595</v>
      </c>
      <c r="AL63" s="308">
        <v>62.378572396870005</v>
      </c>
      <c r="AM63" s="309">
        <v>66.084305574460657</v>
      </c>
    </row>
    <row r="64" spans="1:39">
      <c r="A64" s="541">
        <v>42064</v>
      </c>
      <c r="B64" s="550">
        <v>467214</v>
      </c>
      <c r="C64" s="262">
        <v>30192</v>
      </c>
      <c r="D64" s="262">
        <v>4154</v>
      </c>
      <c r="E64" s="262">
        <v>493252</v>
      </c>
      <c r="F64" s="261">
        <v>497406</v>
      </c>
      <c r="G64" s="262">
        <v>3428472</v>
      </c>
      <c r="H64" s="262">
        <v>564473</v>
      </c>
      <c r="I64" s="262">
        <v>106834</v>
      </c>
      <c r="J64" s="262">
        <v>3886111</v>
      </c>
      <c r="K64" s="262">
        <v>2766009</v>
      </c>
      <c r="L64" s="262">
        <v>1226936</v>
      </c>
      <c r="M64" s="261">
        <v>3992945</v>
      </c>
      <c r="N64" s="317">
        <v>76.189590002304243</v>
      </c>
      <c r="O64" s="317">
        <v>62.099864163579831</v>
      </c>
      <c r="P64" s="317">
        <v>123.11030043092799</v>
      </c>
      <c r="Q64" s="317">
        <v>73.100989966430049</v>
      </c>
      <c r="R64" s="317">
        <v>74.316554451531474</v>
      </c>
      <c r="S64" s="317">
        <v>74.505520719524341</v>
      </c>
      <c r="T64" s="318">
        <v>74.374884368494321</v>
      </c>
      <c r="U64" s="307">
        <v>1495761</v>
      </c>
      <c r="V64" s="279">
        <v>190573</v>
      </c>
      <c r="W64" s="279">
        <v>38582</v>
      </c>
      <c r="X64" s="279">
        <v>1647752</v>
      </c>
      <c r="Y64" s="280">
        <v>1686334</v>
      </c>
      <c r="Z64" s="279">
        <v>10579135</v>
      </c>
      <c r="AA64" s="279">
        <v>2748993</v>
      </c>
      <c r="AB64" s="279">
        <v>896547</v>
      </c>
      <c r="AC64" s="279">
        <v>12431581</v>
      </c>
      <c r="AD64" s="279">
        <v>9751130</v>
      </c>
      <c r="AE64" s="279">
        <v>3576998</v>
      </c>
      <c r="AF64" s="280">
        <v>13328128</v>
      </c>
      <c r="AG64" s="308">
        <v>68.783192500772728</v>
      </c>
      <c r="AH64" s="308">
        <v>55.593996474349822</v>
      </c>
      <c r="AI64" s="308">
        <v>95.208269569964784</v>
      </c>
      <c r="AJ64" s="308">
        <v>64.29966343660773</v>
      </c>
      <c r="AK64" s="308">
        <v>67.646901305701633</v>
      </c>
      <c r="AL64" s="308">
        <v>62.622925192871008</v>
      </c>
      <c r="AM64" s="309">
        <v>66.30049570887293</v>
      </c>
    </row>
    <row r="65" spans="1:39">
      <c r="A65" s="541">
        <v>42036</v>
      </c>
      <c r="B65" s="550">
        <v>463688</v>
      </c>
      <c r="C65" s="262">
        <v>29251</v>
      </c>
      <c r="D65" s="262">
        <v>4162</v>
      </c>
      <c r="E65" s="262">
        <v>488777</v>
      </c>
      <c r="F65" s="261">
        <v>492939</v>
      </c>
      <c r="G65" s="262">
        <v>3393800</v>
      </c>
      <c r="H65" s="262">
        <v>536956</v>
      </c>
      <c r="I65" s="262">
        <v>107558</v>
      </c>
      <c r="J65" s="262">
        <v>3823198</v>
      </c>
      <c r="K65" s="262">
        <v>2715958</v>
      </c>
      <c r="L65" s="262">
        <v>1214798</v>
      </c>
      <c r="M65" s="261">
        <v>3930756</v>
      </c>
      <c r="N65" s="317">
        <v>73.927187047847795</v>
      </c>
      <c r="O65" s="317">
        <v>61.507129201829621</v>
      </c>
      <c r="P65" s="317">
        <v>111.08106669362571</v>
      </c>
      <c r="Q65" s="317">
        <v>71.417304046912832</v>
      </c>
      <c r="R65" s="317">
        <v>72.380288568005085</v>
      </c>
      <c r="S65" s="317">
        <v>72.809750940203287</v>
      </c>
      <c r="T65" s="318">
        <v>72.188866837426929</v>
      </c>
      <c r="U65" s="307">
        <v>1483387</v>
      </c>
      <c r="V65" s="279">
        <v>184169</v>
      </c>
      <c r="W65" s="279">
        <v>38216</v>
      </c>
      <c r="X65" s="279">
        <v>1629340</v>
      </c>
      <c r="Y65" s="280">
        <v>1667556</v>
      </c>
      <c r="Z65" s="279">
        <v>10427915</v>
      </c>
      <c r="AA65" s="279">
        <v>2591283</v>
      </c>
      <c r="AB65" s="279">
        <v>868145</v>
      </c>
      <c r="AC65" s="279">
        <v>12151053</v>
      </c>
      <c r="AD65" s="279">
        <v>9506689</v>
      </c>
      <c r="AE65" s="279">
        <v>3512509</v>
      </c>
      <c r="AF65" s="280">
        <v>13019198</v>
      </c>
      <c r="AG65" s="308">
        <v>66.310804294957606</v>
      </c>
      <c r="AH65" s="308">
        <v>55.270763401093681</v>
      </c>
      <c r="AI65" s="308">
        <v>91.550386688823835</v>
      </c>
      <c r="AJ65" s="308">
        <v>62.518521593834194</v>
      </c>
      <c r="AK65" s="308">
        <v>64.3050997081791</v>
      </c>
      <c r="AL65" s="308">
        <v>61.392578499057748</v>
      </c>
      <c r="AM65" s="309">
        <v>65.363380554396571</v>
      </c>
    </row>
    <row r="66" spans="1:39">
      <c r="A66" s="541">
        <v>42005</v>
      </c>
      <c r="B66" s="550">
        <v>462166</v>
      </c>
      <c r="C66" s="262">
        <v>29607</v>
      </c>
      <c r="D66" s="262">
        <v>4110</v>
      </c>
      <c r="E66" s="262">
        <v>487663</v>
      </c>
      <c r="F66" s="261">
        <v>491773</v>
      </c>
      <c r="G66" s="262">
        <v>3396477</v>
      </c>
      <c r="H66" s="262">
        <v>543976</v>
      </c>
      <c r="I66" s="262">
        <v>105412</v>
      </c>
      <c r="J66" s="262">
        <v>3835041</v>
      </c>
      <c r="K66" s="262">
        <v>2730979</v>
      </c>
      <c r="L66" s="262">
        <v>1209474</v>
      </c>
      <c r="M66" s="261">
        <v>3940453</v>
      </c>
      <c r="N66" s="317">
        <v>74.463821728368558</v>
      </c>
      <c r="O66" s="317">
        <v>61.625459234477141</v>
      </c>
      <c r="P66" s="317">
        <v>126.2004854038822</v>
      </c>
      <c r="Q66" s="317">
        <v>71.552853449919652</v>
      </c>
      <c r="R66" s="317">
        <v>72.763528877583425</v>
      </c>
      <c r="S66" s="317">
        <v>73.092126682688431</v>
      </c>
      <c r="T66" s="318">
        <v>72.86459819072104</v>
      </c>
      <c r="U66" s="307">
        <v>1477555</v>
      </c>
      <c r="V66" s="279">
        <v>183197</v>
      </c>
      <c r="W66" s="279">
        <v>37282</v>
      </c>
      <c r="X66" s="279">
        <v>1623470</v>
      </c>
      <c r="Y66" s="280">
        <v>1660752</v>
      </c>
      <c r="Z66" s="279">
        <v>10431580</v>
      </c>
      <c r="AA66" s="279">
        <v>2626697</v>
      </c>
      <c r="AB66" s="279">
        <v>848649</v>
      </c>
      <c r="AC66" s="279">
        <v>12209628</v>
      </c>
      <c r="AD66" s="279">
        <v>9559250</v>
      </c>
      <c r="AE66" s="279">
        <v>3499027</v>
      </c>
      <c r="AF66" s="280">
        <v>13058277</v>
      </c>
      <c r="AG66" s="308">
        <v>67.934862175037892</v>
      </c>
      <c r="AH66" s="308">
        <v>55.684535326836773</v>
      </c>
      <c r="AI66" s="308">
        <v>109.17641078751393</v>
      </c>
      <c r="AJ66" s="308">
        <v>63.003171314214043</v>
      </c>
      <c r="AK66" s="308">
        <v>67.092249326247156</v>
      </c>
      <c r="AL66" s="308">
        <v>61.964996498719771</v>
      </c>
      <c r="AM66" s="309">
        <v>65.732445484215461</v>
      </c>
    </row>
    <row r="67" spans="1:39">
      <c r="A67" s="541">
        <v>41974</v>
      </c>
      <c r="B67" s="550">
        <v>462739</v>
      </c>
      <c r="C67" s="262">
        <v>31606</v>
      </c>
      <c r="D67" s="262">
        <v>3739</v>
      </c>
      <c r="E67" s="262">
        <v>490606</v>
      </c>
      <c r="F67" s="261">
        <v>494345</v>
      </c>
      <c r="G67" s="262">
        <v>3405681</v>
      </c>
      <c r="H67" s="262">
        <v>565783</v>
      </c>
      <c r="I67" s="262">
        <v>101226</v>
      </c>
      <c r="J67" s="262">
        <v>3870238</v>
      </c>
      <c r="K67" s="262">
        <v>2754265</v>
      </c>
      <c r="L67" s="262">
        <v>1217199</v>
      </c>
      <c r="M67" s="261">
        <v>3971464</v>
      </c>
      <c r="N67" s="317">
        <v>73.620800674779417</v>
      </c>
      <c r="O67" s="317">
        <v>58.5996290281604</v>
      </c>
      <c r="P67" s="317">
        <v>129.63544998561844</v>
      </c>
      <c r="Q67" s="317">
        <v>70.264935573093666</v>
      </c>
      <c r="R67" s="317">
        <v>71.617174422476936</v>
      </c>
      <c r="S67" s="317">
        <v>71.852653681217078</v>
      </c>
      <c r="T67" s="318">
        <v>71.689501986443716</v>
      </c>
      <c r="U67" s="307">
        <v>1481321</v>
      </c>
      <c r="V67" s="279">
        <v>198669</v>
      </c>
      <c r="W67" s="279">
        <v>35778</v>
      </c>
      <c r="X67" s="279">
        <v>1644212</v>
      </c>
      <c r="Y67" s="280">
        <v>1679990</v>
      </c>
      <c r="Z67" s="279">
        <v>10480391</v>
      </c>
      <c r="AA67" s="279">
        <v>2759731</v>
      </c>
      <c r="AB67" s="279">
        <v>842699</v>
      </c>
      <c r="AC67" s="279">
        <v>12397423</v>
      </c>
      <c r="AD67" s="279">
        <v>9742995</v>
      </c>
      <c r="AE67" s="279">
        <v>3497127</v>
      </c>
      <c r="AF67" s="280">
        <v>13240122</v>
      </c>
      <c r="AG67" s="308">
        <v>67.173901938308958</v>
      </c>
      <c r="AH67" s="308">
        <v>52.64594889915692</v>
      </c>
      <c r="AI67" s="308">
        <v>105.47066627888188</v>
      </c>
      <c r="AJ67" s="308">
        <v>61.784080659018585</v>
      </c>
      <c r="AK67" s="308">
        <v>65.767899614893977</v>
      </c>
      <c r="AL67" s="308">
        <v>60.652909568104739</v>
      </c>
      <c r="AM67" s="309">
        <v>64.419237130394393</v>
      </c>
    </row>
    <row r="68" spans="1:39">
      <c r="A68" s="541">
        <v>41944</v>
      </c>
      <c r="B68" s="550">
        <v>460542</v>
      </c>
      <c r="C68" s="262">
        <v>31010</v>
      </c>
      <c r="D68" s="262">
        <v>3664</v>
      </c>
      <c r="E68" s="262">
        <v>487888</v>
      </c>
      <c r="F68" s="261">
        <v>491552</v>
      </c>
      <c r="G68" s="262">
        <v>3378402</v>
      </c>
      <c r="H68" s="262">
        <v>564273</v>
      </c>
      <c r="I68" s="262">
        <v>98848</v>
      </c>
      <c r="J68" s="262">
        <v>3843827</v>
      </c>
      <c r="K68" s="262">
        <v>2736304</v>
      </c>
      <c r="L68" s="262">
        <v>1206371</v>
      </c>
      <c r="M68" s="261">
        <v>3942675</v>
      </c>
      <c r="N68" s="317">
        <v>71.145960536468422</v>
      </c>
      <c r="O68" s="317">
        <v>57.842993850906858</v>
      </c>
      <c r="P68" s="317">
        <v>114.9046205003349</v>
      </c>
      <c r="Q68" s="317">
        <v>68.339948563482338</v>
      </c>
      <c r="R68" s="317">
        <v>69.234431627008661</v>
      </c>
      <c r="S68" s="317">
        <v>69.908622571252366</v>
      </c>
      <c r="T68" s="318">
        <v>69.440762486191304</v>
      </c>
      <c r="U68" s="307">
        <v>1474546</v>
      </c>
      <c r="V68" s="279">
        <v>199596</v>
      </c>
      <c r="W68" s="279">
        <v>35143</v>
      </c>
      <c r="X68" s="279">
        <v>1638999</v>
      </c>
      <c r="Y68" s="280">
        <v>1674142</v>
      </c>
      <c r="Z68" s="279">
        <v>10447135</v>
      </c>
      <c r="AA68" s="279">
        <v>2790235</v>
      </c>
      <c r="AB68" s="279">
        <v>817413</v>
      </c>
      <c r="AC68" s="279">
        <v>12419957</v>
      </c>
      <c r="AD68" s="279">
        <v>9770904</v>
      </c>
      <c r="AE68" s="279">
        <v>3466466</v>
      </c>
      <c r="AF68" s="280">
        <v>13237370</v>
      </c>
      <c r="AG68" s="308">
        <v>64.348814928138722</v>
      </c>
      <c r="AH68" s="308">
        <v>52.108448610631278</v>
      </c>
      <c r="AI68" s="308">
        <v>96.267398396028995</v>
      </c>
      <c r="AJ68" s="308">
        <v>59.859617798657204</v>
      </c>
      <c r="AK68" s="308">
        <v>63.044157521320564</v>
      </c>
      <c r="AL68" s="308">
        <v>59.04354365049511</v>
      </c>
      <c r="AM68" s="309">
        <v>62.000390162926664</v>
      </c>
    </row>
    <row r="69" spans="1:39">
      <c r="A69" s="541">
        <v>41913</v>
      </c>
      <c r="B69" s="550">
        <v>457475</v>
      </c>
      <c r="C69" s="262">
        <v>30889</v>
      </c>
      <c r="D69" s="262">
        <v>3579</v>
      </c>
      <c r="E69" s="262">
        <v>484785</v>
      </c>
      <c r="F69" s="261">
        <v>488364</v>
      </c>
      <c r="G69" s="262">
        <v>3364552</v>
      </c>
      <c r="H69" s="262">
        <v>551789</v>
      </c>
      <c r="I69" s="262">
        <v>96880</v>
      </c>
      <c r="J69" s="262">
        <v>3819461</v>
      </c>
      <c r="K69" s="262">
        <v>2715845</v>
      </c>
      <c r="L69" s="262">
        <v>1200496</v>
      </c>
      <c r="M69" s="261">
        <v>3916341</v>
      </c>
      <c r="N69" s="317">
        <v>72.41248667365744</v>
      </c>
      <c r="O69" s="317">
        <v>60.299599131070423</v>
      </c>
      <c r="P69" s="317">
        <v>123.20239032678771</v>
      </c>
      <c r="Q69" s="317">
        <v>69.656476542060645</v>
      </c>
      <c r="R69" s="317">
        <v>70.897593202960479</v>
      </c>
      <c r="S69" s="317">
        <v>70.9518854091733</v>
      </c>
      <c r="T69" s="318">
        <v>70.914238671979462</v>
      </c>
      <c r="U69" s="307">
        <v>1468925</v>
      </c>
      <c r="V69" s="279">
        <v>197813</v>
      </c>
      <c r="W69" s="279">
        <v>34111</v>
      </c>
      <c r="X69" s="279">
        <v>1632627</v>
      </c>
      <c r="Y69" s="280">
        <v>1666738</v>
      </c>
      <c r="Z69" s="279">
        <v>10473217</v>
      </c>
      <c r="AA69" s="279">
        <v>2738250</v>
      </c>
      <c r="AB69" s="279">
        <v>772574</v>
      </c>
      <c r="AC69" s="279">
        <v>12438893</v>
      </c>
      <c r="AD69" s="279">
        <v>9764537</v>
      </c>
      <c r="AE69" s="279">
        <v>3446930</v>
      </c>
      <c r="AF69" s="280">
        <v>13211467</v>
      </c>
      <c r="AG69" s="308">
        <v>66.174565055196027</v>
      </c>
      <c r="AH69" s="308">
        <v>54.068892374941065</v>
      </c>
      <c r="AI69" s="308">
        <v>103.81853346378534</v>
      </c>
      <c r="AJ69" s="308">
        <v>61.608541904602966</v>
      </c>
      <c r="AK69" s="308">
        <v>65.164681581716991</v>
      </c>
      <c r="AL69" s="308">
        <v>60.395587340343859</v>
      </c>
      <c r="AM69" s="309">
        <v>63.923539442706875</v>
      </c>
    </row>
    <row r="70" spans="1:39">
      <c r="A70" s="541">
        <v>41883</v>
      </c>
      <c r="B70" s="550">
        <v>456573</v>
      </c>
      <c r="C70" s="262">
        <v>30696</v>
      </c>
      <c r="D70" s="262">
        <v>3387</v>
      </c>
      <c r="E70" s="262">
        <v>483882</v>
      </c>
      <c r="F70" s="261">
        <v>487269</v>
      </c>
      <c r="G70" s="262">
        <v>3385173</v>
      </c>
      <c r="H70" s="262">
        <v>564131</v>
      </c>
      <c r="I70" s="262">
        <v>95998</v>
      </c>
      <c r="J70" s="262">
        <v>3853306</v>
      </c>
      <c r="K70" s="262">
        <v>2740296</v>
      </c>
      <c r="L70" s="262">
        <v>1209008</v>
      </c>
      <c r="M70" s="261">
        <v>3949304</v>
      </c>
      <c r="N70" s="317">
        <v>72.646335022102392</v>
      </c>
      <c r="O70" s="317">
        <v>58.271422625766824</v>
      </c>
      <c r="P70" s="317">
        <v>141.74289961356052</v>
      </c>
      <c r="Q70" s="317">
        <v>69.213213114684493</v>
      </c>
      <c r="R70" s="317">
        <v>70.732231912183565</v>
      </c>
      <c r="S70" s="317">
        <v>71.008177269062614</v>
      </c>
      <c r="T70" s="318">
        <v>70.81567263420996</v>
      </c>
      <c r="U70" s="307">
        <v>1466663</v>
      </c>
      <c r="V70" s="279">
        <v>197274</v>
      </c>
      <c r="W70" s="279">
        <v>32105</v>
      </c>
      <c r="X70" s="279">
        <v>1631832</v>
      </c>
      <c r="Y70" s="280">
        <v>1663937</v>
      </c>
      <c r="Z70" s="279">
        <v>10579829</v>
      </c>
      <c r="AA70" s="279">
        <v>2741768</v>
      </c>
      <c r="AB70" s="279">
        <v>741524</v>
      </c>
      <c r="AC70" s="279">
        <v>12580073</v>
      </c>
      <c r="AD70" s="279">
        <v>9856348</v>
      </c>
      <c r="AE70" s="279">
        <v>3465249</v>
      </c>
      <c r="AF70" s="280">
        <v>13321597</v>
      </c>
      <c r="AG70" s="308">
        <v>67.267354781446471</v>
      </c>
      <c r="AH70" s="308">
        <v>52.806216207310577</v>
      </c>
      <c r="AI70" s="308">
        <v>126.87393243978232</v>
      </c>
      <c r="AJ70" s="308">
        <v>61.242734912463902</v>
      </c>
      <c r="AK70" s="308">
        <v>65.994834944355432</v>
      </c>
      <c r="AL70" s="308">
        <v>60.367852037181564</v>
      </c>
      <c r="AM70" s="309">
        <v>64.558582823200595</v>
      </c>
    </row>
    <row r="71" spans="1:39">
      <c r="A71" s="541">
        <v>41852</v>
      </c>
      <c r="B71" s="550">
        <v>451809</v>
      </c>
      <c r="C71" s="262">
        <v>29748</v>
      </c>
      <c r="D71" s="262">
        <v>2059</v>
      </c>
      <c r="E71" s="262">
        <v>479498</v>
      </c>
      <c r="F71" s="261">
        <v>481557</v>
      </c>
      <c r="G71" s="262">
        <v>3328428</v>
      </c>
      <c r="H71" s="262">
        <v>548121</v>
      </c>
      <c r="I71" s="262">
        <v>94700</v>
      </c>
      <c r="J71" s="262">
        <v>3781849</v>
      </c>
      <c r="K71" s="262">
        <v>2710252</v>
      </c>
      <c r="L71" s="262">
        <v>1166297</v>
      </c>
      <c r="M71" s="261">
        <v>3876549</v>
      </c>
      <c r="N71" s="317">
        <v>70.91385156598777</v>
      </c>
      <c r="O71" s="317">
        <v>57.609001552943923</v>
      </c>
      <c r="P71" s="317">
        <v>124.0393643887332</v>
      </c>
      <c r="Q71" s="317">
        <v>67.961415443766398</v>
      </c>
      <c r="R71" s="317">
        <v>69.086312288491229</v>
      </c>
      <c r="S71" s="317">
        <v>69.664175250490445</v>
      </c>
      <c r="T71" s="318">
        <v>69.260231654147034</v>
      </c>
      <c r="U71" s="307">
        <v>1451798</v>
      </c>
      <c r="V71" s="279">
        <v>183820</v>
      </c>
      <c r="W71" s="279">
        <v>26827</v>
      </c>
      <c r="X71" s="279">
        <v>1608791</v>
      </c>
      <c r="Y71" s="280">
        <v>1635618</v>
      </c>
      <c r="Z71" s="279">
        <v>10567897</v>
      </c>
      <c r="AA71" s="279">
        <v>2644289</v>
      </c>
      <c r="AB71" s="279">
        <v>830241</v>
      </c>
      <c r="AC71" s="279">
        <v>12381945</v>
      </c>
      <c r="AD71" s="279">
        <v>9827500</v>
      </c>
      <c r="AE71" s="279">
        <v>3384686</v>
      </c>
      <c r="AF71" s="280">
        <v>13212186</v>
      </c>
      <c r="AG71" s="308">
        <v>64.621269294528005</v>
      </c>
      <c r="AH71" s="308">
        <v>52.470821562674679</v>
      </c>
      <c r="AI71" s="308">
        <v>104.45129301550728</v>
      </c>
      <c r="AJ71" s="308">
        <v>59.863475422367351</v>
      </c>
      <c r="AK71" s="308">
        <v>63.548471424790257</v>
      </c>
      <c r="AL71" s="308">
        <v>59.059115029021292</v>
      </c>
      <c r="AM71" s="309">
        <v>62.409494966538347</v>
      </c>
    </row>
    <row r="72" spans="1:39">
      <c r="A72" s="541">
        <v>41821</v>
      </c>
      <c r="B72" s="550">
        <v>451137</v>
      </c>
      <c r="C72" s="262">
        <v>28849</v>
      </c>
      <c r="D72" s="262">
        <v>2064</v>
      </c>
      <c r="E72" s="262">
        <v>477922</v>
      </c>
      <c r="F72" s="261">
        <v>479986</v>
      </c>
      <c r="G72" s="262">
        <v>3322326</v>
      </c>
      <c r="H72" s="262">
        <v>516813</v>
      </c>
      <c r="I72" s="262">
        <v>101199</v>
      </c>
      <c r="J72" s="262">
        <v>3737940</v>
      </c>
      <c r="K72" s="262">
        <v>2671503</v>
      </c>
      <c r="L72" s="262">
        <v>1167636</v>
      </c>
      <c r="M72" s="261">
        <v>3839139</v>
      </c>
      <c r="N72" s="317">
        <v>70.425723038148931</v>
      </c>
      <c r="O72" s="317">
        <v>58.09039190608113</v>
      </c>
      <c r="P72" s="317">
        <v>108.00018143427533</v>
      </c>
      <c r="Q72" s="317">
        <v>67.920732890933735</v>
      </c>
      <c r="R72" s="317">
        <v>68.625796810913926</v>
      </c>
      <c r="S72" s="317">
        <v>69.564701564889205</v>
      </c>
      <c r="T72" s="318">
        <v>68.909260333447577</v>
      </c>
      <c r="U72" s="307">
        <v>1446661</v>
      </c>
      <c r="V72" s="279">
        <v>180560</v>
      </c>
      <c r="W72" s="279">
        <v>27506</v>
      </c>
      <c r="X72" s="279">
        <v>1599715</v>
      </c>
      <c r="Y72" s="280">
        <v>1627221</v>
      </c>
      <c r="Z72" s="279">
        <v>10551110</v>
      </c>
      <c r="AA72" s="279">
        <v>2558645</v>
      </c>
      <c r="AB72" s="279">
        <v>950118</v>
      </c>
      <c r="AC72" s="279">
        <v>12159637</v>
      </c>
      <c r="AD72" s="279">
        <v>9717990</v>
      </c>
      <c r="AE72" s="279">
        <v>3391765</v>
      </c>
      <c r="AF72" s="280">
        <v>13109755</v>
      </c>
      <c r="AG72" s="308">
        <v>64.166224953875144</v>
      </c>
      <c r="AH72" s="308">
        <v>52.380588780513527</v>
      </c>
      <c r="AI72" s="308">
        <v>87.32616560683428</v>
      </c>
      <c r="AJ72" s="308">
        <v>57.93</v>
      </c>
      <c r="AK72" s="308">
        <v>63.070493813399075</v>
      </c>
      <c r="AL72" s="308">
        <v>59.00307432383935</v>
      </c>
      <c r="AM72" s="309">
        <v>59.015228260964967</v>
      </c>
    </row>
    <row r="73" spans="1:39">
      <c r="A73" s="541">
        <v>41791</v>
      </c>
      <c r="B73" s="550">
        <v>453302</v>
      </c>
      <c r="C73" s="262">
        <v>29049</v>
      </c>
      <c r="D73" s="262">
        <v>3345</v>
      </c>
      <c r="E73" s="262">
        <v>479006</v>
      </c>
      <c r="F73" s="261">
        <v>482351</v>
      </c>
      <c r="G73" s="262">
        <v>3348409</v>
      </c>
      <c r="H73" s="262">
        <v>544114</v>
      </c>
      <c r="I73" s="262">
        <v>108125</v>
      </c>
      <c r="J73" s="262">
        <v>3784398</v>
      </c>
      <c r="K73" s="262">
        <v>2706382</v>
      </c>
      <c r="L73" s="262">
        <v>1186068</v>
      </c>
      <c r="M73" s="261">
        <v>3892450</v>
      </c>
      <c r="N73" s="317">
        <v>69.006373712518752</v>
      </c>
      <c r="O73" s="317">
        <v>55.408982180939432</v>
      </c>
      <c r="P73" s="317">
        <v>126.71376376426056</v>
      </c>
      <c r="Q73" s="317">
        <v>65.864863518405883</v>
      </c>
      <c r="R73" s="317">
        <v>67.092286746543834</v>
      </c>
      <c r="S73" s="317">
        <v>67.777026844261215</v>
      </c>
      <c r="T73" s="318">
        <v>67.299373022183886</v>
      </c>
      <c r="U73" s="307">
        <v>1453553</v>
      </c>
      <c r="V73" s="279">
        <v>194211</v>
      </c>
      <c r="W73" s="279">
        <v>32010</v>
      </c>
      <c r="X73" s="279">
        <v>1615754</v>
      </c>
      <c r="Y73" s="280">
        <v>1647764</v>
      </c>
      <c r="Z73" s="279">
        <v>10603733</v>
      </c>
      <c r="AA73" s="279">
        <v>2747741</v>
      </c>
      <c r="AB73" s="279">
        <v>948739</v>
      </c>
      <c r="AC73" s="279">
        <v>12402735</v>
      </c>
      <c r="AD73" s="279">
        <v>9889679</v>
      </c>
      <c r="AE73" s="279">
        <v>3461795</v>
      </c>
      <c r="AF73" s="280">
        <v>13351474</v>
      </c>
      <c r="AG73" s="308">
        <v>63.06863720217698</v>
      </c>
      <c r="AH73" s="308">
        <v>49.72173456746313</v>
      </c>
      <c r="AI73" s="308">
        <v>101.53307328652491</v>
      </c>
      <c r="AJ73" s="308">
        <v>57.920923585813597</v>
      </c>
      <c r="AK73" s="308">
        <v>61.739380609122051</v>
      </c>
      <c r="AL73" s="308">
        <v>57.152391835668091</v>
      </c>
      <c r="AM73" s="309">
        <v>60.567571735792022</v>
      </c>
    </row>
    <row r="74" spans="1:39">
      <c r="A74" s="541">
        <v>41760</v>
      </c>
      <c r="B74" s="550">
        <v>451020</v>
      </c>
      <c r="C74" s="262">
        <v>28617</v>
      </c>
      <c r="D74" s="262">
        <v>3547</v>
      </c>
      <c r="E74" s="262">
        <v>476090</v>
      </c>
      <c r="F74" s="261">
        <v>479637</v>
      </c>
      <c r="G74" s="262">
        <v>3302821</v>
      </c>
      <c r="H74" s="262">
        <v>547179</v>
      </c>
      <c r="I74" s="262">
        <v>97381</v>
      </c>
      <c r="J74" s="262">
        <v>3752619</v>
      </c>
      <c r="K74" s="262">
        <v>2680304</v>
      </c>
      <c r="L74" s="262">
        <v>1169696</v>
      </c>
      <c r="M74" s="261">
        <v>3850000</v>
      </c>
      <c r="N74" s="317">
        <v>67.898311460104608</v>
      </c>
      <c r="O74" s="317">
        <v>55.014983517410101</v>
      </c>
      <c r="P74" s="317">
        <v>118.8047386148702</v>
      </c>
      <c r="Q74" s="317">
        <v>64.997043473653278</v>
      </c>
      <c r="R74" s="317">
        <v>66.00248685626913</v>
      </c>
      <c r="S74" s="317">
        <v>66.911691014244411</v>
      </c>
      <c r="T74" s="318">
        <v>66.278982297322571</v>
      </c>
      <c r="U74" s="307">
        <v>1444476</v>
      </c>
      <c r="V74" s="279">
        <v>192458</v>
      </c>
      <c r="W74" s="279">
        <v>33838</v>
      </c>
      <c r="X74" s="279">
        <v>1603096</v>
      </c>
      <c r="Y74" s="280">
        <v>1636934</v>
      </c>
      <c r="Z74" s="279">
        <v>10350317</v>
      </c>
      <c r="AA74" s="279">
        <v>2718241</v>
      </c>
      <c r="AB74" s="279">
        <v>824924</v>
      </c>
      <c r="AC74" s="279">
        <v>12243634</v>
      </c>
      <c r="AD74" s="279">
        <v>9696124</v>
      </c>
      <c r="AE74" s="279">
        <v>3372434</v>
      </c>
      <c r="AF74" s="280">
        <v>13068558</v>
      </c>
      <c r="AG74" s="308">
        <v>61.854042830348739</v>
      </c>
      <c r="AH74" s="308">
        <v>49.647762477955872</v>
      </c>
      <c r="AI74" s="308">
        <v>93.081965359705706</v>
      </c>
      <c r="AJ74" s="308">
        <v>57.356508633436903</v>
      </c>
      <c r="AK74" s="308">
        <v>60.54834662155934</v>
      </c>
      <c r="AL74" s="308">
        <v>56.641729937171803</v>
      </c>
      <c r="AM74" s="309">
        <v>56.641729937171803</v>
      </c>
    </row>
    <row r="75" spans="1:39">
      <c r="A75" s="541">
        <v>41730</v>
      </c>
      <c r="B75" s="550">
        <v>443507</v>
      </c>
      <c r="C75" s="262">
        <v>32722</v>
      </c>
      <c r="D75" s="262">
        <v>3607</v>
      </c>
      <c r="E75" s="262">
        <v>472622</v>
      </c>
      <c r="F75" s="261">
        <v>476229</v>
      </c>
      <c r="G75" s="262">
        <v>3271665</v>
      </c>
      <c r="H75" s="262">
        <v>544339</v>
      </c>
      <c r="I75" s="262">
        <v>96792</v>
      </c>
      <c r="J75" s="262">
        <v>3719212</v>
      </c>
      <c r="K75" s="262">
        <v>2656899</v>
      </c>
      <c r="L75" s="262">
        <v>1159105</v>
      </c>
      <c r="M75" s="261">
        <v>3816004</v>
      </c>
      <c r="N75" s="317">
        <v>67.621922750082021</v>
      </c>
      <c r="O75" s="317">
        <v>54.506160154944396</v>
      </c>
      <c r="P75" s="317">
        <v>110.45357297734149</v>
      </c>
      <c r="Q75" s="317">
        <v>64.892653929956339</v>
      </c>
      <c r="R75" s="317">
        <v>66.886466270735127</v>
      </c>
      <c r="S75" s="317">
        <v>65.583590720418059</v>
      </c>
      <c r="T75" s="318">
        <v>65.980194990944696</v>
      </c>
      <c r="U75" s="307">
        <v>1417472</v>
      </c>
      <c r="V75" s="279">
        <v>202603</v>
      </c>
      <c r="W75" s="279">
        <v>33905</v>
      </c>
      <c r="X75" s="279">
        <v>1586170</v>
      </c>
      <c r="Y75" s="280">
        <v>1620075</v>
      </c>
      <c r="Z75" s="279">
        <v>10194892</v>
      </c>
      <c r="AA75" s="279">
        <v>2673845</v>
      </c>
      <c r="AB75" s="279">
        <v>830709</v>
      </c>
      <c r="AC75" s="279">
        <v>12038028</v>
      </c>
      <c r="AD75" s="279">
        <v>9544943</v>
      </c>
      <c r="AE75" s="279">
        <v>3323794</v>
      </c>
      <c r="AF75" s="280">
        <v>12868737</v>
      </c>
      <c r="AG75" s="308">
        <v>61.497953070507236</v>
      </c>
      <c r="AH75" s="308">
        <v>49.146558323908401</v>
      </c>
      <c r="AI75" s="308">
        <v>92.468927532576146</v>
      </c>
      <c r="AJ75" s="308">
        <v>56.958223569862355</v>
      </c>
      <c r="AK75" s="308">
        <v>56.387883160067716</v>
      </c>
      <c r="AL75" s="308">
        <v>60.1478583594009</v>
      </c>
      <c r="AM75" s="309">
        <v>59.175464256606325</v>
      </c>
    </row>
    <row r="76" spans="1:39">
      <c r="A76" s="541">
        <v>41699</v>
      </c>
      <c r="B76" s="550">
        <v>442226</v>
      </c>
      <c r="C76" s="262">
        <v>30934</v>
      </c>
      <c r="D76" s="262">
        <v>3599</v>
      </c>
      <c r="E76" s="262">
        <v>469561</v>
      </c>
      <c r="F76" s="261">
        <v>473160</v>
      </c>
      <c r="G76" s="262">
        <v>3260949</v>
      </c>
      <c r="H76" s="262">
        <v>531425</v>
      </c>
      <c r="I76" s="262">
        <v>97315</v>
      </c>
      <c r="J76" s="262">
        <v>3695059</v>
      </c>
      <c r="K76" s="262">
        <v>2641876</v>
      </c>
      <c r="L76" s="262">
        <v>1150498</v>
      </c>
      <c r="M76" s="261">
        <v>3792374</v>
      </c>
      <c r="N76" s="317">
        <v>67.530527225977934</v>
      </c>
      <c r="O76" s="317">
        <v>54.327450146326051</v>
      </c>
      <c r="P76" s="317">
        <v>112.03379899173633</v>
      </c>
      <c r="Q76" s="317">
        <v>64.735240808563773</v>
      </c>
      <c r="R76" s="317">
        <v>65.494210152221214</v>
      </c>
      <c r="S76" s="317">
        <v>66.758979285365257</v>
      </c>
      <c r="T76" s="318">
        <v>65.878225335690175</v>
      </c>
      <c r="U76" s="307">
        <v>1414000</v>
      </c>
      <c r="V76" s="279">
        <v>197629</v>
      </c>
      <c r="W76" s="279">
        <v>36597</v>
      </c>
      <c r="X76" s="279">
        <v>1575032</v>
      </c>
      <c r="Y76" s="280">
        <v>1611629</v>
      </c>
      <c r="Z76" s="279">
        <v>10064437</v>
      </c>
      <c r="AA76" s="279">
        <v>2635748</v>
      </c>
      <c r="AB76" s="279">
        <v>853327</v>
      </c>
      <c r="AC76" s="279">
        <v>11846858</v>
      </c>
      <c r="AD76" s="279">
        <v>9420760</v>
      </c>
      <c r="AE76" s="279">
        <v>3279425</v>
      </c>
      <c r="AF76" s="280">
        <v>12700185</v>
      </c>
      <c r="AG76" s="308">
        <v>61.570330720214308</v>
      </c>
      <c r="AH76" s="308">
        <v>49.189943475613141</v>
      </c>
      <c r="AI76" s="308">
        <v>89.465624966147828</v>
      </c>
      <c r="AJ76" s="308">
        <v>57.183323004891108</v>
      </c>
      <c r="AK76" s="308">
        <v>60.201495193290157</v>
      </c>
      <c r="AL76" s="308">
        <v>56.44136609593275</v>
      </c>
      <c r="AM76" s="309">
        <v>59.230702379982127</v>
      </c>
    </row>
    <row r="77" spans="1:39">
      <c r="A77" s="541">
        <v>41671</v>
      </c>
      <c r="B77" s="550">
        <v>439867</v>
      </c>
      <c r="C77" s="262">
        <v>30409</v>
      </c>
      <c r="D77" s="262">
        <v>3617</v>
      </c>
      <c r="E77" s="262">
        <v>466659</v>
      </c>
      <c r="F77" s="261">
        <v>470276</v>
      </c>
      <c r="G77" s="262">
        <v>3237183</v>
      </c>
      <c r="H77" s="262">
        <v>527201</v>
      </c>
      <c r="I77" s="262">
        <v>98304</v>
      </c>
      <c r="J77" s="262">
        <v>3666080</v>
      </c>
      <c r="K77" s="262">
        <v>2626515</v>
      </c>
      <c r="L77" s="262">
        <v>1137869</v>
      </c>
      <c r="M77" s="261">
        <v>3764384</v>
      </c>
      <c r="N77" s="317">
        <v>65.819152087155459</v>
      </c>
      <c r="O77" s="317">
        <v>53.396744322469786</v>
      </c>
      <c r="P77" s="317">
        <v>101.25854400709591</v>
      </c>
      <c r="Q77" s="317">
        <v>63.377675063195511</v>
      </c>
      <c r="R77" s="317">
        <v>64.27174417335678</v>
      </c>
      <c r="S77" s="317">
        <v>63.728130326484269</v>
      </c>
      <c r="T77" s="318">
        <v>64.27174417335678</v>
      </c>
      <c r="U77" s="307">
        <v>1405041</v>
      </c>
      <c r="V77" s="279">
        <v>194286</v>
      </c>
      <c r="W77" s="279">
        <v>36420</v>
      </c>
      <c r="X77" s="279">
        <v>1562907</v>
      </c>
      <c r="Y77" s="280">
        <v>1599327</v>
      </c>
      <c r="Z77" s="279">
        <v>9917192</v>
      </c>
      <c r="AA77" s="279">
        <v>2568825</v>
      </c>
      <c r="AB77" s="279">
        <v>819824</v>
      </c>
      <c r="AC77" s="279">
        <v>11666193</v>
      </c>
      <c r="AD77" s="279">
        <v>9261560</v>
      </c>
      <c r="AE77" s="279">
        <v>3224457</v>
      </c>
      <c r="AF77" s="280">
        <v>12486017</v>
      </c>
      <c r="AG77" s="308">
        <v>59.528071915540501</v>
      </c>
      <c r="AH77" s="308">
        <v>48.733770101501975</v>
      </c>
      <c r="AI77" s="308">
        <v>85.628475020453237</v>
      </c>
      <c r="AJ77" s="308">
        <v>55.628475721708469</v>
      </c>
      <c r="AK77" s="308">
        <v>58.229810486225503</v>
      </c>
      <c r="AL77" s="308">
        <v>55.43639606801321</v>
      </c>
      <c r="AM77" s="309">
        <v>57.513479625910641</v>
      </c>
    </row>
    <row r="78" spans="1:39">
      <c r="A78" s="541">
        <v>41640</v>
      </c>
      <c r="B78" s="550">
        <v>439162</v>
      </c>
      <c r="C78" s="262">
        <v>29364</v>
      </c>
      <c r="D78" s="262">
        <v>3556</v>
      </c>
      <c r="E78" s="262">
        <v>464970</v>
      </c>
      <c r="F78" s="261">
        <v>468526</v>
      </c>
      <c r="G78" s="262">
        <v>3230931</v>
      </c>
      <c r="H78" s="262">
        <v>520124</v>
      </c>
      <c r="I78" s="262">
        <v>94954</v>
      </c>
      <c r="J78" s="262">
        <v>3656101</v>
      </c>
      <c r="K78" s="262">
        <v>2622202</v>
      </c>
      <c r="L78" s="262">
        <v>1128853</v>
      </c>
      <c r="M78" s="261">
        <v>3751055</v>
      </c>
      <c r="N78" s="317">
        <v>66.248074376000545</v>
      </c>
      <c r="O78" s="317">
        <v>53.67325075062768</v>
      </c>
      <c r="P78" s="317">
        <v>116.67756222165892</v>
      </c>
      <c r="Q78" s="317">
        <v>63.443695939188821</v>
      </c>
      <c r="R78" s="317">
        <v>114.82621633765528</v>
      </c>
      <c r="S78" s="317">
        <v>107.40292012596622</v>
      </c>
      <c r="T78" s="318">
        <v>64.692266665187262</v>
      </c>
      <c r="U78" s="307">
        <v>1403570</v>
      </c>
      <c r="V78" s="279">
        <v>190694</v>
      </c>
      <c r="W78" s="279">
        <v>36132</v>
      </c>
      <c r="X78" s="279">
        <v>1558132</v>
      </c>
      <c r="Y78" s="280">
        <v>1594264</v>
      </c>
      <c r="Z78" s="279">
        <v>9906866</v>
      </c>
      <c r="AA78" s="279">
        <v>2541092</v>
      </c>
      <c r="AB78" s="279">
        <v>809358</v>
      </c>
      <c r="AC78" s="279">
        <v>11638600</v>
      </c>
      <c r="AD78" s="279">
        <v>9246963</v>
      </c>
      <c r="AE78" s="279">
        <v>3200995</v>
      </c>
      <c r="AF78" s="280">
        <v>12447958</v>
      </c>
      <c r="AG78" s="308">
        <v>60.858856498054749</v>
      </c>
      <c r="AH78" s="308">
        <v>49.202580773342774</v>
      </c>
      <c r="AI78" s="308">
        <v>99.210371677686837</v>
      </c>
      <c r="AJ78" s="308">
        <v>56.046328699616723</v>
      </c>
      <c r="AK78" s="308">
        <v>58.208258906807103</v>
      </c>
      <c r="AL78" s="308">
        <v>52.759999800577326</v>
      </c>
      <c r="AM78" s="309">
        <v>58.70801502249347</v>
      </c>
    </row>
    <row r="79" spans="1:39">
      <c r="A79" s="541">
        <v>41609</v>
      </c>
      <c r="B79" s="550">
        <v>435214</v>
      </c>
      <c r="C79" s="262">
        <v>33935</v>
      </c>
      <c r="D79" s="262">
        <v>3512</v>
      </c>
      <c r="E79" s="262">
        <v>465637</v>
      </c>
      <c r="F79" s="261">
        <v>469149</v>
      </c>
      <c r="G79" s="262">
        <v>3185726</v>
      </c>
      <c r="H79" s="262">
        <v>544878</v>
      </c>
      <c r="I79" s="262">
        <v>91449</v>
      </c>
      <c r="J79" s="262">
        <v>3639155</v>
      </c>
      <c r="K79" s="262">
        <v>2610635</v>
      </c>
      <c r="L79" s="262">
        <v>1119969</v>
      </c>
      <c r="M79" s="261">
        <v>3730604</v>
      </c>
      <c r="N79" s="317">
        <v>65.289663377219028</v>
      </c>
      <c r="O79" s="317">
        <v>52.145842337025549</v>
      </c>
      <c r="P79" s="317">
        <v>117.72229537856033</v>
      </c>
      <c r="Q79" s="317">
        <v>62.312092993773554</v>
      </c>
      <c r="R79" s="317">
        <v>63.334224890816465</v>
      </c>
      <c r="S79" s="317">
        <v>64.192234533751588</v>
      </c>
      <c r="T79" s="318">
        <v>63.592465262252617</v>
      </c>
      <c r="U79" s="307">
        <v>1391621</v>
      </c>
      <c r="V79" s="279">
        <v>219671</v>
      </c>
      <c r="W79" s="279">
        <v>35692</v>
      </c>
      <c r="X79" s="279">
        <v>1575600</v>
      </c>
      <c r="Y79" s="280">
        <v>1611292</v>
      </c>
      <c r="Z79" s="279">
        <v>9816455</v>
      </c>
      <c r="AA79" s="279">
        <v>2667658</v>
      </c>
      <c r="AB79" s="279">
        <v>800638</v>
      </c>
      <c r="AC79" s="279">
        <v>11683475</v>
      </c>
      <c r="AD79" s="279">
        <v>9297209</v>
      </c>
      <c r="AE79" s="279">
        <v>3186904</v>
      </c>
      <c r="AF79" s="280">
        <v>12484113</v>
      </c>
      <c r="AG79" s="308">
        <v>60.136632840732226</v>
      </c>
      <c r="AH79" s="308">
        <v>47.402345857746582</v>
      </c>
      <c r="AI79" s="308">
        <v>96.250009825179731</v>
      </c>
      <c r="AJ79" s="308">
        <v>55.144292905608687</v>
      </c>
      <c r="AK79" s="308">
        <v>58.743906467966276</v>
      </c>
      <c r="AL79" s="308">
        <v>54.629169324857614</v>
      </c>
      <c r="AM79" s="309">
        <v>57.693085416714801</v>
      </c>
    </row>
    <row r="80" spans="1:39">
      <c r="A80" s="541">
        <v>41579</v>
      </c>
      <c r="B80" s="550">
        <v>444717</v>
      </c>
      <c r="C80" s="262">
        <v>22433</v>
      </c>
      <c r="D80" s="262">
        <v>3495</v>
      </c>
      <c r="E80" s="262">
        <v>463655</v>
      </c>
      <c r="F80" s="261">
        <v>467150</v>
      </c>
      <c r="G80" s="262">
        <v>3227310</v>
      </c>
      <c r="H80" s="262">
        <v>492708</v>
      </c>
      <c r="I80" s="262">
        <v>91092</v>
      </c>
      <c r="J80" s="262">
        <v>3628926</v>
      </c>
      <c r="K80" s="262">
        <v>2614005</v>
      </c>
      <c r="L80" s="262">
        <v>1106013</v>
      </c>
      <c r="M80" s="261">
        <v>3720018</v>
      </c>
      <c r="N80" s="317">
        <v>63.124535051722134</v>
      </c>
      <c r="O80" s="317">
        <v>51.664963332596614</v>
      </c>
      <c r="P80" s="317">
        <v>106.40585131209598</v>
      </c>
      <c r="Q80" s="317">
        <v>60.62651037260607</v>
      </c>
      <c r="R80" s="317">
        <v>61.303424578010329</v>
      </c>
      <c r="S80" s="317">
        <v>62.532022591505765</v>
      </c>
      <c r="T80" s="318">
        <v>61.671388937183174</v>
      </c>
      <c r="U80" s="307">
        <v>1409075</v>
      </c>
      <c r="V80" s="279">
        <v>199744</v>
      </c>
      <c r="W80" s="279">
        <v>35465</v>
      </c>
      <c r="X80" s="279">
        <v>1573354</v>
      </c>
      <c r="Y80" s="280">
        <v>1608819</v>
      </c>
      <c r="Z80" s="279">
        <v>9906441</v>
      </c>
      <c r="AA80" s="279">
        <v>2651184</v>
      </c>
      <c r="AB80" s="279">
        <v>790528</v>
      </c>
      <c r="AC80" s="279">
        <v>11767097</v>
      </c>
      <c r="AD80" s="279">
        <v>9390216</v>
      </c>
      <c r="AE80" s="279">
        <v>3167409</v>
      </c>
      <c r="AF80" s="280">
        <v>12557625</v>
      </c>
      <c r="AG80" s="308">
        <v>57.683782463776843</v>
      </c>
      <c r="AH80" s="308">
        <v>46.556288879870358</v>
      </c>
      <c r="AI80" s="308">
        <v>88.280291720699537</v>
      </c>
      <c r="AJ80" s="308">
        <v>53.400265710695606</v>
      </c>
      <c r="AK80" s="308">
        <v>56.279152789052233</v>
      </c>
      <c r="AL80" s="308">
        <v>53.250380394724885</v>
      </c>
      <c r="AM80" s="309">
        <v>55.515285028133626</v>
      </c>
    </row>
    <row r="81" spans="1:39">
      <c r="A81" s="541">
        <v>41548</v>
      </c>
      <c r="B81" s="550">
        <v>433421</v>
      </c>
      <c r="C81" s="262">
        <v>28877</v>
      </c>
      <c r="D81" s="262">
        <v>3508</v>
      </c>
      <c r="E81" s="262">
        <v>458790</v>
      </c>
      <c r="F81" s="261">
        <v>462298</v>
      </c>
      <c r="G81" s="262">
        <v>3181853</v>
      </c>
      <c r="H81" s="262">
        <v>479240</v>
      </c>
      <c r="I81" s="262">
        <v>94118</v>
      </c>
      <c r="J81" s="262">
        <v>3566975</v>
      </c>
      <c r="K81" s="262">
        <v>2567182</v>
      </c>
      <c r="L81" s="262">
        <v>1093911</v>
      </c>
      <c r="M81" s="261">
        <v>3661093</v>
      </c>
      <c r="N81" s="317">
        <v>64.395597544168496</v>
      </c>
      <c r="O81" s="317">
        <v>53.740126917912555</v>
      </c>
      <c r="P81" s="317">
        <v>111.65618259858375</v>
      </c>
      <c r="Q81" s="317">
        <v>61.899504656727949</v>
      </c>
      <c r="R81" s="317">
        <v>62.914408486430318</v>
      </c>
      <c r="S81" s="317">
        <v>63.515759275824372</v>
      </c>
      <c r="T81" s="318">
        <v>63.094441885097218</v>
      </c>
      <c r="U81" s="307">
        <v>1391957</v>
      </c>
      <c r="V81" s="279">
        <v>202011</v>
      </c>
      <c r="W81" s="279">
        <v>35393</v>
      </c>
      <c r="X81" s="279">
        <v>1558575</v>
      </c>
      <c r="Y81" s="280">
        <v>1593968</v>
      </c>
      <c r="Z81" s="279">
        <v>9851296</v>
      </c>
      <c r="AA81" s="279">
        <v>2561702</v>
      </c>
      <c r="AB81" s="279">
        <v>747175</v>
      </c>
      <c r="AC81" s="279">
        <v>11665823</v>
      </c>
      <c r="AD81" s="279">
        <v>9278608</v>
      </c>
      <c r="AE81" s="279">
        <v>3134390</v>
      </c>
      <c r="AF81" s="280">
        <v>12412998</v>
      </c>
      <c r="AG81" s="308">
        <v>59.742185752387435</v>
      </c>
      <c r="AH81" s="308">
        <v>48.31426569005199</v>
      </c>
      <c r="AI81" s="308">
        <v>96.433945931205599</v>
      </c>
      <c r="AJ81" s="308">
        <v>55.259319257940895</v>
      </c>
      <c r="AK81" s="308">
        <v>58.588116336059748</v>
      </c>
      <c r="AL81" s="308">
        <v>54.62152117687404</v>
      </c>
      <c r="AM81" s="309">
        <v>57.589855981600927</v>
      </c>
    </row>
    <row r="82" spans="1:39">
      <c r="A82" s="541">
        <v>41518</v>
      </c>
      <c r="B82" s="550">
        <v>433091</v>
      </c>
      <c r="C82" s="262">
        <v>29443</v>
      </c>
      <c r="D82" s="262">
        <v>3428</v>
      </c>
      <c r="E82" s="262">
        <v>459106</v>
      </c>
      <c r="F82" s="261">
        <v>462534</v>
      </c>
      <c r="G82" s="262">
        <v>3186739</v>
      </c>
      <c r="H82" s="262">
        <v>522324</v>
      </c>
      <c r="I82" s="262">
        <v>98611</v>
      </c>
      <c r="J82" s="262">
        <v>3610452</v>
      </c>
      <c r="K82" s="262">
        <v>2608030</v>
      </c>
      <c r="L82" s="262">
        <v>1101033</v>
      </c>
      <c r="M82" s="261">
        <v>3709063</v>
      </c>
      <c r="N82" s="317">
        <v>64.271224578648699</v>
      </c>
      <c r="O82" s="317">
        <v>51.887376742286079</v>
      </c>
      <c r="P82" s="317">
        <v>122.01915005005264</v>
      </c>
      <c r="Q82" s="317">
        <v>61.224308451354943</v>
      </c>
      <c r="R82" s="317">
        <v>62.428895394219765</v>
      </c>
      <c r="S82" s="317">
        <v>63.366363520351555</v>
      </c>
      <c r="T82" s="318">
        <v>62.705418142765552</v>
      </c>
      <c r="U82" s="307">
        <v>1392753</v>
      </c>
      <c r="V82" s="279">
        <v>204497</v>
      </c>
      <c r="W82" s="279">
        <v>36678</v>
      </c>
      <c r="X82" s="279">
        <v>1560572</v>
      </c>
      <c r="Y82" s="280">
        <v>1597250</v>
      </c>
      <c r="Z82" s="279">
        <v>10026880</v>
      </c>
      <c r="AA82" s="279">
        <v>2652499</v>
      </c>
      <c r="AB82" s="279">
        <v>798993</v>
      </c>
      <c r="AC82" s="279">
        <v>11880386</v>
      </c>
      <c r="AD82" s="279">
        <v>9498397</v>
      </c>
      <c r="AE82" s="279">
        <v>3180982</v>
      </c>
      <c r="AF82" s="280">
        <v>12679379</v>
      </c>
      <c r="AG82" s="308">
        <v>59.923323722282241</v>
      </c>
      <c r="AH82" s="308">
        <v>47.173339593986483</v>
      </c>
      <c r="AI82" s="308">
        <v>107.48739249534087</v>
      </c>
      <c r="AJ82" s="308">
        <v>54.367136655325908</v>
      </c>
      <c r="AK82" s="308">
        <v>58.536114601095512</v>
      </c>
      <c r="AL82" s="308">
        <v>58.536114601095512</v>
      </c>
      <c r="AM82" s="309">
        <v>57.496276521238912</v>
      </c>
    </row>
    <row r="83" spans="1:39">
      <c r="A83" s="541">
        <v>41487</v>
      </c>
      <c r="B83" s="550">
        <v>428535</v>
      </c>
      <c r="C83" s="262">
        <v>29161</v>
      </c>
      <c r="D83" s="262">
        <v>2240</v>
      </c>
      <c r="E83" s="262">
        <v>455456</v>
      </c>
      <c r="F83" s="261">
        <v>457696</v>
      </c>
      <c r="G83" s="262">
        <v>3156293</v>
      </c>
      <c r="H83" s="262">
        <v>499649</v>
      </c>
      <c r="I83" s="262">
        <v>103566</v>
      </c>
      <c r="J83" s="262">
        <v>3552376</v>
      </c>
      <c r="K83" s="262">
        <v>2578552</v>
      </c>
      <c r="L83" s="262">
        <v>1077390</v>
      </c>
      <c r="M83" s="261">
        <v>3655942</v>
      </c>
      <c r="N83" s="317">
        <v>63.278117038797213</v>
      </c>
      <c r="O83" s="317">
        <v>52.558818938226018</v>
      </c>
      <c r="P83" s="317">
        <v>109.79875917877095</v>
      </c>
      <c r="Q83" s="317">
        <v>60.676149403923226</v>
      </c>
      <c r="R83" s="317">
        <v>61.754411862336248</v>
      </c>
      <c r="S83" s="317">
        <v>62.536720519504215</v>
      </c>
      <c r="T83" s="318">
        <v>61.985186590405092</v>
      </c>
      <c r="U83" s="307">
        <v>1378625</v>
      </c>
      <c r="V83" s="279">
        <v>191733</v>
      </c>
      <c r="W83" s="279">
        <v>32612</v>
      </c>
      <c r="X83" s="279">
        <v>1537746</v>
      </c>
      <c r="Y83" s="280">
        <v>1570358</v>
      </c>
      <c r="Z83" s="279">
        <v>10007144</v>
      </c>
      <c r="AA83" s="279">
        <v>2535498</v>
      </c>
      <c r="AB83" s="279">
        <v>898853</v>
      </c>
      <c r="AC83" s="279">
        <v>11643789</v>
      </c>
      <c r="AD83" s="279">
        <v>9420470</v>
      </c>
      <c r="AE83" s="279">
        <v>3122172</v>
      </c>
      <c r="AF83" s="280">
        <v>12542642</v>
      </c>
      <c r="AG83" s="308">
        <v>58.744763637711031</v>
      </c>
      <c r="AH83" s="308">
        <v>47.877954590588807</v>
      </c>
      <c r="AI83" s="308">
        <v>93.643755839931273</v>
      </c>
      <c r="AJ83" s="308">
        <v>54.153750466312474</v>
      </c>
      <c r="AK83" s="308">
        <v>57.680643557535639</v>
      </c>
      <c r="AL83" s="308">
        <v>53.941140074941231</v>
      </c>
      <c r="AM83" s="309">
        <v>56.755160909297516</v>
      </c>
    </row>
    <row r="84" spans="1:39">
      <c r="A84" s="541">
        <v>41456</v>
      </c>
      <c r="B84" s="550">
        <v>427979</v>
      </c>
      <c r="C84" s="262">
        <v>27008</v>
      </c>
      <c r="D84" s="262">
        <v>2162</v>
      </c>
      <c r="E84" s="262">
        <v>452825</v>
      </c>
      <c r="F84" s="261">
        <v>454987</v>
      </c>
      <c r="G84" s="262">
        <v>3179119</v>
      </c>
      <c r="H84" s="262">
        <v>494203</v>
      </c>
      <c r="I84" s="262">
        <v>102293</v>
      </c>
      <c r="J84" s="262">
        <v>3571029</v>
      </c>
      <c r="K84" s="262">
        <v>2590570</v>
      </c>
      <c r="L84" s="262">
        <v>1082752</v>
      </c>
      <c r="M84" s="261">
        <v>3673322</v>
      </c>
      <c r="N84" s="317">
        <v>62.483493268285912</v>
      </c>
      <c r="O84" s="317">
        <v>50.73861742400122</v>
      </c>
      <c r="P84" s="317">
        <v>96.195629756897503</v>
      </c>
      <c r="Q84" s="317">
        <v>60.119433832882969</v>
      </c>
      <c r="R84" s="317">
        <v>60.485865060887846</v>
      </c>
      <c r="S84" s="317">
        <v>62.413867153582473</v>
      </c>
      <c r="T84" s="318">
        <v>61.0538347135872</v>
      </c>
      <c r="U84" s="307">
        <v>1374342</v>
      </c>
      <c r="V84" s="279">
        <v>180065</v>
      </c>
      <c r="W84" s="279">
        <v>32170</v>
      </c>
      <c r="X84" s="279">
        <v>1522237</v>
      </c>
      <c r="Y84" s="280">
        <v>1554407</v>
      </c>
      <c r="Z84" s="279">
        <v>10093214</v>
      </c>
      <c r="AA84" s="279">
        <v>2522053</v>
      </c>
      <c r="AB84" s="279">
        <v>972608</v>
      </c>
      <c r="AC84" s="279">
        <v>11642659</v>
      </c>
      <c r="AD84" s="279">
        <v>9446604</v>
      </c>
      <c r="AE84" s="279">
        <v>3168663</v>
      </c>
      <c r="AF84" s="280">
        <v>12615267</v>
      </c>
      <c r="AG84" s="308">
        <v>56.603877403338849</v>
      </c>
      <c r="AH84" s="308">
        <v>46.109012427012047</v>
      </c>
      <c r="AI84" s="308">
        <v>73.444298556958032</v>
      </c>
      <c r="AJ84" s="308">
        <v>53.20478852300289</v>
      </c>
      <c r="AK84" s="308">
        <v>55.290231893856273</v>
      </c>
      <c r="AL84" s="308">
        <v>52.80713093293474</v>
      </c>
      <c r="AM84" s="309">
        <v>54.671329005677777</v>
      </c>
    </row>
    <row r="85" spans="1:39">
      <c r="A85" s="541">
        <v>41426</v>
      </c>
      <c r="B85" s="550">
        <v>436035</v>
      </c>
      <c r="C85" s="262">
        <v>25882</v>
      </c>
      <c r="D85" s="262">
        <v>3236</v>
      </c>
      <c r="E85" s="262">
        <v>458681</v>
      </c>
      <c r="F85" s="261">
        <v>461917</v>
      </c>
      <c r="G85" s="262">
        <v>3176751</v>
      </c>
      <c r="H85" s="262">
        <v>494362</v>
      </c>
      <c r="I85" s="262">
        <v>89811</v>
      </c>
      <c r="J85" s="262">
        <v>3581302</v>
      </c>
      <c r="K85" s="262">
        <v>2580364</v>
      </c>
      <c r="L85" s="262">
        <v>1090749</v>
      </c>
      <c r="M85" s="261">
        <v>3671113</v>
      </c>
      <c r="N85" s="317">
        <v>61.349192002755643</v>
      </c>
      <c r="O85" s="317">
        <v>49.502982905239456</v>
      </c>
      <c r="P85" s="317">
        <v>97.87733035159944</v>
      </c>
      <c r="Q85" s="317">
        <v>59.074196660162592</v>
      </c>
      <c r="R85" s="317">
        <v>59.245109885072878</v>
      </c>
      <c r="S85" s="317">
        <v>61.351070679547249</v>
      </c>
      <c r="T85" s="318">
        <v>59.870397184399479</v>
      </c>
      <c r="U85" s="307">
        <v>1389312</v>
      </c>
      <c r="V85" s="279">
        <v>197472</v>
      </c>
      <c r="W85" s="279">
        <v>33985</v>
      </c>
      <c r="X85" s="279">
        <v>1552799</v>
      </c>
      <c r="Y85" s="280">
        <v>1586784</v>
      </c>
      <c r="Z85" s="279">
        <v>9947161</v>
      </c>
      <c r="AA85" s="279">
        <v>2614092</v>
      </c>
      <c r="AB85" s="279">
        <v>848902</v>
      </c>
      <c r="AC85" s="279">
        <v>11712351</v>
      </c>
      <c r="AD85" s="279">
        <v>9383799</v>
      </c>
      <c r="AE85" s="279">
        <v>3177454</v>
      </c>
      <c r="AF85" s="280">
        <v>12561253</v>
      </c>
      <c r="AG85" s="308">
        <v>55.895926063056145</v>
      </c>
      <c r="AH85" s="308">
        <v>44.84861844182506</v>
      </c>
      <c r="AI85" s="308">
        <v>80.695634732113305</v>
      </c>
      <c r="AJ85" s="308">
        <v>52.108173880962617</v>
      </c>
      <c r="AK85" s="308">
        <v>54.425618369789554</v>
      </c>
      <c r="AL85" s="308">
        <v>51.905516280998107</v>
      </c>
      <c r="AM85" s="309">
        <v>53.794112758901711</v>
      </c>
    </row>
    <row r="86" spans="1:39">
      <c r="A86" s="541">
        <v>41395</v>
      </c>
      <c r="B86" s="550">
        <v>435188</v>
      </c>
      <c r="C86" s="262">
        <v>26211</v>
      </c>
      <c r="D86" s="262">
        <v>3393</v>
      </c>
      <c r="E86" s="262">
        <v>458006</v>
      </c>
      <c r="F86" s="261">
        <v>461399</v>
      </c>
      <c r="G86" s="262">
        <v>3144812</v>
      </c>
      <c r="H86" s="262">
        <v>498051</v>
      </c>
      <c r="I86" s="262">
        <v>75624</v>
      </c>
      <c r="J86" s="262">
        <v>3567239</v>
      </c>
      <c r="K86" s="262">
        <v>2560754</v>
      </c>
      <c r="L86" s="262">
        <v>1082109</v>
      </c>
      <c r="M86" s="261">
        <v>3642863</v>
      </c>
      <c r="N86" s="317">
        <v>60.162292255767234</v>
      </c>
      <c r="O86" s="317">
        <v>49.302045025282183</v>
      </c>
      <c r="P86" s="317">
        <v>88.03351053226848</v>
      </c>
      <c r="Q86" s="317">
        <v>58.246845094613974</v>
      </c>
      <c r="R86" s="317">
        <v>58.063127014417098</v>
      </c>
      <c r="S86" s="317">
        <v>60.558406496586315</v>
      </c>
      <c r="T86" s="318">
        <v>58.80907452844248</v>
      </c>
      <c r="U86" s="307">
        <v>1384460</v>
      </c>
      <c r="V86" s="279">
        <v>195718</v>
      </c>
      <c r="W86" s="279">
        <v>35875</v>
      </c>
      <c r="X86" s="279">
        <v>1544303</v>
      </c>
      <c r="Y86" s="280">
        <v>1580178</v>
      </c>
      <c r="Z86" s="279">
        <v>9765404</v>
      </c>
      <c r="AA86" s="279">
        <v>2588667</v>
      </c>
      <c r="AB86" s="279">
        <v>748267</v>
      </c>
      <c r="AC86" s="279">
        <v>11605804</v>
      </c>
      <c r="AD86" s="279">
        <v>9237421</v>
      </c>
      <c r="AE86" s="279">
        <v>3116650</v>
      </c>
      <c r="AF86" s="280">
        <v>12354071</v>
      </c>
      <c r="AG86" s="308">
        <v>54.693404155926551</v>
      </c>
      <c r="AH86" s="308">
        <v>44.757928380888622</v>
      </c>
      <c r="AI86" s="308">
        <v>75.214591341378551</v>
      </c>
      <c r="AJ86" s="308">
        <v>51.378555634884187</v>
      </c>
      <c r="AK86" s="308">
        <v>53.260234989411785</v>
      </c>
      <c r="AL86" s="308">
        <v>51.411227786004858</v>
      </c>
      <c r="AM86" s="309">
        <v>52.792249368264905</v>
      </c>
    </row>
    <row r="87" spans="1:39">
      <c r="A87" s="541">
        <v>41365</v>
      </c>
      <c r="B87" s="550">
        <v>433307</v>
      </c>
      <c r="C87" s="262">
        <v>25571</v>
      </c>
      <c r="D87" s="262">
        <v>3693</v>
      </c>
      <c r="E87" s="262">
        <v>455185</v>
      </c>
      <c r="F87" s="261">
        <v>458878</v>
      </c>
      <c r="G87" s="262">
        <v>3151135</v>
      </c>
      <c r="H87" s="262">
        <v>485268</v>
      </c>
      <c r="I87" s="262">
        <v>102703</v>
      </c>
      <c r="J87" s="262">
        <v>3533700</v>
      </c>
      <c r="K87" s="262">
        <v>2561721</v>
      </c>
      <c r="L87" s="262">
        <v>1074682</v>
      </c>
      <c r="M87" s="261">
        <v>3636403</v>
      </c>
      <c r="N87" s="317">
        <v>60.766761156565096</v>
      </c>
      <c r="O87" s="317">
        <v>49.05310416457548</v>
      </c>
      <c r="P87" s="317">
        <v>103.37527832222064</v>
      </c>
      <c r="Q87" s="317">
        <v>58.128304393593758</v>
      </c>
      <c r="R87" s="317">
        <v>58.740308793435211</v>
      </c>
      <c r="S87" s="317">
        <v>60.786498686670463</v>
      </c>
      <c r="T87" s="318">
        <v>59.349118503940453</v>
      </c>
      <c r="U87" s="307">
        <v>1375795</v>
      </c>
      <c r="V87" s="279">
        <v>189537</v>
      </c>
      <c r="W87" s="279">
        <v>39333</v>
      </c>
      <c r="X87" s="279">
        <v>1525999</v>
      </c>
      <c r="Y87" s="280">
        <v>1565332</v>
      </c>
      <c r="Z87" s="279">
        <v>9759393</v>
      </c>
      <c r="AA87" s="279">
        <v>2503029</v>
      </c>
      <c r="AB87" s="279">
        <v>887367</v>
      </c>
      <c r="AC87" s="279">
        <v>11375055</v>
      </c>
      <c r="AD87" s="279">
        <v>9176611</v>
      </c>
      <c r="AE87" s="279">
        <v>3085811</v>
      </c>
      <c r="AF87" s="280">
        <v>12262422</v>
      </c>
      <c r="AG87" s="308">
        <v>55.451773300707742</v>
      </c>
      <c r="AH87" s="308">
        <v>44.546854453816835</v>
      </c>
      <c r="AI87" s="308">
        <v>84.530987574592771</v>
      </c>
      <c r="AJ87" s="308">
        <v>51.025471867477691</v>
      </c>
      <c r="AK87" s="308">
        <v>54.061966157952</v>
      </c>
      <c r="AL87" s="308">
        <v>51.51314666734293</v>
      </c>
      <c r="AM87" s="309">
        <v>53.418738387058077</v>
      </c>
    </row>
    <row r="88" spans="1:39">
      <c r="A88" s="541">
        <v>41334</v>
      </c>
      <c r="B88" s="550">
        <v>430901</v>
      </c>
      <c r="C88" s="262">
        <v>25022</v>
      </c>
      <c r="D88" s="262">
        <v>3650</v>
      </c>
      <c r="E88" s="262">
        <v>452273</v>
      </c>
      <c r="F88" s="261">
        <v>455923</v>
      </c>
      <c r="G88" s="262">
        <v>3137660</v>
      </c>
      <c r="H88" s="262">
        <v>471923</v>
      </c>
      <c r="I88" s="262">
        <v>100087</v>
      </c>
      <c r="J88" s="262">
        <v>3509496</v>
      </c>
      <c r="K88" s="262">
        <v>2542917</v>
      </c>
      <c r="L88" s="262">
        <v>1066666</v>
      </c>
      <c r="M88" s="261">
        <v>3609583</v>
      </c>
      <c r="N88" s="317">
        <v>60.790518342793092</v>
      </c>
      <c r="O88" s="317">
        <v>48.527794584821564</v>
      </c>
      <c r="P88" s="317">
        <v>103.48476069260207</v>
      </c>
      <c r="Q88" s="317">
        <v>58.125006260026645</v>
      </c>
      <c r="R88" s="317">
        <v>58.673539249341488</v>
      </c>
      <c r="S88" s="317">
        <v>60.82698670362776</v>
      </c>
      <c r="T88" s="318">
        <v>59.312357990146126</v>
      </c>
      <c r="U88" s="307">
        <v>1363692</v>
      </c>
      <c r="V88" s="279">
        <v>184180</v>
      </c>
      <c r="W88" s="279">
        <v>39220</v>
      </c>
      <c r="X88" s="279">
        <v>1508652</v>
      </c>
      <c r="Y88" s="280">
        <v>1547872</v>
      </c>
      <c r="Z88" s="279">
        <v>9625254</v>
      </c>
      <c r="AA88" s="279">
        <v>2405596</v>
      </c>
      <c r="AB88" s="279">
        <v>882589</v>
      </c>
      <c r="AC88" s="279">
        <v>11148261</v>
      </c>
      <c r="AD88" s="279">
        <v>8986350</v>
      </c>
      <c r="AE88" s="279">
        <v>3044500</v>
      </c>
      <c r="AF88" s="280">
        <v>12030850</v>
      </c>
      <c r="AG88" s="308">
        <v>55.554397815519387</v>
      </c>
      <c r="AH88" s="308">
        <v>44.411861728263901</v>
      </c>
      <c r="AI88" s="308">
        <v>80.233361619069044</v>
      </c>
      <c r="AJ88" s="308">
        <v>51.417643519927665</v>
      </c>
      <c r="AK88" s="308">
        <v>54.150060309874142</v>
      </c>
      <c r="AL88" s="308">
        <v>51.662311560184051</v>
      </c>
      <c r="AM88" s="309">
        <v>53.520819077891929</v>
      </c>
    </row>
    <row r="89" spans="1:39">
      <c r="A89" s="541">
        <v>41306</v>
      </c>
      <c r="B89" s="550">
        <v>426395</v>
      </c>
      <c r="C89" s="262">
        <v>24488</v>
      </c>
      <c r="D89" s="262">
        <v>3636</v>
      </c>
      <c r="E89" s="262">
        <v>447247</v>
      </c>
      <c r="F89" s="261">
        <v>450883</v>
      </c>
      <c r="G89" s="262">
        <v>3089901</v>
      </c>
      <c r="H89" s="262">
        <v>458511</v>
      </c>
      <c r="I89" s="262">
        <v>100518</v>
      </c>
      <c r="J89" s="262">
        <v>3447894</v>
      </c>
      <c r="K89" s="262">
        <v>2499504</v>
      </c>
      <c r="L89" s="262">
        <v>1048908</v>
      </c>
      <c r="M89" s="261">
        <v>3548412</v>
      </c>
      <c r="N89" s="317">
        <v>59.120619477296131</v>
      </c>
      <c r="O89" s="317">
        <v>47.942227215323676</v>
      </c>
      <c r="P89" s="317">
        <v>91.541908964921205</v>
      </c>
      <c r="Q89" s="317">
        <v>56.904803942281198</v>
      </c>
      <c r="R89" s="317">
        <v>57.08684155462452</v>
      </c>
      <c r="S89" s="317">
        <v>59.510932246947718</v>
      </c>
      <c r="T89" s="318">
        <v>57.80410238655594</v>
      </c>
      <c r="U89" s="307">
        <v>1349355</v>
      </c>
      <c r="V89" s="279">
        <v>179144</v>
      </c>
      <c r="W89" s="279">
        <v>38970</v>
      </c>
      <c r="X89" s="279">
        <v>1489529</v>
      </c>
      <c r="Y89" s="280">
        <v>1528499</v>
      </c>
      <c r="Z89" s="279">
        <v>9471953</v>
      </c>
      <c r="AA89" s="279">
        <v>2276089</v>
      </c>
      <c r="AB89" s="279">
        <v>871807</v>
      </c>
      <c r="AC89" s="279">
        <v>10876235</v>
      </c>
      <c r="AD89" s="279">
        <v>8762222</v>
      </c>
      <c r="AE89" s="279">
        <v>2985820</v>
      </c>
      <c r="AF89" s="280">
        <v>11748042</v>
      </c>
      <c r="AG89" s="308">
        <v>53.449757083061968</v>
      </c>
      <c r="AH89" s="308">
        <v>43.81258667773151</v>
      </c>
      <c r="AI89" s="308">
        <v>73.774118205514441</v>
      </c>
      <c r="AJ89" s="308">
        <v>50.02346504506162</v>
      </c>
      <c r="AK89" s="308">
        <v>52.136717824707411</v>
      </c>
      <c r="AL89" s="308">
        <v>50.563159042348836</v>
      </c>
      <c r="AM89" s="309">
        <v>51.739921287769732</v>
      </c>
    </row>
    <row r="90" spans="1:39">
      <c r="A90" s="541">
        <v>41275</v>
      </c>
      <c r="B90" s="550">
        <v>421478</v>
      </c>
      <c r="C90" s="262">
        <v>26783</v>
      </c>
      <c r="D90" s="262">
        <v>3632</v>
      </c>
      <c r="E90" s="262">
        <v>444629</v>
      </c>
      <c r="F90" s="261">
        <v>448261</v>
      </c>
      <c r="G90" s="262">
        <v>3076732</v>
      </c>
      <c r="H90" s="262">
        <v>465046</v>
      </c>
      <c r="I90" s="262">
        <v>98971</v>
      </c>
      <c r="J90" s="262">
        <v>3442807</v>
      </c>
      <c r="K90" s="262">
        <v>2495113</v>
      </c>
      <c r="L90" s="262">
        <v>1046665</v>
      </c>
      <c r="M90" s="261">
        <v>3541778</v>
      </c>
      <c r="N90" s="317">
        <v>59.621512452898017</v>
      </c>
      <c r="O90" s="317">
        <v>47.990195185471109</v>
      </c>
      <c r="P90" s="317">
        <v>107.12698723362099</v>
      </c>
      <c r="Q90" s="317">
        <v>56.960716966058463</v>
      </c>
      <c r="R90" s="317">
        <v>57.625548080877479</v>
      </c>
      <c r="S90" s="317">
        <v>59.788805883823258</v>
      </c>
      <c r="T90" s="318">
        <v>58.264695445020457</v>
      </c>
      <c r="U90" s="307">
        <v>1341280</v>
      </c>
      <c r="V90" s="279">
        <v>180978</v>
      </c>
      <c r="W90" s="279">
        <v>38915</v>
      </c>
      <c r="X90" s="279">
        <v>1483343</v>
      </c>
      <c r="Y90" s="280">
        <v>1522258</v>
      </c>
      <c r="Z90" s="279">
        <v>9490289</v>
      </c>
      <c r="AA90" s="279">
        <v>2327826</v>
      </c>
      <c r="AB90" s="279">
        <v>873071</v>
      </c>
      <c r="AC90" s="279">
        <v>10945044</v>
      </c>
      <c r="AD90" s="279">
        <v>8822428</v>
      </c>
      <c r="AE90" s="279">
        <v>2995687</v>
      </c>
      <c r="AF90" s="280">
        <v>11818115</v>
      </c>
      <c r="AG90" s="308">
        <v>54.811565685424121</v>
      </c>
      <c r="AH90" s="308">
        <v>44.186341882262099</v>
      </c>
      <c r="AI90" s="308">
        <v>86.470813822768392</v>
      </c>
      <c r="AJ90" s="308">
        <v>50.336579171619569</v>
      </c>
      <c r="AK90" s="308">
        <v>53.580932733325554</v>
      </c>
      <c r="AL90" s="308">
        <v>51.008710421686274</v>
      </c>
      <c r="AM90" s="309">
        <v>52.93404215421512</v>
      </c>
    </row>
    <row r="91" spans="1:39">
      <c r="A91" s="541">
        <v>41244</v>
      </c>
      <c r="B91" s="550">
        <v>420949</v>
      </c>
      <c r="C91" s="262">
        <v>27824</v>
      </c>
      <c r="D91" s="262">
        <v>3685</v>
      </c>
      <c r="E91" s="262">
        <v>445088</v>
      </c>
      <c r="F91" s="261">
        <v>448773</v>
      </c>
      <c r="G91" s="262">
        <v>3063024</v>
      </c>
      <c r="H91" s="262">
        <v>475836</v>
      </c>
      <c r="I91" s="262">
        <v>97377</v>
      </c>
      <c r="J91" s="262">
        <v>3441483</v>
      </c>
      <c r="K91" s="262">
        <v>2496526</v>
      </c>
      <c r="L91" s="262">
        <v>1042334</v>
      </c>
      <c r="M91" s="261">
        <v>3538860</v>
      </c>
      <c r="N91" s="317">
        <v>59.50051997929063</v>
      </c>
      <c r="O91" s="317">
        <v>46.093302435950747</v>
      </c>
      <c r="P91" s="317">
        <v>104.68527277812385</v>
      </c>
      <c r="Q91" s="317">
        <v>56.258998621711186</v>
      </c>
      <c r="R91" s="317">
        <v>57.281927348108134</v>
      </c>
      <c r="S91" s="317">
        <v>59.353402050734211</v>
      </c>
      <c r="T91" s="318">
        <v>57.890445607758267</v>
      </c>
      <c r="U91" s="307">
        <v>1341822</v>
      </c>
      <c r="V91" s="279">
        <v>196184</v>
      </c>
      <c r="W91" s="279">
        <v>38982</v>
      </c>
      <c r="X91" s="279">
        <v>1499024</v>
      </c>
      <c r="Y91" s="280">
        <v>1538006</v>
      </c>
      <c r="Z91" s="279">
        <v>9489846</v>
      </c>
      <c r="AA91" s="279">
        <v>2449774</v>
      </c>
      <c r="AB91" s="279">
        <v>875122</v>
      </c>
      <c r="AC91" s="279">
        <v>11064498</v>
      </c>
      <c r="AD91" s="279">
        <v>8957841</v>
      </c>
      <c r="AE91" s="279">
        <v>2981779</v>
      </c>
      <c r="AF91" s="280">
        <v>11939620</v>
      </c>
      <c r="AG91" s="308">
        <v>54.72362465168991</v>
      </c>
      <c r="AH91" s="308">
        <v>42.590044414734848</v>
      </c>
      <c r="AI91" s="308">
        <v>83.265322284625796</v>
      </c>
      <c r="AJ91" s="308">
        <v>49.653870536638244</v>
      </c>
      <c r="AK91" s="308">
        <v>53.140166721878515</v>
      </c>
      <c r="AL91" s="308">
        <v>50.459293659860727</v>
      </c>
      <c r="AM91" s="309">
        <v>52.477447115751367</v>
      </c>
    </row>
    <row r="92" spans="1:39">
      <c r="A92" s="541">
        <v>41214</v>
      </c>
      <c r="B92" s="550">
        <v>418349</v>
      </c>
      <c r="C92" s="262">
        <v>28535</v>
      </c>
      <c r="D92" s="262">
        <v>3682</v>
      </c>
      <c r="E92" s="262">
        <v>443202</v>
      </c>
      <c r="F92" s="261">
        <v>446884</v>
      </c>
      <c r="G92" s="262">
        <v>3052914</v>
      </c>
      <c r="H92" s="262">
        <v>479286</v>
      </c>
      <c r="I92" s="262">
        <v>98517</v>
      </c>
      <c r="J92" s="262">
        <v>3433683</v>
      </c>
      <c r="K92" s="262">
        <v>2496557</v>
      </c>
      <c r="L92" s="262">
        <v>1035643</v>
      </c>
      <c r="M92" s="261">
        <v>3532200</v>
      </c>
      <c r="N92" s="317">
        <v>57.181681805197485</v>
      </c>
      <c r="O92" s="317">
        <v>45.68506848385249</v>
      </c>
      <c r="P92" s="317">
        <v>96.954787431024329</v>
      </c>
      <c r="Q92" s="317">
        <v>54.682422996034198</v>
      </c>
      <c r="R92" s="317">
        <v>55.05850053429532</v>
      </c>
      <c r="S92" s="317">
        <v>57.568716843013284</v>
      </c>
      <c r="T92" s="318">
        <v>55.795775342702697</v>
      </c>
      <c r="U92" s="307">
        <v>1336457</v>
      </c>
      <c r="V92" s="279">
        <v>199311</v>
      </c>
      <c r="W92" s="279">
        <v>38907</v>
      </c>
      <c r="X92" s="279">
        <v>1496861</v>
      </c>
      <c r="Y92" s="280">
        <v>1535768</v>
      </c>
      <c r="Z92" s="279">
        <v>9492720</v>
      </c>
      <c r="AA92" s="279">
        <v>2504161</v>
      </c>
      <c r="AB92" s="279">
        <v>859921</v>
      </c>
      <c r="AC92" s="279">
        <v>11136960</v>
      </c>
      <c r="AD92" s="279">
        <v>9032391</v>
      </c>
      <c r="AE92" s="279">
        <v>2964490</v>
      </c>
      <c r="AF92" s="280">
        <v>11996881</v>
      </c>
      <c r="AG92" s="308">
        <v>52.047310315392572</v>
      </c>
      <c r="AH92" s="308">
        <v>41.858198404514894</v>
      </c>
      <c r="AI92" s="308">
        <v>77.54297703991061</v>
      </c>
      <c r="AJ92" s="308">
        <v>48.016917474099984</v>
      </c>
      <c r="AK92" s="308">
        <v>50.501752828341544</v>
      </c>
      <c r="AL92" s="308">
        <v>48.900121143402089</v>
      </c>
      <c r="AM92" s="309">
        <v>50.10684747080191</v>
      </c>
    </row>
    <row r="93" spans="1:39">
      <c r="A93" s="541">
        <v>41183</v>
      </c>
      <c r="B93" s="550">
        <v>414710</v>
      </c>
      <c r="C93" s="262">
        <v>28301</v>
      </c>
      <c r="D93" s="262">
        <v>3073</v>
      </c>
      <c r="E93" s="262">
        <v>439938</v>
      </c>
      <c r="F93" s="261">
        <v>443011</v>
      </c>
      <c r="G93" s="262">
        <v>2992689</v>
      </c>
      <c r="H93" s="262">
        <v>464331</v>
      </c>
      <c r="I93" s="262">
        <v>58067</v>
      </c>
      <c r="J93" s="262">
        <v>3398953</v>
      </c>
      <c r="K93" s="262">
        <v>2437689</v>
      </c>
      <c r="L93" s="262">
        <v>1019331</v>
      </c>
      <c r="M93" s="261">
        <v>3457020</v>
      </c>
      <c r="N93" s="317">
        <v>57.22820202112176</v>
      </c>
      <c r="O93" s="317">
        <v>46.863618928202456</v>
      </c>
      <c r="P93" s="317">
        <v>84.093943796757955</v>
      </c>
      <c r="Q93" s="317">
        <v>55.543834817645752</v>
      </c>
      <c r="R93" s="317">
        <v>55.091221507924459</v>
      </c>
      <c r="S93" s="317">
        <v>58.093728618625661</v>
      </c>
      <c r="T93" s="318">
        <v>55.972464463730049</v>
      </c>
      <c r="U93" s="307">
        <v>1325304</v>
      </c>
      <c r="V93" s="279">
        <v>197852</v>
      </c>
      <c r="W93" s="279">
        <v>33591</v>
      </c>
      <c r="X93" s="279">
        <v>1489565</v>
      </c>
      <c r="Y93" s="280">
        <v>1523156</v>
      </c>
      <c r="Z93" s="279">
        <v>9290656</v>
      </c>
      <c r="AA93" s="279">
        <v>2453250</v>
      </c>
      <c r="AB93" s="279">
        <v>640865</v>
      </c>
      <c r="AC93" s="279">
        <v>11103041</v>
      </c>
      <c r="AD93" s="279">
        <v>8829442</v>
      </c>
      <c r="AE93" s="279">
        <v>2914464</v>
      </c>
      <c r="AF93" s="280">
        <v>11743906</v>
      </c>
      <c r="AG93" s="308">
        <v>52.522491098426492</v>
      </c>
      <c r="AH93" s="308">
        <v>42.629208096687059</v>
      </c>
      <c r="AI93" s="308">
        <v>74.186614370816571</v>
      </c>
      <c r="AJ93" s="308">
        <v>49.331510564004169</v>
      </c>
      <c r="AK93" s="308">
        <v>50.999112425608224</v>
      </c>
      <c r="AL93" s="308">
        <v>49.45829998849289</v>
      </c>
      <c r="AM93" s="309">
        <v>50.619928878041932</v>
      </c>
    </row>
    <row r="94" spans="1:39">
      <c r="A94" s="541">
        <v>41153</v>
      </c>
      <c r="B94" s="550">
        <v>413692</v>
      </c>
      <c r="C94" s="262">
        <v>27820</v>
      </c>
      <c r="D94" s="262">
        <v>3313</v>
      </c>
      <c r="E94" s="262">
        <v>438199</v>
      </c>
      <c r="F94" s="261">
        <v>441512</v>
      </c>
      <c r="G94" s="262">
        <v>3022128</v>
      </c>
      <c r="H94" s="262">
        <v>477133</v>
      </c>
      <c r="I94" s="262">
        <v>95233</v>
      </c>
      <c r="J94" s="262">
        <v>3404028</v>
      </c>
      <c r="K94" s="262">
        <v>2484869</v>
      </c>
      <c r="L94" s="262">
        <v>1014392</v>
      </c>
      <c r="M94" s="261">
        <v>3499261</v>
      </c>
      <c r="N94" s="317">
        <v>58.255081813476977</v>
      </c>
      <c r="O94" s="317">
        <v>45.464551398960381</v>
      </c>
      <c r="P94" s="317">
        <v>114.51159160003077</v>
      </c>
      <c r="Q94" s="317">
        <v>55.266847663254381</v>
      </c>
      <c r="R94" s="317">
        <v>55.997959295227481</v>
      </c>
      <c r="S94" s="317">
        <v>58.430332802533577</v>
      </c>
      <c r="T94" s="318">
        <v>56.699133386646295</v>
      </c>
      <c r="U94" s="307">
        <v>1326628</v>
      </c>
      <c r="V94" s="279">
        <v>198156</v>
      </c>
      <c r="W94" s="279">
        <v>37511</v>
      </c>
      <c r="X94" s="279">
        <v>1487273</v>
      </c>
      <c r="Y94" s="280">
        <v>1524784</v>
      </c>
      <c r="Z94" s="279">
        <v>9561018</v>
      </c>
      <c r="AA94" s="279">
        <v>2508067</v>
      </c>
      <c r="AB94" s="279">
        <v>830866</v>
      </c>
      <c r="AC94" s="279">
        <v>11238219</v>
      </c>
      <c r="AD94" s="279">
        <v>9141425</v>
      </c>
      <c r="AE94" s="279">
        <v>2927660</v>
      </c>
      <c r="AF94" s="280">
        <v>12069085</v>
      </c>
      <c r="AG94" s="308">
        <v>53.752822566585685</v>
      </c>
      <c r="AH94" s="308">
        <v>41.955595465749781</v>
      </c>
      <c r="AI94" s="308">
        <v>90.33561725917356</v>
      </c>
      <c r="AJ94" s="308">
        <v>48.845342308863096</v>
      </c>
      <c r="AK94" s="308">
        <v>52.109557971743477</v>
      </c>
      <c r="AL94" s="308">
        <v>49.663128639985175</v>
      </c>
      <c r="AM94" s="309">
        <v>51.523575085891807</v>
      </c>
    </row>
    <row r="95" spans="1:39">
      <c r="A95" s="541">
        <v>41122</v>
      </c>
      <c r="B95" s="550">
        <v>408684</v>
      </c>
      <c r="C95" s="262">
        <v>27475</v>
      </c>
      <c r="D95" s="262">
        <v>1853</v>
      </c>
      <c r="E95" s="262">
        <v>434306</v>
      </c>
      <c r="F95" s="261">
        <v>436159</v>
      </c>
      <c r="G95" s="262">
        <v>2961842</v>
      </c>
      <c r="H95" s="262">
        <v>449078</v>
      </c>
      <c r="I95" s="262">
        <v>66535</v>
      </c>
      <c r="J95" s="262">
        <v>3344385</v>
      </c>
      <c r="K95" s="262">
        <v>2427126</v>
      </c>
      <c r="L95" s="262">
        <v>983794</v>
      </c>
      <c r="M95" s="261">
        <v>3410920</v>
      </c>
      <c r="N95" s="317">
        <v>56.827939043786536</v>
      </c>
      <c r="O95" s="317">
        <v>46.25972473058161</v>
      </c>
      <c r="P95" s="317">
        <v>100.00195791488348</v>
      </c>
      <c r="Q95" s="317">
        <v>54.804648558418457</v>
      </c>
      <c r="R95" s="317">
        <v>54.82761218829274</v>
      </c>
      <c r="S95" s="317">
        <v>57.456716396439063</v>
      </c>
      <c r="T95" s="318">
        <v>55.584778394648467</v>
      </c>
      <c r="U95" s="307">
        <v>1308861</v>
      </c>
      <c r="V95" s="279">
        <v>186445</v>
      </c>
      <c r="W95" s="279">
        <v>29484</v>
      </c>
      <c r="X95" s="279">
        <v>1465822</v>
      </c>
      <c r="Y95" s="280">
        <v>1495306</v>
      </c>
      <c r="Z95" s="279">
        <v>9345728</v>
      </c>
      <c r="AA95" s="279">
        <v>2370420</v>
      </c>
      <c r="AB95" s="279">
        <v>726541</v>
      </c>
      <c r="AC95" s="279">
        <v>10989607</v>
      </c>
      <c r="AD95" s="279">
        <v>8891613</v>
      </c>
      <c r="AE95" s="279">
        <v>2824535</v>
      </c>
      <c r="AF95" s="280">
        <v>11716148</v>
      </c>
      <c r="AG95" s="308">
        <v>52.428693618428568</v>
      </c>
      <c r="AH95" s="308">
        <v>42.308863310636539</v>
      </c>
      <c r="AI95" s="308">
        <v>81.834666650658477</v>
      </c>
      <c r="AJ95" s="308">
        <v>48.669683639016775</v>
      </c>
      <c r="AK95" s="308">
        <v>51.016598214513742</v>
      </c>
      <c r="AL95" s="308">
        <v>49.106218418039894</v>
      </c>
      <c r="AM95" s="309">
        <v>50.559410477163787</v>
      </c>
    </row>
    <row r="96" spans="1:39">
      <c r="A96" s="541">
        <v>41091</v>
      </c>
      <c r="B96" s="550">
        <v>410199</v>
      </c>
      <c r="C96" s="262">
        <v>27678</v>
      </c>
      <c r="D96" s="262">
        <v>2204</v>
      </c>
      <c r="E96" s="262">
        <v>435673</v>
      </c>
      <c r="F96" s="261">
        <v>437877</v>
      </c>
      <c r="G96" s="262">
        <v>3009011</v>
      </c>
      <c r="H96" s="262">
        <v>465368</v>
      </c>
      <c r="I96" s="262">
        <v>96981</v>
      </c>
      <c r="J96" s="262">
        <v>3377398</v>
      </c>
      <c r="K96" s="262">
        <v>2483213</v>
      </c>
      <c r="L96" s="262">
        <v>991166</v>
      </c>
      <c r="M96" s="261">
        <v>3474379</v>
      </c>
      <c r="N96" s="317">
        <v>56.266881275993029</v>
      </c>
      <c r="O96" s="317">
        <v>44.656164229353827</v>
      </c>
      <c r="P96" s="317">
        <v>95.533831369020461</v>
      </c>
      <c r="Q96" s="317">
        <v>53.793533669638919</v>
      </c>
      <c r="R96" s="317">
        <v>54.094987000773557</v>
      </c>
      <c r="S96" s="317">
        <v>56.836903494185201</v>
      </c>
      <c r="T96" s="318">
        <v>54.878511221547058</v>
      </c>
      <c r="U96" s="307">
        <v>1315754</v>
      </c>
      <c r="V96" s="279">
        <v>188727</v>
      </c>
      <c r="W96" s="279">
        <v>33695</v>
      </c>
      <c r="X96" s="279">
        <v>1470786</v>
      </c>
      <c r="Y96" s="280">
        <v>1504481</v>
      </c>
      <c r="Z96" s="279">
        <v>9652404</v>
      </c>
      <c r="AA96" s="279">
        <v>2455540</v>
      </c>
      <c r="AB96" s="279">
        <v>988025</v>
      </c>
      <c r="AC96" s="279">
        <v>11119919</v>
      </c>
      <c r="AD96" s="279">
        <v>9199704</v>
      </c>
      <c r="AE96" s="279">
        <v>2908240</v>
      </c>
      <c r="AF96" s="280">
        <v>12107944</v>
      </c>
      <c r="AG96" s="308">
        <v>51.447818853185318</v>
      </c>
      <c r="AH96" s="308">
        <v>41.016280178177354</v>
      </c>
      <c r="AI96" s="308">
        <v>73.440662042541845</v>
      </c>
      <c r="AJ96" s="308">
        <v>47.493263687060995</v>
      </c>
      <c r="AK96" s="308">
        <v>49.913849541433954</v>
      </c>
      <c r="AL96" s="308">
        <v>48.211377074553923</v>
      </c>
      <c r="AM96" s="309">
        <v>73.440662042541845</v>
      </c>
    </row>
    <row r="97" spans="1:45">
      <c r="A97" s="541">
        <v>41061</v>
      </c>
      <c r="B97" s="550">
        <v>410969</v>
      </c>
      <c r="C97" s="262">
        <v>27721</v>
      </c>
      <c r="D97" s="262">
        <v>3100</v>
      </c>
      <c r="E97" s="262">
        <v>435590</v>
      </c>
      <c r="F97" s="261">
        <v>438690</v>
      </c>
      <c r="G97" s="262">
        <v>3014886</v>
      </c>
      <c r="H97" s="262">
        <v>466534</v>
      </c>
      <c r="I97" s="262">
        <v>102782</v>
      </c>
      <c r="J97" s="262">
        <v>3378638</v>
      </c>
      <c r="K97" s="262">
        <v>2477841</v>
      </c>
      <c r="L97" s="262">
        <v>1003579</v>
      </c>
      <c r="M97" s="261">
        <v>3481420</v>
      </c>
      <c r="N97" s="317">
        <v>55.253442765392776</v>
      </c>
      <c r="O97" s="317">
        <v>42.928179724629707</v>
      </c>
      <c r="P97" s="317">
        <v>104.11571035707753</v>
      </c>
      <c r="Q97" s="317">
        <v>52.433673859556457</v>
      </c>
      <c r="R97" s="317">
        <v>53.034663091986985</v>
      </c>
      <c r="S97" s="317">
        <v>55.624197324219438</v>
      </c>
      <c r="T97" s="318">
        <v>53.778825869182661</v>
      </c>
      <c r="U97" s="307">
        <v>1317625</v>
      </c>
      <c r="V97" s="279">
        <v>194098</v>
      </c>
      <c r="W97" s="279">
        <v>37027</v>
      </c>
      <c r="X97" s="279">
        <v>1474696</v>
      </c>
      <c r="Y97" s="280">
        <v>1511723</v>
      </c>
      <c r="Z97" s="279">
        <v>9612450</v>
      </c>
      <c r="AA97" s="279">
        <v>2474634</v>
      </c>
      <c r="AB97" s="279">
        <v>970943</v>
      </c>
      <c r="AC97" s="279">
        <v>11116141</v>
      </c>
      <c r="AD97" s="279">
        <v>9155394</v>
      </c>
      <c r="AE97" s="279">
        <v>2931690</v>
      </c>
      <c r="AF97" s="280">
        <v>12087084</v>
      </c>
      <c r="AG97" s="308">
        <v>51.030181421874573</v>
      </c>
      <c r="AH97" s="308">
        <v>39.525313084954043</v>
      </c>
      <c r="AI97" s="308">
        <v>82.393580693415259</v>
      </c>
      <c r="AJ97" s="308">
        <v>46.252194985672205</v>
      </c>
      <c r="AK97" s="308">
        <v>49.438349377285036</v>
      </c>
      <c r="AL97" s="308">
        <v>47.153617100282425</v>
      </c>
      <c r="AM97" s="309">
        <v>48.891078544087534</v>
      </c>
    </row>
    <row r="98" spans="1:45">
      <c r="A98" s="541">
        <v>41030</v>
      </c>
      <c r="B98" s="550">
        <v>409017</v>
      </c>
      <c r="C98" s="262">
        <v>27380</v>
      </c>
      <c r="D98" s="262">
        <v>3593</v>
      </c>
      <c r="E98" s="262">
        <v>432804</v>
      </c>
      <c r="F98" s="261">
        <v>436397</v>
      </c>
      <c r="G98" s="262">
        <v>2977919</v>
      </c>
      <c r="H98" s="262">
        <v>463931</v>
      </c>
      <c r="I98" s="262">
        <v>98006</v>
      </c>
      <c r="J98" s="262">
        <v>3343844</v>
      </c>
      <c r="K98" s="262">
        <v>2451698</v>
      </c>
      <c r="L98" s="262">
        <v>990152</v>
      </c>
      <c r="M98" s="261">
        <v>3441850</v>
      </c>
      <c r="N98" s="317">
        <v>54.218261876706336</v>
      </c>
      <c r="O98" s="317">
        <v>42.953766415085575</v>
      </c>
      <c r="P98" s="317">
        <v>98.229460894941397</v>
      </c>
      <c r="Q98" s="317">
        <v>51.625101847984567</v>
      </c>
      <c r="R98" s="317">
        <v>52.125342498093936</v>
      </c>
      <c r="S98" s="317">
        <v>54.713691194785127</v>
      </c>
      <c r="T98" s="318">
        <v>52.874442031609128</v>
      </c>
      <c r="U98" s="307">
        <v>1310067</v>
      </c>
      <c r="V98" s="279">
        <v>190936</v>
      </c>
      <c r="W98" s="279">
        <v>39229</v>
      </c>
      <c r="X98" s="279">
        <v>1461774</v>
      </c>
      <c r="Y98" s="280">
        <v>1501003</v>
      </c>
      <c r="Z98" s="279">
        <v>9406600</v>
      </c>
      <c r="AA98" s="279">
        <v>2414178</v>
      </c>
      <c r="AB98" s="279">
        <v>883277</v>
      </c>
      <c r="AC98" s="279">
        <v>10937501</v>
      </c>
      <c r="AD98" s="279">
        <v>8966300</v>
      </c>
      <c r="AE98" s="279">
        <v>2854478</v>
      </c>
      <c r="AF98" s="280">
        <v>11820778</v>
      </c>
      <c r="AG98" s="308">
        <v>49.973253482048221</v>
      </c>
      <c r="AH98" s="308">
        <v>39.584053872475366</v>
      </c>
      <c r="AI98" s="308">
        <v>78.563863173547801</v>
      </c>
      <c r="AJ98" s="308">
        <v>45.717813306011841</v>
      </c>
      <c r="AK98" s="308">
        <v>48.47596765207318</v>
      </c>
      <c r="AL98" s="308">
        <v>46.684918027856611</v>
      </c>
      <c r="AM98" s="309">
        <v>48.043299376816044</v>
      </c>
    </row>
    <row r="99" spans="1:45">
      <c r="A99" s="541">
        <v>41000</v>
      </c>
      <c r="B99" s="550">
        <v>406107</v>
      </c>
      <c r="C99" s="262">
        <v>26824</v>
      </c>
      <c r="D99" s="262">
        <v>3629</v>
      </c>
      <c r="E99" s="262">
        <v>429302</v>
      </c>
      <c r="F99" s="261">
        <v>432931</v>
      </c>
      <c r="G99" s="262">
        <v>2954295</v>
      </c>
      <c r="H99" s="262">
        <v>449948</v>
      </c>
      <c r="I99" s="262">
        <v>96314</v>
      </c>
      <c r="J99" s="262">
        <v>3307929</v>
      </c>
      <c r="K99" s="262">
        <v>2422819</v>
      </c>
      <c r="L99" s="262">
        <v>981424</v>
      </c>
      <c r="M99" s="261">
        <v>3404243</v>
      </c>
      <c r="N99" s="317">
        <v>54.084236806014779</v>
      </c>
      <c r="O99" s="317">
        <v>42.470767255355945</v>
      </c>
      <c r="P99" s="317">
        <v>92.763252977891156</v>
      </c>
      <c r="Q99" s="317">
        <v>51.610294481288335</v>
      </c>
      <c r="R99" s="317">
        <v>51.852045803654455</v>
      </c>
      <c r="S99" s="317">
        <v>54.847042588888733</v>
      </c>
      <c r="T99" s="318">
        <v>52.717266260606053</v>
      </c>
      <c r="U99" s="307">
        <v>1297444</v>
      </c>
      <c r="V99" s="279">
        <v>185082</v>
      </c>
      <c r="W99" s="279">
        <v>38850</v>
      </c>
      <c r="X99" s="279">
        <v>1443676</v>
      </c>
      <c r="Y99" s="280">
        <v>1482526</v>
      </c>
      <c r="Z99" s="279">
        <v>9222090</v>
      </c>
      <c r="AA99" s="279">
        <v>2299779</v>
      </c>
      <c r="AB99" s="279">
        <v>838863</v>
      </c>
      <c r="AC99" s="279">
        <v>10683006</v>
      </c>
      <c r="AD99" s="279">
        <v>8726829</v>
      </c>
      <c r="AE99" s="279">
        <v>2795040</v>
      </c>
      <c r="AF99" s="280">
        <v>11521869</v>
      </c>
      <c r="AG99" s="308">
        <v>49.769902629197887</v>
      </c>
      <c r="AH99" s="308">
        <v>39.311585219824451</v>
      </c>
      <c r="AI99" s="308">
        <v>78.516075991780639</v>
      </c>
      <c r="AJ99" s="308">
        <v>45.52061918603345</v>
      </c>
      <c r="AK99" s="308">
        <v>48.321996334864913</v>
      </c>
      <c r="AL99" s="308">
        <v>46.470321658180147</v>
      </c>
      <c r="AM99" s="309">
        <v>47.872920005445067</v>
      </c>
    </row>
    <row r="100" spans="1:45">
      <c r="A100" s="541">
        <v>40969</v>
      </c>
      <c r="B100" s="550">
        <v>403406</v>
      </c>
      <c r="C100" s="262">
        <v>26543</v>
      </c>
      <c r="D100" s="262">
        <v>3644</v>
      </c>
      <c r="E100" s="262">
        <v>426305</v>
      </c>
      <c r="F100" s="261">
        <v>429949</v>
      </c>
      <c r="G100" s="262">
        <v>2940261</v>
      </c>
      <c r="H100" s="262">
        <v>442271</v>
      </c>
      <c r="I100" s="262">
        <v>97766</v>
      </c>
      <c r="J100" s="262">
        <v>3284766</v>
      </c>
      <c r="K100" s="262">
        <v>2408216</v>
      </c>
      <c r="L100" s="262">
        <v>974316</v>
      </c>
      <c r="M100" s="261">
        <v>3382532</v>
      </c>
      <c r="N100" s="317">
        <v>54.178840102868079</v>
      </c>
      <c r="O100" s="317">
        <v>42.194138940663933</v>
      </c>
      <c r="P100" s="317">
        <v>92.079438343707096</v>
      </c>
      <c r="Q100" s="317">
        <v>51.660098645506594</v>
      </c>
      <c r="R100" s="317">
        <v>51.890889686338284</v>
      </c>
      <c r="S100" s="317">
        <v>54.967473186876127</v>
      </c>
      <c r="T100" s="318">
        <v>52.778396624107543</v>
      </c>
      <c r="U100" s="307">
        <v>1287254</v>
      </c>
      <c r="V100" s="279">
        <v>179317</v>
      </c>
      <c r="W100" s="279">
        <v>37898</v>
      </c>
      <c r="X100" s="279">
        <v>1428673</v>
      </c>
      <c r="Y100" s="280">
        <v>1466571</v>
      </c>
      <c r="Z100" s="279">
        <v>9091111</v>
      </c>
      <c r="AA100" s="279">
        <v>2166232</v>
      </c>
      <c r="AB100" s="279">
        <v>816374</v>
      </c>
      <c r="AC100" s="279">
        <v>10440969</v>
      </c>
      <c r="AD100" s="279">
        <v>8504062</v>
      </c>
      <c r="AE100" s="279">
        <v>2753281</v>
      </c>
      <c r="AF100" s="280">
        <v>11257343</v>
      </c>
      <c r="AG100" s="308">
        <v>49.897289804767397</v>
      </c>
      <c r="AH100" s="308">
        <v>39.085725385639975</v>
      </c>
      <c r="AI100" s="308">
        <v>76.470161645909812</v>
      </c>
      <c r="AJ100" s="308">
        <v>45.802461785953817</v>
      </c>
      <c r="AK100" s="308">
        <v>48.408964985794633</v>
      </c>
      <c r="AL100" s="308">
        <v>46.727463999890759</v>
      </c>
      <c r="AM100" s="309">
        <v>47.999349533527607</v>
      </c>
    </row>
    <row r="101" spans="1:45">
      <c r="A101" s="541">
        <v>40940</v>
      </c>
      <c r="B101" s="550">
        <v>396794</v>
      </c>
      <c r="C101" s="262">
        <v>25739</v>
      </c>
      <c r="D101" s="262">
        <v>3403</v>
      </c>
      <c r="E101" s="262">
        <v>419130</v>
      </c>
      <c r="F101" s="261">
        <v>422533</v>
      </c>
      <c r="G101" s="262">
        <v>2862138</v>
      </c>
      <c r="H101" s="262">
        <v>418165</v>
      </c>
      <c r="I101" s="262">
        <v>73155</v>
      </c>
      <c r="J101" s="262">
        <v>3207148</v>
      </c>
      <c r="K101" s="262">
        <v>2327957</v>
      </c>
      <c r="L101" s="262">
        <v>952346</v>
      </c>
      <c r="M101" s="261">
        <v>3280303</v>
      </c>
      <c r="N101" s="317">
        <v>52.432012705439966</v>
      </c>
      <c r="O101" s="317">
        <v>42.033392343947583</v>
      </c>
      <c r="P101" s="317">
        <v>73.780244721072705</v>
      </c>
      <c r="Q101" s="317">
        <v>50.77571275126008</v>
      </c>
      <c r="R101" s="317">
        <v>50.240005355810091</v>
      </c>
      <c r="S101" s="317">
        <v>53.675706482097311</v>
      </c>
      <c r="T101" s="318">
        <v>51.238321587197632</v>
      </c>
      <c r="U101" s="307">
        <v>1266800</v>
      </c>
      <c r="V101" s="279">
        <v>173697</v>
      </c>
      <c r="W101" s="279">
        <v>34735</v>
      </c>
      <c r="X101" s="279">
        <v>1405762</v>
      </c>
      <c r="Y101" s="280">
        <v>1440497</v>
      </c>
      <c r="Z101" s="279">
        <v>8805229</v>
      </c>
      <c r="AA101" s="279">
        <v>2040201</v>
      </c>
      <c r="AB101" s="279">
        <v>689363</v>
      </c>
      <c r="AC101" s="279">
        <v>10156067</v>
      </c>
      <c r="AD101" s="279">
        <v>8165560</v>
      </c>
      <c r="AE101" s="279">
        <v>2679870</v>
      </c>
      <c r="AF101" s="280">
        <v>10845430</v>
      </c>
      <c r="AG101" s="308">
        <v>47.53898685468387</v>
      </c>
      <c r="AH101" s="308">
        <v>38.77443558289314</v>
      </c>
      <c r="AI101" s="308">
        <v>66.635453581124835</v>
      </c>
      <c r="AJ101" s="308">
        <v>44.681181023658901</v>
      </c>
      <c r="AK101" s="308">
        <v>46.156952630546826</v>
      </c>
      <c r="AL101" s="308">
        <v>45.599944788941087</v>
      </c>
      <c r="AM101" s="309">
        <v>46.020555139836233</v>
      </c>
    </row>
    <row r="102" spans="1:45">
      <c r="A102" s="541">
        <v>40909</v>
      </c>
      <c r="B102" s="550">
        <v>390535</v>
      </c>
      <c r="C102" s="262">
        <v>25886</v>
      </c>
      <c r="D102" s="262">
        <v>3570</v>
      </c>
      <c r="E102" s="262">
        <v>412851</v>
      </c>
      <c r="F102" s="261">
        <v>416421</v>
      </c>
      <c r="G102" s="262">
        <v>2864195</v>
      </c>
      <c r="H102" s="262">
        <v>430723</v>
      </c>
      <c r="I102" s="262">
        <v>94425</v>
      </c>
      <c r="J102" s="262">
        <v>3200493</v>
      </c>
      <c r="K102" s="262">
        <v>2342300</v>
      </c>
      <c r="L102" s="262">
        <v>952618</v>
      </c>
      <c r="M102" s="261">
        <v>3294918</v>
      </c>
      <c r="N102" s="317">
        <v>53.547185626436097</v>
      </c>
      <c r="O102" s="317">
        <v>41.851253203006195</v>
      </c>
      <c r="P102" s="317">
        <v>101.26522056662384</v>
      </c>
      <c r="Q102" s="317">
        <v>50.848300159918637</v>
      </c>
      <c r="R102" s="317">
        <v>51.312671280743984</v>
      </c>
      <c r="S102" s="317">
        <v>54.319922426853566</v>
      </c>
      <c r="T102" s="318">
        <v>52.178761788450863</v>
      </c>
      <c r="U102" s="307">
        <v>1252652</v>
      </c>
      <c r="V102" s="279">
        <v>174938</v>
      </c>
      <c r="W102" s="279">
        <v>37113</v>
      </c>
      <c r="X102" s="279">
        <v>1390477</v>
      </c>
      <c r="Y102" s="280">
        <v>1427590</v>
      </c>
      <c r="Z102" s="279">
        <v>8860003</v>
      </c>
      <c r="AA102" s="279">
        <v>2097239</v>
      </c>
      <c r="AB102" s="279">
        <v>791978</v>
      </c>
      <c r="AC102" s="279">
        <v>10165264</v>
      </c>
      <c r="AD102" s="279">
        <v>8271671</v>
      </c>
      <c r="AE102" s="279">
        <v>2685571</v>
      </c>
      <c r="AF102" s="280">
        <v>10957242</v>
      </c>
      <c r="AG102" s="308">
        <v>49.542205200977087</v>
      </c>
      <c r="AH102" s="308">
        <v>39.124047470301669</v>
      </c>
      <c r="AI102" s="308">
        <v>85.682226491569892</v>
      </c>
      <c r="AJ102" s="308">
        <v>44.938586147274442</v>
      </c>
      <c r="AK102" s="308">
        <v>48.180879368201943</v>
      </c>
      <c r="AL102" s="308">
        <v>46.31553327789775</v>
      </c>
      <c r="AM102" s="309">
        <v>47.729713063944445</v>
      </c>
    </row>
    <row r="103" spans="1:45">
      <c r="A103" s="541">
        <v>40878</v>
      </c>
      <c r="B103" s="550">
        <v>387864</v>
      </c>
      <c r="C103" s="262">
        <v>26792</v>
      </c>
      <c r="D103" s="262">
        <v>3615</v>
      </c>
      <c r="E103" s="262">
        <v>411041</v>
      </c>
      <c r="F103" s="261">
        <v>414656</v>
      </c>
      <c r="G103" s="262">
        <v>2836406</v>
      </c>
      <c r="H103" s="262">
        <v>442327</v>
      </c>
      <c r="I103" s="262">
        <v>95867</v>
      </c>
      <c r="J103" s="262">
        <v>3182866</v>
      </c>
      <c r="K103" s="262">
        <v>2331761</v>
      </c>
      <c r="L103" s="262">
        <v>946972</v>
      </c>
      <c r="M103" s="261">
        <v>3278733</v>
      </c>
      <c r="N103" s="317">
        <v>52.812767117022112</v>
      </c>
      <c r="O103" s="317">
        <v>39.963284144634898</v>
      </c>
      <c r="P103" s="317">
        <v>89.999847769336228</v>
      </c>
      <c r="Q103" s="317">
        <v>50.131749749812343</v>
      </c>
      <c r="R103" s="317">
        <v>50.293067039425331</v>
      </c>
      <c r="S103" s="317">
        <v>53.580930873518163</v>
      </c>
      <c r="T103" s="318">
        <v>51.240025903523851</v>
      </c>
      <c r="U103" s="307">
        <v>1245079</v>
      </c>
      <c r="V103" s="279">
        <v>190800</v>
      </c>
      <c r="W103" s="279">
        <v>37600</v>
      </c>
      <c r="X103" s="279">
        <v>1398279</v>
      </c>
      <c r="Y103" s="280">
        <v>1435879</v>
      </c>
      <c r="Z103" s="279">
        <v>8819207</v>
      </c>
      <c r="AA103" s="279">
        <v>2211732</v>
      </c>
      <c r="AB103" s="279">
        <v>806374</v>
      </c>
      <c r="AC103" s="279">
        <v>10224565</v>
      </c>
      <c r="AD103" s="279">
        <v>8351256</v>
      </c>
      <c r="AE103" s="279">
        <v>2679683</v>
      </c>
      <c r="AF103" s="280">
        <v>11030939</v>
      </c>
      <c r="AG103" s="308">
        <v>48.502505528598988</v>
      </c>
      <c r="AH103" s="308">
        <v>37.140531884031262</v>
      </c>
      <c r="AI103" s="308">
        <v>74.148679733822974</v>
      </c>
      <c r="AJ103" s="308">
        <v>44.295142687141535</v>
      </c>
      <c r="AK103" s="308">
        <v>46.726449328971171</v>
      </c>
      <c r="AL103" s="308">
        <v>45.432240688111023</v>
      </c>
      <c r="AM103" s="309">
        <v>46.41445643557887</v>
      </c>
    </row>
    <row r="104" spans="1:45">
      <c r="A104" s="541">
        <v>40848</v>
      </c>
      <c r="B104" s="550">
        <v>384826</v>
      </c>
      <c r="C104" s="262">
        <v>26584</v>
      </c>
      <c r="D104" s="262">
        <v>3609</v>
      </c>
      <c r="E104" s="262">
        <v>407801</v>
      </c>
      <c r="F104" s="261">
        <v>411410</v>
      </c>
      <c r="G104" s="262">
        <v>2814307</v>
      </c>
      <c r="H104" s="262">
        <v>432210</v>
      </c>
      <c r="I104" s="262">
        <v>95046</v>
      </c>
      <c r="J104" s="262">
        <v>3151471</v>
      </c>
      <c r="K104" s="262">
        <v>2308217</v>
      </c>
      <c r="L104" s="262">
        <v>938300</v>
      </c>
      <c r="M104" s="261">
        <v>3246517</v>
      </c>
      <c r="N104" s="317">
        <v>51.396594260786308</v>
      </c>
      <c r="O104" s="317">
        <v>40.807924177547534</v>
      </c>
      <c r="P104" s="317">
        <v>90.194287291346669</v>
      </c>
      <c r="Q104" s="317">
        <v>49.057689691041617</v>
      </c>
      <c r="R104" s="317">
        <v>49.359500125964807</v>
      </c>
      <c r="S104" s="317">
        <v>52.12013633880958</v>
      </c>
      <c r="T104" s="318">
        <v>50.152038526766852</v>
      </c>
      <c r="U104" s="307">
        <v>1237280</v>
      </c>
      <c r="V104" s="279">
        <v>188881</v>
      </c>
      <c r="W104" s="279">
        <v>37853</v>
      </c>
      <c r="X104" s="279">
        <v>1388308</v>
      </c>
      <c r="Y104" s="280">
        <v>1426161</v>
      </c>
      <c r="Z104" s="279">
        <v>8770565</v>
      </c>
      <c r="AA104" s="279">
        <v>2213626</v>
      </c>
      <c r="AB104" s="279">
        <v>803891</v>
      </c>
      <c r="AC104" s="279">
        <v>10180300</v>
      </c>
      <c r="AD104" s="279">
        <v>8328169</v>
      </c>
      <c r="AE104" s="279">
        <v>2656022</v>
      </c>
      <c r="AF104" s="280">
        <v>10984191</v>
      </c>
      <c r="AG104" s="308">
        <v>47.408204410867839</v>
      </c>
      <c r="AH104" s="308">
        <v>37.57519026707218</v>
      </c>
      <c r="AI104" s="308">
        <v>75.28673813482304</v>
      </c>
      <c r="AJ104" s="308">
        <v>43.435106107440653</v>
      </c>
      <c r="AK104" s="308">
        <v>45.963435479740205</v>
      </c>
      <c r="AL104" s="308">
        <v>44.448106397138957</v>
      </c>
      <c r="AM104" s="309">
        <v>45.600106430912241</v>
      </c>
    </row>
    <row r="105" spans="1:45">
      <c r="A105" s="541">
        <v>40817</v>
      </c>
      <c r="B105" s="550">
        <v>383392</v>
      </c>
      <c r="C105" s="262">
        <v>26567</v>
      </c>
      <c r="D105" s="262">
        <v>3602</v>
      </c>
      <c r="E105" s="262">
        <v>406357</v>
      </c>
      <c r="F105" s="261">
        <v>409959</v>
      </c>
      <c r="G105" s="262">
        <v>2807495</v>
      </c>
      <c r="H105" s="262">
        <v>436902</v>
      </c>
      <c r="I105" s="262">
        <v>94967</v>
      </c>
      <c r="J105" s="262">
        <v>3149430</v>
      </c>
      <c r="K105" s="262">
        <v>2312944</v>
      </c>
      <c r="L105" s="262">
        <v>931453</v>
      </c>
      <c r="M105" s="261">
        <v>3244397</v>
      </c>
      <c r="N105" s="317">
        <v>52.183024984622961</v>
      </c>
      <c r="O105" s="317">
        <v>40.170418335519877</v>
      </c>
      <c r="P105" s="317">
        <v>104.71603139826759</v>
      </c>
      <c r="Q105" s="317">
        <v>49.183711189523983</v>
      </c>
      <c r="R105" s="317">
        <v>49.9136807320073</v>
      </c>
      <c r="S105" s="317">
        <v>52.723559977598285</v>
      </c>
      <c r="T105" s="318">
        <v>50.713733625535475</v>
      </c>
      <c r="U105" s="307">
        <v>1234297</v>
      </c>
      <c r="V105" s="279">
        <v>190952</v>
      </c>
      <c r="W105" s="279">
        <v>37087</v>
      </c>
      <c r="X105" s="279">
        <v>1388162</v>
      </c>
      <c r="Y105" s="280">
        <v>1425249</v>
      </c>
      <c r="Z105" s="279">
        <v>8831993</v>
      </c>
      <c r="AA105" s="279">
        <v>2246128</v>
      </c>
      <c r="AB105" s="279">
        <v>794347</v>
      </c>
      <c r="AC105" s="279">
        <v>10283774</v>
      </c>
      <c r="AD105" s="279">
        <v>8423164</v>
      </c>
      <c r="AE105" s="279">
        <v>2654957</v>
      </c>
      <c r="AF105" s="280">
        <v>11078121</v>
      </c>
      <c r="AG105" s="308">
        <v>48.812230981784658</v>
      </c>
      <c r="AH105" s="308">
        <v>37.181141350304898</v>
      </c>
      <c r="AI105" s="308">
        <v>87.600568944040504</v>
      </c>
      <c r="AJ105" s="308">
        <v>43.584869915360166</v>
      </c>
      <c r="AK105" s="308">
        <v>47.155537768906356</v>
      </c>
      <c r="AL105" s="308">
        <v>44.951895864043543</v>
      </c>
      <c r="AM105" s="309">
        <v>46.634238774250207</v>
      </c>
    </row>
    <row r="106" spans="1:45">
      <c r="A106" s="541">
        <v>40787</v>
      </c>
      <c r="B106" s="550">
        <v>380117</v>
      </c>
      <c r="C106" s="262">
        <v>26317</v>
      </c>
      <c r="D106" s="262">
        <v>3415</v>
      </c>
      <c r="E106" s="262">
        <v>403019</v>
      </c>
      <c r="F106" s="261">
        <v>406434</v>
      </c>
      <c r="G106" s="262">
        <v>2785672</v>
      </c>
      <c r="H106" s="262">
        <v>438435</v>
      </c>
      <c r="I106" s="262">
        <v>93610</v>
      </c>
      <c r="J106" s="262">
        <v>3130497</v>
      </c>
      <c r="K106" s="262">
        <v>2307632</v>
      </c>
      <c r="L106" s="262">
        <v>916475</v>
      </c>
      <c r="M106" s="261">
        <v>3224107</v>
      </c>
      <c r="N106" s="317">
        <v>52.501826852339782</v>
      </c>
      <c r="O106" s="317">
        <v>40.083912254562598</v>
      </c>
      <c r="P106" s="317">
        <v>107.63612038741653</v>
      </c>
      <c r="Q106" s="317">
        <v>49.507201385187514</v>
      </c>
      <c r="R106" s="317">
        <v>50.167167987905437</v>
      </c>
      <c r="S106" s="317">
        <v>53.147373264667912</v>
      </c>
      <c r="T106" s="318">
        <v>51.00856041116586</v>
      </c>
      <c r="U106" s="307">
        <v>1223946</v>
      </c>
      <c r="V106" s="279">
        <v>189720</v>
      </c>
      <c r="W106" s="279">
        <v>35160</v>
      </c>
      <c r="X106" s="279">
        <v>1378506</v>
      </c>
      <c r="Y106" s="280">
        <v>1413666</v>
      </c>
      <c r="Z106" s="279">
        <v>8825762</v>
      </c>
      <c r="AA106" s="279">
        <v>2235835</v>
      </c>
      <c r="AB106" s="279">
        <v>773763</v>
      </c>
      <c r="AC106" s="279">
        <v>10287834</v>
      </c>
      <c r="AD106" s="279">
        <v>8442476</v>
      </c>
      <c r="AE106" s="279">
        <v>2619121</v>
      </c>
      <c r="AF106" s="280">
        <v>11061597</v>
      </c>
      <c r="AG106" s="308">
        <v>48.682039419488667</v>
      </c>
      <c r="AH106" s="308">
        <v>37.13389653368062</v>
      </c>
      <c r="AI106" s="308">
        <v>86.032014034550443</v>
      </c>
      <c r="AJ106" s="308">
        <v>43.804497413230152</v>
      </c>
      <c r="AK106" s="308">
        <v>47.00907919481314</v>
      </c>
      <c r="AL106" s="308">
        <v>45.111596750939256</v>
      </c>
      <c r="AM106" s="309">
        <v>46.56687202073941</v>
      </c>
      <c r="AN106" s="178"/>
      <c r="AO106" s="178"/>
      <c r="AQ106" s="178"/>
      <c r="AR106" s="178"/>
    </row>
    <row r="107" spans="1:45">
      <c r="A107" s="541">
        <v>40756</v>
      </c>
      <c r="B107" s="550">
        <v>377071</v>
      </c>
      <c r="C107" s="262">
        <v>25912</v>
      </c>
      <c r="D107" s="262">
        <v>2388</v>
      </c>
      <c r="E107" s="262">
        <v>400595</v>
      </c>
      <c r="F107" s="261">
        <v>402983</v>
      </c>
      <c r="G107" s="262">
        <v>2764923</v>
      </c>
      <c r="H107" s="262">
        <v>417918</v>
      </c>
      <c r="I107" s="262">
        <v>92943</v>
      </c>
      <c r="J107" s="262">
        <v>3089898</v>
      </c>
      <c r="K107" s="262">
        <v>2284038</v>
      </c>
      <c r="L107" s="262">
        <v>898803</v>
      </c>
      <c r="M107" s="261">
        <v>3182841</v>
      </c>
      <c r="N107" s="317">
        <v>51.727479883636299</v>
      </c>
      <c r="O107" s="317">
        <v>40.025045305538271</v>
      </c>
      <c r="P107" s="317">
        <v>109.22946767850952</v>
      </c>
      <c r="Q107" s="317">
        <v>48.7342815538723</v>
      </c>
      <c r="R107" s="317">
        <v>49.537367862195616</v>
      </c>
      <c r="S107" s="317">
        <v>52.344122834942134</v>
      </c>
      <c r="T107" s="318">
        <v>50.323126538065125</v>
      </c>
      <c r="U107" s="307">
        <v>1212476</v>
      </c>
      <c r="V107" s="279">
        <v>182060</v>
      </c>
      <c r="W107" s="279">
        <v>31104</v>
      </c>
      <c r="X107" s="279">
        <v>1363432</v>
      </c>
      <c r="Y107" s="280">
        <v>1394536</v>
      </c>
      <c r="Z107" s="279">
        <v>8749546</v>
      </c>
      <c r="AA107" s="279">
        <v>2137314</v>
      </c>
      <c r="AB107" s="279">
        <v>806217</v>
      </c>
      <c r="AC107" s="279">
        <v>10080643</v>
      </c>
      <c r="AD107" s="279">
        <v>8336312</v>
      </c>
      <c r="AE107" s="279">
        <v>2550548</v>
      </c>
      <c r="AF107" s="280">
        <v>10886860</v>
      </c>
      <c r="AG107" s="308">
        <v>48.369159692780237</v>
      </c>
      <c r="AH107" s="308">
        <v>37.275505453737182</v>
      </c>
      <c r="AI107" s="308">
        <v>89.621465233919025</v>
      </c>
      <c r="AJ107" s="308">
        <v>43.14843924182064</v>
      </c>
      <c r="AK107" s="308">
        <v>46.880418751269858</v>
      </c>
      <c r="AL107" s="308">
        <v>44.576460109126195</v>
      </c>
      <c r="AM107" s="309">
        <v>46.350312339056828</v>
      </c>
      <c r="AN107" s="178"/>
      <c r="AO107" s="178"/>
      <c r="AP107" s="179"/>
      <c r="AQ107" s="178"/>
      <c r="AR107" s="178"/>
    </row>
    <row r="108" spans="1:45">
      <c r="A108" s="541">
        <v>40725</v>
      </c>
      <c r="B108" s="550">
        <v>376236</v>
      </c>
      <c r="C108" s="262">
        <v>25709</v>
      </c>
      <c r="D108" s="262">
        <v>2566</v>
      </c>
      <c r="E108" s="262">
        <v>399379</v>
      </c>
      <c r="F108" s="261">
        <v>401945</v>
      </c>
      <c r="G108" s="262">
        <v>2774351</v>
      </c>
      <c r="H108" s="262">
        <v>425625</v>
      </c>
      <c r="I108" s="262">
        <v>107862</v>
      </c>
      <c r="J108" s="262">
        <v>3092114</v>
      </c>
      <c r="K108" s="262">
        <v>2297923</v>
      </c>
      <c r="L108" s="262">
        <v>902053</v>
      </c>
      <c r="M108" s="261">
        <v>3199976</v>
      </c>
      <c r="N108" s="317">
        <v>50.834551610557689</v>
      </c>
      <c r="O108" s="317">
        <v>39.232826284028761</v>
      </c>
      <c r="P108" s="317">
        <v>85.681893310874983</v>
      </c>
      <c r="Q108" s="317">
        <v>48.240600076232631</v>
      </c>
      <c r="R108" s="317">
        <v>48.346202445467696</v>
      </c>
      <c r="S108" s="317">
        <v>52.244685342925095</v>
      </c>
      <c r="T108" s="318">
        <v>49.44481506444771</v>
      </c>
      <c r="U108" s="307">
        <v>1209903</v>
      </c>
      <c r="V108" s="279">
        <v>182493</v>
      </c>
      <c r="W108" s="279">
        <v>33778</v>
      </c>
      <c r="X108" s="279">
        <v>1358618</v>
      </c>
      <c r="Y108" s="280">
        <v>1392396</v>
      </c>
      <c r="Z108" s="279">
        <v>8914285</v>
      </c>
      <c r="AA108" s="279">
        <v>2198168</v>
      </c>
      <c r="AB108" s="279">
        <v>1013346</v>
      </c>
      <c r="AC108" s="279">
        <v>10099107</v>
      </c>
      <c r="AD108" s="279">
        <v>8466953</v>
      </c>
      <c r="AE108" s="279">
        <v>2645500</v>
      </c>
      <c r="AF108" s="280">
        <v>11112453</v>
      </c>
      <c r="AG108" s="308">
        <v>46.72657865734157</v>
      </c>
      <c r="AH108" s="308">
        <v>36.681345789842105</v>
      </c>
      <c r="AI108" s="308">
        <v>69.209927033195186</v>
      </c>
      <c r="AJ108" s="308">
        <v>42.567744440660263</v>
      </c>
      <c r="AK108" s="308">
        <v>44.954028862386309</v>
      </c>
      <c r="AL108" s="308">
        <v>44.711029922258106</v>
      </c>
      <c r="AM108" s="309">
        <v>44.896880259145803</v>
      </c>
      <c r="AN108" s="178"/>
      <c r="AO108" s="178"/>
      <c r="AP108" s="179"/>
      <c r="AQ108" s="178"/>
      <c r="AR108" s="178"/>
    </row>
    <row r="109" spans="1:45">
      <c r="A109" s="541">
        <v>40695</v>
      </c>
      <c r="B109" s="550">
        <v>375080</v>
      </c>
      <c r="C109" s="262">
        <v>25393</v>
      </c>
      <c r="D109" s="262">
        <v>4272</v>
      </c>
      <c r="E109" s="262">
        <v>396201</v>
      </c>
      <c r="F109" s="261">
        <v>400473</v>
      </c>
      <c r="G109" s="262">
        <v>2731192</v>
      </c>
      <c r="H109" s="262">
        <v>412337</v>
      </c>
      <c r="I109" s="262">
        <v>112336</v>
      </c>
      <c r="J109" s="262">
        <v>3031193</v>
      </c>
      <c r="K109" s="262">
        <v>2241449</v>
      </c>
      <c r="L109" s="262">
        <v>902080</v>
      </c>
      <c r="M109" s="261">
        <v>3143529</v>
      </c>
      <c r="N109" s="317">
        <v>49.661824679953881</v>
      </c>
      <c r="O109" s="317">
        <v>38.388933308895737</v>
      </c>
      <c r="P109" s="317">
        <v>93.985312590786151</v>
      </c>
      <c r="Q109" s="317">
        <v>46.706097621110487</v>
      </c>
      <c r="R109" s="317">
        <v>47.321016418361232</v>
      </c>
      <c r="S109" s="317">
        <v>50.830386271462409</v>
      </c>
      <c r="T109" s="318">
        <v>48.327966945450896</v>
      </c>
      <c r="U109" s="307">
        <v>1199984</v>
      </c>
      <c r="V109" s="279">
        <v>184618</v>
      </c>
      <c r="W109" s="279">
        <v>40976</v>
      </c>
      <c r="X109" s="279">
        <v>1343626</v>
      </c>
      <c r="Y109" s="280">
        <v>1384602</v>
      </c>
      <c r="Z109" s="279">
        <v>8621003</v>
      </c>
      <c r="AA109" s="279">
        <v>2150206</v>
      </c>
      <c r="AB109" s="279">
        <v>950832</v>
      </c>
      <c r="AC109" s="279">
        <v>9820377</v>
      </c>
      <c r="AD109" s="279">
        <v>8150976</v>
      </c>
      <c r="AE109" s="279">
        <v>2620233</v>
      </c>
      <c r="AF109" s="280">
        <v>10771209</v>
      </c>
      <c r="AG109" s="308">
        <v>46.11</v>
      </c>
      <c r="AH109" s="308">
        <v>36.494342872591353</v>
      </c>
      <c r="AI109" s="308">
        <v>76.368644763071956</v>
      </c>
      <c r="AJ109" s="308">
        <v>41.323905734686171</v>
      </c>
      <c r="AK109" s="308">
        <v>44.333423712594772</v>
      </c>
      <c r="AL109" s="308">
        <v>44.382681752963641</v>
      </c>
      <c r="AM109" s="309">
        <v>44.345540782268088</v>
      </c>
      <c r="AN109" s="180"/>
      <c r="AO109" s="180"/>
      <c r="AP109" s="181"/>
      <c r="AQ109" s="180"/>
      <c r="AR109" s="180"/>
      <c r="AS109" s="172"/>
    </row>
    <row r="110" spans="1:45">
      <c r="A110" s="541">
        <v>40664</v>
      </c>
      <c r="B110" s="550">
        <v>372079</v>
      </c>
      <c r="C110" s="262">
        <v>24932</v>
      </c>
      <c r="D110" s="262">
        <v>4262</v>
      </c>
      <c r="E110" s="262">
        <v>392749</v>
      </c>
      <c r="F110" s="261">
        <v>397011</v>
      </c>
      <c r="G110" s="262">
        <v>2701483</v>
      </c>
      <c r="H110" s="262">
        <v>402456</v>
      </c>
      <c r="I110" s="262">
        <v>109242</v>
      </c>
      <c r="J110" s="262">
        <v>2994697</v>
      </c>
      <c r="K110" s="262">
        <v>2211526</v>
      </c>
      <c r="L110" s="262">
        <v>892413</v>
      </c>
      <c r="M110" s="261">
        <v>3103939</v>
      </c>
      <c r="N110" s="317">
        <v>49.50643141384559</v>
      </c>
      <c r="O110" s="317">
        <v>38.131000931230183</v>
      </c>
      <c r="P110" s="317">
        <v>89.803210612983591</v>
      </c>
      <c r="Q110" s="317">
        <v>46.695588909693988</v>
      </c>
      <c r="R110" s="317">
        <v>47.071025720016507</v>
      </c>
      <c r="S110" s="317">
        <v>50.946419393646096</v>
      </c>
      <c r="T110" s="318">
        <v>48.183755307744967</v>
      </c>
      <c r="U110" s="307">
        <v>1186934</v>
      </c>
      <c r="V110" s="279">
        <v>178503</v>
      </c>
      <c r="W110" s="279">
        <v>40596</v>
      </c>
      <c r="X110" s="279">
        <v>1324841</v>
      </c>
      <c r="Y110" s="280">
        <v>1365437</v>
      </c>
      <c r="Z110" s="279">
        <v>8444564</v>
      </c>
      <c r="AA110" s="279">
        <v>2067228</v>
      </c>
      <c r="AB110" s="279">
        <v>919493</v>
      </c>
      <c r="AC110" s="279">
        <v>9592299</v>
      </c>
      <c r="AD110" s="279">
        <v>7943655</v>
      </c>
      <c r="AE110" s="279">
        <v>2568137</v>
      </c>
      <c r="AF110" s="280">
        <v>10511792</v>
      </c>
      <c r="AG110" s="308">
        <v>46.053140047722543</v>
      </c>
      <c r="AH110" s="308">
        <v>36.341508558652642</v>
      </c>
      <c r="AI110" s="308">
        <v>77.468111505088018</v>
      </c>
      <c r="AJ110" s="308">
        <v>41.106879693369471</v>
      </c>
      <c r="AK110" s="308">
        <v>44.26694274144905</v>
      </c>
      <c r="AL110" s="308">
        <v>44.408827984244546</v>
      </c>
      <c r="AM110" s="309">
        <v>44.301694796871054</v>
      </c>
      <c r="AN110" s="172"/>
      <c r="AO110" s="172"/>
      <c r="AP110" s="173"/>
      <c r="AQ110" s="172"/>
      <c r="AR110" s="172"/>
      <c r="AS110" s="182"/>
    </row>
    <row r="111" spans="1:45">
      <c r="A111" s="541">
        <v>40634</v>
      </c>
      <c r="B111" s="550">
        <v>368927</v>
      </c>
      <c r="C111" s="262">
        <v>24456</v>
      </c>
      <c r="D111" s="262">
        <v>4247</v>
      </c>
      <c r="E111" s="262">
        <v>389136</v>
      </c>
      <c r="F111" s="261">
        <v>393383</v>
      </c>
      <c r="G111" s="262">
        <v>2679056</v>
      </c>
      <c r="H111" s="262">
        <v>392608</v>
      </c>
      <c r="I111" s="262">
        <v>110262</v>
      </c>
      <c r="J111" s="262">
        <v>2961402</v>
      </c>
      <c r="K111" s="262">
        <v>2191498</v>
      </c>
      <c r="L111" s="262">
        <v>880166</v>
      </c>
      <c r="M111" s="261">
        <v>3071664</v>
      </c>
      <c r="N111" s="317">
        <v>49.743881700446813</v>
      </c>
      <c r="O111" s="317">
        <v>38.127709646387736</v>
      </c>
      <c r="P111" s="317">
        <v>88.098345347290987</v>
      </c>
      <c r="Q111" s="317">
        <v>46.970817249567737</v>
      </c>
      <c r="R111" s="317">
        <v>47.292915163187907</v>
      </c>
      <c r="S111" s="317">
        <v>51.221691453616643</v>
      </c>
      <c r="T111" s="318">
        <v>48.418161988449476</v>
      </c>
      <c r="U111" s="307">
        <v>1173526</v>
      </c>
      <c r="V111" s="279">
        <v>171019</v>
      </c>
      <c r="W111" s="279">
        <v>39699</v>
      </c>
      <c r="X111" s="279">
        <v>1304846</v>
      </c>
      <c r="Y111" s="280">
        <v>1344545</v>
      </c>
      <c r="Z111" s="279">
        <v>8286199</v>
      </c>
      <c r="AA111" s="279">
        <v>1965835</v>
      </c>
      <c r="AB111" s="279">
        <v>913384</v>
      </c>
      <c r="AC111" s="279">
        <v>9338650</v>
      </c>
      <c r="AD111" s="279">
        <v>7735812</v>
      </c>
      <c r="AE111" s="279">
        <v>2516222</v>
      </c>
      <c r="AF111" s="280">
        <v>10252034</v>
      </c>
      <c r="AG111" s="308">
        <v>46.398328885050461</v>
      </c>
      <c r="AH111" s="308">
        <v>36.490307007573797</v>
      </c>
      <c r="AI111" s="308">
        <v>75.400851565668631</v>
      </c>
      <c r="AJ111" s="308">
        <v>41.6596659391003</v>
      </c>
      <c r="AK111" s="308">
        <v>44.595683892982734</v>
      </c>
      <c r="AL111" s="308">
        <v>44.828255978990114</v>
      </c>
      <c r="AM111" s="309">
        <v>44.652689251210084</v>
      </c>
      <c r="AN111" s="178"/>
      <c r="AO111" s="178"/>
      <c r="AP111" s="179"/>
      <c r="AQ111" s="178"/>
      <c r="AR111" s="178"/>
    </row>
    <row r="112" spans="1:45">
      <c r="A112" s="541">
        <v>40603</v>
      </c>
      <c r="B112" s="550">
        <v>364909</v>
      </c>
      <c r="C112" s="262">
        <v>23944</v>
      </c>
      <c r="D112" s="262">
        <v>4024</v>
      </c>
      <c r="E112" s="262">
        <v>384829</v>
      </c>
      <c r="F112" s="261">
        <v>388853</v>
      </c>
      <c r="G112" s="262">
        <v>2630827</v>
      </c>
      <c r="H112" s="262">
        <v>379733</v>
      </c>
      <c r="I112" s="262">
        <v>102610</v>
      </c>
      <c r="J112" s="262">
        <v>2907950</v>
      </c>
      <c r="K112" s="262">
        <v>2147964</v>
      </c>
      <c r="L112" s="262">
        <v>862596</v>
      </c>
      <c r="M112" s="261">
        <v>3010560</v>
      </c>
      <c r="N112" s="317">
        <v>48.265312306285203</v>
      </c>
      <c r="O112" s="317">
        <v>37.830818311240577</v>
      </c>
      <c r="P112" s="317">
        <v>83.958452180655456</v>
      </c>
      <c r="Q112" s="317">
        <v>45.849014550368366</v>
      </c>
      <c r="R112" s="317">
        <v>45.91514294689577</v>
      </c>
      <c r="S112" s="317">
        <v>50.018534975097616</v>
      </c>
      <c r="T112" s="318">
        <v>47.086070420329968</v>
      </c>
      <c r="U112" s="307">
        <v>1158652</v>
      </c>
      <c r="V112" s="279">
        <v>165810</v>
      </c>
      <c r="W112" s="279">
        <v>37231</v>
      </c>
      <c r="X112" s="279">
        <v>1287231</v>
      </c>
      <c r="Y112" s="280">
        <v>1324462</v>
      </c>
      <c r="Z112" s="279">
        <v>8093129</v>
      </c>
      <c r="AA112" s="279">
        <v>1876907</v>
      </c>
      <c r="AB112" s="279">
        <v>857214</v>
      </c>
      <c r="AC112" s="279">
        <v>9112822</v>
      </c>
      <c r="AD112" s="279">
        <v>7510728</v>
      </c>
      <c r="AE112" s="279">
        <v>2459308</v>
      </c>
      <c r="AF112" s="280">
        <v>9970036</v>
      </c>
      <c r="AG112" s="308">
        <v>44.674742642468161</v>
      </c>
      <c r="AH112" s="308">
        <v>35.969720436535667</v>
      </c>
      <c r="AI112" s="308">
        <v>73.372595155733833</v>
      </c>
      <c r="AJ112" s="308">
        <v>40.393771228646834</v>
      </c>
      <c r="AK112" s="308">
        <v>42.983063521128948</v>
      </c>
      <c r="AL112" s="308">
        <v>43.749066162217417</v>
      </c>
      <c r="AM112" s="309">
        <v>43.749066162217417</v>
      </c>
      <c r="AN112" s="178"/>
      <c r="AO112" s="178"/>
      <c r="AP112" s="179"/>
      <c r="AQ112" s="178"/>
      <c r="AR112" s="178"/>
    </row>
    <row r="113" spans="1:44">
      <c r="A113" s="541">
        <v>40575</v>
      </c>
      <c r="B113" s="550">
        <v>362271</v>
      </c>
      <c r="C113" s="262">
        <v>23845</v>
      </c>
      <c r="D113" s="262">
        <v>4002</v>
      </c>
      <c r="E113" s="262">
        <v>382114</v>
      </c>
      <c r="F113" s="261">
        <v>386116</v>
      </c>
      <c r="G113" s="262">
        <v>2617606</v>
      </c>
      <c r="H113" s="262">
        <v>383030</v>
      </c>
      <c r="I113" s="262">
        <v>102221</v>
      </c>
      <c r="J113" s="262">
        <v>2898415</v>
      </c>
      <c r="K113" s="262">
        <v>2145055</v>
      </c>
      <c r="L113" s="262">
        <v>855581</v>
      </c>
      <c r="M113" s="261">
        <v>3000636</v>
      </c>
      <c r="N113" s="317">
        <v>48.964936872665696</v>
      </c>
      <c r="O113" s="317">
        <v>38.011220441973677</v>
      </c>
      <c r="P113" s="317">
        <v>98.66341630222918</v>
      </c>
      <c r="Q113" s="317">
        <v>46.034618310575944</v>
      </c>
      <c r="R113" s="317">
        <v>46.641998974839886</v>
      </c>
      <c r="S113" s="317">
        <v>50.467077860638746</v>
      </c>
      <c r="T113" s="318">
        <v>47.73180502395801</v>
      </c>
      <c r="U113" s="307">
        <v>1151132</v>
      </c>
      <c r="V113" s="279">
        <v>165663</v>
      </c>
      <c r="W113" s="279">
        <v>36834</v>
      </c>
      <c r="X113" s="279">
        <v>1279961</v>
      </c>
      <c r="Y113" s="280">
        <v>1316795</v>
      </c>
      <c r="Z113" s="279">
        <v>8058112</v>
      </c>
      <c r="AA113" s="279">
        <v>1902746</v>
      </c>
      <c r="AB113" s="279">
        <v>849528</v>
      </c>
      <c r="AC113" s="279">
        <v>9111330</v>
      </c>
      <c r="AD113" s="279">
        <v>7519072</v>
      </c>
      <c r="AE113" s="279">
        <v>2441786</v>
      </c>
      <c r="AF113" s="280">
        <v>9960858</v>
      </c>
      <c r="AG113" s="308">
        <v>45.967107099503409</v>
      </c>
      <c r="AH113" s="308">
        <v>36.378386356607386</v>
      </c>
      <c r="AI113" s="308">
        <v>83.680651488347223</v>
      </c>
      <c r="AJ113" s="308">
        <v>40.7350503511516</v>
      </c>
      <c r="AK113" s="308">
        <v>44.36979647213316</v>
      </c>
      <c r="AL113" s="308">
        <v>44.124000083526283</v>
      </c>
      <c r="AM113" s="309">
        <v>44.31045307492375</v>
      </c>
      <c r="AN113" s="178"/>
      <c r="AO113" s="178"/>
      <c r="AP113" s="179"/>
      <c r="AQ113" s="178"/>
      <c r="AR113" s="178"/>
    </row>
    <row r="114" spans="1:44">
      <c r="A114" s="541">
        <v>40544</v>
      </c>
      <c r="B114" s="550">
        <v>360011</v>
      </c>
      <c r="C114" s="262">
        <v>24791</v>
      </c>
      <c r="D114" s="262">
        <v>4024</v>
      </c>
      <c r="E114" s="262">
        <v>380778</v>
      </c>
      <c r="F114" s="261">
        <v>384802</v>
      </c>
      <c r="G114" s="262">
        <v>2602320</v>
      </c>
      <c r="H114" s="262">
        <v>383730</v>
      </c>
      <c r="I114" s="262">
        <v>102202</v>
      </c>
      <c r="J114" s="262">
        <v>2883848</v>
      </c>
      <c r="K114" s="262">
        <v>2136142</v>
      </c>
      <c r="L114" s="262">
        <v>849908</v>
      </c>
      <c r="M114" s="261">
        <v>2986050</v>
      </c>
      <c r="N114" s="317">
        <v>48.599305933653667</v>
      </c>
      <c r="O114" s="317">
        <v>36.768430882184965</v>
      </c>
      <c r="P114" s="317">
        <v>88.337602162969233</v>
      </c>
      <c r="Q114" s="317">
        <v>45.814552955778211</v>
      </c>
      <c r="R114" s="317">
        <v>46.079152592573706</v>
      </c>
      <c r="S114" s="317">
        <v>50.094556288754802</v>
      </c>
      <c r="T114" s="318">
        <v>47.221253334299938</v>
      </c>
      <c r="U114" s="307">
        <v>1147632</v>
      </c>
      <c r="V114" s="279">
        <v>178117</v>
      </c>
      <c r="W114" s="279">
        <v>37056</v>
      </c>
      <c r="X114" s="279">
        <v>1288693</v>
      </c>
      <c r="Y114" s="280">
        <v>1325749</v>
      </c>
      <c r="Z114" s="279">
        <v>8043894</v>
      </c>
      <c r="AA114" s="279">
        <v>1986916</v>
      </c>
      <c r="AB114" s="279">
        <v>868753</v>
      </c>
      <c r="AC114" s="279">
        <v>9162057</v>
      </c>
      <c r="AD114" s="279">
        <v>7599143</v>
      </c>
      <c r="AE114" s="279">
        <v>2431667</v>
      </c>
      <c r="AF114" s="280">
        <v>10030810</v>
      </c>
      <c r="AG114" s="308">
        <v>45.279800899066245</v>
      </c>
      <c r="AH114" s="308">
        <v>34.834225426483698</v>
      </c>
      <c r="AI114" s="308">
        <v>74.273371269140441</v>
      </c>
      <c r="AJ114" s="308">
        <v>40.51493401611161</v>
      </c>
      <c r="AK114" s="308">
        <v>43.357801228496811</v>
      </c>
      <c r="AL114" s="308">
        <v>43.492672561803715</v>
      </c>
      <c r="AM114" s="309">
        <v>43.390536633071981</v>
      </c>
      <c r="AN114" s="178"/>
      <c r="AO114" s="178"/>
      <c r="AP114" s="179"/>
      <c r="AQ114" s="178"/>
      <c r="AR114" s="178"/>
    </row>
    <row r="115" spans="1:44">
      <c r="A115" s="541">
        <v>40513</v>
      </c>
      <c r="B115" s="550">
        <v>352302</v>
      </c>
      <c r="C115" s="262">
        <v>24519</v>
      </c>
      <c r="D115" s="262">
        <v>3998</v>
      </c>
      <c r="E115" s="262">
        <v>372823</v>
      </c>
      <c r="F115" s="261">
        <v>376821</v>
      </c>
      <c r="G115" s="262">
        <v>2565657</v>
      </c>
      <c r="H115" s="262">
        <v>372467</v>
      </c>
      <c r="I115" s="262">
        <v>103035</v>
      </c>
      <c r="J115" s="262">
        <v>2835089</v>
      </c>
      <c r="K115" s="262">
        <v>2099434</v>
      </c>
      <c r="L115" s="262">
        <v>838690</v>
      </c>
      <c r="M115" s="261">
        <v>2938124</v>
      </c>
      <c r="N115" s="317">
        <v>47.462917023241559</v>
      </c>
      <c r="O115" s="317">
        <v>37.360178264636346</v>
      </c>
      <c r="P115" s="317">
        <v>89.962027936859855</v>
      </c>
      <c r="Q115" s="317">
        <v>44.811520360492899</v>
      </c>
      <c r="R115" s="317">
        <v>45.289152925866155</v>
      </c>
      <c r="S115" s="317">
        <v>48.859675338176309</v>
      </c>
      <c r="T115" s="318">
        <v>46.303410435552728</v>
      </c>
      <c r="U115" s="307">
        <v>1131027</v>
      </c>
      <c r="V115" s="279">
        <v>171514</v>
      </c>
      <c r="W115" s="279">
        <v>36867</v>
      </c>
      <c r="X115" s="279">
        <v>1265674</v>
      </c>
      <c r="Y115" s="280">
        <v>1302541</v>
      </c>
      <c r="Z115" s="279">
        <v>7948300</v>
      </c>
      <c r="AA115" s="279">
        <v>1966676</v>
      </c>
      <c r="AB115" s="279">
        <v>861683</v>
      </c>
      <c r="AC115" s="279">
        <v>9053293</v>
      </c>
      <c r="AD115" s="279">
        <v>7518311</v>
      </c>
      <c r="AE115" s="279">
        <v>2396665</v>
      </c>
      <c r="AF115" s="280">
        <v>9914976</v>
      </c>
      <c r="AG115" s="308">
        <v>44.581701031518186</v>
      </c>
      <c r="AH115" s="308">
        <v>35.165971945054622</v>
      </c>
      <c r="AI115" s="308">
        <v>75.832171198744916</v>
      </c>
      <c r="AJ115" s="308">
        <v>39.783861431623293</v>
      </c>
      <c r="AK115" s="308">
        <v>42.956250973177163</v>
      </c>
      <c r="AL115" s="308">
        <v>42.570593296983425</v>
      </c>
      <c r="AM115" s="309">
        <v>42.8640682095253</v>
      </c>
      <c r="AN115" s="178"/>
      <c r="AO115" s="178"/>
      <c r="AR115" s="178"/>
    </row>
    <row r="116" spans="1:44">
      <c r="A116" s="541">
        <v>40483</v>
      </c>
      <c r="B116" s="550">
        <v>349130</v>
      </c>
      <c r="C116" s="262">
        <v>24658</v>
      </c>
      <c r="D116" s="262">
        <v>3946</v>
      </c>
      <c r="E116" s="262">
        <v>369842</v>
      </c>
      <c r="F116" s="261">
        <v>373788</v>
      </c>
      <c r="G116" s="262">
        <v>2549113</v>
      </c>
      <c r="H116" s="262">
        <v>378927</v>
      </c>
      <c r="I116" s="262">
        <v>100681</v>
      </c>
      <c r="J116" s="262">
        <v>2827359</v>
      </c>
      <c r="K116" s="262">
        <v>2100258</v>
      </c>
      <c r="L116" s="262">
        <v>827782</v>
      </c>
      <c r="M116" s="261">
        <v>2928040</v>
      </c>
      <c r="N116" s="317">
        <v>47.821451510650519</v>
      </c>
      <c r="O116" s="317">
        <v>36.449915966050767</v>
      </c>
      <c r="P116" s="317">
        <v>101.80111122039432</v>
      </c>
      <c r="Q116" s="317">
        <v>44.589968478470439</v>
      </c>
      <c r="R116" s="317">
        <v>45.495775147467796</v>
      </c>
      <c r="S116" s="317">
        <v>48.966390491266075</v>
      </c>
      <c r="T116" s="318">
        <v>46.471115887003535</v>
      </c>
      <c r="U116" s="307">
        <v>1125073</v>
      </c>
      <c r="V116" s="279">
        <v>173359</v>
      </c>
      <c r="W116" s="279">
        <v>36418</v>
      </c>
      <c r="X116" s="279">
        <v>1262014</v>
      </c>
      <c r="Y116" s="280">
        <v>1298432</v>
      </c>
      <c r="Z116" s="279">
        <v>7989938</v>
      </c>
      <c r="AA116" s="279">
        <v>2002653</v>
      </c>
      <c r="AB116" s="279">
        <v>842529</v>
      </c>
      <c r="AC116" s="279">
        <v>9150062</v>
      </c>
      <c r="AD116" s="279">
        <v>7601729</v>
      </c>
      <c r="AE116" s="279">
        <v>2390862</v>
      </c>
      <c r="AF116" s="280">
        <v>9992591</v>
      </c>
      <c r="AG116" s="308">
        <v>45.407707666588053</v>
      </c>
      <c r="AH116" s="308">
        <v>34.865399620739964</v>
      </c>
      <c r="AI116" s="308">
        <v>85.27999247625003</v>
      </c>
      <c r="AJ116" s="308">
        <v>39.610080852126949</v>
      </c>
      <c r="AK116" s="308">
        <v>43.63719982074543</v>
      </c>
      <c r="AL116" s="308">
        <v>42.826513692408888</v>
      </c>
      <c r="AM116" s="309">
        <v>43.44551950769214</v>
      </c>
      <c r="AR116" s="178"/>
    </row>
    <row r="117" spans="1:44">
      <c r="A117" s="541">
        <v>40452</v>
      </c>
      <c r="B117" s="550">
        <v>345957</v>
      </c>
      <c r="C117" s="262">
        <v>24492</v>
      </c>
      <c r="D117" s="262">
        <v>3815</v>
      </c>
      <c r="E117" s="262">
        <v>366634</v>
      </c>
      <c r="F117" s="261">
        <v>370449</v>
      </c>
      <c r="G117" s="262">
        <v>2535316</v>
      </c>
      <c r="H117" s="262">
        <v>375616</v>
      </c>
      <c r="I117" s="262">
        <v>103747</v>
      </c>
      <c r="J117" s="262">
        <v>2807185</v>
      </c>
      <c r="K117" s="262">
        <v>2091996</v>
      </c>
      <c r="L117" s="262">
        <v>818936</v>
      </c>
      <c r="M117" s="261">
        <v>2910932</v>
      </c>
      <c r="N117" s="317">
        <v>48.565737815850731</v>
      </c>
      <c r="O117" s="317">
        <v>36.956917370522625</v>
      </c>
      <c r="P117" s="317">
        <v>100.088180873136</v>
      </c>
      <c r="Q117" s="317">
        <v>45.453054935212819</v>
      </c>
      <c r="R117" s="317">
        <v>46.248551237877358</v>
      </c>
      <c r="S117" s="317">
        <v>49.732946579253806</v>
      </c>
      <c r="T117" s="318">
        <v>47.223666902408006</v>
      </c>
      <c r="U117" s="307">
        <v>1114322</v>
      </c>
      <c r="V117" s="279">
        <v>170333</v>
      </c>
      <c r="W117" s="279">
        <v>35488</v>
      </c>
      <c r="X117" s="279">
        <v>1249167</v>
      </c>
      <c r="Y117" s="280">
        <v>1284655</v>
      </c>
      <c r="Z117" s="279">
        <v>7986053</v>
      </c>
      <c r="AA117" s="279">
        <v>1973632</v>
      </c>
      <c r="AB117" s="279">
        <v>861003</v>
      </c>
      <c r="AC117" s="279">
        <v>9098682</v>
      </c>
      <c r="AD117" s="279">
        <v>7594890</v>
      </c>
      <c r="AE117" s="279">
        <v>2364795</v>
      </c>
      <c r="AF117" s="280">
        <v>9959685</v>
      </c>
      <c r="AG117" s="308">
        <v>45.973714893030632</v>
      </c>
      <c r="AH117" s="308">
        <v>35.01435355884994</v>
      </c>
      <c r="AI117" s="308">
        <v>83.479027469597895</v>
      </c>
      <c r="AJ117" s="308">
        <v>40.430908179133219</v>
      </c>
      <c r="AK117" s="308">
        <v>44.180784440300656</v>
      </c>
      <c r="AL117" s="308">
        <v>43.369432079464062</v>
      </c>
      <c r="AM117" s="309">
        <v>43.990988710061245</v>
      </c>
      <c r="AR117" s="178"/>
    </row>
    <row r="118" spans="1:44">
      <c r="A118" s="541">
        <v>40422</v>
      </c>
      <c r="B118" s="550">
        <v>344128</v>
      </c>
      <c r="C118" s="262">
        <v>24434</v>
      </c>
      <c r="D118" s="262">
        <v>2885</v>
      </c>
      <c r="E118" s="262">
        <v>365677</v>
      </c>
      <c r="F118" s="261">
        <v>368562</v>
      </c>
      <c r="G118" s="262">
        <v>2528087</v>
      </c>
      <c r="H118" s="262">
        <v>370280</v>
      </c>
      <c r="I118" s="262">
        <v>97124</v>
      </c>
      <c r="J118" s="262">
        <v>2801243</v>
      </c>
      <c r="K118" s="262">
        <v>2095356</v>
      </c>
      <c r="L118" s="262">
        <v>803011</v>
      </c>
      <c r="M118" s="261">
        <v>2898367</v>
      </c>
      <c r="N118" s="317">
        <v>47.282640250937625</v>
      </c>
      <c r="O118" s="317">
        <v>36.2112980801502</v>
      </c>
      <c r="P118" s="317">
        <v>100.32130707852932</v>
      </c>
      <c r="Q118" s="317">
        <v>44.212401050287255</v>
      </c>
      <c r="R118" s="317">
        <v>45.077150333770568</v>
      </c>
      <c r="S118" s="317">
        <v>48.389488300273435</v>
      </c>
      <c r="T118" s="318">
        <v>45.994455870040049</v>
      </c>
      <c r="U118" s="307">
        <v>1107981</v>
      </c>
      <c r="V118" s="279">
        <v>164966</v>
      </c>
      <c r="W118" s="279">
        <v>31775</v>
      </c>
      <c r="X118" s="279">
        <v>1241172</v>
      </c>
      <c r="Y118" s="280">
        <v>1272947</v>
      </c>
      <c r="Z118" s="279">
        <v>7989172</v>
      </c>
      <c r="AA118" s="279">
        <v>1948747</v>
      </c>
      <c r="AB118" s="279">
        <v>866972</v>
      </c>
      <c r="AC118" s="279">
        <v>9070947</v>
      </c>
      <c r="AD118" s="279">
        <v>7615860</v>
      </c>
      <c r="AE118" s="279">
        <v>2322059</v>
      </c>
      <c r="AF118" s="280">
        <v>9937919</v>
      </c>
      <c r="AG118" s="308">
        <v>44.745873967410986</v>
      </c>
      <c r="AH118" s="308">
        <v>34.295067910866777</v>
      </c>
      <c r="AI118" s="308">
        <v>83.565090461254741</v>
      </c>
      <c r="AJ118" s="308">
        <v>39.097755260076191</v>
      </c>
      <c r="AK118" s="308">
        <v>43.090978957160999</v>
      </c>
      <c r="AL118" s="308">
        <v>42.060165543486065</v>
      </c>
      <c r="AM118" s="309">
        <v>42.852722645606235</v>
      </c>
      <c r="AR118" s="178"/>
    </row>
    <row r="119" spans="1:44">
      <c r="A119" s="541">
        <v>40391</v>
      </c>
      <c r="B119" s="550">
        <v>343013</v>
      </c>
      <c r="C119" s="262">
        <v>24414</v>
      </c>
      <c r="D119" s="262">
        <v>2928</v>
      </c>
      <c r="E119" s="262">
        <v>364499</v>
      </c>
      <c r="F119" s="261">
        <v>367427</v>
      </c>
      <c r="G119" s="262">
        <v>2515555</v>
      </c>
      <c r="H119" s="262">
        <v>363303</v>
      </c>
      <c r="I119" s="262">
        <v>99967</v>
      </c>
      <c r="J119" s="262">
        <v>2778891</v>
      </c>
      <c r="K119" s="262">
        <v>2079594</v>
      </c>
      <c r="L119" s="262">
        <v>799264</v>
      </c>
      <c r="M119" s="261">
        <v>2878858</v>
      </c>
      <c r="N119" s="317">
        <v>46.266634825444015</v>
      </c>
      <c r="O119" s="317">
        <v>35.734308401263753</v>
      </c>
      <c r="P119" s="317">
        <v>78.214820239111376</v>
      </c>
      <c r="Q119" s="317">
        <v>43.922229667697792</v>
      </c>
      <c r="R119" s="317">
        <v>43.954350669527187</v>
      </c>
      <c r="S119" s="317">
        <v>47.92297217628267</v>
      </c>
      <c r="T119" s="318">
        <v>45.055141497134294</v>
      </c>
      <c r="U119" s="307">
        <v>1104101</v>
      </c>
      <c r="V119" s="279">
        <v>163368</v>
      </c>
      <c r="W119" s="279">
        <v>32009</v>
      </c>
      <c r="X119" s="279">
        <v>1235460</v>
      </c>
      <c r="Y119" s="280">
        <v>1267469</v>
      </c>
      <c r="Z119" s="279">
        <v>8035626</v>
      </c>
      <c r="AA119" s="279">
        <v>1941229</v>
      </c>
      <c r="AB119" s="279">
        <v>969549</v>
      </c>
      <c r="AC119" s="279">
        <v>9007306</v>
      </c>
      <c r="AD119" s="279">
        <v>7619291</v>
      </c>
      <c r="AE119" s="279">
        <v>2357564</v>
      </c>
      <c r="AF119" s="280">
        <v>9976855</v>
      </c>
      <c r="AG119" s="308">
        <v>42.889805698532747</v>
      </c>
      <c r="AH119" s="308">
        <v>33.579217294000884</v>
      </c>
      <c r="AI119" s="308">
        <v>64.79199224839725</v>
      </c>
      <c r="AJ119" s="308">
        <v>38.777590939514951</v>
      </c>
      <c r="AK119" s="308">
        <v>41.226423216126243</v>
      </c>
      <c r="AL119" s="308">
        <v>41.172457158534691</v>
      </c>
      <c r="AM119" s="309">
        <v>41.21</v>
      </c>
      <c r="AR119" s="178"/>
    </row>
    <row r="120" spans="1:44">
      <c r="A120" s="541">
        <v>40360</v>
      </c>
      <c r="B120" s="550">
        <v>343058</v>
      </c>
      <c r="C120" s="262">
        <v>24550</v>
      </c>
      <c r="D120" s="262">
        <v>3633</v>
      </c>
      <c r="E120" s="262">
        <v>363975</v>
      </c>
      <c r="F120" s="261">
        <v>367608</v>
      </c>
      <c r="G120" s="262">
        <v>2465904</v>
      </c>
      <c r="H120" s="262">
        <v>356321</v>
      </c>
      <c r="I120" s="262">
        <v>75857</v>
      </c>
      <c r="J120" s="262">
        <v>2746368</v>
      </c>
      <c r="K120" s="262">
        <v>2027349</v>
      </c>
      <c r="L120" s="262">
        <v>794876</v>
      </c>
      <c r="M120" s="261">
        <v>2822225</v>
      </c>
      <c r="N120" s="317">
        <v>45.051822900845266</v>
      </c>
      <c r="O120" s="317">
        <v>34.966269870538383</v>
      </c>
      <c r="P120" s="317">
        <v>77.250168166160549</v>
      </c>
      <c r="Q120" s="317">
        <v>43.126410815861547</v>
      </c>
      <c r="R120" s="317">
        <v>42.842680179285772</v>
      </c>
      <c r="S120" s="317">
        <v>46.556961522709067</v>
      </c>
      <c r="T120" s="318">
        <v>43.882236085548769</v>
      </c>
      <c r="U120" s="307">
        <v>1101504</v>
      </c>
      <c r="V120" s="279">
        <v>165812</v>
      </c>
      <c r="W120" s="279">
        <v>33275</v>
      </c>
      <c r="X120" s="279">
        <v>1234041</v>
      </c>
      <c r="Y120" s="280">
        <v>1267316</v>
      </c>
      <c r="Z120" s="279">
        <v>7828979</v>
      </c>
      <c r="AA120" s="279">
        <v>1914093</v>
      </c>
      <c r="AB120" s="279">
        <v>839855</v>
      </c>
      <c r="AC120" s="279">
        <v>8903217</v>
      </c>
      <c r="AD120" s="279">
        <v>7394105</v>
      </c>
      <c r="AE120" s="279">
        <v>2348967</v>
      </c>
      <c r="AF120" s="280">
        <v>9743072</v>
      </c>
      <c r="AG120" s="308">
        <v>42.52822142753547</v>
      </c>
      <c r="AH120" s="308">
        <v>32.998929961062622</v>
      </c>
      <c r="AI120" s="308">
        <v>71.241231734319086</v>
      </c>
      <c r="AJ120" s="308">
        <v>38.277015582123781</v>
      </c>
      <c r="AK120" s="308">
        <v>40.905405781971787</v>
      </c>
      <c r="AL120" s="308">
        <v>40.450874402610516</v>
      </c>
      <c r="AM120" s="309">
        <v>40.798322758078136</v>
      </c>
      <c r="AR120" s="178"/>
    </row>
    <row r="121" spans="1:44">
      <c r="A121" s="541">
        <v>40330</v>
      </c>
      <c r="B121" s="550">
        <v>338797</v>
      </c>
      <c r="C121" s="262">
        <v>26139</v>
      </c>
      <c r="D121" s="262">
        <v>4085</v>
      </c>
      <c r="E121" s="262">
        <v>360851</v>
      </c>
      <c r="F121" s="261">
        <v>364936</v>
      </c>
      <c r="G121" s="262">
        <v>2464356</v>
      </c>
      <c r="H121" s="262">
        <v>359973</v>
      </c>
      <c r="I121" s="262">
        <v>98575</v>
      </c>
      <c r="J121" s="262">
        <v>2725754</v>
      </c>
      <c r="K121" s="262">
        <v>2028943</v>
      </c>
      <c r="L121" s="262">
        <v>795386</v>
      </c>
      <c r="M121" s="261">
        <v>2824329</v>
      </c>
      <c r="N121" s="317">
        <v>45.499179352138569</v>
      </c>
      <c r="O121" s="317">
        <v>34.977228296667398</v>
      </c>
      <c r="P121" s="317">
        <v>85.760526902262228</v>
      </c>
      <c r="Q121" s="317">
        <v>42.805422287503902</v>
      </c>
      <c r="R121" s="317">
        <v>43.333363650970028</v>
      </c>
      <c r="S121" s="317">
        <v>46.674169710479106</v>
      </c>
      <c r="T121" s="318">
        <v>44.273530153310318</v>
      </c>
      <c r="U121" s="307">
        <v>1086942</v>
      </c>
      <c r="V121" s="279">
        <v>167246</v>
      </c>
      <c r="W121" s="279">
        <v>36863</v>
      </c>
      <c r="X121" s="279">
        <v>1217325</v>
      </c>
      <c r="Y121" s="280">
        <v>1254188</v>
      </c>
      <c r="Z121" s="279">
        <v>7722427</v>
      </c>
      <c r="AA121" s="279">
        <v>1882162</v>
      </c>
      <c r="AB121" s="279">
        <v>873609</v>
      </c>
      <c r="AC121" s="279">
        <v>8730980</v>
      </c>
      <c r="AD121" s="279">
        <v>7303096</v>
      </c>
      <c r="AE121" s="279">
        <v>2301493</v>
      </c>
      <c r="AF121" s="280">
        <v>9604589</v>
      </c>
      <c r="AG121" s="308">
        <v>42.717868307747679</v>
      </c>
      <c r="AH121" s="308">
        <v>33.315285306589715</v>
      </c>
      <c r="AI121" s="308">
        <v>71.747136423897899</v>
      </c>
      <c r="AJ121" s="308">
        <v>37.957164162496397</v>
      </c>
      <c r="AK121" s="308">
        <v>41.125117878669911</v>
      </c>
      <c r="AL121" s="308">
        <v>40.64321216275215</v>
      </c>
      <c r="AM121" s="309">
        <v>41.01</v>
      </c>
    </row>
    <row r="122" spans="1:44">
      <c r="A122" s="541">
        <v>40299</v>
      </c>
      <c r="B122" s="550">
        <v>336178</v>
      </c>
      <c r="C122" s="262">
        <v>25646</v>
      </c>
      <c r="D122" s="262">
        <v>4098</v>
      </c>
      <c r="E122" s="262">
        <v>357726</v>
      </c>
      <c r="F122" s="261">
        <v>361824</v>
      </c>
      <c r="G122" s="262">
        <v>2433725</v>
      </c>
      <c r="H122" s="262">
        <v>347328</v>
      </c>
      <c r="I122" s="262">
        <v>97800</v>
      </c>
      <c r="J122" s="262">
        <v>2683253</v>
      </c>
      <c r="K122" s="262">
        <v>1995892</v>
      </c>
      <c r="L122" s="262">
        <v>785161</v>
      </c>
      <c r="M122" s="261">
        <v>2781053</v>
      </c>
      <c r="N122" s="317">
        <v>45.228346081894259</v>
      </c>
      <c r="O122" s="317">
        <v>34.894535170752725</v>
      </c>
      <c r="P122" s="317">
        <v>78.509494233988704</v>
      </c>
      <c r="Q122" s="317">
        <v>42.779426555919642</v>
      </c>
      <c r="R122" s="317">
        <v>43.003571631851557</v>
      </c>
      <c r="S122" s="317">
        <v>46.689043545936535</v>
      </c>
      <c r="T122" s="318">
        <v>44.04221863315496</v>
      </c>
      <c r="U122" s="307">
        <v>1074871</v>
      </c>
      <c r="V122" s="279">
        <v>161598</v>
      </c>
      <c r="W122" s="279">
        <v>36753</v>
      </c>
      <c r="X122" s="279">
        <v>1199716</v>
      </c>
      <c r="Y122" s="280">
        <v>1236469</v>
      </c>
      <c r="Z122" s="279">
        <v>7561572</v>
      </c>
      <c r="AA122" s="279">
        <v>1800093</v>
      </c>
      <c r="AB122" s="279">
        <v>863201</v>
      </c>
      <c r="AC122" s="279">
        <v>8498464</v>
      </c>
      <c r="AD122" s="279">
        <v>7103401</v>
      </c>
      <c r="AE122" s="279">
        <v>2258264</v>
      </c>
      <c r="AF122" s="280">
        <v>9361665</v>
      </c>
      <c r="AG122" s="308">
        <v>42.610297300158713</v>
      </c>
      <c r="AH122" s="308">
        <v>33.242254610240195</v>
      </c>
      <c r="AI122" s="308">
        <v>71.623658376829482</v>
      </c>
      <c r="AJ122" s="308">
        <v>37.780582791657039</v>
      </c>
      <c r="AK122" s="308">
        <v>41.030227094468323</v>
      </c>
      <c r="AL122" s="308">
        <v>40.660397193943446</v>
      </c>
      <c r="AM122" s="309">
        <v>40.941642026194621</v>
      </c>
    </row>
    <row r="123" spans="1:44">
      <c r="A123" s="541">
        <v>40269</v>
      </c>
      <c r="B123" s="550">
        <v>333469</v>
      </c>
      <c r="C123" s="262">
        <v>25319</v>
      </c>
      <c r="D123" s="262">
        <v>4104</v>
      </c>
      <c r="E123" s="262">
        <v>354684</v>
      </c>
      <c r="F123" s="261">
        <v>358788</v>
      </c>
      <c r="G123" s="262">
        <v>2405699</v>
      </c>
      <c r="H123" s="262">
        <v>341217</v>
      </c>
      <c r="I123" s="262">
        <v>96779</v>
      </c>
      <c r="J123" s="262">
        <v>2650137</v>
      </c>
      <c r="K123" s="262">
        <v>1972617</v>
      </c>
      <c r="L123" s="262">
        <v>774299</v>
      </c>
      <c r="M123" s="261">
        <v>2746916</v>
      </c>
      <c r="N123" s="317">
        <v>45.894171891858228</v>
      </c>
      <c r="O123" s="317">
        <v>34.744831450932757</v>
      </c>
      <c r="P123" s="317">
        <v>79.278932215737981</v>
      </c>
      <c r="Q123" s="317">
        <v>43.358832299326622</v>
      </c>
      <c r="R123" s="317">
        <v>43.592302279101368</v>
      </c>
      <c r="S123" s="317">
        <v>47.279486926396771</v>
      </c>
      <c r="T123" s="318">
        <v>44.630614781410799</v>
      </c>
      <c r="U123" s="307">
        <v>1063521</v>
      </c>
      <c r="V123" s="279">
        <v>155733</v>
      </c>
      <c r="W123" s="279">
        <v>36225</v>
      </c>
      <c r="X123" s="279">
        <v>1183029</v>
      </c>
      <c r="Y123" s="280">
        <v>1219254</v>
      </c>
      <c r="Z123" s="279">
        <v>7422441</v>
      </c>
      <c r="AA123" s="279">
        <v>1713595</v>
      </c>
      <c r="AB123" s="279">
        <v>853365</v>
      </c>
      <c r="AC123" s="279">
        <v>8282671</v>
      </c>
      <c r="AD123" s="279">
        <v>6920273</v>
      </c>
      <c r="AE123" s="279">
        <v>2215763</v>
      </c>
      <c r="AF123" s="280">
        <v>9136036</v>
      </c>
      <c r="AG123" s="308">
        <v>43.152445202778274</v>
      </c>
      <c r="AH123" s="308">
        <v>33.272202782058784</v>
      </c>
      <c r="AI123" s="308">
        <v>70.058081157639066</v>
      </c>
      <c r="AJ123" s="308">
        <v>38.450828901805139</v>
      </c>
      <c r="AK123" s="308">
        <v>41.521801311099097</v>
      </c>
      <c r="AL123" s="308">
        <v>41.165466087684109</v>
      </c>
      <c r="AM123" s="309">
        <v>41.436155894149131</v>
      </c>
    </row>
    <row r="124" spans="1:44">
      <c r="A124" s="541">
        <v>40238</v>
      </c>
      <c r="B124" s="550">
        <v>333957</v>
      </c>
      <c r="C124" s="262">
        <v>22617</v>
      </c>
      <c r="D124" s="262">
        <v>4039</v>
      </c>
      <c r="E124" s="262">
        <v>352535</v>
      </c>
      <c r="F124" s="261">
        <v>356574</v>
      </c>
      <c r="G124" s="262">
        <v>2379923</v>
      </c>
      <c r="H124" s="262">
        <v>315914</v>
      </c>
      <c r="I124" s="262">
        <v>94956</v>
      </c>
      <c r="J124" s="262">
        <v>2600881</v>
      </c>
      <c r="K124" s="262">
        <v>1945398</v>
      </c>
      <c r="L124" s="262">
        <v>750439</v>
      </c>
      <c r="M124" s="261">
        <v>2695837</v>
      </c>
      <c r="N124" s="317">
        <v>44.227745161241991</v>
      </c>
      <c r="O124" s="317">
        <v>34.754302369140646</v>
      </c>
      <c r="P124" s="317">
        <v>71.922269215191449</v>
      </c>
      <c r="Q124" s="317">
        <v>42.169212437900491</v>
      </c>
      <c r="R124" s="317">
        <v>42.117276373661646</v>
      </c>
      <c r="S124" s="317">
        <v>45.972314656331683</v>
      </c>
      <c r="T124" s="318">
        <v>43.201200616537413</v>
      </c>
      <c r="U124" s="307">
        <v>1058803</v>
      </c>
      <c r="V124" s="279">
        <v>144469</v>
      </c>
      <c r="W124" s="279">
        <v>35566</v>
      </c>
      <c r="X124" s="279">
        <v>1167706</v>
      </c>
      <c r="Y124" s="280">
        <v>1203272</v>
      </c>
      <c r="Z124" s="279">
        <v>7314913</v>
      </c>
      <c r="AA124" s="279">
        <v>1585200</v>
      </c>
      <c r="AB124" s="279">
        <v>824544</v>
      </c>
      <c r="AC124" s="279">
        <v>8075569</v>
      </c>
      <c r="AD124" s="279">
        <v>6766471</v>
      </c>
      <c r="AE124" s="279">
        <v>2133642</v>
      </c>
      <c r="AF124" s="280">
        <v>8900113</v>
      </c>
      <c r="AG124" s="308">
        <v>41.130509416043814</v>
      </c>
      <c r="AH124" s="308">
        <v>32.896530562032353</v>
      </c>
      <c r="AI124" s="308">
        <v>65.549866595362573</v>
      </c>
      <c r="AJ124" s="308">
        <v>37.104974270049283</v>
      </c>
      <c r="AK124" s="308">
        <v>39.684796843039344</v>
      </c>
      <c r="AL124" s="308">
        <v>39.988277954747545</v>
      </c>
      <c r="AM124" s="309">
        <v>39.758060680095703</v>
      </c>
    </row>
    <row r="125" spans="1:44">
      <c r="A125" s="541">
        <v>40210</v>
      </c>
      <c r="B125" s="550">
        <v>336672</v>
      </c>
      <c r="C125" s="262">
        <v>16719</v>
      </c>
      <c r="D125" s="262">
        <v>3865</v>
      </c>
      <c r="E125" s="262">
        <v>349526</v>
      </c>
      <c r="F125" s="261">
        <v>353391</v>
      </c>
      <c r="G125" s="262">
        <v>2360477</v>
      </c>
      <c r="H125" s="262">
        <v>321452</v>
      </c>
      <c r="I125" s="262">
        <v>93399</v>
      </c>
      <c r="J125" s="262">
        <v>2588530</v>
      </c>
      <c r="K125" s="262">
        <v>1928543</v>
      </c>
      <c r="L125" s="262">
        <v>753386</v>
      </c>
      <c r="M125" s="261">
        <v>2681929</v>
      </c>
      <c r="N125" s="317">
        <v>44.966220725033168</v>
      </c>
      <c r="O125" s="317">
        <v>34.740673527379904</v>
      </c>
      <c r="P125" s="317">
        <v>88.519628841179696</v>
      </c>
      <c r="Q125" s="317">
        <v>42.30477734783949</v>
      </c>
      <c r="R125" s="317">
        <v>42.846127845542014</v>
      </c>
      <c r="S125" s="317">
        <v>46.435550649785021</v>
      </c>
      <c r="T125" s="318">
        <v>43.850802307062942</v>
      </c>
      <c r="U125" s="307">
        <v>1049207</v>
      </c>
      <c r="V125" s="279">
        <v>148572</v>
      </c>
      <c r="W125" s="279">
        <v>35102</v>
      </c>
      <c r="X125" s="279">
        <v>1162677</v>
      </c>
      <c r="Y125" s="280">
        <v>1197779</v>
      </c>
      <c r="Z125" s="279">
        <v>7263139</v>
      </c>
      <c r="AA125" s="279">
        <v>1611827</v>
      </c>
      <c r="AB125" s="279">
        <v>820295</v>
      </c>
      <c r="AC125" s="279">
        <v>8054671</v>
      </c>
      <c r="AD125" s="279">
        <v>6725023</v>
      </c>
      <c r="AE125" s="279">
        <v>2149943</v>
      </c>
      <c r="AF125" s="280">
        <v>8874966</v>
      </c>
      <c r="AG125" s="308">
        <v>42.60370200311602</v>
      </c>
      <c r="AH125" s="308">
        <v>33.243141122255857</v>
      </c>
      <c r="AI125" s="308">
        <v>76.97013430269817</v>
      </c>
      <c r="AJ125" s="308">
        <v>37.483362902002199</v>
      </c>
      <c r="AK125" s="308">
        <v>41.22332826970117</v>
      </c>
      <c r="AL125" s="308">
        <v>40.467694120810037</v>
      </c>
      <c r="AM125" s="309">
        <v>41.042788479809538</v>
      </c>
    </row>
    <row r="126" spans="1:44">
      <c r="A126" s="541">
        <v>40179</v>
      </c>
      <c r="B126" s="550">
        <v>331707</v>
      </c>
      <c r="C126" s="262">
        <v>23916</v>
      </c>
      <c r="D126" s="262">
        <v>3999</v>
      </c>
      <c r="E126" s="262">
        <v>351624</v>
      </c>
      <c r="F126" s="261">
        <v>355623</v>
      </c>
      <c r="G126" s="262">
        <v>2365181</v>
      </c>
      <c r="H126" s="262">
        <v>336370</v>
      </c>
      <c r="I126" s="262">
        <v>98811</v>
      </c>
      <c r="J126" s="262">
        <v>2602740</v>
      </c>
      <c r="K126" s="262">
        <v>1947659</v>
      </c>
      <c r="L126" s="262">
        <v>753892</v>
      </c>
      <c r="M126" s="261">
        <v>2701551</v>
      </c>
      <c r="N126" s="317">
        <v>44.524386681762429</v>
      </c>
      <c r="O126" s="317">
        <v>33.696143844998169</v>
      </c>
      <c r="P126" s="317">
        <v>72.60883339045543</v>
      </c>
      <c r="Q126" s="317">
        <v>42.171737557451898</v>
      </c>
      <c r="R126" s="317">
        <v>42.16669360507224</v>
      </c>
      <c r="S126" s="317">
        <v>46.189997991923804</v>
      </c>
      <c r="T126" s="318">
        <v>43.290213240701334</v>
      </c>
      <c r="U126" s="307">
        <v>1057541</v>
      </c>
      <c r="V126" s="279">
        <v>158767</v>
      </c>
      <c r="W126" s="279">
        <v>36031</v>
      </c>
      <c r="X126" s="279">
        <v>1180277</v>
      </c>
      <c r="Y126" s="280">
        <v>1216308</v>
      </c>
      <c r="Z126" s="279">
        <v>7308795</v>
      </c>
      <c r="AA126" s="279">
        <v>1721407</v>
      </c>
      <c r="AB126" s="279">
        <v>852248</v>
      </c>
      <c r="AC126" s="279">
        <v>8177954</v>
      </c>
      <c r="AD126" s="279">
        <v>6870750</v>
      </c>
      <c r="AE126" s="279">
        <v>2159452</v>
      </c>
      <c r="AF126" s="280">
        <v>9030202</v>
      </c>
      <c r="AG126" s="308">
        <v>41.75</v>
      </c>
      <c r="AH126" s="308">
        <v>31.97</v>
      </c>
      <c r="AI126" s="308">
        <v>67.02</v>
      </c>
      <c r="AJ126" s="308">
        <v>37.200000000000003</v>
      </c>
      <c r="AK126" s="308">
        <v>40.04</v>
      </c>
      <c r="AL126" s="308">
        <v>39.99</v>
      </c>
      <c r="AM126" s="309">
        <v>40.03</v>
      </c>
    </row>
    <row r="127" spans="1:44">
      <c r="A127" s="541">
        <v>40148</v>
      </c>
      <c r="B127" s="550">
        <v>329232</v>
      </c>
      <c r="C127" s="262">
        <v>23636</v>
      </c>
      <c r="D127" s="262">
        <v>4016</v>
      </c>
      <c r="E127" s="262">
        <v>348852</v>
      </c>
      <c r="F127" s="261">
        <v>352868</v>
      </c>
      <c r="G127" s="262">
        <v>2339881</v>
      </c>
      <c r="H127" s="262">
        <v>326150</v>
      </c>
      <c r="I127" s="262">
        <v>99072</v>
      </c>
      <c r="J127" s="262">
        <v>2566959</v>
      </c>
      <c r="K127" s="262">
        <v>1924072</v>
      </c>
      <c r="L127" s="262">
        <v>741959</v>
      </c>
      <c r="M127" s="261">
        <v>2666031</v>
      </c>
      <c r="N127" s="317">
        <v>43.840214401036782</v>
      </c>
      <c r="O127" s="317">
        <v>33.976834082331223</v>
      </c>
      <c r="P127" s="317">
        <v>83.068994706813712</v>
      </c>
      <c r="Q127" s="317">
        <v>41.168578488981495</v>
      </c>
      <c r="R127" s="317">
        <v>41.826161028130912</v>
      </c>
      <c r="S127" s="317">
        <v>45.037701563448266</v>
      </c>
      <c r="T127" s="318">
        <v>42.716345335362007</v>
      </c>
      <c r="U127" s="307">
        <v>1050295</v>
      </c>
      <c r="V127" s="279">
        <v>156709</v>
      </c>
      <c r="W127" s="279">
        <v>36348</v>
      </c>
      <c r="X127" s="279">
        <v>1170656</v>
      </c>
      <c r="Y127" s="280">
        <v>1207004</v>
      </c>
      <c r="Z127" s="279">
        <v>7259082</v>
      </c>
      <c r="AA127" s="279">
        <v>1716899</v>
      </c>
      <c r="AB127" s="279">
        <v>847774</v>
      </c>
      <c r="AC127" s="279">
        <v>8128207</v>
      </c>
      <c r="AD127" s="279">
        <v>6844431</v>
      </c>
      <c r="AE127" s="279">
        <v>2131550</v>
      </c>
      <c r="AF127" s="280">
        <v>8975981</v>
      </c>
      <c r="AG127" s="308">
        <v>41.95</v>
      </c>
      <c r="AH127" s="308">
        <v>32.17</v>
      </c>
      <c r="AI127" s="308">
        <v>74.959999999999994</v>
      </c>
      <c r="AJ127" s="308">
        <v>36.56</v>
      </c>
      <c r="AK127" s="308">
        <v>40.479999999999997</v>
      </c>
      <c r="AL127" s="308">
        <v>39.29</v>
      </c>
      <c r="AM127" s="309">
        <v>40.200000000000003</v>
      </c>
    </row>
    <row r="128" spans="1:44">
      <c r="A128" s="541">
        <v>40118</v>
      </c>
      <c r="B128" s="550">
        <v>326809</v>
      </c>
      <c r="C128" s="262">
        <v>23680</v>
      </c>
      <c r="D128" s="262">
        <v>3879</v>
      </c>
      <c r="E128" s="262">
        <v>346610</v>
      </c>
      <c r="F128" s="261">
        <v>350489</v>
      </c>
      <c r="G128" s="262">
        <v>2322668</v>
      </c>
      <c r="H128" s="262">
        <v>332983</v>
      </c>
      <c r="I128" s="262">
        <v>96155</v>
      </c>
      <c r="J128" s="262">
        <v>2559496</v>
      </c>
      <c r="K128" s="262">
        <v>1925118</v>
      </c>
      <c r="L128" s="262">
        <v>730533</v>
      </c>
      <c r="M128" s="261">
        <v>2655651</v>
      </c>
      <c r="N128" s="317">
        <v>43.601427205085557</v>
      </c>
      <c r="O128" s="317">
        <v>33.437446085886279</v>
      </c>
      <c r="P128" s="317">
        <v>81.547797330077941</v>
      </c>
      <c r="Q128" s="317">
        <v>41.019219260936332</v>
      </c>
      <c r="R128" s="317">
        <v>41.372483982912705</v>
      </c>
      <c r="S128" s="317">
        <v>45.238824358776448</v>
      </c>
      <c r="T128" s="318">
        <v>42.434007163993691</v>
      </c>
      <c r="U128" s="307">
        <v>1044135</v>
      </c>
      <c r="V128" s="279">
        <v>157845</v>
      </c>
      <c r="W128" s="279">
        <v>35746</v>
      </c>
      <c r="X128" s="279">
        <v>1166234</v>
      </c>
      <c r="Y128" s="280">
        <v>1201980</v>
      </c>
      <c r="Z128" s="279">
        <v>7296906</v>
      </c>
      <c r="AA128" s="279">
        <v>1749863</v>
      </c>
      <c r="AB128" s="279">
        <v>830407</v>
      </c>
      <c r="AC128" s="279">
        <v>8216362</v>
      </c>
      <c r="AD128" s="279">
        <v>6923552</v>
      </c>
      <c r="AE128" s="279">
        <v>2123217</v>
      </c>
      <c r="AF128" s="280">
        <v>9046769</v>
      </c>
      <c r="AG128" s="308">
        <v>41.096041527567692</v>
      </c>
      <c r="AH128" s="308">
        <v>31.587614061289933</v>
      </c>
      <c r="AI128" s="308">
        <v>70.856144211951985</v>
      </c>
      <c r="AJ128" s="308">
        <v>36.197830494469429</v>
      </c>
      <c r="AK128" s="308">
        <v>39.446716895907983</v>
      </c>
      <c r="AL128" s="308">
        <v>39.180600102779266</v>
      </c>
      <c r="AM128" s="309">
        <v>39.385142427402407</v>
      </c>
    </row>
    <row r="129" spans="1:39">
      <c r="A129" s="541">
        <v>40087</v>
      </c>
      <c r="B129" s="550">
        <v>324901</v>
      </c>
      <c r="C129" s="262">
        <v>23443</v>
      </c>
      <c r="D129" s="262">
        <v>3494</v>
      </c>
      <c r="E129" s="262">
        <v>344850</v>
      </c>
      <c r="F129" s="261">
        <v>348344</v>
      </c>
      <c r="G129" s="262">
        <v>2296229</v>
      </c>
      <c r="H129" s="262">
        <v>322749</v>
      </c>
      <c r="I129" s="262">
        <v>91724</v>
      </c>
      <c r="J129" s="262">
        <v>2527254</v>
      </c>
      <c r="K129" s="262">
        <v>1899565</v>
      </c>
      <c r="L129" s="262">
        <v>719413</v>
      </c>
      <c r="M129" s="261">
        <v>2618978</v>
      </c>
      <c r="N129" s="317">
        <v>44.820654112472319</v>
      </c>
      <c r="O129" s="317">
        <v>33.948927432929111</v>
      </c>
      <c r="P129" s="317">
        <v>94.956165494028141</v>
      </c>
      <c r="Q129" s="317">
        <v>41.918508383460548</v>
      </c>
      <c r="R129" s="317">
        <v>42.627743438158497</v>
      </c>
      <c r="S129" s="317">
        <v>46.189033368819416</v>
      </c>
      <c r="T129" s="318">
        <v>43.599847122544695</v>
      </c>
      <c r="U129" s="307">
        <v>1034672</v>
      </c>
      <c r="V129" s="279">
        <v>154443</v>
      </c>
      <c r="W129" s="279">
        <v>33369</v>
      </c>
      <c r="X129" s="279">
        <v>1155746</v>
      </c>
      <c r="Y129" s="280">
        <v>1189115</v>
      </c>
      <c r="Z129" s="279">
        <v>7262969</v>
      </c>
      <c r="AA129" s="279">
        <v>1687242</v>
      </c>
      <c r="AB129" s="279">
        <v>834369</v>
      </c>
      <c r="AC129" s="279">
        <v>8115842</v>
      </c>
      <c r="AD129" s="279">
        <v>6857833</v>
      </c>
      <c r="AE129" s="279">
        <v>2092378</v>
      </c>
      <c r="AF129" s="280">
        <v>8950211</v>
      </c>
      <c r="AG129" s="308">
        <v>42.97</v>
      </c>
      <c r="AH129" s="308">
        <v>31.97</v>
      </c>
      <c r="AI129" s="308">
        <v>81.09</v>
      </c>
      <c r="AJ129" s="308">
        <v>37.270000000000003</v>
      </c>
      <c r="AK129" s="308">
        <v>41.35</v>
      </c>
      <c r="AL129" s="308">
        <v>40.03</v>
      </c>
      <c r="AM129" s="309">
        <v>41.05</v>
      </c>
    </row>
    <row r="130" spans="1:39">
      <c r="A130" s="541">
        <v>40057</v>
      </c>
      <c r="B130" s="550">
        <v>322701</v>
      </c>
      <c r="C130" s="262">
        <v>23538</v>
      </c>
      <c r="D130" s="262">
        <v>2729</v>
      </c>
      <c r="E130" s="262">
        <v>343499</v>
      </c>
      <c r="F130" s="261">
        <v>346239</v>
      </c>
      <c r="G130" s="262">
        <v>2294582</v>
      </c>
      <c r="H130" s="262">
        <v>323102</v>
      </c>
      <c r="I130" s="262">
        <v>89155</v>
      </c>
      <c r="J130" s="262">
        <v>2528529</v>
      </c>
      <c r="K130" s="262">
        <v>1909765</v>
      </c>
      <c r="L130" s="262">
        <v>707919</v>
      </c>
      <c r="M130" s="261">
        <v>2617684</v>
      </c>
      <c r="N130" s="317">
        <v>43.216144842589287</v>
      </c>
      <c r="O130" s="317">
        <v>33.081926857358297</v>
      </c>
      <c r="P130" s="317">
        <v>88.562669729624517</v>
      </c>
      <c r="Q130" s="317">
        <v>40.499397868220107</v>
      </c>
      <c r="R130" s="317">
        <v>41.081659134725882</v>
      </c>
      <c r="S130" s="317">
        <v>44.715669895200037</v>
      </c>
      <c r="T130" s="318">
        <v>42.063553837318707</v>
      </c>
      <c r="U130" s="307">
        <v>1031425</v>
      </c>
      <c r="V130" s="279">
        <v>150389</v>
      </c>
      <c r="W130" s="279">
        <v>29576</v>
      </c>
      <c r="X130" s="279">
        <v>1152238</v>
      </c>
      <c r="Y130" s="280">
        <v>1181814</v>
      </c>
      <c r="Z130" s="279">
        <v>7294482</v>
      </c>
      <c r="AA130" s="279">
        <v>1683171</v>
      </c>
      <c r="AB130" s="279">
        <v>838836</v>
      </c>
      <c r="AC130" s="279">
        <v>8138817</v>
      </c>
      <c r="AD130" s="279">
        <v>6921085</v>
      </c>
      <c r="AE130" s="279">
        <v>2056568</v>
      </c>
      <c r="AF130" s="280">
        <v>8977653</v>
      </c>
      <c r="AG130" s="308">
        <v>40.706771599741231</v>
      </c>
      <c r="AH130" s="308">
        <v>31.179099546714227</v>
      </c>
      <c r="AI130" s="308">
        <v>73.40548555431603</v>
      </c>
      <c r="AJ130" s="308">
        <v>35.686312511309374</v>
      </c>
      <c r="AK130" s="308">
        <v>39.20554007110195</v>
      </c>
      <c r="AL130" s="308">
        <v>38.479325633837824</v>
      </c>
      <c r="AM130" s="309">
        <v>39.042054827289938</v>
      </c>
    </row>
    <row r="131" spans="1:39">
      <c r="A131" s="541">
        <v>40026</v>
      </c>
      <c r="B131" s="550">
        <v>322349</v>
      </c>
      <c r="C131" s="262">
        <v>24461</v>
      </c>
      <c r="D131" s="262">
        <v>2740</v>
      </c>
      <c r="E131" s="262">
        <v>344070</v>
      </c>
      <c r="F131" s="261">
        <v>346810</v>
      </c>
      <c r="G131" s="262">
        <v>2294207</v>
      </c>
      <c r="H131" s="262">
        <v>324459</v>
      </c>
      <c r="I131" s="262">
        <v>93227</v>
      </c>
      <c r="J131" s="262">
        <v>2525439</v>
      </c>
      <c r="K131" s="262">
        <v>1910834</v>
      </c>
      <c r="L131" s="262">
        <v>707832</v>
      </c>
      <c r="M131" s="261">
        <v>2618666</v>
      </c>
      <c r="N131" s="317">
        <v>42.740497823821826</v>
      </c>
      <c r="O131" s="317">
        <v>32.865071553911058</v>
      </c>
      <c r="P131" s="317">
        <v>74.05788097649301</v>
      </c>
      <c r="Q131" s="317">
        <v>40.484845578832982</v>
      </c>
      <c r="R131" s="317">
        <v>40.489294199590056</v>
      </c>
      <c r="S131" s="317">
        <v>44.652622724670358</v>
      </c>
      <c r="T131" s="318">
        <v>41.615637188429481</v>
      </c>
      <c r="U131" s="307">
        <v>1027774</v>
      </c>
      <c r="V131" s="279">
        <v>151776</v>
      </c>
      <c r="W131" s="279">
        <v>29426</v>
      </c>
      <c r="X131" s="279">
        <v>1150124</v>
      </c>
      <c r="Y131" s="280">
        <v>1179550</v>
      </c>
      <c r="Z131" s="279">
        <v>7324091</v>
      </c>
      <c r="AA131" s="279">
        <v>1689258</v>
      </c>
      <c r="AB131" s="279">
        <v>909305</v>
      </c>
      <c r="AC131" s="279">
        <v>8104044</v>
      </c>
      <c r="AD131" s="279">
        <v>6929944</v>
      </c>
      <c r="AE131" s="279">
        <v>2083405</v>
      </c>
      <c r="AF131" s="280">
        <v>9013349</v>
      </c>
      <c r="AG131" s="308">
        <v>39.592063116167424</v>
      </c>
      <c r="AH131" s="308">
        <v>30.754962769208039</v>
      </c>
      <c r="AI131" s="308">
        <v>60.434262833424441</v>
      </c>
      <c r="AJ131" s="308">
        <v>35.611916304183914</v>
      </c>
      <c r="AK131" s="308">
        <v>38.044629372898108</v>
      </c>
      <c r="AL131" s="308">
        <v>38.050295547271489</v>
      </c>
      <c r="AM131" s="309">
        <v>38.04621433872552</v>
      </c>
    </row>
    <row r="132" spans="1:39">
      <c r="A132" s="541">
        <v>39995</v>
      </c>
      <c r="B132" s="550">
        <v>323208</v>
      </c>
      <c r="C132" s="262">
        <v>23584</v>
      </c>
      <c r="D132" s="262">
        <v>3043</v>
      </c>
      <c r="E132" s="262">
        <v>343749</v>
      </c>
      <c r="F132" s="261">
        <v>346792</v>
      </c>
      <c r="G132" s="262">
        <v>2289119</v>
      </c>
      <c r="H132" s="262">
        <v>319185</v>
      </c>
      <c r="I132" s="262">
        <v>92268</v>
      </c>
      <c r="J132" s="262">
        <v>2516036</v>
      </c>
      <c r="K132" s="262">
        <v>1894895</v>
      </c>
      <c r="L132" s="262">
        <v>713409</v>
      </c>
      <c r="M132" s="261">
        <v>2608304</v>
      </c>
      <c r="N132" s="317">
        <v>43.136522053835506</v>
      </c>
      <c r="O132" s="317">
        <v>32.461881415406651</v>
      </c>
      <c r="P132" s="317">
        <v>88.089909554547219</v>
      </c>
      <c r="Q132" s="317">
        <v>40.390634804150089</v>
      </c>
      <c r="R132" s="317">
        <v>40.917751469528952</v>
      </c>
      <c r="S132" s="317">
        <v>44.640806793976246</v>
      </c>
      <c r="T132" s="318">
        <v>41.931996446567879</v>
      </c>
      <c r="U132" s="307">
        <v>1025455</v>
      </c>
      <c r="V132" s="279">
        <v>150291</v>
      </c>
      <c r="W132" s="279">
        <v>29044</v>
      </c>
      <c r="X132" s="279">
        <v>1146702</v>
      </c>
      <c r="Y132" s="280">
        <v>1175746</v>
      </c>
      <c r="Z132" s="279">
        <v>7257896</v>
      </c>
      <c r="AA132" s="279">
        <v>1664847</v>
      </c>
      <c r="AB132" s="279">
        <v>882226</v>
      </c>
      <c r="AC132" s="279">
        <v>8040517</v>
      </c>
      <c r="AD132" s="279">
        <v>6829902</v>
      </c>
      <c r="AE132" s="279">
        <v>2092841</v>
      </c>
      <c r="AF132" s="280">
        <v>8922743</v>
      </c>
      <c r="AG132" s="308">
        <v>40.555051161997497</v>
      </c>
      <c r="AH132" s="308">
        <v>30.71454606349177</v>
      </c>
      <c r="AI132" s="308">
        <v>71.687150756718381</v>
      </c>
      <c r="AJ132" s="308">
        <v>35.512258345447655</v>
      </c>
      <c r="AK132" s="308">
        <v>39.036979309335756</v>
      </c>
      <c r="AL132" s="308">
        <v>38.242265115438734</v>
      </c>
      <c r="AM132" s="309">
        <v>38.853877711707014</v>
      </c>
    </row>
    <row r="133" spans="1:39">
      <c r="A133" s="541">
        <v>39965</v>
      </c>
      <c r="B133" s="550">
        <v>321673</v>
      </c>
      <c r="C133" s="262">
        <v>23395</v>
      </c>
      <c r="D133" s="262">
        <v>3286</v>
      </c>
      <c r="E133" s="262">
        <v>341782</v>
      </c>
      <c r="F133" s="261">
        <v>345068</v>
      </c>
      <c r="G133" s="262">
        <v>2258640</v>
      </c>
      <c r="H133" s="262">
        <v>310137</v>
      </c>
      <c r="I133" s="262">
        <v>84458</v>
      </c>
      <c r="J133" s="262">
        <v>2484319</v>
      </c>
      <c r="K133" s="262">
        <v>1864814</v>
      </c>
      <c r="L133" s="262">
        <v>703963</v>
      </c>
      <c r="M133" s="261">
        <v>2568777</v>
      </c>
      <c r="N133" s="317">
        <v>42.202801320147287</v>
      </c>
      <c r="O133" s="317">
        <v>32.673547167007584</v>
      </c>
      <c r="P133" s="317">
        <v>87.502768250442188</v>
      </c>
      <c r="Q133" s="317">
        <v>39.551336039401662</v>
      </c>
      <c r="R133" s="317">
        <v>40.161572587048539</v>
      </c>
      <c r="S133" s="317">
        <v>43.733222742540129</v>
      </c>
      <c r="T133" s="318">
        <v>47.637541351097894</v>
      </c>
      <c r="U133" s="307">
        <v>1018105</v>
      </c>
      <c r="V133" s="279">
        <v>146324</v>
      </c>
      <c r="W133" s="279">
        <v>30466</v>
      </c>
      <c r="X133" s="279">
        <v>1133963</v>
      </c>
      <c r="Y133" s="280">
        <v>1164429</v>
      </c>
      <c r="Z133" s="279">
        <v>7071039</v>
      </c>
      <c r="AA133" s="279">
        <v>1603687</v>
      </c>
      <c r="AB133" s="279">
        <v>793554</v>
      </c>
      <c r="AC133" s="279">
        <v>7881172</v>
      </c>
      <c r="AD133" s="279">
        <v>6638749</v>
      </c>
      <c r="AE133" s="279">
        <v>2035977</v>
      </c>
      <c r="AF133" s="280">
        <v>8674726</v>
      </c>
      <c r="AG133" s="308">
        <v>39.508708200054691</v>
      </c>
      <c r="AH133" s="308">
        <v>30.68107387413583</v>
      </c>
      <c r="AI133" s="308">
        <v>67.260212220092683</v>
      </c>
      <c r="AJ133" s="308">
        <v>35.006181760761478</v>
      </c>
      <c r="AK133" s="308">
        <v>38.10882867952823</v>
      </c>
      <c r="AL133" s="308">
        <v>37.589310112113239</v>
      </c>
      <c r="AM133" s="309">
        <v>41.359052474447701</v>
      </c>
    </row>
    <row r="134" spans="1:39">
      <c r="A134" s="541">
        <v>39934</v>
      </c>
      <c r="B134" s="550">
        <v>320712</v>
      </c>
      <c r="C134" s="262">
        <v>23118</v>
      </c>
      <c r="D134" s="262">
        <v>3285</v>
      </c>
      <c r="E134" s="262">
        <v>340545</v>
      </c>
      <c r="F134" s="261">
        <v>343830</v>
      </c>
      <c r="G134" s="262">
        <v>2251839</v>
      </c>
      <c r="H134" s="262">
        <v>302215</v>
      </c>
      <c r="I134" s="262">
        <v>84662</v>
      </c>
      <c r="J134" s="262">
        <v>2469392</v>
      </c>
      <c r="K134" s="262">
        <v>1852562</v>
      </c>
      <c r="L134" s="262">
        <v>701492</v>
      </c>
      <c r="M134" s="261">
        <v>2554054</v>
      </c>
      <c r="N134" s="317">
        <v>41.924182280672767</v>
      </c>
      <c r="O134" s="317">
        <v>32.776569217096416</v>
      </c>
      <c r="P134" s="317">
        <v>81.433293560538914</v>
      </c>
      <c r="Q134" s="317">
        <v>39.515389590927491</v>
      </c>
      <c r="R134" s="317">
        <v>39.869551689722179</v>
      </c>
      <c r="S134" s="317">
        <v>43.72059293467548</v>
      </c>
      <c r="T134" s="318">
        <v>40.927533518940628</v>
      </c>
      <c r="U134" s="307">
        <v>1011150</v>
      </c>
      <c r="V134" s="279">
        <v>141510</v>
      </c>
      <c r="W134" s="279">
        <v>30469</v>
      </c>
      <c r="X134" s="279">
        <v>1122191</v>
      </c>
      <c r="Y134" s="280">
        <v>1152660</v>
      </c>
      <c r="Z134" s="279">
        <v>6959651</v>
      </c>
      <c r="AA134" s="279">
        <v>1543402</v>
      </c>
      <c r="AB134" s="279">
        <v>774621</v>
      </c>
      <c r="AC134" s="279">
        <v>7728432</v>
      </c>
      <c r="AD134" s="279">
        <v>6492336</v>
      </c>
      <c r="AE134" s="279">
        <v>2010717</v>
      </c>
      <c r="AF134" s="280">
        <v>8503053</v>
      </c>
      <c r="AG134" s="308">
        <v>39.470444113199783</v>
      </c>
      <c r="AH134" s="308">
        <v>30.666631876090499</v>
      </c>
      <c r="AI134" s="308">
        <v>68.579065007770112</v>
      </c>
      <c r="AJ134" s="308">
        <v>34.815532697963391</v>
      </c>
      <c r="AK134" s="308">
        <v>38.108719496100008</v>
      </c>
      <c r="AL134" s="308">
        <v>37.575976607103335</v>
      </c>
      <c r="AM134" s="309">
        <v>37.983287025314389</v>
      </c>
    </row>
    <row r="135" spans="1:39">
      <c r="A135" s="541">
        <v>39904</v>
      </c>
      <c r="B135" s="550">
        <v>320415</v>
      </c>
      <c r="C135" s="262">
        <v>23095</v>
      </c>
      <c r="D135" s="262">
        <v>3316</v>
      </c>
      <c r="E135" s="262">
        <v>340194</v>
      </c>
      <c r="F135" s="261">
        <v>343510</v>
      </c>
      <c r="G135" s="262">
        <v>2267983</v>
      </c>
      <c r="H135" s="262">
        <v>297961</v>
      </c>
      <c r="I135" s="262">
        <v>85835</v>
      </c>
      <c r="J135" s="262">
        <v>2480109</v>
      </c>
      <c r="K135" s="262">
        <v>1860773</v>
      </c>
      <c r="L135" s="262">
        <v>705171</v>
      </c>
      <c r="M135" s="261">
        <v>2565944</v>
      </c>
      <c r="N135" s="317">
        <v>42.348024195064539</v>
      </c>
      <c r="O135" s="317">
        <v>12.842949433708402</v>
      </c>
      <c r="P135" s="317">
        <v>79.874354633145629</v>
      </c>
      <c r="Q135" s="317">
        <v>39.95805145756384</v>
      </c>
      <c r="R135" s="317">
        <v>40.288511543348221</v>
      </c>
      <c r="S135" s="317">
        <v>43.956221400449301</v>
      </c>
      <c r="T135" s="318">
        <v>41.295335171911027</v>
      </c>
      <c r="U135" s="307">
        <v>1007573</v>
      </c>
      <c r="V135" s="279">
        <v>139585</v>
      </c>
      <c r="W135" s="279">
        <v>30699</v>
      </c>
      <c r="X135" s="279">
        <v>1116459</v>
      </c>
      <c r="Y135" s="280">
        <v>1147158</v>
      </c>
      <c r="Z135" s="279">
        <v>6922247</v>
      </c>
      <c r="AA135" s="279">
        <v>1487987</v>
      </c>
      <c r="AB135" s="279">
        <v>770924</v>
      </c>
      <c r="AC135" s="279">
        <v>7639310</v>
      </c>
      <c r="AD135" s="279">
        <v>6415212</v>
      </c>
      <c r="AE135" s="279">
        <v>1995022</v>
      </c>
      <c r="AF135" s="280">
        <v>8410234</v>
      </c>
      <c r="AG135" s="308">
        <v>38.041314130104489</v>
      </c>
      <c r="AH135" s="308">
        <v>30.087029791765545</v>
      </c>
      <c r="AI135" s="308">
        <v>62.028289823954019</v>
      </c>
      <c r="AJ135" s="308">
        <v>34.216606310403762</v>
      </c>
      <c r="AK135" s="308">
        <v>36.712538586229115</v>
      </c>
      <c r="AL135" s="308">
        <v>36.834274796566994</v>
      </c>
      <c r="AM135" s="309">
        <v>36.741074287026414</v>
      </c>
    </row>
    <row r="136" spans="1:39">
      <c r="A136" s="541">
        <v>39873</v>
      </c>
      <c r="B136" s="550">
        <v>319855</v>
      </c>
      <c r="C136" s="262">
        <v>23064</v>
      </c>
      <c r="D136" s="262">
        <v>3277</v>
      </c>
      <c r="E136" s="262">
        <v>339642</v>
      </c>
      <c r="F136" s="261">
        <v>342919</v>
      </c>
      <c r="G136" s="262">
        <v>2280176</v>
      </c>
      <c r="H136" s="262">
        <v>300353</v>
      </c>
      <c r="I136" s="262">
        <v>83128</v>
      </c>
      <c r="J136" s="262">
        <v>2497401</v>
      </c>
      <c r="K136" s="262">
        <v>1873998</v>
      </c>
      <c r="L136" s="262">
        <v>706531</v>
      </c>
      <c r="M136" s="261">
        <v>2580529</v>
      </c>
      <c r="N136" s="317">
        <v>40.804818811982109</v>
      </c>
      <c r="O136" s="317">
        <v>32.350225840956789</v>
      </c>
      <c r="P136" s="317">
        <v>71.610912670895317</v>
      </c>
      <c r="Q136" s="317">
        <v>38.82876306565435</v>
      </c>
      <c r="R136" s="317">
        <v>38.812175237667496</v>
      </c>
      <c r="S136" s="317">
        <v>42.794752425246664</v>
      </c>
      <c r="T136" s="318">
        <v>39.902325144541038</v>
      </c>
      <c r="U136" s="307">
        <v>1004482</v>
      </c>
      <c r="V136" s="279">
        <v>138088</v>
      </c>
      <c r="W136" s="279">
        <v>30494</v>
      </c>
      <c r="X136" s="279">
        <v>1112076</v>
      </c>
      <c r="Y136" s="280">
        <v>1142570</v>
      </c>
      <c r="Z136" s="279">
        <v>6897875</v>
      </c>
      <c r="AA136" s="279">
        <v>1464415</v>
      </c>
      <c r="AB136" s="279">
        <v>738948</v>
      </c>
      <c r="AC136" s="279">
        <v>7623342</v>
      </c>
      <c r="AD136" s="279">
        <v>6382855</v>
      </c>
      <c r="AE136" s="279">
        <v>1979435</v>
      </c>
      <c r="AF136" s="280">
        <v>8362290</v>
      </c>
      <c r="AG136" s="308">
        <v>38.041314130104482</v>
      </c>
      <c r="AH136" s="308">
        <v>30.08702979176552</v>
      </c>
      <c r="AI136" s="308">
        <v>62.02828982395399</v>
      </c>
      <c r="AJ136" s="308">
        <v>34.216606310403748</v>
      </c>
      <c r="AK136" s="308">
        <v>36.712538586229108</v>
      </c>
      <c r="AL136" s="308">
        <v>36.83427479656698</v>
      </c>
      <c r="AM136" s="309">
        <v>36.741074287026407</v>
      </c>
    </row>
    <row r="137" spans="1:39">
      <c r="A137" s="541">
        <v>39845</v>
      </c>
      <c r="B137" s="550">
        <v>320538</v>
      </c>
      <c r="C137" s="262">
        <v>23145</v>
      </c>
      <c r="D137" s="262">
        <v>3246</v>
      </c>
      <c r="E137" s="262">
        <v>340437</v>
      </c>
      <c r="F137" s="261">
        <v>343683</v>
      </c>
      <c r="G137" s="262">
        <v>2314358</v>
      </c>
      <c r="H137" s="262">
        <v>307016</v>
      </c>
      <c r="I137" s="262">
        <v>82417</v>
      </c>
      <c r="J137" s="262">
        <v>2538957</v>
      </c>
      <c r="K137" s="262">
        <v>1906752</v>
      </c>
      <c r="L137" s="262">
        <v>714622</v>
      </c>
      <c r="M137" s="261">
        <v>2621374</v>
      </c>
      <c r="N137" s="317">
        <v>41.21727728559695</v>
      </c>
      <c r="O137" s="317">
        <v>32.261666151255575</v>
      </c>
      <c r="P137" s="317">
        <v>83.025603998399745</v>
      </c>
      <c r="Q137" s="317">
        <v>38.859648568837592</v>
      </c>
      <c r="R137" s="317">
        <v>39.258082772183791</v>
      </c>
      <c r="S137" s="317">
        <v>42.962373674128791</v>
      </c>
      <c r="T137" s="318">
        <v>40.267331807059215</v>
      </c>
      <c r="U137" s="307">
        <v>1004999</v>
      </c>
      <c r="V137" s="279">
        <v>138518</v>
      </c>
      <c r="W137" s="279">
        <v>30269</v>
      </c>
      <c r="X137" s="279">
        <v>1113248</v>
      </c>
      <c r="Y137" s="280">
        <v>1143517</v>
      </c>
      <c r="Z137" s="279">
        <v>7000280</v>
      </c>
      <c r="AA137" s="279">
        <v>1480731</v>
      </c>
      <c r="AB137" s="279">
        <v>736829</v>
      </c>
      <c r="AC137" s="279">
        <v>7744182</v>
      </c>
      <c r="AD137" s="279">
        <v>6484906</v>
      </c>
      <c r="AE137" s="279">
        <v>1996105</v>
      </c>
      <c r="AF137" s="280">
        <v>8481011</v>
      </c>
      <c r="AG137" s="308">
        <v>39.308620732748309</v>
      </c>
      <c r="AH137" s="308">
        <v>30.373145159316664</v>
      </c>
      <c r="AI137" s="308">
        <v>72.765495587992547</v>
      </c>
      <c r="AJ137" s="308">
        <v>34.492911715388132</v>
      </c>
      <c r="AK137" s="308">
        <v>38.094410647451575</v>
      </c>
      <c r="AL137" s="308">
        <v>37.119436777693743</v>
      </c>
      <c r="AM137" s="309">
        <v>37.867033847539105</v>
      </c>
    </row>
    <row r="138" spans="1:39" ht="15" thickBot="1">
      <c r="A138" s="542">
        <v>39814</v>
      </c>
      <c r="B138" s="551">
        <v>323743</v>
      </c>
      <c r="C138" s="264">
        <v>24963</v>
      </c>
      <c r="D138" s="264">
        <v>3317</v>
      </c>
      <c r="E138" s="264">
        <v>345389</v>
      </c>
      <c r="F138" s="265">
        <v>348706</v>
      </c>
      <c r="G138" s="264">
        <v>2362047</v>
      </c>
      <c r="H138" s="264">
        <v>326934</v>
      </c>
      <c r="I138" s="264">
        <v>82083</v>
      </c>
      <c r="J138" s="264">
        <v>2606898</v>
      </c>
      <c r="K138" s="264">
        <v>1962002</v>
      </c>
      <c r="L138" s="264">
        <v>726979</v>
      </c>
      <c r="M138" s="265">
        <v>2688981</v>
      </c>
      <c r="N138" s="319">
        <v>41.43333606748466</v>
      </c>
      <c r="O138" s="319">
        <v>31.558817749756493</v>
      </c>
      <c r="P138" s="319">
        <v>76.110344544445326</v>
      </c>
      <c r="Q138" s="319">
        <v>39.191624525795774</v>
      </c>
      <c r="R138" s="319">
        <v>39.298527963523028</v>
      </c>
      <c r="S138" s="319">
        <v>43.143323484652633</v>
      </c>
      <c r="T138" s="320">
        <v>38.535140245130656</v>
      </c>
      <c r="U138" s="310">
        <v>1015000</v>
      </c>
      <c r="V138" s="283">
        <v>155248</v>
      </c>
      <c r="W138" s="283">
        <v>30369</v>
      </c>
      <c r="X138" s="283">
        <v>1139879</v>
      </c>
      <c r="Y138" s="284">
        <v>1170248</v>
      </c>
      <c r="Z138" s="283">
        <v>7156453</v>
      </c>
      <c r="AA138" s="283">
        <v>1646536</v>
      </c>
      <c r="AB138" s="283">
        <v>731704</v>
      </c>
      <c r="AC138" s="283">
        <v>8071285</v>
      </c>
      <c r="AD138" s="283">
        <v>6774527</v>
      </c>
      <c r="AE138" s="283">
        <v>2028462</v>
      </c>
      <c r="AF138" s="284">
        <v>8802989</v>
      </c>
      <c r="AG138" s="311">
        <v>39.133610569990729</v>
      </c>
      <c r="AH138" s="311">
        <v>29.368037421345342</v>
      </c>
      <c r="AI138" s="311">
        <v>66.148552089154123</v>
      </c>
      <c r="AJ138" s="311">
        <v>34.801719305035945</v>
      </c>
      <c r="AK138" s="311">
        <v>37.570456376184922</v>
      </c>
      <c r="AL138" s="311">
        <v>37.101444644894009</v>
      </c>
      <c r="AM138" s="312">
        <v>36.075565526199064</v>
      </c>
    </row>
    <row r="140" spans="1:39">
      <c r="B140" s="836" t="s">
        <v>213</v>
      </c>
      <c r="C140" s="836"/>
      <c r="D140" s="836"/>
      <c r="E140" s="836"/>
      <c r="F140" s="836"/>
      <c r="G140" s="836"/>
      <c r="H140" s="836"/>
      <c r="I140" s="836"/>
      <c r="J140" s="836"/>
      <c r="K140" s="836"/>
    </row>
  </sheetData>
  <mergeCells count="11">
    <mergeCell ref="B140:K140"/>
    <mergeCell ref="B1:AM1"/>
    <mergeCell ref="B2:T2"/>
    <mergeCell ref="U2:AM2"/>
    <mergeCell ref="Z3:AF4"/>
    <mergeCell ref="AG3:AM4"/>
    <mergeCell ref="A2:A5"/>
    <mergeCell ref="B3:F4"/>
    <mergeCell ref="G3:M4"/>
    <mergeCell ref="N3:T4"/>
    <mergeCell ref="U3:Y4"/>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C125"/>
  <sheetViews>
    <sheetView zoomScale="90" zoomScaleNormal="90" workbookViewId="0">
      <pane xSplit="1" ySplit="5" topLeftCell="B6" activePane="bottomRight" state="frozen"/>
      <selection pane="topRight" activeCell="B1" sqref="B1"/>
      <selection pane="bottomLeft" activeCell="A6" sqref="A6"/>
      <selection pane="bottomRight" activeCell="B8" sqref="B8"/>
    </sheetView>
  </sheetViews>
  <sheetFormatPr baseColWidth="10" defaultColWidth="8.83203125" defaultRowHeight="14"/>
  <cols>
    <col min="1" max="1" width="13.33203125" style="177" customWidth="1"/>
    <col min="2" max="29" width="10.83203125" style="163" customWidth="1"/>
    <col min="30" max="16384" width="8.83203125" style="4"/>
  </cols>
  <sheetData>
    <row r="1" spans="1:29" ht="40" customHeight="1" thickBot="1">
      <c r="A1" s="186"/>
      <c r="B1" s="1039" t="s">
        <v>206</v>
      </c>
      <c r="C1" s="1039"/>
      <c r="D1" s="1039"/>
      <c r="E1" s="1039"/>
      <c r="F1" s="1039"/>
      <c r="G1" s="1039"/>
      <c r="H1" s="1039"/>
      <c r="I1" s="1039"/>
      <c r="J1" s="1039"/>
      <c r="K1" s="1039"/>
      <c r="L1" s="1039"/>
      <c r="M1" s="1039"/>
      <c r="N1" s="1039"/>
      <c r="O1" s="1039"/>
      <c r="P1" s="1039"/>
      <c r="Q1" s="1039"/>
      <c r="R1" s="1039"/>
      <c r="S1" s="1039"/>
      <c r="T1" s="1039"/>
      <c r="U1" s="1039"/>
      <c r="V1" s="1039"/>
      <c r="W1" s="1039"/>
      <c r="X1" s="1039"/>
      <c r="Y1" s="1039"/>
      <c r="Z1" s="1039"/>
      <c r="AA1" s="1039"/>
      <c r="AB1" s="1039"/>
      <c r="AC1" s="1040"/>
    </row>
    <row r="2" spans="1:29" s="370" customFormat="1" ht="25" customHeight="1" thickBot="1">
      <c r="A2" s="965" t="s">
        <v>9</v>
      </c>
      <c r="B2" s="989" t="s">
        <v>0</v>
      </c>
      <c r="C2" s="989"/>
      <c r="D2" s="989"/>
      <c r="E2" s="989"/>
      <c r="F2" s="989"/>
      <c r="G2" s="989"/>
      <c r="H2" s="989"/>
      <c r="I2" s="989"/>
      <c r="J2" s="989"/>
      <c r="K2" s="989"/>
      <c r="L2" s="989"/>
      <c r="M2" s="989"/>
      <c r="N2" s="989"/>
      <c r="O2" s="1038"/>
      <c r="P2" s="917" t="s">
        <v>1</v>
      </c>
      <c r="Q2" s="918"/>
      <c r="R2" s="918"/>
      <c r="S2" s="918"/>
      <c r="T2" s="918"/>
      <c r="U2" s="918"/>
      <c r="V2" s="918"/>
      <c r="W2" s="918"/>
      <c r="X2" s="918"/>
      <c r="Y2" s="918"/>
      <c r="Z2" s="918"/>
      <c r="AA2" s="918"/>
      <c r="AB2" s="918"/>
      <c r="AC2" s="919"/>
    </row>
    <row r="3" spans="1:29" s="370" customFormat="1" ht="25" customHeight="1" thickBot="1">
      <c r="A3" s="966"/>
      <c r="B3" s="1041" t="s">
        <v>83</v>
      </c>
      <c r="C3" s="1042"/>
      <c r="D3" s="1042"/>
      <c r="E3" s="1042"/>
      <c r="F3" s="1042"/>
      <c r="G3" s="1042"/>
      <c r="H3" s="1042"/>
      <c r="I3" s="1042"/>
      <c r="J3" s="1042"/>
      <c r="K3" s="1042"/>
      <c r="L3" s="1042"/>
      <c r="M3" s="1042"/>
      <c r="N3" s="1043"/>
      <c r="O3" s="414" t="s">
        <v>75</v>
      </c>
      <c r="P3" s="1047" t="s">
        <v>98</v>
      </c>
      <c r="Q3" s="1048"/>
      <c r="R3" s="1048"/>
      <c r="S3" s="1048"/>
      <c r="T3" s="1048"/>
      <c r="U3" s="1048"/>
      <c r="V3" s="1048"/>
      <c r="W3" s="1048"/>
      <c r="X3" s="1048"/>
      <c r="Y3" s="1048"/>
      <c r="Z3" s="1048"/>
      <c r="AA3" s="1048"/>
      <c r="AB3" s="1049"/>
      <c r="AC3" s="415" t="s">
        <v>75</v>
      </c>
    </row>
    <row r="4" spans="1:29" s="370" customFormat="1" ht="17" customHeight="1" thickBot="1">
      <c r="A4" s="966"/>
      <c r="B4" s="1044" t="s">
        <v>207</v>
      </c>
      <c r="C4" s="1045"/>
      <c r="D4" s="1045"/>
      <c r="E4" s="1045"/>
      <c r="F4" s="1045"/>
      <c r="G4" s="1045"/>
      <c r="H4" s="1045"/>
      <c r="I4" s="1045"/>
      <c r="J4" s="1045"/>
      <c r="K4" s="1045"/>
      <c r="L4" s="1045"/>
      <c r="M4" s="1045"/>
      <c r="N4" s="1046"/>
      <c r="O4" s="404" t="s">
        <v>76</v>
      </c>
      <c r="P4" s="1050" t="s">
        <v>207</v>
      </c>
      <c r="Q4" s="1051"/>
      <c r="R4" s="1051"/>
      <c r="S4" s="1051"/>
      <c r="T4" s="1051"/>
      <c r="U4" s="1051"/>
      <c r="V4" s="1051"/>
      <c r="W4" s="1051"/>
      <c r="X4" s="1051"/>
      <c r="Y4" s="1051"/>
      <c r="Z4" s="1051"/>
      <c r="AA4" s="1051"/>
      <c r="AB4" s="1052"/>
      <c r="AC4" s="405" t="s">
        <v>76</v>
      </c>
    </row>
    <row r="5" spans="1:29" s="3" customFormat="1" ht="29" customHeight="1" thickBot="1">
      <c r="A5" s="966"/>
      <c r="B5" s="406" t="s">
        <v>99</v>
      </c>
      <c r="C5" s="407" t="s">
        <v>100</v>
      </c>
      <c r="D5" s="407" t="s">
        <v>101</v>
      </c>
      <c r="E5" s="407" t="s">
        <v>102</v>
      </c>
      <c r="F5" s="407" t="s">
        <v>103</v>
      </c>
      <c r="G5" s="407" t="s">
        <v>104</v>
      </c>
      <c r="H5" s="407" t="s">
        <v>105</v>
      </c>
      <c r="I5" s="407" t="s">
        <v>106</v>
      </c>
      <c r="J5" s="407" t="s">
        <v>107</v>
      </c>
      <c r="K5" s="407" t="s">
        <v>108</v>
      </c>
      <c r="L5" s="407" t="s">
        <v>109</v>
      </c>
      <c r="M5" s="407" t="s">
        <v>110</v>
      </c>
      <c r="N5" s="408" t="s">
        <v>111</v>
      </c>
      <c r="O5" s="409"/>
      <c r="P5" s="410" t="s">
        <v>99</v>
      </c>
      <c r="Q5" s="411" t="s">
        <v>100</v>
      </c>
      <c r="R5" s="411" t="s">
        <v>101</v>
      </c>
      <c r="S5" s="411" t="s">
        <v>102</v>
      </c>
      <c r="T5" s="411" t="s">
        <v>103</v>
      </c>
      <c r="U5" s="411" t="s">
        <v>104</v>
      </c>
      <c r="V5" s="411" t="s">
        <v>105</v>
      </c>
      <c r="W5" s="411" t="s">
        <v>106</v>
      </c>
      <c r="X5" s="411" t="s">
        <v>107</v>
      </c>
      <c r="Y5" s="411" t="s">
        <v>108</v>
      </c>
      <c r="Z5" s="411" t="s">
        <v>109</v>
      </c>
      <c r="AA5" s="411" t="s">
        <v>110</v>
      </c>
      <c r="AB5" s="412" t="s">
        <v>111</v>
      </c>
      <c r="AC5" s="413"/>
    </row>
    <row r="6" spans="1:29" ht="15" customHeight="1">
      <c r="A6" s="540">
        <v>43831</v>
      </c>
      <c r="B6" s="724">
        <v>189845</v>
      </c>
      <c r="C6" s="237">
        <v>152986</v>
      </c>
      <c r="D6" s="237">
        <v>86325</v>
      </c>
      <c r="E6" s="237">
        <v>34777</v>
      </c>
      <c r="F6" s="237">
        <v>38813</v>
      </c>
      <c r="G6" s="237">
        <v>12730</v>
      </c>
      <c r="H6" s="237">
        <v>9835</v>
      </c>
      <c r="I6" s="237">
        <v>5871</v>
      </c>
      <c r="J6" s="237">
        <v>3091</v>
      </c>
      <c r="K6" s="237">
        <v>873</v>
      </c>
      <c r="L6" s="237">
        <v>220</v>
      </c>
      <c r="M6" s="237">
        <v>93</v>
      </c>
      <c r="N6" s="237">
        <v>142</v>
      </c>
      <c r="O6" s="321">
        <v>535601</v>
      </c>
      <c r="P6" s="725">
        <v>702043</v>
      </c>
      <c r="Q6" s="229">
        <v>523787</v>
      </c>
      <c r="R6" s="229">
        <v>293762</v>
      </c>
      <c r="S6" s="229">
        <v>112182</v>
      </c>
      <c r="T6" s="229">
        <v>126438</v>
      </c>
      <c r="U6" s="229">
        <v>41063</v>
      </c>
      <c r="V6" s="229">
        <v>31981</v>
      </c>
      <c r="W6" s="229">
        <v>19919</v>
      </c>
      <c r="X6" s="229">
        <v>11778</v>
      </c>
      <c r="Y6" s="229">
        <v>3323</v>
      </c>
      <c r="Z6" s="229">
        <v>880</v>
      </c>
      <c r="AA6" s="229">
        <v>355</v>
      </c>
      <c r="AB6" s="229">
        <v>473</v>
      </c>
      <c r="AC6" s="325">
        <v>1867984</v>
      </c>
    </row>
    <row r="7" spans="1:29" ht="15" customHeight="1">
      <c r="A7" s="675">
        <v>43800</v>
      </c>
      <c r="B7" s="248">
        <v>191296</v>
      </c>
      <c r="C7" s="242">
        <v>153823</v>
      </c>
      <c r="D7" s="242">
        <v>86369</v>
      </c>
      <c r="E7" s="242">
        <v>34946</v>
      </c>
      <c r="F7" s="242">
        <v>38684</v>
      </c>
      <c r="G7" s="242">
        <v>12649</v>
      </c>
      <c r="H7" s="242">
        <v>9903</v>
      </c>
      <c r="I7" s="242">
        <v>5868</v>
      </c>
      <c r="J7" s="242">
        <v>3110</v>
      </c>
      <c r="K7" s="242">
        <v>876</v>
      </c>
      <c r="L7" s="242">
        <v>222</v>
      </c>
      <c r="M7" s="242">
        <v>92</v>
      </c>
      <c r="N7" s="242">
        <v>144</v>
      </c>
      <c r="O7" s="722">
        <v>537982</v>
      </c>
      <c r="P7" s="324">
        <v>709669</v>
      </c>
      <c r="Q7" s="233">
        <v>530781</v>
      </c>
      <c r="R7" s="233">
        <v>297393</v>
      </c>
      <c r="S7" s="233">
        <v>114122</v>
      </c>
      <c r="T7" s="233">
        <v>128081</v>
      </c>
      <c r="U7" s="233">
        <v>41648</v>
      </c>
      <c r="V7" s="233">
        <v>32576</v>
      </c>
      <c r="W7" s="233">
        <v>20156</v>
      </c>
      <c r="X7" s="233">
        <v>12006</v>
      </c>
      <c r="Y7" s="233">
        <v>3363</v>
      </c>
      <c r="Z7" s="233">
        <v>882</v>
      </c>
      <c r="AA7" s="233">
        <v>356</v>
      </c>
      <c r="AB7" s="233">
        <v>479</v>
      </c>
      <c r="AC7" s="723">
        <v>1891512</v>
      </c>
    </row>
    <row r="8" spans="1:29">
      <c r="A8" s="541">
        <v>43770</v>
      </c>
      <c r="B8" s="552">
        <v>190674</v>
      </c>
      <c r="C8" s="142">
        <v>152220</v>
      </c>
      <c r="D8" s="142">
        <v>85714</v>
      </c>
      <c r="E8" s="142">
        <v>34801</v>
      </c>
      <c r="F8" s="142">
        <v>38376</v>
      </c>
      <c r="G8" s="142">
        <v>12613</v>
      </c>
      <c r="H8" s="142">
        <v>9888</v>
      </c>
      <c r="I8" s="142">
        <v>5861</v>
      </c>
      <c r="J8" s="142">
        <v>3073</v>
      </c>
      <c r="K8" s="142">
        <v>870</v>
      </c>
      <c r="L8" s="142">
        <v>222</v>
      </c>
      <c r="M8" s="142">
        <v>99</v>
      </c>
      <c r="N8" s="142">
        <v>136</v>
      </c>
      <c r="O8" s="322">
        <v>534547</v>
      </c>
      <c r="P8" s="326">
        <v>707542</v>
      </c>
      <c r="Q8" s="218">
        <v>527627</v>
      </c>
      <c r="R8" s="218">
        <v>296201</v>
      </c>
      <c r="S8" s="218">
        <v>114419</v>
      </c>
      <c r="T8" s="218">
        <v>128286</v>
      </c>
      <c r="U8" s="218">
        <v>41799</v>
      </c>
      <c r="V8" s="218">
        <v>32736</v>
      </c>
      <c r="W8" s="218">
        <v>20422</v>
      </c>
      <c r="X8" s="218">
        <v>12124</v>
      </c>
      <c r="Y8" s="218">
        <v>3440</v>
      </c>
      <c r="Z8" s="218">
        <v>892</v>
      </c>
      <c r="AA8" s="218">
        <v>359</v>
      </c>
      <c r="AB8" s="218">
        <v>472</v>
      </c>
      <c r="AC8" s="327">
        <v>1886319</v>
      </c>
    </row>
    <row r="9" spans="1:29">
      <c r="A9" s="541">
        <v>43739</v>
      </c>
      <c r="B9" s="552">
        <v>189852</v>
      </c>
      <c r="C9" s="142">
        <v>150767</v>
      </c>
      <c r="D9" s="142">
        <v>84753</v>
      </c>
      <c r="E9" s="142">
        <v>34564</v>
      </c>
      <c r="F9" s="142">
        <v>37992</v>
      </c>
      <c r="G9" s="142">
        <v>12603</v>
      </c>
      <c r="H9" s="142">
        <v>9850</v>
      </c>
      <c r="I9" s="142">
        <v>5788</v>
      </c>
      <c r="J9" s="142">
        <v>3080</v>
      </c>
      <c r="K9" s="142">
        <v>858</v>
      </c>
      <c r="L9" s="142">
        <v>234</v>
      </c>
      <c r="M9" s="142">
        <v>100</v>
      </c>
      <c r="N9" s="142">
        <v>130</v>
      </c>
      <c r="O9" s="322">
        <v>530571</v>
      </c>
      <c r="P9" s="326">
        <v>704266</v>
      </c>
      <c r="Q9" s="218">
        <v>523494</v>
      </c>
      <c r="R9" s="218">
        <v>294448</v>
      </c>
      <c r="S9" s="218">
        <v>114129</v>
      </c>
      <c r="T9" s="218">
        <v>128219</v>
      </c>
      <c r="U9" s="218">
        <v>42029</v>
      </c>
      <c r="V9" s="218">
        <v>33004</v>
      </c>
      <c r="W9" s="218">
        <v>20433</v>
      </c>
      <c r="X9" s="218">
        <v>12412</v>
      </c>
      <c r="Y9" s="218">
        <v>3551</v>
      </c>
      <c r="Z9" s="218">
        <v>922</v>
      </c>
      <c r="AA9" s="218">
        <v>378</v>
      </c>
      <c r="AB9" s="218">
        <v>477</v>
      </c>
      <c r="AC9" s="327">
        <v>1877762</v>
      </c>
    </row>
    <row r="10" spans="1:29">
      <c r="A10" s="541">
        <v>43709</v>
      </c>
      <c r="B10" s="552">
        <v>189144</v>
      </c>
      <c r="C10" s="142">
        <v>149108</v>
      </c>
      <c r="D10" s="142">
        <v>84191</v>
      </c>
      <c r="E10" s="142">
        <v>34235</v>
      </c>
      <c r="F10" s="142">
        <v>38006</v>
      </c>
      <c r="G10" s="142">
        <v>12461</v>
      </c>
      <c r="H10" s="142">
        <v>9852</v>
      </c>
      <c r="I10" s="142">
        <v>5749</v>
      </c>
      <c r="J10" s="142">
        <v>3075</v>
      </c>
      <c r="K10" s="142">
        <v>855</v>
      </c>
      <c r="L10" s="142">
        <v>243</v>
      </c>
      <c r="M10" s="142">
        <v>89</v>
      </c>
      <c r="N10" s="142">
        <v>133</v>
      </c>
      <c r="O10" s="322">
        <v>527141</v>
      </c>
      <c r="P10" s="326">
        <v>697602</v>
      </c>
      <c r="Q10" s="218">
        <v>518796</v>
      </c>
      <c r="R10" s="218">
        <v>292462</v>
      </c>
      <c r="S10" s="218">
        <v>113624</v>
      </c>
      <c r="T10" s="218">
        <v>127699</v>
      </c>
      <c r="U10" s="218">
        <v>41770</v>
      </c>
      <c r="V10" s="218">
        <v>32961</v>
      </c>
      <c r="W10" s="218">
        <v>20295</v>
      </c>
      <c r="X10" s="218">
        <v>12253</v>
      </c>
      <c r="Y10" s="218">
        <v>3557</v>
      </c>
      <c r="Z10" s="218">
        <v>946</v>
      </c>
      <c r="AA10" s="218">
        <v>364</v>
      </c>
      <c r="AB10" s="218">
        <v>483</v>
      </c>
      <c r="AC10" s="327">
        <v>1862812</v>
      </c>
    </row>
    <row r="11" spans="1:29">
      <c r="A11" s="541">
        <v>43678</v>
      </c>
      <c r="B11" s="552">
        <v>189132</v>
      </c>
      <c r="C11" s="142">
        <v>146705</v>
      </c>
      <c r="D11" s="142">
        <v>82502</v>
      </c>
      <c r="E11" s="142">
        <v>33173</v>
      </c>
      <c r="F11" s="142">
        <v>36628</v>
      </c>
      <c r="G11" s="142">
        <v>11969</v>
      </c>
      <c r="H11" s="142">
        <v>9386</v>
      </c>
      <c r="I11" s="142">
        <v>5594</v>
      </c>
      <c r="J11" s="142">
        <v>3003</v>
      </c>
      <c r="K11" s="142">
        <v>815</v>
      </c>
      <c r="L11" s="142">
        <v>238</v>
      </c>
      <c r="M11" s="142">
        <v>85</v>
      </c>
      <c r="N11" s="142">
        <v>131</v>
      </c>
      <c r="O11" s="322">
        <v>519361</v>
      </c>
      <c r="P11" s="326">
        <v>689518</v>
      </c>
      <c r="Q11" s="218">
        <v>511086</v>
      </c>
      <c r="R11" s="218">
        <v>287448</v>
      </c>
      <c r="S11" s="218">
        <v>110986</v>
      </c>
      <c r="T11" s="218">
        <v>124495</v>
      </c>
      <c r="U11" s="218">
        <v>40290</v>
      </c>
      <c r="V11" s="218">
        <v>31634</v>
      </c>
      <c r="W11" s="218">
        <v>19697</v>
      </c>
      <c r="X11" s="218">
        <v>12015</v>
      </c>
      <c r="Y11" s="218">
        <v>3460</v>
      </c>
      <c r="Z11" s="218">
        <v>934</v>
      </c>
      <c r="AA11" s="218">
        <v>360</v>
      </c>
      <c r="AB11" s="218">
        <v>474</v>
      </c>
      <c r="AC11" s="327">
        <v>1832397</v>
      </c>
    </row>
    <row r="12" spans="1:29">
      <c r="A12" s="541">
        <v>43647</v>
      </c>
      <c r="B12" s="552">
        <v>189053</v>
      </c>
      <c r="C12" s="142">
        <v>146410</v>
      </c>
      <c r="D12" s="142">
        <v>82772</v>
      </c>
      <c r="E12" s="142">
        <v>33500</v>
      </c>
      <c r="F12" s="142">
        <v>36774</v>
      </c>
      <c r="G12" s="142">
        <v>12116</v>
      </c>
      <c r="H12" s="142">
        <v>9453</v>
      </c>
      <c r="I12" s="142">
        <v>5695</v>
      </c>
      <c r="J12" s="142">
        <v>2987</v>
      </c>
      <c r="K12" s="142">
        <v>819</v>
      </c>
      <c r="L12" s="142">
        <v>237</v>
      </c>
      <c r="M12" s="142">
        <v>84</v>
      </c>
      <c r="N12" s="142">
        <v>126</v>
      </c>
      <c r="O12" s="322">
        <v>520026</v>
      </c>
      <c r="P12" s="326">
        <v>687411</v>
      </c>
      <c r="Q12" s="218">
        <v>511844</v>
      </c>
      <c r="R12" s="218">
        <v>289095</v>
      </c>
      <c r="S12" s="218">
        <v>112492</v>
      </c>
      <c r="T12" s="218">
        <v>125660</v>
      </c>
      <c r="U12" s="218">
        <v>40927</v>
      </c>
      <c r="V12" s="218">
        <v>32017</v>
      </c>
      <c r="W12" s="218">
        <v>20070</v>
      </c>
      <c r="X12" s="218">
        <v>12168</v>
      </c>
      <c r="Y12" s="218">
        <v>3477</v>
      </c>
      <c r="Z12" s="218">
        <v>930</v>
      </c>
      <c r="AA12" s="218">
        <v>336</v>
      </c>
      <c r="AB12" s="218">
        <v>470</v>
      </c>
      <c r="AC12" s="327">
        <v>1836897</v>
      </c>
    </row>
    <row r="13" spans="1:29">
      <c r="A13" s="541">
        <v>43617</v>
      </c>
      <c r="B13" s="552">
        <v>190634</v>
      </c>
      <c r="C13" s="142">
        <v>146339</v>
      </c>
      <c r="D13" s="142">
        <v>82549</v>
      </c>
      <c r="E13" s="142">
        <v>33238</v>
      </c>
      <c r="F13" s="142">
        <v>36598</v>
      </c>
      <c r="G13" s="142">
        <v>12228</v>
      </c>
      <c r="H13" s="142">
        <v>9354</v>
      </c>
      <c r="I13" s="142">
        <v>5664</v>
      </c>
      <c r="J13" s="142">
        <v>3003</v>
      </c>
      <c r="K13" s="142">
        <v>812</v>
      </c>
      <c r="L13" s="142">
        <v>237</v>
      </c>
      <c r="M13" s="142">
        <v>82</v>
      </c>
      <c r="N13" s="142">
        <v>131</v>
      </c>
      <c r="O13" s="322">
        <v>520869</v>
      </c>
      <c r="P13" s="326">
        <v>697292</v>
      </c>
      <c r="Q13" s="218">
        <v>512114</v>
      </c>
      <c r="R13" s="218">
        <v>287170</v>
      </c>
      <c r="S13" s="218">
        <v>111300</v>
      </c>
      <c r="T13" s="218">
        <v>125164</v>
      </c>
      <c r="U13" s="218">
        <v>41196</v>
      </c>
      <c r="V13" s="218">
        <v>32220</v>
      </c>
      <c r="W13" s="218">
        <v>20400</v>
      </c>
      <c r="X13" s="218">
        <v>12382</v>
      </c>
      <c r="Y13" s="218">
        <v>3503</v>
      </c>
      <c r="Z13" s="218">
        <v>952</v>
      </c>
      <c r="AA13" s="218">
        <v>351</v>
      </c>
      <c r="AB13" s="218">
        <v>471</v>
      </c>
      <c r="AC13" s="327">
        <v>1844515</v>
      </c>
    </row>
    <row r="14" spans="1:29">
      <c r="A14" s="541">
        <v>43586</v>
      </c>
      <c r="B14" s="552">
        <v>190860</v>
      </c>
      <c r="C14" s="142">
        <v>147055</v>
      </c>
      <c r="D14" s="142">
        <v>83646</v>
      </c>
      <c r="E14" s="142">
        <v>33493</v>
      </c>
      <c r="F14" s="142">
        <v>37188</v>
      </c>
      <c r="G14" s="142">
        <v>12258</v>
      </c>
      <c r="H14" s="142">
        <v>9455</v>
      </c>
      <c r="I14" s="142">
        <v>5651</v>
      </c>
      <c r="J14" s="142">
        <v>2999</v>
      </c>
      <c r="K14" s="142">
        <v>839</v>
      </c>
      <c r="L14" s="142">
        <v>231</v>
      </c>
      <c r="M14" s="142">
        <v>87</v>
      </c>
      <c r="N14" s="142">
        <v>129</v>
      </c>
      <c r="O14" s="322">
        <v>523891</v>
      </c>
      <c r="P14" s="326">
        <v>700113</v>
      </c>
      <c r="Q14" s="218">
        <v>515048</v>
      </c>
      <c r="R14" s="218">
        <v>289416</v>
      </c>
      <c r="S14" s="218">
        <v>111958</v>
      </c>
      <c r="T14" s="218">
        <v>125991</v>
      </c>
      <c r="U14" s="218">
        <v>41261</v>
      </c>
      <c r="V14" s="218">
        <v>32426</v>
      </c>
      <c r="W14" s="218">
        <v>20398</v>
      </c>
      <c r="X14" s="218">
        <v>12366</v>
      </c>
      <c r="Y14" s="218">
        <v>3503</v>
      </c>
      <c r="Z14" s="218">
        <v>945</v>
      </c>
      <c r="AA14" s="218">
        <v>370</v>
      </c>
      <c r="AB14" s="218">
        <v>465</v>
      </c>
      <c r="AC14" s="327">
        <v>1854260</v>
      </c>
    </row>
    <row r="15" spans="1:29">
      <c r="A15" s="541">
        <v>43556</v>
      </c>
      <c r="B15" s="552">
        <v>190705</v>
      </c>
      <c r="C15" s="142">
        <v>147130</v>
      </c>
      <c r="D15" s="142">
        <v>83874</v>
      </c>
      <c r="E15" s="142">
        <v>33704</v>
      </c>
      <c r="F15" s="142">
        <v>37433</v>
      </c>
      <c r="G15" s="142">
        <v>12353</v>
      </c>
      <c r="H15" s="142">
        <v>9495</v>
      </c>
      <c r="I15" s="142">
        <v>5659</v>
      </c>
      <c r="J15" s="142">
        <v>3010</v>
      </c>
      <c r="K15" s="142">
        <v>838</v>
      </c>
      <c r="L15" s="142">
        <v>231</v>
      </c>
      <c r="M15" s="142">
        <v>88</v>
      </c>
      <c r="N15" s="142">
        <v>131</v>
      </c>
      <c r="O15" s="322">
        <v>524651</v>
      </c>
      <c r="P15" s="326">
        <v>699302</v>
      </c>
      <c r="Q15" s="218">
        <v>514424</v>
      </c>
      <c r="R15" s="218">
        <v>288606</v>
      </c>
      <c r="S15" s="218">
        <v>111336</v>
      </c>
      <c r="T15" s="218">
        <v>126023</v>
      </c>
      <c r="U15" s="218">
        <v>41170</v>
      </c>
      <c r="V15" s="218">
        <v>32167</v>
      </c>
      <c r="W15" s="218">
        <v>20303</v>
      </c>
      <c r="X15" s="218">
        <v>12245</v>
      </c>
      <c r="Y15" s="218">
        <v>3419</v>
      </c>
      <c r="Z15" s="218">
        <v>926</v>
      </c>
      <c r="AA15" s="218">
        <v>364</v>
      </c>
      <c r="AB15" s="218">
        <v>464</v>
      </c>
      <c r="AC15" s="327">
        <v>1850749</v>
      </c>
    </row>
    <row r="16" spans="1:29">
      <c r="A16" s="541">
        <v>43525</v>
      </c>
      <c r="B16" s="552">
        <v>190922</v>
      </c>
      <c r="C16" s="142">
        <v>146957</v>
      </c>
      <c r="D16" s="142">
        <v>83764</v>
      </c>
      <c r="E16" s="142">
        <v>33869</v>
      </c>
      <c r="F16" s="142">
        <v>37298</v>
      </c>
      <c r="G16" s="142">
        <v>12397</v>
      </c>
      <c r="H16" s="142">
        <v>9468</v>
      </c>
      <c r="I16" s="142">
        <v>5655</v>
      </c>
      <c r="J16" s="142">
        <v>3014</v>
      </c>
      <c r="K16" s="142">
        <v>814</v>
      </c>
      <c r="L16" s="142">
        <v>222</v>
      </c>
      <c r="M16" s="142">
        <v>93</v>
      </c>
      <c r="N16" s="142">
        <v>125</v>
      </c>
      <c r="O16" s="322">
        <v>524598</v>
      </c>
      <c r="P16" s="326">
        <v>700787</v>
      </c>
      <c r="Q16" s="218">
        <v>511920</v>
      </c>
      <c r="R16" s="218">
        <v>286865</v>
      </c>
      <c r="S16" s="218">
        <v>110982</v>
      </c>
      <c r="T16" s="218">
        <v>124942</v>
      </c>
      <c r="U16" s="218">
        <v>41012</v>
      </c>
      <c r="V16" s="218">
        <v>31775</v>
      </c>
      <c r="W16" s="218">
        <v>19895</v>
      </c>
      <c r="X16" s="218">
        <v>11945</v>
      </c>
      <c r="Y16" s="218">
        <v>3269</v>
      </c>
      <c r="Z16" s="218">
        <v>882</v>
      </c>
      <c r="AA16" s="218">
        <v>358</v>
      </c>
      <c r="AB16" s="218">
        <v>450</v>
      </c>
      <c r="AC16" s="327">
        <v>1845082</v>
      </c>
    </row>
    <row r="17" spans="1:29">
      <c r="A17" s="541">
        <v>43497</v>
      </c>
      <c r="B17" s="552">
        <v>190300</v>
      </c>
      <c r="C17" s="142">
        <v>146462</v>
      </c>
      <c r="D17" s="142">
        <v>84003</v>
      </c>
      <c r="E17" s="142">
        <v>33948</v>
      </c>
      <c r="F17" s="142">
        <v>37093</v>
      </c>
      <c r="G17" s="142">
        <v>12456</v>
      </c>
      <c r="H17" s="142">
        <v>9448</v>
      </c>
      <c r="I17" s="142">
        <v>5591</v>
      </c>
      <c r="J17" s="142">
        <v>2995</v>
      </c>
      <c r="K17" s="142">
        <v>798</v>
      </c>
      <c r="L17" s="142">
        <v>223</v>
      </c>
      <c r="M17" s="142">
        <v>89</v>
      </c>
      <c r="N17" s="142">
        <v>124</v>
      </c>
      <c r="O17" s="322">
        <v>523530</v>
      </c>
      <c r="P17" s="326">
        <v>699990</v>
      </c>
      <c r="Q17" s="218">
        <v>511343</v>
      </c>
      <c r="R17" s="218">
        <v>286604</v>
      </c>
      <c r="S17" s="218">
        <v>111099</v>
      </c>
      <c r="T17" s="218">
        <v>123839</v>
      </c>
      <c r="U17" s="218">
        <v>40829</v>
      </c>
      <c r="V17" s="218">
        <v>31312</v>
      </c>
      <c r="W17" s="218">
        <v>19544</v>
      </c>
      <c r="X17" s="218">
        <v>11645</v>
      </c>
      <c r="Y17" s="218">
        <v>3144</v>
      </c>
      <c r="Z17" s="218">
        <v>869</v>
      </c>
      <c r="AA17" s="218">
        <v>331</v>
      </c>
      <c r="AB17" s="218">
        <v>447</v>
      </c>
      <c r="AC17" s="327">
        <v>1840996</v>
      </c>
    </row>
    <row r="18" spans="1:29">
      <c r="A18" s="541">
        <v>43466</v>
      </c>
      <c r="B18" s="552">
        <v>188701</v>
      </c>
      <c r="C18" s="142">
        <v>146874</v>
      </c>
      <c r="D18" s="142">
        <v>85062</v>
      </c>
      <c r="E18" s="142">
        <v>34900</v>
      </c>
      <c r="F18" s="142">
        <v>37521</v>
      </c>
      <c r="G18" s="142">
        <v>12537</v>
      </c>
      <c r="H18" s="142">
        <v>9545</v>
      </c>
      <c r="I18" s="142">
        <v>5619</v>
      </c>
      <c r="J18" s="142">
        <v>2998</v>
      </c>
      <c r="K18" s="142">
        <v>799</v>
      </c>
      <c r="L18" s="142">
        <v>228</v>
      </c>
      <c r="M18" s="142">
        <v>84</v>
      </c>
      <c r="N18" s="142">
        <v>125</v>
      </c>
      <c r="O18" s="322">
        <v>524993</v>
      </c>
      <c r="P18" s="326">
        <v>695251</v>
      </c>
      <c r="Q18" s="218">
        <v>514254</v>
      </c>
      <c r="R18" s="218">
        <v>290838</v>
      </c>
      <c r="S18" s="218">
        <v>113855</v>
      </c>
      <c r="T18" s="218">
        <v>125633</v>
      </c>
      <c r="U18" s="218">
        <v>41073</v>
      </c>
      <c r="V18" s="218">
        <v>31373</v>
      </c>
      <c r="W18" s="218">
        <v>19402</v>
      </c>
      <c r="X18" s="218">
        <v>11456</v>
      </c>
      <c r="Y18" s="218">
        <v>3106</v>
      </c>
      <c r="Z18" s="218">
        <v>858</v>
      </c>
      <c r="AA18" s="218">
        <v>327</v>
      </c>
      <c r="AB18" s="218">
        <v>445</v>
      </c>
      <c r="AC18" s="327">
        <v>1847871</v>
      </c>
    </row>
    <row r="19" spans="1:29">
      <c r="A19" s="541">
        <v>43435</v>
      </c>
      <c r="B19" s="552">
        <v>189051</v>
      </c>
      <c r="C19" s="142">
        <v>147451</v>
      </c>
      <c r="D19" s="142">
        <v>86305</v>
      </c>
      <c r="E19" s="142">
        <v>36133</v>
      </c>
      <c r="F19" s="142">
        <v>37926</v>
      </c>
      <c r="G19" s="142">
        <v>12700</v>
      </c>
      <c r="H19" s="142">
        <v>9635</v>
      </c>
      <c r="I19" s="142">
        <v>5713</v>
      </c>
      <c r="J19" s="142">
        <v>3005</v>
      </c>
      <c r="K19" s="142">
        <v>822</v>
      </c>
      <c r="L19" s="142">
        <v>226</v>
      </c>
      <c r="M19" s="142">
        <v>85</v>
      </c>
      <c r="N19" s="142">
        <v>126</v>
      </c>
      <c r="O19" s="322">
        <v>529178</v>
      </c>
      <c r="P19" s="326">
        <v>699136</v>
      </c>
      <c r="Q19" s="218">
        <v>521269</v>
      </c>
      <c r="R19" s="218">
        <v>297896</v>
      </c>
      <c r="S19" s="218">
        <v>120062</v>
      </c>
      <c r="T19" s="218">
        <v>129393</v>
      </c>
      <c r="U19" s="218">
        <v>42764</v>
      </c>
      <c r="V19" s="218">
        <v>32634</v>
      </c>
      <c r="W19" s="218">
        <v>20011</v>
      </c>
      <c r="X19" s="218">
        <v>11742</v>
      </c>
      <c r="Y19" s="218">
        <v>3212</v>
      </c>
      <c r="Z19" s="218">
        <v>865</v>
      </c>
      <c r="AA19" s="218">
        <v>339</v>
      </c>
      <c r="AB19" s="218">
        <v>448</v>
      </c>
      <c r="AC19" s="327">
        <v>1879771</v>
      </c>
    </row>
    <row r="20" spans="1:29">
      <c r="A20" s="541">
        <v>43405</v>
      </c>
      <c r="B20" s="552">
        <v>190027</v>
      </c>
      <c r="C20" s="142">
        <v>146079</v>
      </c>
      <c r="D20" s="142">
        <v>84500</v>
      </c>
      <c r="E20" s="142">
        <v>35844</v>
      </c>
      <c r="F20" s="142">
        <v>37935</v>
      </c>
      <c r="G20" s="142">
        <v>12701</v>
      </c>
      <c r="H20" s="142">
        <v>9681</v>
      </c>
      <c r="I20" s="142">
        <v>5687</v>
      </c>
      <c r="J20" s="142">
        <v>2999</v>
      </c>
      <c r="K20" s="142">
        <v>800</v>
      </c>
      <c r="L20" s="142">
        <v>230</v>
      </c>
      <c r="M20" s="142">
        <v>86</v>
      </c>
      <c r="N20" s="142">
        <v>106</v>
      </c>
      <c r="O20" s="322">
        <v>526675</v>
      </c>
      <c r="P20" s="326">
        <v>705870</v>
      </c>
      <c r="Q20" s="218">
        <v>516973</v>
      </c>
      <c r="R20" s="218">
        <v>292269</v>
      </c>
      <c r="S20" s="218">
        <v>120096</v>
      </c>
      <c r="T20" s="218">
        <v>130395</v>
      </c>
      <c r="U20" s="218">
        <v>43351</v>
      </c>
      <c r="V20" s="218">
        <v>33374</v>
      </c>
      <c r="W20" s="218">
        <v>20551</v>
      </c>
      <c r="X20" s="218">
        <v>12065</v>
      </c>
      <c r="Y20" s="218">
        <v>3240</v>
      </c>
      <c r="Z20" s="218">
        <v>827</v>
      </c>
      <c r="AA20" s="218">
        <v>327</v>
      </c>
      <c r="AB20" s="218">
        <v>415</v>
      </c>
      <c r="AC20" s="327">
        <v>1879753</v>
      </c>
    </row>
    <row r="21" spans="1:29">
      <c r="A21" s="541">
        <v>43374</v>
      </c>
      <c r="B21" s="552">
        <v>189717</v>
      </c>
      <c r="C21" s="142">
        <v>145253</v>
      </c>
      <c r="D21" s="142">
        <v>84578</v>
      </c>
      <c r="E21" s="142">
        <v>36440</v>
      </c>
      <c r="F21" s="142">
        <v>37926</v>
      </c>
      <c r="G21" s="142">
        <v>12811</v>
      </c>
      <c r="H21" s="142">
        <v>9808</v>
      </c>
      <c r="I21" s="142">
        <v>5727</v>
      </c>
      <c r="J21" s="142">
        <v>3036</v>
      </c>
      <c r="K21" s="142">
        <v>817</v>
      </c>
      <c r="L21" s="142">
        <v>216</v>
      </c>
      <c r="M21" s="142">
        <v>83</v>
      </c>
      <c r="N21" s="142">
        <v>113</v>
      </c>
      <c r="O21" s="322">
        <v>526525</v>
      </c>
      <c r="P21" s="326">
        <v>704217</v>
      </c>
      <c r="Q21" s="218">
        <v>516243</v>
      </c>
      <c r="R21" s="218">
        <v>294079</v>
      </c>
      <c r="S21" s="218">
        <v>121913</v>
      </c>
      <c r="T21" s="218">
        <v>131871</v>
      </c>
      <c r="U21" s="218">
        <v>44090</v>
      </c>
      <c r="V21" s="218">
        <v>34067</v>
      </c>
      <c r="W21" s="218">
        <v>20934</v>
      </c>
      <c r="X21" s="218">
        <v>12309</v>
      </c>
      <c r="Y21" s="218">
        <v>3416</v>
      </c>
      <c r="Z21" s="218">
        <v>825</v>
      </c>
      <c r="AA21" s="218">
        <v>343</v>
      </c>
      <c r="AB21" s="218">
        <v>426</v>
      </c>
      <c r="AC21" s="327">
        <v>1884733</v>
      </c>
    </row>
    <row r="22" spans="1:29">
      <c r="A22" s="541">
        <v>43344</v>
      </c>
      <c r="B22" s="552">
        <v>188821</v>
      </c>
      <c r="C22" s="142">
        <v>145384</v>
      </c>
      <c r="D22" s="142">
        <v>84687</v>
      </c>
      <c r="E22" s="142">
        <v>36459</v>
      </c>
      <c r="F22" s="142">
        <v>38186</v>
      </c>
      <c r="G22" s="142">
        <v>12842</v>
      </c>
      <c r="H22" s="142">
        <v>10025</v>
      </c>
      <c r="I22" s="142">
        <v>5800</v>
      </c>
      <c r="J22" s="142">
        <v>3056</v>
      </c>
      <c r="K22" s="142">
        <v>837</v>
      </c>
      <c r="L22" s="142">
        <v>219</v>
      </c>
      <c r="M22" s="142">
        <v>81</v>
      </c>
      <c r="N22" s="142">
        <v>117</v>
      </c>
      <c r="O22" s="322">
        <v>526514</v>
      </c>
      <c r="P22" s="326">
        <v>699820</v>
      </c>
      <c r="Q22" s="218">
        <v>517100</v>
      </c>
      <c r="R22" s="218">
        <v>295037</v>
      </c>
      <c r="S22" s="218">
        <v>123878</v>
      </c>
      <c r="T22" s="218">
        <v>133383</v>
      </c>
      <c r="U22" s="218">
        <v>44458</v>
      </c>
      <c r="V22" s="218">
        <v>34750</v>
      </c>
      <c r="W22" s="218">
        <v>21019</v>
      </c>
      <c r="X22" s="218">
        <v>12307</v>
      </c>
      <c r="Y22" s="218">
        <v>3476</v>
      </c>
      <c r="Z22" s="218">
        <v>848</v>
      </c>
      <c r="AA22" s="218">
        <v>334</v>
      </c>
      <c r="AB22" s="218">
        <v>432</v>
      </c>
      <c r="AC22" s="327">
        <v>1886842</v>
      </c>
    </row>
    <row r="23" spans="1:29">
      <c r="A23" s="541">
        <v>43313</v>
      </c>
      <c r="B23" s="552">
        <v>188023</v>
      </c>
      <c r="C23" s="142">
        <v>144663</v>
      </c>
      <c r="D23" s="142">
        <v>83546</v>
      </c>
      <c r="E23" s="142">
        <v>35781</v>
      </c>
      <c r="F23" s="142">
        <v>37350</v>
      </c>
      <c r="G23" s="142">
        <v>12547</v>
      </c>
      <c r="H23" s="142">
        <v>9777</v>
      </c>
      <c r="I23" s="142">
        <v>5598</v>
      </c>
      <c r="J23" s="142">
        <v>2996</v>
      </c>
      <c r="K23" s="142">
        <v>809</v>
      </c>
      <c r="L23" s="142">
        <v>213</v>
      </c>
      <c r="M23" s="142">
        <v>77</v>
      </c>
      <c r="N23" s="142">
        <v>122</v>
      </c>
      <c r="O23" s="322">
        <v>521502</v>
      </c>
      <c r="P23" s="326">
        <v>692258</v>
      </c>
      <c r="Q23" s="218">
        <v>511673</v>
      </c>
      <c r="R23" s="218">
        <v>291598</v>
      </c>
      <c r="S23" s="218">
        <v>122008</v>
      </c>
      <c r="T23" s="218">
        <v>130473</v>
      </c>
      <c r="U23" s="218">
        <v>43354</v>
      </c>
      <c r="V23" s="218">
        <v>33824</v>
      </c>
      <c r="W23" s="218">
        <v>20432</v>
      </c>
      <c r="X23" s="218">
        <v>11984</v>
      </c>
      <c r="Y23" s="218">
        <v>3384</v>
      </c>
      <c r="Z23" s="218">
        <v>842</v>
      </c>
      <c r="AA23" s="218">
        <v>323</v>
      </c>
      <c r="AB23" s="218">
        <v>425</v>
      </c>
      <c r="AC23" s="327">
        <v>1862578</v>
      </c>
    </row>
    <row r="24" spans="1:29">
      <c r="A24" s="541">
        <v>43282</v>
      </c>
      <c r="B24" s="552">
        <v>188054</v>
      </c>
      <c r="C24" s="142">
        <v>145098</v>
      </c>
      <c r="D24" s="142">
        <v>84221</v>
      </c>
      <c r="E24" s="142">
        <v>36246</v>
      </c>
      <c r="F24" s="142">
        <v>38348</v>
      </c>
      <c r="G24" s="142">
        <v>12811</v>
      </c>
      <c r="H24" s="142">
        <v>10038</v>
      </c>
      <c r="I24" s="142">
        <v>5814</v>
      </c>
      <c r="J24" s="142">
        <v>3067</v>
      </c>
      <c r="K24" s="142">
        <v>814</v>
      </c>
      <c r="L24" s="142">
        <v>213</v>
      </c>
      <c r="M24" s="142">
        <v>84</v>
      </c>
      <c r="N24" s="142">
        <v>120</v>
      </c>
      <c r="O24" s="322">
        <v>524928</v>
      </c>
      <c r="P24" s="326">
        <v>693378</v>
      </c>
      <c r="Q24" s="218">
        <v>513701</v>
      </c>
      <c r="R24" s="218">
        <v>292968</v>
      </c>
      <c r="S24" s="218">
        <v>123020</v>
      </c>
      <c r="T24" s="218">
        <v>133882</v>
      </c>
      <c r="U24" s="218">
        <v>44374</v>
      </c>
      <c r="V24" s="218">
        <v>34698</v>
      </c>
      <c r="W24" s="218">
        <v>20995</v>
      </c>
      <c r="X24" s="218">
        <v>12252</v>
      </c>
      <c r="Y24" s="218">
        <v>3421</v>
      </c>
      <c r="Z24" s="218">
        <v>848</v>
      </c>
      <c r="AA24" s="218">
        <v>346</v>
      </c>
      <c r="AB24" s="218">
        <v>432</v>
      </c>
      <c r="AC24" s="327">
        <v>1874315</v>
      </c>
    </row>
    <row r="25" spans="1:29">
      <c r="A25" s="541">
        <v>43252</v>
      </c>
      <c r="B25" s="552">
        <v>175333</v>
      </c>
      <c r="C25" s="142">
        <v>148243</v>
      </c>
      <c r="D25" s="142">
        <v>86627</v>
      </c>
      <c r="E25" s="142">
        <v>36335</v>
      </c>
      <c r="F25" s="142">
        <v>40049</v>
      </c>
      <c r="G25" s="142">
        <v>13177</v>
      </c>
      <c r="H25" s="142">
        <v>10289</v>
      </c>
      <c r="I25" s="142">
        <v>5868</v>
      </c>
      <c r="J25" s="142">
        <v>3117</v>
      </c>
      <c r="K25" s="142">
        <v>839</v>
      </c>
      <c r="L25" s="142">
        <v>220</v>
      </c>
      <c r="M25" s="142">
        <v>99</v>
      </c>
      <c r="N25" s="142">
        <v>129</v>
      </c>
      <c r="O25" s="322">
        <v>520325</v>
      </c>
      <c r="P25" s="326">
        <v>674514</v>
      </c>
      <c r="Q25" s="218">
        <v>524898</v>
      </c>
      <c r="R25" s="218">
        <v>298112</v>
      </c>
      <c r="S25" s="218">
        <v>122522</v>
      </c>
      <c r="T25" s="218">
        <v>138764</v>
      </c>
      <c r="U25" s="218">
        <v>45466</v>
      </c>
      <c r="V25" s="218">
        <v>35272</v>
      </c>
      <c r="W25" s="218">
        <v>21230</v>
      </c>
      <c r="X25" s="218">
        <v>12499</v>
      </c>
      <c r="Y25" s="218">
        <v>3457</v>
      </c>
      <c r="Z25" s="218">
        <v>839</v>
      </c>
      <c r="AA25" s="218">
        <v>352</v>
      </c>
      <c r="AB25" s="218">
        <v>436</v>
      </c>
      <c r="AC25" s="327">
        <v>1878361</v>
      </c>
    </row>
    <row r="26" spans="1:29">
      <c r="A26" s="541">
        <v>43221</v>
      </c>
      <c r="B26" s="552">
        <v>187407</v>
      </c>
      <c r="C26" s="142">
        <v>146620</v>
      </c>
      <c r="D26" s="142">
        <v>85628</v>
      </c>
      <c r="E26" s="142">
        <v>35906</v>
      </c>
      <c r="F26" s="142">
        <v>39918</v>
      </c>
      <c r="G26" s="142">
        <v>13068</v>
      </c>
      <c r="H26" s="142">
        <v>10280</v>
      </c>
      <c r="I26" s="142">
        <v>5879</v>
      </c>
      <c r="J26" s="142">
        <v>3089</v>
      </c>
      <c r="K26" s="142">
        <v>832</v>
      </c>
      <c r="L26" s="142">
        <v>216</v>
      </c>
      <c r="M26" s="142">
        <v>96</v>
      </c>
      <c r="N26" s="142">
        <v>121</v>
      </c>
      <c r="O26" s="322">
        <v>529060</v>
      </c>
      <c r="P26" s="326">
        <v>699685</v>
      </c>
      <c r="Q26" s="218">
        <v>516861</v>
      </c>
      <c r="R26" s="218">
        <v>294034</v>
      </c>
      <c r="S26" s="218">
        <v>120474</v>
      </c>
      <c r="T26" s="218">
        <v>138543</v>
      </c>
      <c r="U26" s="218">
        <v>45358</v>
      </c>
      <c r="V26" s="218">
        <v>35247</v>
      </c>
      <c r="W26" s="218">
        <v>21122</v>
      </c>
      <c r="X26" s="218">
        <v>12314</v>
      </c>
      <c r="Y26" s="218">
        <v>3413</v>
      </c>
      <c r="Z26" s="218">
        <v>827</v>
      </c>
      <c r="AA26" s="218">
        <v>326</v>
      </c>
      <c r="AB26" s="218">
        <v>431</v>
      </c>
      <c r="AC26" s="327">
        <v>1888635</v>
      </c>
    </row>
    <row r="27" spans="1:29">
      <c r="A27" s="541">
        <v>43191</v>
      </c>
      <c r="B27" s="552">
        <v>187228</v>
      </c>
      <c r="C27" s="142">
        <v>146266</v>
      </c>
      <c r="D27" s="142">
        <v>85792</v>
      </c>
      <c r="E27" s="142">
        <v>35870</v>
      </c>
      <c r="F27" s="142">
        <v>39968</v>
      </c>
      <c r="G27" s="142">
        <v>13092</v>
      </c>
      <c r="H27" s="142">
        <v>10288</v>
      </c>
      <c r="I27" s="142">
        <v>5886</v>
      </c>
      <c r="J27" s="142">
        <v>3042</v>
      </c>
      <c r="K27" s="142">
        <v>836</v>
      </c>
      <c r="L27" s="142">
        <v>203</v>
      </c>
      <c r="M27" s="142">
        <v>98</v>
      </c>
      <c r="N27" s="142">
        <v>121</v>
      </c>
      <c r="O27" s="322">
        <v>528690</v>
      </c>
      <c r="P27" s="326">
        <v>699274</v>
      </c>
      <c r="Q27" s="218">
        <v>514908</v>
      </c>
      <c r="R27" s="218">
        <v>293036</v>
      </c>
      <c r="S27" s="218">
        <v>119539</v>
      </c>
      <c r="T27" s="218">
        <v>137340</v>
      </c>
      <c r="U27" s="218">
        <v>44678</v>
      </c>
      <c r="V27" s="218">
        <v>34488</v>
      </c>
      <c r="W27" s="218">
        <v>20599</v>
      </c>
      <c r="X27" s="218">
        <v>12041</v>
      </c>
      <c r="Y27" s="218">
        <v>3353</v>
      </c>
      <c r="Z27" s="218">
        <v>785</v>
      </c>
      <c r="AA27" s="218">
        <v>328</v>
      </c>
      <c r="AB27" s="218">
        <v>432</v>
      </c>
      <c r="AC27" s="327">
        <v>1880801</v>
      </c>
    </row>
    <row r="28" spans="1:29">
      <c r="A28" s="541">
        <v>43160</v>
      </c>
      <c r="B28" s="552">
        <v>185867</v>
      </c>
      <c r="C28" s="142">
        <v>145905</v>
      </c>
      <c r="D28" s="142">
        <v>85825</v>
      </c>
      <c r="E28" s="142">
        <v>36225</v>
      </c>
      <c r="F28" s="142">
        <v>39970</v>
      </c>
      <c r="G28" s="142">
        <v>13215</v>
      </c>
      <c r="H28" s="142">
        <v>10274</v>
      </c>
      <c r="I28" s="142">
        <v>5902</v>
      </c>
      <c r="J28" s="142">
        <v>3067</v>
      </c>
      <c r="K28" s="142">
        <v>832</v>
      </c>
      <c r="L28" s="142">
        <v>211</v>
      </c>
      <c r="M28" s="142">
        <v>97</v>
      </c>
      <c r="N28" s="142">
        <v>123</v>
      </c>
      <c r="O28" s="322">
        <v>527513</v>
      </c>
      <c r="P28" s="326">
        <v>692984</v>
      </c>
      <c r="Q28" s="218">
        <v>512893</v>
      </c>
      <c r="R28" s="218">
        <v>292025</v>
      </c>
      <c r="S28" s="218">
        <v>119343</v>
      </c>
      <c r="T28" s="218">
        <v>136642</v>
      </c>
      <c r="U28" s="218">
        <v>44409</v>
      </c>
      <c r="V28" s="218">
        <v>34308</v>
      </c>
      <c r="W28" s="218">
        <v>20382</v>
      </c>
      <c r="X28" s="218">
        <v>11719</v>
      </c>
      <c r="Y28" s="218">
        <v>3203</v>
      </c>
      <c r="Z28" s="218">
        <v>771</v>
      </c>
      <c r="AA28" s="218">
        <v>327</v>
      </c>
      <c r="AB28" s="218">
        <v>412</v>
      </c>
      <c r="AC28" s="327">
        <v>1869418</v>
      </c>
    </row>
    <row r="29" spans="1:29">
      <c r="A29" s="541">
        <v>43132</v>
      </c>
      <c r="B29" s="552">
        <v>184488</v>
      </c>
      <c r="C29" s="142">
        <v>145181</v>
      </c>
      <c r="D29" s="142">
        <v>85802</v>
      </c>
      <c r="E29" s="142">
        <v>35874</v>
      </c>
      <c r="F29" s="142">
        <v>39747</v>
      </c>
      <c r="G29" s="142">
        <v>12978</v>
      </c>
      <c r="H29" s="142">
        <v>10315</v>
      </c>
      <c r="I29" s="142">
        <v>5819</v>
      </c>
      <c r="J29" s="142">
        <v>3022</v>
      </c>
      <c r="K29" s="142">
        <v>824</v>
      </c>
      <c r="L29" s="142">
        <v>221</v>
      </c>
      <c r="M29" s="142">
        <v>87</v>
      </c>
      <c r="N29" s="142">
        <v>128</v>
      </c>
      <c r="O29" s="322">
        <v>524486</v>
      </c>
      <c r="P29" s="326">
        <v>685504</v>
      </c>
      <c r="Q29" s="218">
        <v>509044</v>
      </c>
      <c r="R29" s="218">
        <v>292073</v>
      </c>
      <c r="S29" s="218">
        <v>118666</v>
      </c>
      <c r="T29" s="218">
        <v>134995</v>
      </c>
      <c r="U29" s="218">
        <v>43671</v>
      </c>
      <c r="V29" s="218">
        <v>33851</v>
      </c>
      <c r="W29" s="218">
        <v>19867</v>
      </c>
      <c r="X29" s="218">
        <v>11354</v>
      </c>
      <c r="Y29" s="218">
        <v>3150</v>
      </c>
      <c r="Z29" s="218">
        <v>774</v>
      </c>
      <c r="AA29" s="218">
        <v>317</v>
      </c>
      <c r="AB29" s="218">
        <v>417</v>
      </c>
      <c r="AC29" s="327">
        <v>1853683</v>
      </c>
    </row>
    <row r="30" spans="1:29">
      <c r="A30" s="541">
        <v>43101</v>
      </c>
      <c r="B30" s="552">
        <v>182542</v>
      </c>
      <c r="C30" s="142">
        <v>143955</v>
      </c>
      <c r="D30" s="142">
        <v>86264</v>
      </c>
      <c r="E30" s="142">
        <v>36519</v>
      </c>
      <c r="F30" s="142">
        <v>40025</v>
      </c>
      <c r="G30" s="142">
        <v>13251</v>
      </c>
      <c r="H30" s="142">
        <v>10307</v>
      </c>
      <c r="I30" s="142">
        <v>5894</v>
      </c>
      <c r="J30" s="142">
        <v>3019</v>
      </c>
      <c r="K30" s="142">
        <v>823</v>
      </c>
      <c r="L30" s="142">
        <v>230</v>
      </c>
      <c r="M30" s="142">
        <v>88</v>
      </c>
      <c r="N30" s="142">
        <v>128</v>
      </c>
      <c r="O30" s="322">
        <v>523045</v>
      </c>
      <c r="P30" s="326">
        <v>678952</v>
      </c>
      <c r="Q30" s="218">
        <v>508651</v>
      </c>
      <c r="R30" s="218">
        <v>294538</v>
      </c>
      <c r="S30" s="218">
        <v>119948</v>
      </c>
      <c r="T30" s="218">
        <v>136596</v>
      </c>
      <c r="U30" s="218">
        <v>44213</v>
      </c>
      <c r="V30" s="218">
        <v>34174</v>
      </c>
      <c r="W30" s="218">
        <v>19976</v>
      </c>
      <c r="X30" s="218">
        <v>11370</v>
      </c>
      <c r="Y30" s="218">
        <v>3144</v>
      </c>
      <c r="Z30" s="218">
        <v>794</v>
      </c>
      <c r="AA30" s="218">
        <v>313</v>
      </c>
      <c r="AB30" s="218">
        <v>417</v>
      </c>
      <c r="AC30" s="327">
        <v>1853086</v>
      </c>
    </row>
    <row r="31" spans="1:29">
      <c r="A31" s="541">
        <v>43070</v>
      </c>
      <c r="B31" s="552">
        <v>182346</v>
      </c>
      <c r="C31" s="142">
        <v>146067</v>
      </c>
      <c r="D31" s="142">
        <v>87016</v>
      </c>
      <c r="E31" s="142">
        <v>36724</v>
      </c>
      <c r="F31" s="142">
        <v>40176</v>
      </c>
      <c r="G31" s="142">
        <v>13334</v>
      </c>
      <c r="H31" s="142">
        <v>10358</v>
      </c>
      <c r="I31" s="142">
        <v>5854</v>
      </c>
      <c r="J31" s="142">
        <v>3064</v>
      </c>
      <c r="K31" s="142">
        <v>830</v>
      </c>
      <c r="L31" s="142">
        <v>218</v>
      </c>
      <c r="M31" s="142">
        <v>93</v>
      </c>
      <c r="N31" s="142">
        <v>132</v>
      </c>
      <c r="O31" s="322">
        <v>526212</v>
      </c>
      <c r="P31" s="326">
        <v>680069</v>
      </c>
      <c r="Q31" s="218">
        <v>516208</v>
      </c>
      <c r="R31" s="218">
        <v>299386</v>
      </c>
      <c r="S31" s="218">
        <v>122406</v>
      </c>
      <c r="T31" s="218">
        <v>139520</v>
      </c>
      <c r="U31" s="218">
        <v>45161</v>
      </c>
      <c r="V31" s="218">
        <v>34961</v>
      </c>
      <c r="W31" s="218">
        <v>20587</v>
      </c>
      <c r="X31" s="218">
        <v>11676</v>
      </c>
      <c r="Y31" s="218">
        <v>3159</v>
      </c>
      <c r="Z31" s="218">
        <v>806</v>
      </c>
      <c r="AA31" s="218">
        <v>322</v>
      </c>
      <c r="AB31" s="218">
        <v>421</v>
      </c>
      <c r="AC31" s="327">
        <v>1874682</v>
      </c>
    </row>
    <row r="32" spans="1:29">
      <c r="A32" s="541">
        <v>43040</v>
      </c>
      <c r="B32" s="552">
        <v>176523</v>
      </c>
      <c r="C32" s="142">
        <v>145617</v>
      </c>
      <c r="D32" s="142">
        <v>87029</v>
      </c>
      <c r="E32" s="142">
        <v>36582</v>
      </c>
      <c r="F32" s="142">
        <v>40002</v>
      </c>
      <c r="G32" s="142">
        <v>13278</v>
      </c>
      <c r="H32" s="142">
        <v>10325</v>
      </c>
      <c r="I32" s="142">
        <v>5841</v>
      </c>
      <c r="J32" s="142">
        <v>3062</v>
      </c>
      <c r="K32" s="142">
        <v>836</v>
      </c>
      <c r="L32" s="142">
        <v>214</v>
      </c>
      <c r="M32" s="142">
        <v>100</v>
      </c>
      <c r="N32" s="142">
        <v>129</v>
      </c>
      <c r="O32" s="322">
        <v>519538</v>
      </c>
      <c r="P32" s="326">
        <v>657172</v>
      </c>
      <c r="Q32" s="218">
        <v>514585</v>
      </c>
      <c r="R32" s="218">
        <v>299289</v>
      </c>
      <c r="S32" s="218">
        <v>122512</v>
      </c>
      <c r="T32" s="218">
        <v>139839</v>
      </c>
      <c r="U32" s="218">
        <v>45402</v>
      </c>
      <c r="V32" s="218">
        <v>35246</v>
      </c>
      <c r="W32" s="218">
        <v>20922</v>
      </c>
      <c r="X32" s="218">
        <v>11793</v>
      </c>
      <c r="Y32" s="218">
        <v>3247</v>
      </c>
      <c r="Z32" s="218">
        <v>807</v>
      </c>
      <c r="AA32" s="218">
        <v>325</v>
      </c>
      <c r="AB32" s="218">
        <v>421</v>
      </c>
      <c r="AC32" s="327">
        <v>1851560</v>
      </c>
    </row>
    <row r="33" spans="1:29">
      <c r="A33" s="541">
        <v>43009</v>
      </c>
      <c r="B33" s="552">
        <v>175541</v>
      </c>
      <c r="C33" s="142">
        <v>145158</v>
      </c>
      <c r="D33" s="142">
        <v>86777</v>
      </c>
      <c r="E33" s="142">
        <v>36569</v>
      </c>
      <c r="F33" s="142">
        <v>39796</v>
      </c>
      <c r="G33" s="142">
        <v>13394</v>
      </c>
      <c r="H33" s="142">
        <v>10385</v>
      </c>
      <c r="I33" s="142">
        <v>5772</v>
      </c>
      <c r="J33" s="142">
        <v>3051</v>
      </c>
      <c r="K33" s="142">
        <v>852</v>
      </c>
      <c r="L33" s="142">
        <v>216</v>
      </c>
      <c r="M33" s="142">
        <v>100</v>
      </c>
      <c r="N33" s="142">
        <v>133</v>
      </c>
      <c r="O33" s="322">
        <v>517744</v>
      </c>
      <c r="P33" s="326">
        <v>652048</v>
      </c>
      <c r="Q33" s="218">
        <v>513315</v>
      </c>
      <c r="R33" s="218">
        <v>298315</v>
      </c>
      <c r="S33" s="218">
        <v>122712</v>
      </c>
      <c r="T33" s="218">
        <v>140060</v>
      </c>
      <c r="U33" s="218">
        <v>45673</v>
      </c>
      <c r="V33" s="218">
        <v>35495</v>
      </c>
      <c r="W33" s="218">
        <v>20973</v>
      </c>
      <c r="X33" s="218">
        <v>12000</v>
      </c>
      <c r="Y33" s="218">
        <v>3324</v>
      </c>
      <c r="Z33" s="218">
        <v>819</v>
      </c>
      <c r="AA33" s="218">
        <v>330</v>
      </c>
      <c r="AB33" s="218">
        <v>433</v>
      </c>
      <c r="AC33" s="327">
        <v>1845497</v>
      </c>
    </row>
    <row r="34" spans="1:29">
      <c r="A34" s="541">
        <v>42979</v>
      </c>
      <c r="B34" s="552">
        <v>174454</v>
      </c>
      <c r="C34" s="142">
        <v>144467</v>
      </c>
      <c r="D34" s="142">
        <v>86788</v>
      </c>
      <c r="E34" s="142">
        <v>36119</v>
      </c>
      <c r="F34" s="142">
        <v>39540</v>
      </c>
      <c r="G34" s="142">
        <v>13243</v>
      </c>
      <c r="H34" s="142">
        <v>10332</v>
      </c>
      <c r="I34" s="142">
        <v>5731</v>
      </c>
      <c r="J34" s="142">
        <v>3037</v>
      </c>
      <c r="K34" s="142">
        <v>824</v>
      </c>
      <c r="L34" s="142">
        <v>228</v>
      </c>
      <c r="M34" s="142">
        <v>96</v>
      </c>
      <c r="N34" s="142">
        <v>133</v>
      </c>
      <c r="O34" s="322">
        <v>514992</v>
      </c>
      <c r="P34" s="326">
        <v>643990</v>
      </c>
      <c r="Q34" s="218">
        <v>510282</v>
      </c>
      <c r="R34" s="218">
        <v>297357</v>
      </c>
      <c r="S34" s="218">
        <v>122483</v>
      </c>
      <c r="T34" s="218">
        <v>138936</v>
      </c>
      <c r="U34" s="218">
        <v>45237</v>
      </c>
      <c r="V34" s="218">
        <v>35377</v>
      </c>
      <c r="W34" s="218">
        <v>20686</v>
      </c>
      <c r="X34" s="218">
        <v>11866</v>
      </c>
      <c r="Y34" s="218">
        <v>3337</v>
      </c>
      <c r="Z34" s="218">
        <v>845</v>
      </c>
      <c r="AA34" s="218">
        <v>327</v>
      </c>
      <c r="AB34" s="218">
        <v>432</v>
      </c>
      <c r="AC34" s="327">
        <v>1831155</v>
      </c>
    </row>
    <row r="35" spans="1:29">
      <c r="A35" s="541">
        <v>42948</v>
      </c>
      <c r="B35" s="552">
        <v>179753</v>
      </c>
      <c r="C35" s="142">
        <v>143816</v>
      </c>
      <c r="D35" s="142">
        <v>85837</v>
      </c>
      <c r="E35" s="142">
        <v>35723</v>
      </c>
      <c r="F35" s="142">
        <v>38911</v>
      </c>
      <c r="G35" s="142">
        <v>13116</v>
      </c>
      <c r="H35" s="142">
        <v>10195</v>
      </c>
      <c r="I35" s="142">
        <v>5684</v>
      </c>
      <c r="J35" s="142">
        <v>2942</v>
      </c>
      <c r="K35" s="142">
        <v>806</v>
      </c>
      <c r="L35" s="142">
        <v>230</v>
      </c>
      <c r="M35" s="142">
        <v>82</v>
      </c>
      <c r="N35" s="142">
        <v>130</v>
      </c>
      <c r="O35" s="322">
        <v>517225</v>
      </c>
      <c r="P35" s="326">
        <v>655350</v>
      </c>
      <c r="Q35" s="218">
        <v>504392</v>
      </c>
      <c r="R35" s="218">
        <v>292831</v>
      </c>
      <c r="S35" s="218">
        <v>120347</v>
      </c>
      <c r="T35" s="218">
        <v>136819</v>
      </c>
      <c r="U35" s="218">
        <v>44420</v>
      </c>
      <c r="V35" s="218">
        <v>34274</v>
      </c>
      <c r="W35" s="218">
        <v>20231</v>
      </c>
      <c r="X35" s="218">
        <v>11558</v>
      </c>
      <c r="Y35" s="218">
        <v>3236</v>
      </c>
      <c r="Z35" s="218">
        <v>835</v>
      </c>
      <c r="AA35" s="218">
        <v>307</v>
      </c>
      <c r="AB35" s="218">
        <v>423</v>
      </c>
      <c r="AC35" s="327">
        <v>1825023</v>
      </c>
    </row>
    <row r="36" spans="1:29">
      <c r="A36" s="541">
        <v>42917</v>
      </c>
      <c r="B36" s="552">
        <v>174341</v>
      </c>
      <c r="C36" s="142">
        <v>148878</v>
      </c>
      <c r="D36" s="142">
        <v>85575</v>
      </c>
      <c r="E36" s="142">
        <v>35734</v>
      </c>
      <c r="F36" s="142">
        <v>38964</v>
      </c>
      <c r="G36" s="142">
        <v>13025</v>
      </c>
      <c r="H36" s="142">
        <v>10183</v>
      </c>
      <c r="I36" s="142">
        <v>5704</v>
      </c>
      <c r="J36" s="142">
        <v>2962</v>
      </c>
      <c r="K36" s="142">
        <v>804</v>
      </c>
      <c r="L36" s="142">
        <v>224</v>
      </c>
      <c r="M36" s="142">
        <v>88</v>
      </c>
      <c r="N36" s="142">
        <v>126</v>
      </c>
      <c r="O36" s="322">
        <v>516608</v>
      </c>
      <c r="P36" s="326">
        <v>635494</v>
      </c>
      <c r="Q36" s="218">
        <v>521329</v>
      </c>
      <c r="R36" s="218">
        <v>290961</v>
      </c>
      <c r="S36" s="218">
        <v>118977</v>
      </c>
      <c r="T36" s="218">
        <v>136187</v>
      </c>
      <c r="U36" s="218">
        <v>44152</v>
      </c>
      <c r="V36" s="218">
        <v>34133</v>
      </c>
      <c r="W36" s="218">
        <v>20170</v>
      </c>
      <c r="X36" s="218">
        <v>11633</v>
      </c>
      <c r="Y36" s="218">
        <v>3206</v>
      </c>
      <c r="Z36" s="218">
        <v>825</v>
      </c>
      <c r="AA36" s="218">
        <v>311</v>
      </c>
      <c r="AB36" s="218">
        <v>402</v>
      </c>
      <c r="AC36" s="327">
        <v>1817780</v>
      </c>
    </row>
    <row r="37" spans="1:29">
      <c r="A37" s="541">
        <v>42887</v>
      </c>
      <c r="B37" s="552">
        <v>164868</v>
      </c>
      <c r="C37" s="142">
        <v>142880</v>
      </c>
      <c r="D37" s="142">
        <v>85440</v>
      </c>
      <c r="E37" s="142">
        <v>35412</v>
      </c>
      <c r="F37" s="142">
        <v>38910</v>
      </c>
      <c r="G37" s="142">
        <v>12988</v>
      </c>
      <c r="H37" s="142">
        <v>10090</v>
      </c>
      <c r="I37" s="142">
        <v>5642</v>
      </c>
      <c r="J37" s="142">
        <v>2941</v>
      </c>
      <c r="K37" s="142">
        <v>809</v>
      </c>
      <c r="L37" s="142">
        <v>209</v>
      </c>
      <c r="M37" s="142">
        <v>84</v>
      </c>
      <c r="N37" s="142">
        <v>123</v>
      </c>
      <c r="O37" s="322">
        <v>500396</v>
      </c>
      <c r="P37" s="326">
        <v>652211</v>
      </c>
      <c r="Q37" s="218">
        <v>495747</v>
      </c>
      <c r="R37" s="218">
        <v>282473</v>
      </c>
      <c r="S37" s="218">
        <v>110772</v>
      </c>
      <c r="T37" s="218">
        <v>127832</v>
      </c>
      <c r="U37" s="218">
        <v>43776</v>
      </c>
      <c r="V37" s="218">
        <v>33701</v>
      </c>
      <c r="W37" s="218">
        <v>19929</v>
      </c>
      <c r="X37" s="218">
        <v>11558</v>
      </c>
      <c r="Y37" s="218">
        <v>3199</v>
      </c>
      <c r="Z37" s="218">
        <v>778</v>
      </c>
      <c r="AA37" s="218">
        <v>295</v>
      </c>
      <c r="AB37" s="218">
        <v>413</v>
      </c>
      <c r="AC37" s="327">
        <v>1782684</v>
      </c>
    </row>
    <row r="38" spans="1:29">
      <c r="A38" s="541">
        <v>42856</v>
      </c>
      <c r="B38" s="552">
        <v>164364</v>
      </c>
      <c r="C38" s="142">
        <v>143683</v>
      </c>
      <c r="D38" s="142">
        <v>85893</v>
      </c>
      <c r="E38" s="142">
        <v>35902</v>
      </c>
      <c r="F38" s="142">
        <v>39639</v>
      </c>
      <c r="G38" s="142">
        <v>13150</v>
      </c>
      <c r="H38" s="142">
        <v>10224</v>
      </c>
      <c r="I38" s="142">
        <v>5748</v>
      </c>
      <c r="J38" s="142">
        <v>2970</v>
      </c>
      <c r="K38" s="142">
        <v>828</v>
      </c>
      <c r="L38" s="142">
        <v>217</v>
      </c>
      <c r="M38" s="142">
        <v>87</v>
      </c>
      <c r="N38" s="142">
        <v>127</v>
      </c>
      <c r="O38" s="322">
        <v>502832</v>
      </c>
      <c r="P38" s="326">
        <v>622621</v>
      </c>
      <c r="Q38" s="218">
        <v>503092</v>
      </c>
      <c r="R38" s="218">
        <v>289141</v>
      </c>
      <c r="S38" s="218">
        <v>117863</v>
      </c>
      <c r="T38" s="218">
        <v>136232</v>
      </c>
      <c r="U38" s="218">
        <v>44273</v>
      </c>
      <c r="V38" s="218">
        <v>34313</v>
      </c>
      <c r="W38" s="218">
        <v>20265</v>
      </c>
      <c r="X38" s="218">
        <v>11706</v>
      </c>
      <c r="Y38" s="218">
        <v>3180</v>
      </c>
      <c r="Z38" s="218">
        <v>792</v>
      </c>
      <c r="AA38" s="218">
        <v>295</v>
      </c>
      <c r="AB38" s="218">
        <v>419</v>
      </c>
      <c r="AC38" s="327">
        <v>1784192</v>
      </c>
    </row>
    <row r="39" spans="1:29">
      <c r="A39" s="541">
        <v>42826</v>
      </c>
      <c r="B39" s="552">
        <v>164131</v>
      </c>
      <c r="C39" s="142">
        <v>143558</v>
      </c>
      <c r="D39" s="142">
        <v>85966</v>
      </c>
      <c r="E39" s="142">
        <v>36222</v>
      </c>
      <c r="F39" s="142">
        <v>39529</v>
      </c>
      <c r="G39" s="142">
        <v>13156</v>
      </c>
      <c r="H39" s="142">
        <v>10351</v>
      </c>
      <c r="I39" s="142">
        <v>5818</v>
      </c>
      <c r="J39" s="142">
        <v>3025</v>
      </c>
      <c r="K39" s="142">
        <v>985</v>
      </c>
      <c r="L39" s="142">
        <v>302</v>
      </c>
      <c r="M39" s="142">
        <v>104</v>
      </c>
      <c r="N39" s="142">
        <v>160</v>
      </c>
      <c r="O39" s="322">
        <v>503307</v>
      </c>
      <c r="P39" s="326">
        <v>623379</v>
      </c>
      <c r="Q39" s="218">
        <v>501128</v>
      </c>
      <c r="R39" s="218">
        <v>287646</v>
      </c>
      <c r="S39" s="218">
        <v>117315</v>
      </c>
      <c r="T39" s="218">
        <v>135855</v>
      </c>
      <c r="U39" s="218">
        <v>44158</v>
      </c>
      <c r="V39" s="218">
        <v>34594</v>
      </c>
      <c r="W39" s="218">
        <v>20765</v>
      </c>
      <c r="X39" s="218">
        <v>12596</v>
      </c>
      <c r="Y39" s="218">
        <v>3926</v>
      </c>
      <c r="Z39" s="218">
        <v>1048</v>
      </c>
      <c r="AA39" s="218">
        <v>376</v>
      </c>
      <c r="AB39" s="218">
        <v>490</v>
      </c>
      <c r="AC39" s="327">
        <v>1783276</v>
      </c>
    </row>
    <row r="40" spans="1:29">
      <c r="A40" s="541">
        <v>42795</v>
      </c>
      <c r="B40" s="552">
        <v>165021</v>
      </c>
      <c r="C40" s="142">
        <v>142025</v>
      </c>
      <c r="D40" s="142">
        <v>85362</v>
      </c>
      <c r="E40" s="142">
        <v>35988</v>
      </c>
      <c r="F40" s="142">
        <v>39057</v>
      </c>
      <c r="G40" s="142">
        <v>13041</v>
      </c>
      <c r="H40" s="142">
        <v>10119</v>
      </c>
      <c r="I40" s="142">
        <v>5783</v>
      </c>
      <c r="J40" s="142">
        <v>2920</v>
      </c>
      <c r="K40" s="142">
        <v>817</v>
      </c>
      <c r="L40" s="142">
        <v>210</v>
      </c>
      <c r="M40" s="142">
        <v>85</v>
      </c>
      <c r="N40" s="142">
        <v>124</v>
      </c>
      <c r="O40" s="322">
        <v>500552</v>
      </c>
      <c r="P40" s="326">
        <v>605536</v>
      </c>
      <c r="Q40" s="218">
        <v>492218</v>
      </c>
      <c r="R40" s="218">
        <v>282071</v>
      </c>
      <c r="S40" s="218">
        <v>114776</v>
      </c>
      <c r="T40" s="218">
        <v>132143</v>
      </c>
      <c r="U40" s="218">
        <v>42612</v>
      </c>
      <c r="V40" s="218">
        <v>33030</v>
      </c>
      <c r="W40" s="218">
        <v>19563</v>
      </c>
      <c r="X40" s="218">
        <v>11071</v>
      </c>
      <c r="Y40" s="218">
        <v>3005</v>
      </c>
      <c r="Z40" s="218">
        <v>737</v>
      </c>
      <c r="AA40" s="218">
        <v>280</v>
      </c>
      <c r="AB40" s="218">
        <v>396</v>
      </c>
      <c r="AC40" s="327">
        <v>1737438</v>
      </c>
    </row>
    <row r="41" spans="1:29">
      <c r="A41" s="541">
        <v>42767</v>
      </c>
      <c r="B41" s="552">
        <v>157886</v>
      </c>
      <c r="C41" s="142">
        <v>141032</v>
      </c>
      <c r="D41" s="142">
        <v>84490</v>
      </c>
      <c r="E41" s="142">
        <v>35739</v>
      </c>
      <c r="F41" s="142">
        <v>38366</v>
      </c>
      <c r="G41" s="142">
        <v>12768</v>
      </c>
      <c r="H41" s="142">
        <v>9939</v>
      </c>
      <c r="I41" s="142">
        <v>5642</v>
      </c>
      <c r="J41" s="142">
        <v>2885</v>
      </c>
      <c r="K41" s="142">
        <v>794</v>
      </c>
      <c r="L41" s="142">
        <v>209</v>
      </c>
      <c r="M41" s="142">
        <v>83</v>
      </c>
      <c r="N41" s="142">
        <v>123</v>
      </c>
      <c r="O41" s="322">
        <v>489956</v>
      </c>
      <c r="P41" s="326">
        <v>595628</v>
      </c>
      <c r="Q41" s="218">
        <v>487185</v>
      </c>
      <c r="R41" s="218">
        <v>277277</v>
      </c>
      <c r="S41" s="218">
        <v>112200</v>
      </c>
      <c r="T41" s="218">
        <v>128127</v>
      </c>
      <c r="U41" s="218">
        <v>41039</v>
      </c>
      <c r="V41" s="218">
        <v>31729</v>
      </c>
      <c r="W41" s="218">
        <v>18499</v>
      </c>
      <c r="X41" s="218">
        <v>10608</v>
      </c>
      <c r="Y41" s="218">
        <v>2870</v>
      </c>
      <c r="Z41" s="218">
        <v>719</v>
      </c>
      <c r="AA41" s="218">
        <v>276</v>
      </c>
      <c r="AB41" s="218">
        <v>382</v>
      </c>
      <c r="AC41" s="327">
        <v>1706539</v>
      </c>
    </row>
    <row r="42" spans="1:29">
      <c r="A42" s="541">
        <v>42736</v>
      </c>
      <c r="B42" s="552">
        <v>156925</v>
      </c>
      <c r="C42" s="142">
        <v>140641</v>
      </c>
      <c r="D42" s="142">
        <v>84632</v>
      </c>
      <c r="E42" s="142">
        <v>35601</v>
      </c>
      <c r="F42" s="142">
        <v>38332</v>
      </c>
      <c r="G42" s="142">
        <v>12825</v>
      </c>
      <c r="H42" s="142">
        <v>10014</v>
      </c>
      <c r="I42" s="142">
        <v>5657</v>
      </c>
      <c r="J42" s="142">
        <v>2890</v>
      </c>
      <c r="K42" s="142">
        <v>790</v>
      </c>
      <c r="L42" s="142">
        <v>213</v>
      </c>
      <c r="M42" s="142">
        <v>84</v>
      </c>
      <c r="N42" s="142">
        <v>122</v>
      </c>
      <c r="O42" s="322">
        <v>488726</v>
      </c>
      <c r="P42" s="326">
        <v>589656</v>
      </c>
      <c r="Q42" s="218">
        <v>484418</v>
      </c>
      <c r="R42" s="218">
        <v>277252</v>
      </c>
      <c r="S42" s="218">
        <v>112270</v>
      </c>
      <c r="T42" s="218">
        <v>128158</v>
      </c>
      <c r="U42" s="218">
        <v>41219</v>
      </c>
      <c r="V42" s="218">
        <v>31811</v>
      </c>
      <c r="W42" s="218">
        <v>18499</v>
      </c>
      <c r="X42" s="218">
        <v>10582</v>
      </c>
      <c r="Y42" s="218">
        <v>2868</v>
      </c>
      <c r="Z42" s="218">
        <v>728</v>
      </c>
      <c r="AA42" s="218">
        <v>278</v>
      </c>
      <c r="AB42" s="218">
        <v>379</v>
      </c>
      <c r="AC42" s="327">
        <v>1698118</v>
      </c>
    </row>
    <row r="43" spans="1:29">
      <c r="A43" s="541">
        <v>42705</v>
      </c>
      <c r="B43" s="552">
        <v>162768</v>
      </c>
      <c r="C43" s="142">
        <v>142087</v>
      </c>
      <c r="D43" s="142">
        <v>85614</v>
      </c>
      <c r="E43" s="142">
        <v>36255</v>
      </c>
      <c r="F43" s="142">
        <v>38854</v>
      </c>
      <c r="G43" s="142">
        <v>13076</v>
      </c>
      <c r="H43" s="142">
        <v>10301</v>
      </c>
      <c r="I43" s="142">
        <v>5796</v>
      </c>
      <c r="J43" s="142">
        <v>2999</v>
      </c>
      <c r="K43" s="142">
        <v>835</v>
      </c>
      <c r="L43" s="142">
        <v>220</v>
      </c>
      <c r="M43" s="142">
        <v>91</v>
      </c>
      <c r="N43" s="142">
        <v>135</v>
      </c>
      <c r="O43" s="322">
        <v>499031</v>
      </c>
      <c r="P43" s="326">
        <v>615258</v>
      </c>
      <c r="Q43" s="218">
        <v>491293</v>
      </c>
      <c r="R43" s="218">
        <v>282920</v>
      </c>
      <c r="S43" s="218">
        <v>115308</v>
      </c>
      <c r="T43" s="218">
        <v>132884</v>
      </c>
      <c r="U43" s="218">
        <v>42885</v>
      </c>
      <c r="V43" s="218">
        <v>33513</v>
      </c>
      <c r="W43" s="218">
        <v>19462</v>
      </c>
      <c r="X43" s="218">
        <v>11190</v>
      </c>
      <c r="Y43" s="218">
        <v>3052</v>
      </c>
      <c r="Z43" s="218">
        <v>775</v>
      </c>
      <c r="AA43" s="218">
        <v>307</v>
      </c>
      <c r="AB43" s="218">
        <v>393</v>
      </c>
      <c r="AC43" s="327">
        <v>1749240</v>
      </c>
    </row>
    <row r="44" spans="1:29">
      <c r="A44" s="541">
        <v>42675</v>
      </c>
      <c r="B44" s="552">
        <v>162128</v>
      </c>
      <c r="C44" s="142">
        <v>141728</v>
      </c>
      <c r="D44" s="142">
        <v>85712</v>
      </c>
      <c r="E44" s="142">
        <v>36191</v>
      </c>
      <c r="F44" s="142">
        <v>38902</v>
      </c>
      <c r="G44" s="142">
        <v>13132</v>
      </c>
      <c r="H44" s="142">
        <v>10225</v>
      </c>
      <c r="I44" s="142">
        <v>5831</v>
      </c>
      <c r="J44" s="142">
        <v>2976</v>
      </c>
      <c r="K44" s="142">
        <v>818</v>
      </c>
      <c r="L44" s="142">
        <v>223</v>
      </c>
      <c r="M44" s="142">
        <v>85</v>
      </c>
      <c r="N44" s="142">
        <v>142</v>
      </c>
      <c r="O44" s="322">
        <v>498093</v>
      </c>
      <c r="P44" s="326">
        <v>613702</v>
      </c>
      <c r="Q44" s="218">
        <v>490175</v>
      </c>
      <c r="R44" s="218">
        <v>282372</v>
      </c>
      <c r="S44" s="218">
        <v>115529</v>
      </c>
      <c r="T44" s="218">
        <v>134307</v>
      </c>
      <c r="U44" s="218">
        <v>43690</v>
      </c>
      <c r="V44" s="218">
        <v>33744</v>
      </c>
      <c r="W44" s="218">
        <v>19861</v>
      </c>
      <c r="X44" s="218">
        <v>11345</v>
      </c>
      <c r="Y44" s="218">
        <v>3067</v>
      </c>
      <c r="Z44" s="218">
        <v>772</v>
      </c>
      <c r="AA44" s="218">
        <v>299</v>
      </c>
      <c r="AB44" s="218">
        <v>406</v>
      </c>
      <c r="AC44" s="327">
        <v>1749269</v>
      </c>
    </row>
    <row r="45" spans="1:29">
      <c r="A45" s="541">
        <v>42644</v>
      </c>
      <c r="B45" s="552">
        <v>161379</v>
      </c>
      <c r="C45" s="142">
        <v>141498</v>
      </c>
      <c r="D45" s="142">
        <v>85689</v>
      </c>
      <c r="E45" s="142">
        <v>36298</v>
      </c>
      <c r="F45" s="142">
        <v>38795</v>
      </c>
      <c r="G45" s="142">
        <v>13223</v>
      </c>
      <c r="H45" s="142">
        <v>10241</v>
      </c>
      <c r="I45" s="142">
        <v>5802</v>
      </c>
      <c r="J45" s="142">
        <v>2967</v>
      </c>
      <c r="K45" s="142">
        <v>832</v>
      </c>
      <c r="L45" s="142">
        <v>234</v>
      </c>
      <c r="M45" s="142">
        <v>79</v>
      </c>
      <c r="N45" s="142">
        <v>142</v>
      </c>
      <c r="O45" s="322">
        <v>497179</v>
      </c>
      <c r="P45" s="326">
        <v>610671</v>
      </c>
      <c r="Q45" s="218">
        <v>489583</v>
      </c>
      <c r="R45" s="218">
        <v>282392</v>
      </c>
      <c r="S45" s="218">
        <v>115887</v>
      </c>
      <c r="T45" s="218">
        <v>134198</v>
      </c>
      <c r="U45" s="218">
        <v>44046</v>
      </c>
      <c r="V45" s="218">
        <v>33821</v>
      </c>
      <c r="W45" s="218">
        <v>19998</v>
      </c>
      <c r="X45" s="218">
        <v>11411</v>
      </c>
      <c r="Y45" s="218">
        <v>3131</v>
      </c>
      <c r="Z45" s="218">
        <v>800</v>
      </c>
      <c r="AA45" s="218">
        <v>291</v>
      </c>
      <c r="AB45" s="218">
        <v>406</v>
      </c>
      <c r="AC45" s="327">
        <v>1746635</v>
      </c>
    </row>
    <row r="46" spans="1:29">
      <c r="A46" s="541">
        <v>42614</v>
      </c>
      <c r="B46" s="552">
        <v>161139</v>
      </c>
      <c r="C46" s="142">
        <v>141073</v>
      </c>
      <c r="D46" s="142">
        <v>84708</v>
      </c>
      <c r="E46" s="142">
        <v>36089</v>
      </c>
      <c r="F46" s="142">
        <v>38132</v>
      </c>
      <c r="G46" s="142">
        <v>12942</v>
      </c>
      <c r="H46" s="142">
        <v>10138</v>
      </c>
      <c r="I46" s="142">
        <v>5685</v>
      </c>
      <c r="J46" s="142">
        <v>2938</v>
      </c>
      <c r="K46" s="142">
        <v>823</v>
      </c>
      <c r="L46" s="142">
        <v>223</v>
      </c>
      <c r="M46" s="142">
        <v>87</v>
      </c>
      <c r="N46" s="142">
        <v>136</v>
      </c>
      <c r="O46" s="322">
        <v>494113</v>
      </c>
      <c r="P46" s="326">
        <v>604216</v>
      </c>
      <c r="Q46" s="218">
        <v>487024</v>
      </c>
      <c r="R46" s="218">
        <v>279602</v>
      </c>
      <c r="S46" s="218">
        <v>115309</v>
      </c>
      <c r="T46" s="218">
        <v>131736</v>
      </c>
      <c r="U46" s="218">
        <v>43091</v>
      </c>
      <c r="V46" s="218">
        <v>33122</v>
      </c>
      <c r="W46" s="218">
        <v>19415</v>
      </c>
      <c r="X46" s="218">
        <v>11291</v>
      </c>
      <c r="Y46" s="218">
        <v>3149</v>
      </c>
      <c r="Z46" s="218">
        <v>794</v>
      </c>
      <c r="AA46" s="218">
        <v>304</v>
      </c>
      <c r="AB46" s="218">
        <v>393</v>
      </c>
      <c r="AC46" s="327">
        <v>1729446</v>
      </c>
    </row>
    <row r="47" spans="1:29">
      <c r="A47" s="541">
        <v>42583</v>
      </c>
      <c r="B47" s="552">
        <v>160671</v>
      </c>
      <c r="C47" s="142">
        <v>140291</v>
      </c>
      <c r="D47" s="142">
        <v>85069</v>
      </c>
      <c r="E47" s="142">
        <v>36531</v>
      </c>
      <c r="F47" s="142">
        <v>38469</v>
      </c>
      <c r="G47" s="142">
        <v>12969</v>
      </c>
      <c r="H47" s="142">
        <v>10210</v>
      </c>
      <c r="I47" s="142">
        <v>5701</v>
      </c>
      <c r="J47" s="142">
        <v>2992</v>
      </c>
      <c r="K47" s="142">
        <v>835</v>
      </c>
      <c r="L47" s="142">
        <v>240</v>
      </c>
      <c r="M47" s="142">
        <v>87</v>
      </c>
      <c r="N47" s="142">
        <v>147</v>
      </c>
      <c r="O47" s="322">
        <v>494212</v>
      </c>
      <c r="P47" s="326">
        <v>594496</v>
      </c>
      <c r="Q47" s="218">
        <v>482618</v>
      </c>
      <c r="R47" s="218">
        <v>278671</v>
      </c>
      <c r="S47" s="218">
        <v>115915</v>
      </c>
      <c r="T47" s="218">
        <v>132895</v>
      </c>
      <c r="U47" s="218">
        <v>43234</v>
      </c>
      <c r="V47" s="218">
        <v>33295</v>
      </c>
      <c r="W47" s="218">
        <v>19718</v>
      </c>
      <c r="X47" s="218">
        <v>11605</v>
      </c>
      <c r="Y47" s="218">
        <v>3302</v>
      </c>
      <c r="Z47" s="218">
        <v>864</v>
      </c>
      <c r="AA47" s="218">
        <v>311</v>
      </c>
      <c r="AB47" s="218">
        <v>424</v>
      </c>
      <c r="AC47" s="327">
        <v>1717348</v>
      </c>
    </row>
    <row r="48" spans="1:29">
      <c r="A48" s="541">
        <v>42552</v>
      </c>
      <c r="B48" s="552">
        <v>160909</v>
      </c>
      <c r="C48" s="142">
        <v>140176</v>
      </c>
      <c r="D48" s="142">
        <v>85127</v>
      </c>
      <c r="E48" s="142">
        <v>36504</v>
      </c>
      <c r="F48" s="142">
        <v>38252</v>
      </c>
      <c r="G48" s="142">
        <v>12883</v>
      </c>
      <c r="H48" s="142">
        <v>10122</v>
      </c>
      <c r="I48" s="142">
        <v>5645</v>
      </c>
      <c r="J48" s="142">
        <v>2960</v>
      </c>
      <c r="K48" s="142">
        <v>831</v>
      </c>
      <c r="L48" s="142">
        <v>233</v>
      </c>
      <c r="M48" s="142">
        <v>81</v>
      </c>
      <c r="N48" s="142">
        <v>151</v>
      </c>
      <c r="O48" s="322">
        <v>493874</v>
      </c>
      <c r="P48" s="326">
        <v>595669</v>
      </c>
      <c r="Q48" s="218">
        <v>480526</v>
      </c>
      <c r="R48" s="218">
        <v>276448</v>
      </c>
      <c r="S48" s="218">
        <v>115569</v>
      </c>
      <c r="T48" s="218">
        <v>131819</v>
      </c>
      <c r="U48" s="218">
        <v>42825</v>
      </c>
      <c r="V48" s="218">
        <v>33203</v>
      </c>
      <c r="W48" s="218">
        <v>19528</v>
      </c>
      <c r="X48" s="218">
        <v>11615</v>
      </c>
      <c r="Y48" s="218">
        <v>3329</v>
      </c>
      <c r="Z48" s="218">
        <v>866</v>
      </c>
      <c r="AA48" s="218">
        <v>319</v>
      </c>
      <c r="AB48" s="218">
        <v>431</v>
      </c>
      <c r="AC48" s="327">
        <v>1712147</v>
      </c>
    </row>
    <row r="49" spans="1:29">
      <c r="A49" s="541">
        <v>42522</v>
      </c>
      <c r="B49" s="552">
        <v>164049</v>
      </c>
      <c r="C49" s="142">
        <v>141797</v>
      </c>
      <c r="D49" s="142">
        <v>86322</v>
      </c>
      <c r="E49" s="142">
        <v>38227</v>
      </c>
      <c r="F49" s="142">
        <v>39232</v>
      </c>
      <c r="G49" s="142">
        <v>13128</v>
      </c>
      <c r="H49" s="142">
        <v>10367</v>
      </c>
      <c r="I49" s="142">
        <v>5780</v>
      </c>
      <c r="J49" s="142">
        <v>3000</v>
      </c>
      <c r="K49" s="142">
        <v>852</v>
      </c>
      <c r="L49" s="142">
        <v>225</v>
      </c>
      <c r="M49" s="142">
        <v>82</v>
      </c>
      <c r="N49" s="142">
        <v>144</v>
      </c>
      <c r="O49" s="322">
        <v>503205</v>
      </c>
      <c r="P49" s="326">
        <v>613586</v>
      </c>
      <c r="Q49" s="218">
        <v>487186</v>
      </c>
      <c r="R49" s="218">
        <v>280895</v>
      </c>
      <c r="S49" s="218">
        <v>119517</v>
      </c>
      <c r="T49" s="218">
        <v>135643</v>
      </c>
      <c r="U49" s="218">
        <v>43912</v>
      </c>
      <c r="V49" s="218">
        <v>34328</v>
      </c>
      <c r="W49" s="218">
        <v>20232</v>
      </c>
      <c r="X49" s="218">
        <v>11780</v>
      </c>
      <c r="Y49" s="218">
        <v>3289</v>
      </c>
      <c r="Z49" s="218">
        <v>839</v>
      </c>
      <c r="AA49" s="218">
        <v>297</v>
      </c>
      <c r="AB49" s="218">
        <v>415</v>
      </c>
      <c r="AC49" s="327">
        <v>1751919</v>
      </c>
    </row>
    <row r="50" spans="1:29">
      <c r="A50" s="541">
        <v>42491</v>
      </c>
      <c r="B50" s="552">
        <v>164087</v>
      </c>
      <c r="C50" s="142">
        <v>140915</v>
      </c>
      <c r="D50" s="142">
        <v>86497</v>
      </c>
      <c r="E50" s="142">
        <v>39125</v>
      </c>
      <c r="F50" s="142">
        <v>39708</v>
      </c>
      <c r="G50" s="142">
        <v>13139</v>
      </c>
      <c r="H50" s="142">
        <v>10435</v>
      </c>
      <c r="I50" s="142">
        <v>5711</v>
      </c>
      <c r="J50" s="142">
        <v>2965</v>
      </c>
      <c r="K50" s="142">
        <v>850</v>
      </c>
      <c r="L50" s="142">
        <v>213</v>
      </c>
      <c r="M50" s="142">
        <v>89</v>
      </c>
      <c r="N50" s="142">
        <v>142</v>
      </c>
      <c r="O50" s="322">
        <v>503876</v>
      </c>
      <c r="P50" s="326">
        <v>612542</v>
      </c>
      <c r="Q50" s="218">
        <v>482936</v>
      </c>
      <c r="R50" s="218">
        <v>279495</v>
      </c>
      <c r="S50" s="218">
        <v>121452</v>
      </c>
      <c r="T50" s="218">
        <v>136382</v>
      </c>
      <c r="U50" s="218">
        <v>43894</v>
      </c>
      <c r="V50" s="218">
        <v>34394</v>
      </c>
      <c r="W50" s="218">
        <v>19921</v>
      </c>
      <c r="X50" s="218">
        <v>11491</v>
      </c>
      <c r="Y50" s="218">
        <v>3172</v>
      </c>
      <c r="Z50" s="218">
        <v>792</v>
      </c>
      <c r="AA50" s="218">
        <v>297</v>
      </c>
      <c r="AB50" s="218">
        <v>410</v>
      </c>
      <c r="AC50" s="327">
        <v>1747178</v>
      </c>
    </row>
    <row r="51" spans="1:29">
      <c r="A51" s="541">
        <v>42461</v>
      </c>
      <c r="B51" s="552">
        <v>163349</v>
      </c>
      <c r="C51" s="142">
        <v>140529</v>
      </c>
      <c r="D51" s="142">
        <v>86420</v>
      </c>
      <c r="E51" s="142">
        <v>39351</v>
      </c>
      <c r="F51" s="142">
        <v>39848</v>
      </c>
      <c r="G51" s="142">
        <v>13227</v>
      </c>
      <c r="H51" s="142">
        <v>10519</v>
      </c>
      <c r="I51" s="142">
        <v>5747</v>
      </c>
      <c r="J51" s="142">
        <v>2972</v>
      </c>
      <c r="K51" s="142">
        <v>855</v>
      </c>
      <c r="L51" s="142">
        <v>211</v>
      </c>
      <c r="M51" s="142">
        <v>85</v>
      </c>
      <c r="N51" s="142">
        <v>142</v>
      </c>
      <c r="O51" s="322">
        <v>503255</v>
      </c>
      <c r="P51" s="326">
        <v>610169</v>
      </c>
      <c r="Q51" s="218">
        <v>478072</v>
      </c>
      <c r="R51" s="218">
        <v>277380</v>
      </c>
      <c r="S51" s="218">
        <v>120732</v>
      </c>
      <c r="T51" s="218">
        <v>136685</v>
      </c>
      <c r="U51" s="218">
        <v>43934</v>
      </c>
      <c r="V51" s="218">
        <v>34404</v>
      </c>
      <c r="W51" s="218">
        <v>19894</v>
      </c>
      <c r="X51" s="218">
        <v>11484</v>
      </c>
      <c r="Y51" s="218">
        <v>3149</v>
      </c>
      <c r="Z51" s="218">
        <v>796</v>
      </c>
      <c r="AA51" s="218">
        <v>289</v>
      </c>
      <c r="AB51" s="218">
        <v>412</v>
      </c>
      <c r="AC51" s="327">
        <v>1737400</v>
      </c>
    </row>
    <row r="52" spans="1:29">
      <c r="A52" s="541">
        <v>42430</v>
      </c>
      <c r="B52" s="552">
        <v>162749</v>
      </c>
      <c r="C52" s="142">
        <v>140325</v>
      </c>
      <c r="D52" s="142">
        <v>86057</v>
      </c>
      <c r="E52" s="142">
        <v>39524</v>
      </c>
      <c r="F52" s="142">
        <v>39685</v>
      </c>
      <c r="G52" s="142">
        <v>13443</v>
      </c>
      <c r="H52" s="142">
        <v>10512</v>
      </c>
      <c r="I52" s="142">
        <v>5710</v>
      </c>
      <c r="J52" s="142">
        <v>2984</v>
      </c>
      <c r="K52" s="142">
        <v>844</v>
      </c>
      <c r="L52" s="142">
        <v>220</v>
      </c>
      <c r="M52" s="142">
        <v>87</v>
      </c>
      <c r="N52" s="142">
        <v>130</v>
      </c>
      <c r="O52" s="322">
        <v>502270</v>
      </c>
      <c r="P52" s="326">
        <v>607024</v>
      </c>
      <c r="Q52" s="218">
        <v>473297</v>
      </c>
      <c r="R52" s="218">
        <v>274881</v>
      </c>
      <c r="S52" s="218">
        <v>119361</v>
      </c>
      <c r="T52" s="218">
        <v>136069</v>
      </c>
      <c r="U52" s="218">
        <v>43668</v>
      </c>
      <c r="V52" s="218">
        <v>34085</v>
      </c>
      <c r="W52" s="218">
        <v>19581</v>
      </c>
      <c r="X52" s="218">
        <v>11288</v>
      </c>
      <c r="Y52" s="218">
        <v>3092</v>
      </c>
      <c r="Z52" s="218">
        <v>789</v>
      </c>
      <c r="AA52" s="218">
        <v>288</v>
      </c>
      <c r="AB52" s="218">
        <v>399</v>
      </c>
      <c r="AC52" s="327">
        <v>1723822</v>
      </c>
    </row>
    <row r="53" spans="1:29">
      <c r="A53" s="541">
        <v>42401</v>
      </c>
      <c r="B53" s="552">
        <v>161940</v>
      </c>
      <c r="C53" s="142">
        <v>139753</v>
      </c>
      <c r="D53" s="142">
        <v>86024</v>
      </c>
      <c r="E53" s="142">
        <v>39113</v>
      </c>
      <c r="F53" s="142">
        <v>39573</v>
      </c>
      <c r="G53" s="142">
        <v>13459</v>
      </c>
      <c r="H53" s="142">
        <v>10379</v>
      </c>
      <c r="I53" s="142">
        <v>5620</v>
      </c>
      <c r="J53" s="142">
        <v>2998</v>
      </c>
      <c r="K53" s="142">
        <v>834</v>
      </c>
      <c r="L53" s="142">
        <v>214</v>
      </c>
      <c r="M53" s="142">
        <v>80</v>
      </c>
      <c r="N53" s="142">
        <v>130</v>
      </c>
      <c r="O53" s="322">
        <v>500117</v>
      </c>
      <c r="P53" s="326">
        <v>603949</v>
      </c>
      <c r="Q53" s="218">
        <v>469990</v>
      </c>
      <c r="R53" s="218">
        <v>273972</v>
      </c>
      <c r="S53" s="218">
        <v>117279</v>
      </c>
      <c r="T53" s="218">
        <v>134756</v>
      </c>
      <c r="U53" s="218">
        <v>42866</v>
      </c>
      <c r="V53" s="218">
        <v>33251</v>
      </c>
      <c r="W53" s="218">
        <v>19017</v>
      </c>
      <c r="X53" s="218">
        <v>11148</v>
      </c>
      <c r="Y53" s="218">
        <v>3003</v>
      </c>
      <c r="Z53" s="218">
        <v>766</v>
      </c>
      <c r="AA53" s="218">
        <v>282</v>
      </c>
      <c r="AB53" s="218">
        <v>381</v>
      </c>
      <c r="AC53" s="327">
        <v>1710660</v>
      </c>
    </row>
    <row r="54" spans="1:29">
      <c r="A54" s="541">
        <v>42370</v>
      </c>
      <c r="B54" s="552">
        <v>161138</v>
      </c>
      <c r="C54" s="142">
        <v>139594</v>
      </c>
      <c r="D54" s="142">
        <v>86504</v>
      </c>
      <c r="E54" s="142">
        <v>39424</v>
      </c>
      <c r="F54" s="142">
        <v>39530</v>
      </c>
      <c r="G54" s="142">
        <v>13433</v>
      </c>
      <c r="H54" s="142">
        <v>10434</v>
      </c>
      <c r="I54" s="142">
        <v>5659</v>
      </c>
      <c r="J54" s="142">
        <v>2995</v>
      </c>
      <c r="K54" s="142">
        <v>857</v>
      </c>
      <c r="L54" s="142">
        <v>196</v>
      </c>
      <c r="M54" s="142">
        <v>77</v>
      </c>
      <c r="N54" s="142">
        <v>128</v>
      </c>
      <c r="O54" s="322">
        <v>499969</v>
      </c>
      <c r="P54" s="326">
        <v>600547</v>
      </c>
      <c r="Q54" s="218">
        <v>469898</v>
      </c>
      <c r="R54" s="218">
        <v>274959</v>
      </c>
      <c r="S54" s="218">
        <v>118494</v>
      </c>
      <c r="T54" s="218">
        <v>134860</v>
      </c>
      <c r="U54" s="218">
        <v>43101</v>
      </c>
      <c r="V54" s="218">
        <v>33422</v>
      </c>
      <c r="W54" s="218">
        <v>19189</v>
      </c>
      <c r="X54" s="218">
        <v>11254</v>
      </c>
      <c r="Y54" s="218">
        <v>3084</v>
      </c>
      <c r="Z54" s="218">
        <v>772</v>
      </c>
      <c r="AA54" s="218">
        <v>284</v>
      </c>
      <c r="AB54" s="218">
        <v>379</v>
      </c>
      <c r="AC54" s="327">
        <v>1710243</v>
      </c>
    </row>
    <row r="55" spans="1:29">
      <c r="A55" s="541">
        <v>42339</v>
      </c>
      <c r="B55" s="552">
        <v>162307</v>
      </c>
      <c r="C55" s="142">
        <v>141017</v>
      </c>
      <c r="D55" s="142">
        <v>87328</v>
      </c>
      <c r="E55" s="142">
        <v>39870</v>
      </c>
      <c r="F55" s="142">
        <v>40007</v>
      </c>
      <c r="G55" s="142">
        <v>13620</v>
      </c>
      <c r="H55" s="142">
        <v>10602</v>
      </c>
      <c r="I55" s="142">
        <v>5723</v>
      </c>
      <c r="J55" s="142">
        <v>3033</v>
      </c>
      <c r="K55" s="142">
        <v>862</v>
      </c>
      <c r="L55" s="142">
        <v>210</v>
      </c>
      <c r="M55" s="142">
        <v>84</v>
      </c>
      <c r="N55" s="142">
        <v>133</v>
      </c>
      <c r="O55" s="322">
        <v>504796</v>
      </c>
      <c r="P55" s="326">
        <v>608258</v>
      </c>
      <c r="Q55" s="218">
        <v>477133</v>
      </c>
      <c r="R55" s="218">
        <v>279106</v>
      </c>
      <c r="S55" s="218">
        <v>121774</v>
      </c>
      <c r="T55" s="218">
        <v>138751</v>
      </c>
      <c r="U55" s="218">
        <v>44577</v>
      </c>
      <c r="V55" s="218">
        <v>34578</v>
      </c>
      <c r="W55" s="218">
        <v>19911</v>
      </c>
      <c r="X55" s="218">
        <v>11469</v>
      </c>
      <c r="Y55" s="218">
        <v>3146</v>
      </c>
      <c r="Z55" s="218">
        <v>794</v>
      </c>
      <c r="AA55" s="218">
        <v>300</v>
      </c>
      <c r="AB55" s="218">
        <v>390</v>
      </c>
      <c r="AC55" s="327">
        <v>1740187</v>
      </c>
    </row>
    <row r="56" spans="1:29">
      <c r="A56" s="541">
        <v>42309</v>
      </c>
      <c r="B56" s="552">
        <v>162704</v>
      </c>
      <c r="C56" s="142">
        <v>140412</v>
      </c>
      <c r="D56" s="142">
        <v>86726</v>
      </c>
      <c r="E56" s="142">
        <v>39813</v>
      </c>
      <c r="F56" s="142">
        <v>39604</v>
      </c>
      <c r="G56" s="142">
        <v>13486</v>
      </c>
      <c r="H56" s="142">
        <v>10563</v>
      </c>
      <c r="I56" s="142">
        <v>5681</v>
      </c>
      <c r="J56" s="142">
        <v>3040</v>
      </c>
      <c r="K56" s="142">
        <v>846</v>
      </c>
      <c r="L56" s="142">
        <v>218</v>
      </c>
      <c r="M56" s="142">
        <v>80</v>
      </c>
      <c r="N56" s="142">
        <v>130</v>
      </c>
      <c r="O56" s="322">
        <v>503303</v>
      </c>
      <c r="P56" s="326">
        <v>609159</v>
      </c>
      <c r="Q56" s="218">
        <v>474303</v>
      </c>
      <c r="R56" s="218">
        <v>277601</v>
      </c>
      <c r="S56" s="218">
        <v>121163</v>
      </c>
      <c r="T56" s="218">
        <v>138870</v>
      </c>
      <c r="U56" s="218">
        <v>44746</v>
      </c>
      <c r="V56" s="218">
        <v>34697</v>
      </c>
      <c r="W56" s="218">
        <v>20014</v>
      </c>
      <c r="X56" s="218">
        <v>11583</v>
      </c>
      <c r="Y56" s="218">
        <v>3177</v>
      </c>
      <c r="Z56" s="218">
        <v>840</v>
      </c>
      <c r="AA56" s="218">
        <v>287</v>
      </c>
      <c r="AB56" s="218">
        <v>392</v>
      </c>
      <c r="AC56" s="327">
        <v>1736832</v>
      </c>
    </row>
    <row r="57" spans="1:29">
      <c r="A57" s="541">
        <v>42278</v>
      </c>
      <c r="B57" s="552">
        <v>162444</v>
      </c>
      <c r="C57" s="142">
        <v>140317</v>
      </c>
      <c r="D57" s="142">
        <v>86458</v>
      </c>
      <c r="E57" s="142">
        <v>39653</v>
      </c>
      <c r="F57" s="142">
        <v>39275</v>
      </c>
      <c r="G57" s="142">
        <v>13550</v>
      </c>
      <c r="H57" s="142">
        <v>10536</v>
      </c>
      <c r="I57" s="142">
        <v>5657</v>
      </c>
      <c r="J57" s="142">
        <v>3050</v>
      </c>
      <c r="K57" s="142">
        <v>869</v>
      </c>
      <c r="L57" s="142">
        <v>208</v>
      </c>
      <c r="M57" s="142">
        <v>78</v>
      </c>
      <c r="N57" s="142">
        <v>130</v>
      </c>
      <c r="O57" s="322">
        <v>502225</v>
      </c>
      <c r="P57" s="326">
        <v>606260</v>
      </c>
      <c r="Q57" s="218">
        <v>474367</v>
      </c>
      <c r="R57" s="218">
        <v>277035</v>
      </c>
      <c r="S57" s="218">
        <v>121793</v>
      </c>
      <c r="T57" s="218">
        <v>138293</v>
      </c>
      <c r="U57" s="218">
        <v>44860</v>
      </c>
      <c r="V57" s="218">
        <v>34851</v>
      </c>
      <c r="W57" s="218">
        <v>19848</v>
      </c>
      <c r="X57" s="218">
        <v>11525</v>
      </c>
      <c r="Y57" s="218">
        <v>3234</v>
      </c>
      <c r="Z57" s="218">
        <v>807</v>
      </c>
      <c r="AA57" s="218">
        <v>288</v>
      </c>
      <c r="AB57" s="218">
        <v>382</v>
      </c>
      <c r="AC57" s="327">
        <v>1733543</v>
      </c>
    </row>
    <row r="58" spans="1:29">
      <c r="A58" s="541">
        <v>42248</v>
      </c>
      <c r="B58" s="552">
        <v>162242</v>
      </c>
      <c r="C58" s="142">
        <v>139564</v>
      </c>
      <c r="D58" s="142">
        <v>85544</v>
      </c>
      <c r="E58" s="142">
        <v>39231</v>
      </c>
      <c r="F58" s="142">
        <v>38859</v>
      </c>
      <c r="G58" s="142">
        <v>13376</v>
      </c>
      <c r="H58" s="142">
        <v>10322</v>
      </c>
      <c r="I58" s="142">
        <v>5548</v>
      </c>
      <c r="J58" s="142">
        <v>3007</v>
      </c>
      <c r="K58" s="142">
        <v>831</v>
      </c>
      <c r="L58" s="142">
        <v>206</v>
      </c>
      <c r="M58" s="142">
        <v>76</v>
      </c>
      <c r="N58" s="142">
        <v>121</v>
      </c>
      <c r="O58" s="322">
        <v>498927</v>
      </c>
      <c r="P58" s="326">
        <v>601328</v>
      </c>
      <c r="Q58" s="218">
        <v>470850</v>
      </c>
      <c r="R58" s="218">
        <v>275151</v>
      </c>
      <c r="S58" s="218">
        <v>120715</v>
      </c>
      <c r="T58" s="218">
        <v>136056</v>
      </c>
      <c r="U58" s="218">
        <v>44119</v>
      </c>
      <c r="V58" s="218">
        <v>33954</v>
      </c>
      <c r="W58" s="218">
        <v>19114</v>
      </c>
      <c r="X58" s="218">
        <v>11200</v>
      </c>
      <c r="Y58" s="218">
        <v>3192</v>
      </c>
      <c r="Z58" s="218">
        <v>780</v>
      </c>
      <c r="AA58" s="218">
        <v>292</v>
      </c>
      <c r="AB58" s="218">
        <v>373</v>
      </c>
      <c r="AC58" s="327">
        <v>1717124</v>
      </c>
    </row>
    <row r="59" spans="1:29">
      <c r="A59" s="541">
        <v>42217</v>
      </c>
      <c r="B59" s="552">
        <v>161894</v>
      </c>
      <c r="C59" s="142">
        <v>138713</v>
      </c>
      <c r="D59" s="142">
        <v>85564</v>
      </c>
      <c r="E59" s="142">
        <v>39327</v>
      </c>
      <c r="F59" s="142">
        <v>39078</v>
      </c>
      <c r="G59" s="142">
        <v>13281</v>
      </c>
      <c r="H59" s="142">
        <v>10524</v>
      </c>
      <c r="I59" s="142">
        <v>5634</v>
      </c>
      <c r="J59" s="142">
        <v>3008</v>
      </c>
      <c r="K59" s="142">
        <v>853</v>
      </c>
      <c r="L59" s="142">
        <v>224</v>
      </c>
      <c r="M59" s="142">
        <v>83</v>
      </c>
      <c r="N59" s="142">
        <v>127</v>
      </c>
      <c r="O59" s="322">
        <v>498310</v>
      </c>
      <c r="P59" s="326">
        <v>593452</v>
      </c>
      <c r="Q59" s="218">
        <v>467286</v>
      </c>
      <c r="R59" s="218">
        <v>274430</v>
      </c>
      <c r="S59" s="218">
        <v>121640</v>
      </c>
      <c r="T59" s="218">
        <v>136603</v>
      </c>
      <c r="U59" s="218">
        <v>43906</v>
      </c>
      <c r="V59" s="218">
        <v>34641</v>
      </c>
      <c r="W59" s="218">
        <v>19520</v>
      </c>
      <c r="X59" s="218">
        <v>11574</v>
      </c>
      <c r="Y59" s="218">
        <v>3303</v>
      </c>
      <c r="Z59" s="218">
        <v>861</v>
      </c>
      <c r="AA59" s="218">
        <v>311</v>
      </c>
      <c r="AB59" s="218">
        <v>398</v>
      </c>
      <c r="AC59" s="327">
        <v>1707925</v>
      </c>
    </row>
    <row r="60" spans="1:29">
      <c r="A60" s="541">
        <v>42186</v>
      </c>
      <c r="B60" s="552">
        <v>161823</v>
      </c>
      <c r="C60" s="142">
        <v>138074</v>
      </c>
      <c r="D60" s="142">
        <v>85012</v>
      </c>
      <c r="E60" s="142">
        <v>39189</v>
      </c>
      <c r="F60" s="142">
        <v>38526</v>
      </c>
      <c r="G60" s="142">
        <v>13182</v>
      </c>
      <c r="H60" s="142">
        <v>10388</v>
      </c>
      <c r="I60" s="142">
        <v>5553</v>
      </c>
      <c r="J60" s="142">
        <v>2954</v>
      </c>
      <c r="K60" s="142">
        <v>829</v>
      </c>
      <c r="L60" s="142">
        <v>218</v>
      </c>
      <c r="M60" s="142">
        <v>79</v>
      </c>
      <c r="N60" s="142">
        <v>125</v>
      </c>
      <c r="O60" s="322">
        <v>495952</v>
      </c>
      <c r="P60" s="326">
        <v>593432</v>
      </c>
      <c r="Q60" s="218">
        <v>463874</v>
      </c>
      <c r="R60" s="218">
        <v>271125</v>
      </c>
      <c r="S60" s="218">
        <v>119772</v>
      </c>
      <c r="T60" s="218">
        <v>134313</v>
      </c>
      <c r="U60" s="218">
        <v>43377</v>
      </c>
      <c r="V60" s="218">
        <v>33973</v>
      </c>
      <c r="W60" s="218">
        <v>19226</v>
      </c>
      <c r="X60" s="218">
        <v>11438</v>
      </c>
      <c r="Y60" s="218">
        <v>3293</v>
      </c>
      <c r="Z60" s="218">
        <v>877</v>
      </c>
      <c r="AA60" s="218">
        <v>315</v>
      </c>
      <c r="AB60" s="218">
        <v>398</v>
      </c>
      <c r="AC60" s="327">
        <v>1695413</v>
      </c>
    </row>
    <row r="61" spans="1:29">
      <c r="A61" s="541">
        <v>42156</v>
      </c>
      <c r="B61" s="552">
        <v>162035</v>
      </c>
      <c r="C61" s="142">
        <v>139162</v>
      </c>
      <c r="D61" s="142">
        <v>86300</v>
      </c>
      <c r="E61" s="142">
        <v>40050</v>
      </c>
      <c r="F61" s="142">
        <v>39456</v>
      </c>
      <c r="G61" s="142">
        <v>13389</v>
      </c>
      <c r="H61" s="142">
        <v>10662</v>
      </c>
      <c r="I61" s="142">
        <v>5604</v>
      </c>
      <c r="J61" s="142">
        <v>3047</v>
      </c>
      <c r="K61" s="142">
        <v>838</v>
      </c>
      <c r="L61" s="142">
        <v>228</v>
      </c>
      <c r="M61" s="142">
        <v>75</v>
      </c>
      <c r="N61" s="142">
        <v>118</v>
      </c>
      <c r="O61" s="322">
        <v>500964</v>
      </c>
      <c r="P61" s="326">
        <v>601517</v>
      </c>
      <c r="Q61" s="218">
        <v>468635</v>
      </c>
      <c r="R61" s="218">
        <v>275668</v>
      </c>
      <c r="S61" s="218">
        <v>121857</v>
      </c>
      <c r="T61" s="218">
        <v>137857</v>
      </c>
      <c r="U61" s="218">
        <v>44538</v>
      </c>
      <c r="V61" s="218">
        <v>35094</v>
      </c>
      <c r="W61" s="218">
        <v>19656</v>
      </c>
      <c r="X61" s="218">
        <v>11652</v>
      </c>
      <c r="Y61" s="218">
        <v>3296</v>
      </c>
      <c r="Z61" s="218">
        <v>852</v>
      </c>
      <c r="AA61" s="218">
        <v>297</v>
      </c>
      <c r="AB61" s="218">
        <v>374</v>
      </c>
      <c r="AC61" s="327">
        <v>1721293</v>
      </c>
    </row>
    <row r="62" spans="1:29">
      <c r="A62" s="541">
        <v>42125</v>
      </c>
      <c r="B62" s="552">
        <v>161402</v>
      </c>
      <c r="C62" s="142">
        <v>139116</v>
      </c>
      <c r="D62" s="142">
        <v>86448</v>
      </c>
      <c r="E62" s="142">
        <v>39967</v>
      </c>
      <c r="F62" s="142">
        <v>39548</v>
      </c>
      <c r="G62" s="142">
        <v>13537</v>
      </c>
      <c r="H62" s="142">
        <v>10663</v>
      </c>
      <c r="I62" s="142">
        <v>5631</v>
      </c>
      <c r="J62" s="142">
        <v>2975</v>
      </c>
      <c r="K62" s="142">
        <v>827</v>
      </c>
      <c r="L62" s="142">
        <v>220</v>
      </c>
      <c r="M62" s="142">
        <v>72</v>
      </c>
      <c r="N62" s="142">
        <v>119</v>
      </c>
      <c r="O62" s="322">
        <v>500525</v>
      </c>
      <c r="P62" s="326">
        <v>600554</v>
      </c>
      <c r="Q62" s="218">
        <v>466664</v>
      </c>
      <c r="R62" s="218">
        <v>274745</v>
      </c>
      <c r="S62" s="218">
        <v>121407</v>
      </c>
      <c r="T62" s="218">
        <v>137505</v>
      </c>
      <c r="U62" s="218">
        <v>44626</v>
      </c>
      <c r="V62" s="218">
        <v>35148</v>
      </c>
      <c r="W62" s="218">
        <v>19587</v>
      </c>
      <c r="X62" s="218">
        <v>11422</v>
      </c>
      <c r="Y62" s="218">
        <v>3150</v>
      </c>
      <c r="Z62" s="218">
        <v>792</v>
      </c>
      <c r="AA62" s="218">
        <v>293</v>
      </c>
      <c r="AB62" s="218">
        <v>366</v>
      </c>
      <c r="AC62" s="327">
        <v>1716259</v>
      </c>
    </row>
    <row r="63" spans="1:29">
      <c r="A63" s="541">
        <v>42095</v>
      </c>
      <c r="B63" s="552">
        <v>161320</v>
      </c>
      <c r="C63" s="142">
        <v>138537</v>
      </c>
      <c r="D63" s="142">
        <v>85938</v>
      </c>
      <c r="E63" s="142">
        <v>40069</v>
      </c>
      <c r="F63" s="142">
        <v>39514</v>
      </c>
      <c r="G63" s="142">
        <v>13471</v>
      </c>
      <c r="H63" s="142">
        <v>10680</v>
      </c>
      <c r="I63" s="142">
        <v>5569</v>
      </c>
      <c r="J63" s="142">
        <v>2969</v>
      </c>
      <c r="K63" s="142">
        <v>827</v>
      </c>
      <c r="L63" s="142">
        <v>200</v>
      </c>
      <c r="M63" s="142">
        <v>81</v>
      </c>
      <c r="N63" s="142">
        <v>114</v>
      </c>
      <c r="O63" s="322">
        <v>499289</v>
      </c>
      <c r="P63" s="326">
        <v>598721</v>
      </c>
      <c r="Q63" s="218">
        <v>462259</v>
      </c>
      <c r="R63" s="218">
        <v>271188</v>
      </c>
      <c r="S63" s="218">
        <v>120103</v>
      </c>
      <c r="T63" s="218">
        <v>135827</v>
      </c>
      <c r="U63" s="218">
        <v>43854</v>
      </c>
      <c r="V63" s="218">
        <v>34814</v>
      </c>
      <c r="W63" s="218">
        <v>19239</v>
      </c>
      <c r="X63" s="218">
        <v>11248</v>
      </c>
      <c r="Y63" s="218">
        <v>3094</v>
      </c>
      <c r="Z63" s="218">
        <v>764</v>
      </c>
      <c r="AA63" s="218">
        <v>293</v>
      </c>
      <c r="AB63" s="218">
        <v>359</v>
      </c>
      <c r="AC63" s="327">
        <v>1701763</v>
      </c>
    </row>
    <row r="64" spans="1:29">
      <c r="A64" s="541">
        <v>42064</v>
      </c>
      <c r="B64" s="552">
        <v>160407</v>
      </c>
      <c r="C64" s="142">
        <v>138304</v>
      </c>
      <c r="D64" s="142">
        <v>85486</v>
      </c>
      <c r="E64" s="142">
        <v>40029</v>
      </c>
      <c r="F64" s="142">
        <v>39263</v>
      </c>
      <c r="G64" s="142">
        <v>13501</v>
      </c>
      <c r="H64" s="142">
        <v>10721</v>
      </c>
      <c r="I64" s="142">
        <v>5558</v>
      </c>
      <c r="J64" s="142">
        <v>2920</v>
      </c>
      <c r="K64" s="142">
        <v>816</v>
      </c>
      <c r="L64" s="142">
        <v>211</v>
      </c>
      <c r="M64" s="142">
        <v>81</v>
      </c>
      <c r="N64" s="142">
        <v>109</v>
      </c>
      <c r="O64" s="322">
        <v>497406</v>
      </c>
      <c r="P64" s="326">
        <v>594772</v>
      </c>
      <c r="Q64" s="218">
        <v>458321</v>
      </c>
      <c r="R64" s="218">
        <v>268570</v>
      </c>
      <c r="S64" s="218">
        <v>118845</v>
      </c>
      <c r="T64" s="218">
        <v>134245</v>
      </c>
      <c r="U64" s="218">
        <v>43371</v>
      </c>
      <c r="V64" s="218">
        <v>34273</v>
      </c>
      <c r="W64" s="218">
        <v>18790</v>
      </c>
      <c r="X64" s="218">
        <v>10853</v>
      </c>
      <c r="Y64" s="218">
        <v>2939</v>
      </c>
      <c r="Z64" s="218">
        <v>732</v>
      </c>
      <c r="AA64" s="218">
        <v>282</v>
      </c>
      <c r="AB64" s="218">
        <v>341</v>
      </c>
      <c r="AC64" s="327">
        <v>1686334</v>
      </c>
    </row>
    <row r="65" spans="1:29">
      <c r="A65" s="541">
        <v>42036</v>
      </c>
      <c r="B65" s="552">
        <v>159391</v>
      </c>
      <c r="C65" s="142">
        <v>136930</v>
      </c>
      <c r="D65" s="142">
        <v>85024</v>
      </c>
      <c r="E65" s="142">
        <v>39609</v>
      </c>
      <c r="F65" s="142">
        <v>38511</v>
      </c>
      <c r="G65" s="142">
        <v>13391</v>
      </c>
      <c r="H65" s="142">
        <v>10559</v>
      </c>
      <c r="I65" s="142">
        <v>5435</v>
      </c>
      <c r="J65" s="142">
        <v>2914</v>
      </c>
      <c r="K65" s="142">
        <v>793</v>
      </c>
      <c r="L65" s="142">
        <v>199</v>
      </c>
      <c r="M65" s="142">
        <v>76</v>
      </c>
      <c r="N65" s="142">
        <v>107</v>
      </c>
      <c r="O65" s="322">
        <v>492939</v>
      </c>
      <c r="P65" s="326">
        <v>590115</v>
      </c>
      <c r="Q65" s="218">
        <v>454113</v>
      </c>
      <c r="R65" s="218">
        <v>266532</v>
      </c>
      <c r="S65" s="218">
        <v>116907</v>
      </c>
      <c r="T65" s="218">
        <v>131131</v>
      </c>
      <c r="U65" s="218">
        <v>42460</v>
      </c>
      <c r="V65" s="218">
        <v>33336</v>
      </c>
      <c r="W65" s="218">
        <v>18301</v>
      </c>
      <c r="X65" s="218">
        <v>10520</v>
      </c>
      <c r="Y65" s="218">
        <v>2821</v>
      </c>
      <c r="Z65" s="218">
        <v>724</v>
      </c>
      <c r="AA65" s="218">
        <v>259</v>
      </c>
      <c r="AB65" s="218">
        <v>337</v>
      </c>
      <c r="AC65" s="327">
        <v>1667556</v>
      </c>
    </row>
    <row r="66" spans="1:29">
      <c r="A66" s="541">
        <v>42005</v>
      </c>
      <c r="B66" s="552">
        <v>157851</v>
      </c>
      <c r="C66" s="142">
        <v>136590</v>
      </c>
      <c r="D66" s="142">
        <v>84779</v>
      </c>
      <c r="E66" s="142">
        <v>39993</v>
      </c>
      <c r="F66" s="142">
        <v>38845</v>
      </c>
      <c r="G66" s="142">
        <v>13513</v>
      </c>
      <c r="H66" s="142">
        <v>10661</v>
      </c>
      <c r="I66" s="142">
        <v>5448</v>
      </c>
      <c r="J66" s="142">
        <v>2912</v>
      </c>
      <c r="K66" s="142">
        <v>809</v>
      </c>
      <c r="L66" s="142">
        <v>185</v>
      </c>
      <c r="M66" s="142">
        <v>79</v>
      </c>
      <c r="N66" s="142">
        <v>108</v>
      </c>
      <c r="O66" s="322">
        <v>491773</v>
      </c>
      <c r="P66" s="326">
        <v>583967</v>
      </c>
      <c r="Q66" s="218">
        <v>452105</v>
      </c>
      <c r="R66" s="218">
        <v>265888</v>
      </c>
      <c r="S66" s="218">
        <v>117845</v>
      </c>
      <c r="T66" s="218">
        <v>131424</v>
      </c>
      <c r="U66" s="218">
        <v>42868</v>
      </c>
      <c r="V66" s="218">
        <v>33587</v>
      </c>
      <c r="W66" s="218">
        <v>18318</v>
      </c>
      <c r="X66" s="218">
        <v>10583</v>
      </c>
      <c r="Y66" s="218">
        <v>2860</v>
      </c>
      <c r="Z66" s="218">
        <v>716</v>
      </c>
      <c r="AA66" s="218">
        <v>260</v>
      </c>
      <c r="AB66" s="218">
        <v>331</v>
      </c>
      <c r="AC66" s="327">
        <v>1660752</v>
      </c>
    </row>
    <row r="67" spans="1:29">
      <c r="A67" s="541">
        <v>41974</v>
      </c>
      <c r="B67" s="552">
        <v>158961</v>
      </c>
      <c r="C67" s="142">
        <v>137101</v>
      </c>
      <c r="D67" s="142">
        <v>85107</v>
      </c>
      <c r="E67" s="142">
        <v>40008</v>
      </c>
      <c r="F67" s="142">
        <v>39161</v>
      </c>
      <c r="G67" s="142">
        <v>13619</v>
      </c>
      <c r="H67" s="142">
        <v>10761</v>
      </c>
      <c r="I67" s="142">
        <v>5462</v>
      </c>
      <c r="J67" s="142">
        <v>2962</v>
      </c>
      <c r="K67" s="142">
        <v>824</v>
      </c>
      <c r="L67" s="142">
        <v>196</v>
      </c>
      <c r="M67" s="142">
        <v>77</v>
      </c>
      <c r="N67" s="142">
        <v>106</v>
      </c>
      <c r="O67" s="322">
        <v>494345</v>
      </c>
      <c r="P67" s="326">
        <v>590212</v>
      </c>
      <c r="Q67" s="218">
        <v>456160</v>
      </c>
      <c r="R67" s="218">
        <v>268256</v>
      </c>
      <c r="S67" s="218">
        <v>119634</v>
      </c>
      <c r="T67" s="218">
        <v>133752</v>
      </c>
      <c r="U67" s="218">
        <v>43700</v>
      </c>
      <c r="V67" s="218">
        <v>34572</v>
      </c>
      <c r="W67" s="218">
        <v>18753</v>
      </c>
      <c r="X67" s="218">
        <v>10759</v>
      </c>
      <c r="Y67" s="218">
        <v>2913</v>
      </c>
      <c r="Z67" s="218">
        <v>692</v>
      </c>
      <c r="AA67" s="218">
        <v>259</v>
      </c>
      <c r="AB67" s="218">
        <v>328</v>
      </c>
      <c r="AC67" s="327">
        <v>1679990</v>
      </c>
    </row>
    <row r="68" spans="1:29">
      <c r="A68" s="541">
        <v>41944</v>
      </c>
      <c r="B68" s="552">
        <v>158558</v>
      </c>
      <c r="C68" s="142">
        <v>136197</v>
      </c>
      <c r="D68" s="142">
        <v>84777</v>
      </c>
      <c r="E68" s="142">
        <v>39587</v>
      </c>
      <c r="F68" s="142">
        <v>38677</v>
      </c>
      <c r="G68" s="142">
        <v>13481</v>
      </c>
      <c r="H68" s="142">
        <v>10707</v>
      </c>
      <c r="I68" s="142">
        <v>5452</v>
      </c>
      <c r="J68" s="142">
        <v>2912</v>
      </c>
      <c r="K68" s="142">
        <v>828</v>
      </c>
      <c r="L68" s="142">
        <v>191</v>
      </c>
      <c r="M68" s="142">
        <v>78</v>
      </c>
      <c r="N68" s="142">
        <v>107</v>
      </c>
      <c r="O68" s="322">
        <v>491552</v>
      </c>
      <c r="P68" s="326">
        <v>588607</v>
      </c>
      <c r="Q68" s="218">
        <v>454631</v>
      </c>
      <c r="R68" s="218">
        <v>266697</v>
      </c>
      <c r="S68" s="218">
        <v>118730</v>
      </c>
      <c r="T68" s="218">
        <v>133565</v>
      </c>
      <c r="U68" s="218">
        <v>43536</v>
      </c>
      <c r="V68" s="218">
        <v>34526</v>
      </c>
      <c r="W68" s="218">
        <v>18758</v>
      </c>
      <c r="X68" s="218">
        <v>10843</v>
      </c>
      <c r="Y68" s="218">
        <v>2954</v>
      </c>
      <c r="Z68" s="218">
        <v>711</v>
      </c>
      <c r="AA68" s="218">
        <v>257</v>
      </c>
      <c r="AB68" s="218">
        <v>327</v>
      </c>
      <c r="AC68" s="327">
        <v>1674142</v>
      </c>
    </row>
    <row r="69" spans="1:29">
      <c r="A69" s="541">
        <v>41913</v>
      </c>
      <c r="B69" s="552">
        <v>157459</v>
      </c>
      <c r="C69" s="142">
        <v>135783</v>
      </c>
      <c r="D69" s="142">
        <v>84333</v>
      </c>
      <c r="E69" s="142">
        <v>39307</v>
      </c>
      <c r="F69" s="142">
        <v>38178</v>
      </c>
      <c r="G69" s="142">
        <v>13234</v>
      </c>
      <c r="H69" s="142">
        <v>10608</v>
      </c>
      <c r="I69" s="142">
        <v>5343</v>
      </c>
      <c r="J69" s="142">
        <v>2936</v>
      </c>
      <c r="K69" s="142">
        <v>813</v>
      </c>
      <c r="L69" s="142">
        <v>187</v>
      </c>
      <c r="M69" s="142">
        <v>77</v>
      </c>
      <c r="N69" s="142">
        <v>106</v>
      </c>
      <c r="O69" s="322">
        <v>488364</v>
      </c>
      <c r="P69" s="326">
        <v>585393</v>
      </c>
      <c r="Q69" s="218">
        <v>454234</v>
      </c>
      <c r="R69" s="218">
        <v>265237</v>
      </c>
      <c r="S69" s="218">
        <v>118312</v>
      </c>
      <c r="T69" s="218">
        <v>132407</v>
      </c>
      <c r="U69" s="218">
        <v>43200</v>
      </c>
      <c r="V69" s="218">
        <v>34208</v>
      </c>
      <c r="W69" s="218">
        <v>18582</v>
      </c>
      <c r="X69" s="218">
        <v>10883</v>
      </c>
      <c r="Y69" s="218">
        <v>2986</v>
      </c>
      <c r="Z69" s="218">
        <v>704</v>
      </c>
      <c r="AA69" s="218">
        <v>263</v>
      </c>
      <c r="AB69" s="218">
        <v>329</v>
      </c>
      <c r="AC69" s="327">
        <v>1666738</v>
      </c>
    </row>
    <row r="70" spans="1:29">
      <c r="A70" s="541">
        <v>41883</v>
      </c>
      <c r="B70" s="552">
        <v>156264</v>
      </c>
      <c r="C70" s="142">
        <v>135554</v>
      </c>
      <c r="D70" s="142">
        <v>84063</v>
      </c>
      <c r="E70" s="142">
        <v>39340</v>
      </c>
      <c r="F70" s="142">
        <v>38361</v>
      </c>
      <c r="G70" s="142">
        <v>13332</v>
      </c>
      <c r="H70" s="142">
        <v>10721</v>
      </c>
      <c r="I70" s="142">
        <v>5455</v>
      </c>
      <c r="J70" s="142">
        <v>2955</v>
      </c>
      <c r="K70" s="142">
        <v>838</v>
      </c>
      <c r="L70" s="142">
        <v>197</v>
      </c>
      <c r="M70" s="142">
        <v>84</v>
      </c>
      <c r="N70" s="142">
        <v>105</v>
      </c>
      <c r="O70" s="322">
        <v>487269</v>
      </c>
      <c r="P70" s="326">
        <v>579638</v>
      </c>
      <c r="Q70" s="218">
        <v>453933</v>
      </c>
      <c r="R70" s="218">
        <v>266076</v>
      </c>
      <c r="S70" s="218">
        <v>119323</v>
      </c>
      <c r="T70" s="218">
        <v>132978</v>
      </c>
      <c r="U70" s="218">
        <v>43504</v>
      </c>
      <c r="V70" s="218">
        <v>34491</v>
      </c>
      <c r="W70" s="218">
        <v>18625</v>
      </c>
      <c r="X70" s="218">
        <v>10990</v>
      </c>
      <c r="Y70" s="218">
        <v>3048</v>
      </c>
      <c r="Z70" s="218">
        <v>716</v>
      </c>
      <c r="AA70" s="218">
        <v>288</v>
      </c>
      <c r="AB70" s="218">
        <v>327</v>
      </c>
      <c r="AC70" s="327">
        <v>1663937</v>
      </c>
    </row>
    <row r="71" spans="1:29">
      <c r="A71" s="541">
        <v>41852</v>
      </c>
      <c r="B71" s="552">
        <v>155359</v>
      </c>
      <c r="C71" s="142">
        <v>134293</v>
      </c>
      <c r="D71" s="142">
        <v>82850</v>
      </c>
      <c r="E71" s="142">
        <v>38638</v>
      </c>
      <c r="F71" s="142">
        <v>37339</v>
      </c>
      <c r="G71" s="142">
        <v>13023</v>
      </c>
      <c r="H71" s="142">
        <v>10585</v>
      </c>
      <c r="I71" s="142">
        <v>5360</v>
      </c>
      <c r="J71" s="142">
        <v>2894</v>
      </c>
      <c r="K71" s="142">
        <v>836</v>
      </c>
      <c r="L71" s="142">
        <v>195</v>
      </c>
      <c r="M71" s="142">
        <v>76</v>
      </c>
      <c r="N71" s="142">
        <v>109</v>
      </c>
      <c r="O71" s="322">
        <v>481557</v>
      </c>
      <c r="P71" s="326">
        <v>569557</v>
      </c>
      <c r="Q71" s="218">
        <v>447885</v>
      </c>
      <c r="R71" s="218">
        <v>261243</v>
      </c>
      <c r="S71" s="218">
        <v>117115</v>
      </c>
      <c r="T71" s="218">
        <v>130083</v>
      </c>
      <c r="U71" s="218">
        <v>42146</v>
      </c>
      <c r="V71" s="218">
        <v>33726</v>
      </c>
      <c r="W71" s="218">
        <v>18400</v>
      </c>
      <c r="X71" s="218">
        <v>10927</v>
      </c>
      <c r="Y71" s="218">
        <v>3137</v>
      </c>
      <c r="Z71" s="218">
        <v>768</v>
      </c>
      <c r="AA71" s="218">
        <v>285</v>
      </c>
      <c r="AB71" s="218">
        <v>346</v>
      </c>
      <c r="AC71" s="327">
        <v>1635618</v>
      </c>
    </row>
    <row r="72" spans="1:29">
      <c r="A72" s="541">
        <v>41821</v>
      </c>
      <c r="B72" s="552">
        <v>155453</v>
      </c>
      <c r="C72" s="142">
        <v>133908</v>
      </c>
      <c r="D72" s="142">
        <v>82359</v>
      </c>
      <c r="E72" s="142">
        <v>38606</v>
      </c>
      <c r="F72" s="142">
        <v>36952</v>
      </c>
      <c r="G72" s="142">
        <v>12960</v>
      </c>
      <c r="H72" s="142">
        <v>10532</v>
      </c>
      <c r="I72" s="142">
        <v>5182</v>
      </c>
      <c r="J72" s="142">
        <v>2866</v>
      </c>
      <c r="K72" s="142">
        <v>793</v>
      </c>
      <c r="L72" s="142">
        <v>194</v>
      </c>
      <c r="M72" s="142">
        <v>78</v>
      </c>
      <c r="N72" s="142">
        <v>103</v>
      </c>
      <c r="O72" s="322">
        <v>479986</v>
      </c>
      <c r="P72" s="326">
        <v>570572</v>
      </c>
      <c r="Q72" s="218">
        <v>444899</v>
      </c>
      <c r="R72" s="218">
        <v>258901</v>
      </c>
      <c r="S72" s="218">
        <v>116102</v>
      </c>
      <c r="T72" s="218">
        <v>128160</v>
      </c>
      <c r="U72" s="218">
        <v>41803</v>
      </c>
      <c r="V72" s="218">
        <v>33447</v>
      </c>
      <c r="W72" s="218">
        <v>17986</v>
      </c>
      <c r="X72" s="218">
        <v>10854</v>
      </c>
      <c r="Y72" s="218">
        <v>3083</v>
      </c>
      <c r="Z72" s="218">
        <v>781</v>
      </c>
      <c r="AA72" s="218">
        <v>286</v>
      </c>
      <c r="AB72" s="218">
        <v>347</v>
      </c>
      <c r="AC72" s="327">
        <v>1627221</v>
      </c>
    </row>
    <row r="73" spans="1:29">
      <c r="A73" s="541">
        <v>41791</v>
      </c>
      <c r="B73" s="552">
        <v>154526</v>
      </c>
      <c r="C73" s="142">
        <v>134364</v>
      </c>
      <c r="D73" s="142">
        <v>83080</v>
      </c>
      <c r="E73" s="142">
        <v>39102</v>
      </c>
      <c r="F73" s="142">
        <v>37893</v>
      </c>
      <c r="G73" s="142">
        <v>13097</v>
      </c>
      <c r="H73" s="142">
        <v>10786</v>
      </c>
      <c r="I73" s="142">
        <v>5361</v>
      </c>
      <c r="J73" s="142">
        <v>2956</v>
      </c>
      <c r="K73" s="142">
        <v>813</v>
      </c>
      <c r="L73" s="142">
        <v>189</v>
      </c>
      <c r="M73" s="142">
        <v>84</v>
      </c>
      <c r="N73" s="142">
        <v>100</v>
      </c>
      <c r="O73" s="322">
        <v>482351</v>
      </c>
      <c r="P73" s="326">
        <v>574541</v>
      </c>
      <c r="Q73" s="218">
        <v>448714</v>
      </c>
      <c r="R73" s="218">
        <v>262621</v>
      </c>
      <c r="S73" s="218">
        <v>117978</v>
      </c>
      <c r="T73" s="218">
        <v>131768</v>
      </c>
      <c r="U73" s="218">
        <v>43012</v>
      </c>
      <c r="V73" s="218">
        <v>34777</v>
      </c>
      <c r="W73" s="218">
        <v>18654</v>
      </c>
      <c r="X73" s="218">
        <v>11214</v>
      </c>
      <c r="Y73" s="218">
        <v>3095</v>
      </c>
      <c r="Z73" s="218">
        <v>747</v>
      </c>
      <c r="AA73" s="218">
        <v>301</v>
      </c>
      <c r="AB73" s="218">
        <v>342</v>
      </c>
      <c r="AC73" s="327">
        <v>1647764</v>
      </c>
    </row>
    <row r="74" spans="1:29">
      <c r="A74" s="541">
        <v>41760</v>
      </c>
      <c r="B74" s="552">
        <v>153020</v>
      </c>
      <c r="C74" s="142">
        <v>134089</v>
      </c>
      <c r="D74" s="142">
        <v>82709</v>
      </c>
      <c r="E74" s="142">
        <v>38891</v>
      </c>
      <c r="F74" s="142">
        <v>37782</v>
      </c>
      <c r="G74" s="142">
        <v>13082</v>
      </c>
      <c r="H74" s="142">
        <v>10747</v>
      </c>
      <c r="I74" s="142">
        <v>5269</v>
      </c>
      <c r="J74" s="142">
        <v>2884</v>
      </c>
      <c r="K74" s="142">
        <v>807</v>
      </c>
      <c r="L74" s="142">
        <v>187</v>
      </c>
      <c r="M74" s="142">
        <v>68</v>
      </c>
      <c r="N74" s="142">
        <v>102</v>
      </c>
      <c r="O74" s="322">
        <v>479637</v>
      </c>
      <c r="P74" s="326">
        <v>571624</v>
      </c>
      <c r="Q74" s="218">
        <v>446534</v>
      </c>
      <c r="R74" s="218">
        <v>260313</v>
      </c>
      <c r="S74" s="218">
        <v>117465</v>
      </c>
      <c r="T74" s="218">
        <v>130538</v>
      </c>
      <c r="U74" s="218">
        <v>42581</v>
      </c>
      <c r="V74" s="218">
        <v>34487</v>
      </c>
      <c r="W74" s="218">
        <v>18325</v>
      </c>
      <c r="X74" s="218">
        <v>10844</v>
      </c>
      <c r="Y74" s="218">
        <v>2925</v>
      </c>
      <c r="Z74" s="218">
        <v>704</v>
      </c>
      <c r="AA74" s="218">
        <v>273</v>
      </c>
      <c r="AB74" s="218">
        <v>321</v>
      </c>
      <c r="AC74" s="327">
        <v>1636934</v>
      </c>
    </row>
    <row r="75" spans="1:29">
      <c r="A75" s="541">
        <v>41730</v>
      </c>
      <c r="B75" s="552">
        <v>151737</v>
      </c>
      <c r="C75" s="142">
        <v>133525</v>
      </c>
      <c r="D75" s="142">
        <v>82174</v>
      </c>
      <c r="E75" s="142">
        <v>38630</v>
      </c>
      <c r="F75" s="142">
        <v>37198</v>
      </c>
      <c r="G75" s="142">
        <v>13086</v>
      </c>
      <c r="H75" s="142">
        <v>10666</v>
      </c>
      <c r="I75" s="142">
        <v>5202</v>
      </c>
      <c r="J75" s="142">
        <v>2860</v>
      </c>
      <c r="K75" s="142">
        <v>798</v>
      </c>
      <c r="L75" s="142">
        <v>184</v>
      </c>
      <c r="M75" s="142">
        <v>72</v>
      </c>
      <c r="N75" s="142">
        <v>97</v>
      </c>
      <c r="O75" s="322">
        <v>476229</v>
      </c>
      <c r="P75" s="326">
        <v>567532</v>
      </c>
      <c r="Q75" s="218">
        <v>442508</v>
      </c>
      <c r="R75" s="218">
        <v>257401</v>
      </c>
      <c r="S75" s="218">
        <v>115391</v>
      </c>
      <c r="T75" s="218">
        <v>128085</v>
      </c>
      <c r="U75" s="218">
        <v>42130</v>
      </c>
      <c r="V75" s="218">
        <v>34074</v>
      </c>
      <c r="W75" s="218">
        <v>18197</v>
      </c>
      <c r="X75" s="218">
        <v>10633</v>
      </c>
      <c r="Y75" s="218">
        <v>2857</v>
      </c>
      <c r="Z75" s="218">
        <v>692</v>
      </c>
      <c r="AA75" s="218">
        <v>264</v>
      </c>
      <c r="AB75" s="218">
        <v>311</v>
      </c>
      <c r="AC75" s="327">
        <v>1620075</v>
      </c>
    </row>
    <row r="76" spans="1:29">
      <c r="A76" s="541">
        <v>41699</v>
      </c>
      <c r="B76" s="552">
        <v>150201</v>
      </c>
      <c r="C76" s="142">
        <v>132778</v>
      </c>
      <c r="D76" s="142">
        <v>81859</v>
      </c>
      <c r="E76" s="142">
        <v>38391</v>
      </c>
      <c r="F76" s="142">
        <v>36930</v>
      </c>
      <c r="G76" s="142">
        <v>13038</v>
      </c>
      <c r="H76" s="142">
        <v>10686</v>
      </c>
      <c r="I76" s="142">
        <v>5250</v>
      </c>
      <c r="J76" s="142">
        <v>2862</v>
      </c>
      <c r="K76" s="142">
        <v>795</v>
      </c>
      <c r="L76" s="142">
        <v>185</v>
      </c>
      <c r="M76" s="142">
        <v>74</v>
      </c>
      <c r="N76" s="142">
        <v>92</v>
      </c>
      <c r="O76" s="322">
        <v>473141</v>
      </c>
      <c r="P76" s="326">
        <v>564184</v>
      </c>
      <c r="Q76" s="218">
        <v>440481</v>
      </c>
      <c r="R76" s="218">
        <v>257161</v>
      </c>
      <c r="S76" s="218">
        <v>114421</v>
      </c>
      <c r="T76" s="218">
        <v>127295</v>
      </c>
      <c r="U76" s="218">
        <v>41704</v>
      </c>
      <c r="V76" s="218">
        <v>33838</v>
      </c>
      <c r="W76" s="218">
        <v>18121</v>
      </c>
      <c r="X76" s="218">
        <v>10401</v>
      </c>
      <c r="Y76" s="218">
        <v>2802</v>
      </c>
      <c r="Z76" s="218">
        <v>668</v>
      </c>
      <c r="AA76" s="218">
        <v>250</v>
      </c>
      <c r="AB76" s="218">
        <v>303</v>
      </c>
      <c r="AC76" s="327">
        <v>1611629</v>
      </c>
    </row>
    <row r="77" spans="1:29">
      <c r="A77" s="541">
        <v>41671</v>
      </c>
      <c r="B77" s="552">
        <v>149299</v>
      </c>
      <c r="C77" s="142">
        <v>132470</v>
      </c>
      <c r="D77" s="142">
        <v>81256</v>
      </c>
      <c r="E77" s="142">
        <v>37928</v>
      </c>
      <c r="F77" s="142">
        <v>36633</v>
      </c>
      <c r="G77" s="142">
        <v>12887</v>
      </c>
      <c r="H77" s="142">
        <v>10658</v>
      </c>
      <c r="I77" s="142">
        <v>5131</v>
      </c>
      <c r="J77" s="142">
        <v>2874</v>
      </c>
      <c r="K77" s="142">
        <v>782</v>
      </c>
      <c r="L77" s="142">
        <v>191</v>
      </c>
      <c r="M77" s="142">
        <v>77</v>
      </c>
      <c r="N77" s="142">
        <v>90</v>
      </c>
      <c r="O77" s="322">
        <v>470276</v>
      </c>
      <c r="P77" s="326">
        <v>561063</v>
      </c>
      <c r="Q77" s="218">
        <v>438312</v>
      </c>
      <c r="R77" s="218">
        <v>255093</v>
      </c>
      <c r="S77" s="218">
        <v>112948</v>
      </c>
      <c r="T77" s="218">
        <v>125582</v>
      </c>
      <c r="U77" s="218">
        <v>41190</v>
      </c>
      <c r="V77" s="218">
        <v>33416</v>
      </c>
      <c r="W77" s="218">
        <v>17658</v>
      </c>
      <c r="X77" s="218">
        <v>10152</v>
      </c>
      <c r="Y77" s="218">
        <v>2718</v>
      </c>
      <c r="Z77" s="218">
        <v>647</v>
      </c>
      <c r="AA77" s="218">
        <v>254</v>
      </c>
      <c r="AB77" s="218">
        <v>294</v>
      </c>
      <c r="AC77" s="327">
        <v>1599327</v>
      </c>
    </row>
    <row r="78" spans="1:29">
      <c r="A78" s="541">
        <v>41640</v>
      </c>
      <c r="B78" s="552">
        <v>148779</v>
      </c>
      <c r="C78" s="142">
        <v>132057</v>
      </c>
      <c r="D78" s="142">
        <v>80602</v>
      </c>
      <c r="E78" s="142">
        <v>37836</v>
      </c>
      <c r="F78" s="142">
        <v>36518</v>
      </c>
      <c r="G78" s="142">
        <v>12913</v>
      </c>
      <c r="H78" s="142">
        <v>10668</v>
      </c>
      <c r="I78" s="142">
        <v>5174</v>
      </c>
      <c r="J78" s="142">
        <v>2852</v>
      </c>
      <c r="K78" s="142">
        <v>771</v>
      </c>
      <c r="L78" s="142">
        <v>188</v>
      </c>
      <c r="M78" s="142">
        <v>78</v>
      </c>
      <c r="N78" s="142">
        <v>90</v>
      </c>
      <c r="O78" s="322">
        <v>468526</v>
      </c>
      <c r="P78" s="326">
        <v>559145</v>
      </c>
      <c r="Q78" s="218">
        <v>437580</v>
      </c>
      <c r="R78" s="218">
        <v>253177</v>
      </c>
      <c r="S78" s="218">
        <v>112576</v>
      </c>
      <c r="T78" s="218">
        <v>125439</v>
      </c>
      <c r="U78" s="218">
        <v>41196</v>
      </c>
      <c r="V78" s="218">
        <v>33575</v>
      </c>
      <c r="W78" s="218">
        <v>17637</v>
      </c>
      <c r="X78" s="218">
        <v>10073</v>
      </c>
      <c r="Y78" s="218">
        <v>2673</v>
      </c>
      <c r="Z78" s="218">
        <v>647</v>
      </c>
      <c r="AA78" s="218">
        <v>254</v>
      </c>
      <c r="AB78" s="218">
        <v>292</v>
      </c>
      <c r="AC78" s="327">
        <v>1594264</v>
      </c>
    </row>
    <row r="79" spans="1:29">
      <c r="A79" s="541">
        <v>41609</v>
      </c>
      <c r="B79" s="552">
        <v>149819</v>
      </c>
      <c r="C79" s="142">
        <v>133038</v>
      </c>
      <c r="D79" s="142">
        <v>80368</v>
      </c>
      <c r="E79" s="142">
        <v>37300</v>
      </c>
      <c r="F79" s="142">
        <v>36056</v>
      </c>
      <c r="G79" s="142">
        <v>12871</v>
      </c>
      <c r="H79" s="142">
        <v>10626</v>
      </c>
      <c r="I79" s="142">
        <v>5105</v>
      </c>
      <c r="J79" s="142">
        <v>2825</v>
      </c>
      <c r="K79" s="142">
        <v>777</v>
      </c>
      <c r="L79" s="142">
        <v>200</v>
      </c>
      <c r="M79" s="142">
        <v>73</v>
      </c>
      <c r="N79" s="142">
        <v>91</v>
      </c>
      <c r="O79" s="322">
        <v>469149</v>
      </c>
      <c r="P79" s="326">
        <v>568166</v>
      </c>
      <c r="Q79" s="218">
        <v>442888</v>
      </c>
      <c r="R79" s="218">
        <v>254179</v>
      </c>
      <c r="S79" s="218">
        <v>112691</v>
      </c>
      <c r="T79" s="218">
        <v>126086</v>
      </c>
      <c r="U79" s="218">
        <v>41637</v>
      </c>
      <c r="V79" s="218">
        <v>34095</v>
      </c>
      <c r="W79" s="218">
        <v>17587</v>
      </c>
      <c r="X79" s="218">
        <v>10127</v>
      </c>
      <c r="Y79" s="218">
        <v>2663</v>
      </c>
      <c r="Z79" s="218">
        <v>654</v>
      </c>
      <c r="AA79" s="218">
        <v>229</v>
      </c>
      <c r="AB79" s="218">
        <v>290</v>
      </c>
      <c r="AC79" s="327">
        <v>1611292</v>
      </c>
    </row>
    <row r="80" spans="1:29">
      <c r="A80" s="541">
        <v>41579</v>
      </c>
      <c r="B80" s="552">
        <v>148984</v>
      </c>
      <c r="C80" s="142">
        <v>132755</v>
      </c>
      <c r="D80" s="142">
        <v>79994</v>
      </c>
      <c r="E80" s="142">
        <v>37134</v>
      </c>
      <c r="F80" s="142">
        <v>35920</v>
      </c>
      <c r="G80" s="142">
        <v>12779</v>
      </c>
      <c r="H80" s="142">
        <v>10547</v>
      </c>
      <c r="I80" s="142">
        <v>5084</v>
      </c>
      <c r="J80" s="142">
        <v>2818</v>
      </c>
      <c r="K80" s="142">
        <v>773</v>
      </c>
      <c r="L80" s="142">
        <v>190</v>
      </c>
      <c r="M80" s="142">
        <v>77</v>
      </c>
      <c r="N80" s="142">
        <v>95</v>
      </c>
      <c r="O80" s="322">
        <v>467150</v>
      </c>
      <c r="P80" s="326">
        <v>566097</v>
      </c>
      <c r="Q80" s="218">
        <v>441840</v>
      </c>
      <c r="R80" s="218">
        <v>253841</v>
      </c>
      <c r="S80" s="218">
        <v>112906</v>
      </c>
      <c r="T80" s="218">
        <v>126256</v>
      </c>
      <c r="U80" s="218">
        <v>41807</v>
      </c>
      <c r="V80" s="218">
        <v>34207</v>
      </c>
      <c r="W80" s="218">
        <v>17678</v>
      </c>
      <c r="X80" s="218">
        <v>10287</v>
      </c>
      <c r="Y80" s="218">
        <v>2710</v>
      </c>
      <c r="Z80" s="218">
        <v>657</v>
      </c>
      <c r="AA80" s="218">
        <v>235</v>
      </c>
      <c r="AB80" s="218">
        <v>298</v>
      </c>
      <c r="AC80" s="327">
        <v>1608819</v>
      </c>
    </row>
    <row r="81" spans="1:29">
      <c r="A81" s="541">
        <v>41548</v>
      </c>
      <c r="B81" s="552">
        <v>148107</v>
      </c>
      <c r="C81" s="142">
        <v>131798</v>
      </c>
      <c r="D81" s="142">
        <v>79074</v>
      </c>
      <c r="E81" s="142">
        <v>36523</v>
      </c>
      <c r="F81" s="142">
        <v>35189</v>
      </c>
      <c r="G81" s="142">
        <v>12443</v>
      </c>
      <c r="H81" s="142">
        <v>10339</v>
      </c>
      <c r="I81" s="142">
        <v>4950</v>
      </c>
      <c r="J81" s="142">
        <v>2762</v>
      </c>
      <c r="K81" s="142">
        <v>749</v>
      </c>
      <c r="L81" s="142">
        <v>195</v>
      </c>
      <c r="M81" s="142">
        <v>77</v>
      </c>
      <c r="N81" s="142">
        <v>92</v>
      </c>
      <c r="O81" s="322">
        <v>462298</v>
      </c>
      <c r="P81" s="326">
        <v>562180</v>
      </c>
      <c r="Q81" s="218">
        <v>439266</v>
      </c>
      <c r="R81" s="218">
        <v>250828</v>
      </c>
      <c r="S81" s="218">
        <v>111178</v>
      </c>
      <c r="T81" s="218">
        <v>124448</v>
      </c>
      <c r="U81" s="218">
        <v>40896</v>
      </c>
      <c r="V81" s="218">
        <v>33677</v>
      </c>
      <c r="W81" s="218">
        <v>17476</v>
      </c>
      <c r="X81" s="218">
        <v>10146</v>
      </c>
      <c r="Y81" s="218">
        <v>2691</v>
      </c>
      <c r="Z81" s="218">
        <v>656</v>
      </c>
      <c r="AA81" s="218">
        <v>233</v>
      </c>
      <c r="AB81" s="218">
        <v>293</v>
      </c>
      <c r="AC81" s="327">
        <v>1593968</v>
      </c>
    </row>
    <row r="82" spans="1:29">
      <c r="A82" s="541">
        <v>41518</v>
      </c>
      <c r="B82" s="552">
        <v>147475</v>
      </c>
      <c r="C82" s="142">
        <v>131461</v>
      </c>
      <c r="D82" s="142">
        <v>78830</v>
      </c>
      <c r="E82" s="142">
        <v>37103</v>
      </c>
      <c r="F82" s="142">
        <v>35397</v>
      </c>
      <c r="G82" s="142">
        <v>12714</v>
      </c>
      <c r="H82" s="142">
        <v>10483</v>
      </c>
      <c r="I82" s="142">
        <v>5085</v>
      </c>
      <c r="J82" s="142">
        <v>2817</v>
      </c>
      <c r="K82" s="142">
        <v>783</v>
      </c>
      <c r="L82" s="142">
        <v>206</v>
      </c>
      <c r="M82" s="142">
        <v>88</v>
      </c>
      <c r="N82" s="142">
        <v>92</v>
      </c>
      <c r="O82" s="322">
        <v>462534</v>
      </c>
      <c r="P82" s="326">
        <v>556809</v>
      </c>
      <c r="Q82" s="218">
        <v>440122</v>
      </c>
      <c r="R82" s="218">
        <v>251995</v>
      </c>
      <c r="S82" s="218">
        <v>113749</v>
      </c>
      <c r="T82" s="218">
        <v>125801</v>
      </c>
      <c r="U82" s="218">
        <v>41854</v>
      </c>
      <c r="V82" s="218">
        <v>34430</v>
      </c>
      <c r="W82" s="218">
        <v>17888</v>
      </c>
      <c r="X82" s="218">
        <v>10527</v>
      </c>
      <c r="Y82" s="218">
        <v>2839</v>
      </c>
      <c r="Z82" s="218">
        <v>679</v>
      </c>
      <c r="AA82" s="218">
        <v>264</v>
      </c>
      <c r="AB82" s="218">
        <v>293</v>
      </c>
      <c r="AC82" s="327">
        <v>1597250</v>
      </c>
    </row>
    <row r="83" spans="1:29">
      <c r="A83" s="541">
        <v>41487</v>
      </c>
      <c r="B83" s="552">
        <v>146862</v>
      </c>
      <c r="C83" s="142">
        <v>130270</v>
      </c>
      <c r="D83" s="142">
        <v>78133</v>
      </c>
      <c r="E83" s="142">
        <v>36172</v>
      </c>
      <c r="F83" s="142">
        <v>34696</v>
      </c>
      <c r="G83" s="142">
        <v>12430</v>
      </c>
      <c r="H83" s="142">
        <v>10273</v>
      </c>
      <c r="I83" s="142">
        <v>4931</v>
      </c>
      <c r="J83" s="142">
        <v>2799</v>
      </c>
      <c r="K83" s="142">
        <v>754</v>
      </c>
      <c r="L83" s="142">
        <v>197</v>
      </c>
      <c r="M83" s="142">
        <v>79</v>
      </c>
      <c r="N83" s="142">
        <v>100</v>
      </c>
      <c r="O83" s="322">
        <v>457696</v>
      </c>
      <c r="P83" s="326">
        <v>548727</v>
      </c>
      <c r="Q83" s="218">
        <v>433326</v>
      </c>
      <c r="R83" s="218">
        <v>247989</v>
      </c>
      <c r="S83" s="218">
        <v>111977</v>
      </c>
      <c r="T83" s="218">
        <v>122187</v>
      </c>
      <c r="U83" s="218">
        <v>40495</v>
      </c>
      <c r="V83" s="218">
        <v>33621</v>
      </c>
      <c r="W83" s="218">
        <v>17462</v>
      </c>
      <c r="X83" s="218">
        <v>10421</v>
      </c>
      <c r="Y83" s="218">
        <v>2890</v>
      </c>
      <c r="Z83" s="218">
        <v>680</v>
      </c>
      <c r="AA83" s="218">
        <v>252</v>
      </c>
      <c r="AB83" s="218">
        <v>331</v>
      </c>
      <c r="AC83" s="327">
        <v>1570358</v>
      </c>
    </row>
    <row r="84" spans="1:29">
      <c r="A84" s="541">
        <v>41456</v>
      </c>
      <c r="B84" s="552">
        <v>144187</v>
      </c>
      <c r="C84" s="142">
        <v>129111</v>
      </c>
      <c r="D84" s="142">
        <v>78183</v>
      </c>
      <c r="E84" s="142">
        <v>36599</v>
      </c>
      <c r="F84" s="142">
        <v>35025</v>
      </c>
      <c r="G84" s="142">
        <v>12502</v>
      </c>
      <c r="H84" s="142">
        <v>10441</v>
      </c>
      <c r="I84" s="142">
        <v>4975</v>
      </c>
      <c r="J84" s="142">
        <v>2833</v>
      </c>
      <c r="K84" s="142">
        <v>760</v>
      </c>
      <c r="L84" s="142">
        <v>204</v>
      </c>
      <c r="M84" s="142">
        <v>73</v>
      </c>
      <c r="N84" s="142">
        <v>94</v>
      </c>
      <c r="O84" s="322">
        <v>454987</v>
      </c>
      <c r="P84" s="326">
        <v>538489</v>
      </c>
      <c r="Q84" s="218">
        <v>427592</v>
      </c>
      <c r="R84" s="218">
        <v>246461</v>
      </c>
      <c r="S84" s="218">
        <v>113560</v>
      </c>
      <c r="T84" s="218">
        <v>121260</v>
      </c>
      <c r="U84" s="218">
        <v>40789</v>
      </c>
      <c r="V84" s="218">
        <v>33726</v>
      </c>
      <c r="W84" s="218">
        <v>17659</v>
      </c>
      <c r="X84" s="218">
        <v>10628</v>
      </c>
      <c r="Y84" s="218">
        <v>2959</v>
      </c>
      <c r="Z84" s="218">
        <v>706</v>
      </c>
      <c r="AA84" s="218">
        <v>246</v>
      </c>
      <c r="AB84" s="218">
        <v>332</v>
      </c>
      <c r="AC84" s="327">
        <v>1554407</v>
      </c>
    </row>
    <row r="85" spans="1:29">
      <c r="A85" s="541">
        <v>41426</v>
      </c>
      <c r="B85" s="552">
        <v>147562</v>
      </c>
      <c r="C85" s="142">
        <v>130747</v>
      </c>
      <c r="D85" s="142">
        <v>79293</v>
      </c>
      <c r="E85" s="142">
        <v>36951</v>
      </c>
      <c r="F85" s="142">
        <v>35410</v>
      </c>
      <c r="G85" s="142">
        <v>12653</v>
      </c>
      <c r="H85" s="142">
        <v>10410</v>
      </c>
      <c r="I85" s="142">
        <v>4973</v>
      </c>
      <c r="J85" s="142">
        <v>2825</v>
      </c>
      <c r="K85" s="142">
        <v>739</v>
      </c>
      <c r="L85" s="142">
        <v>193</v>
      </c>
      <c r="M85" s="142">
        <v>72</v>
      </c>
      <c r="N85" s="142">
        <v>89</v>
      </c>
      <c r="O85" s="322">
        <v>461917</v>
      </c>
      <c r="P85" s="326">
        <v>557562</v>
      </c>
      <c r="Q85" s="218">
        <v>434528</v>
      </c>
      <c r="R85" s="218">
        <v>250320</v>
      </c>
      <c r="S85" s="218">
        <v>115691</v>
      </c>
      <c r="T85" s="218">
        <v>121323</v>
      </c>
      <c r="U85" s="218">
        <v>41168</v>
      </c>
      <c r="V85" s="218">
        <v>33958</v>
      </c>
      <c r="W85" s="218">
        <v>17761</v>
      </c>
      <c r="X85" s="218">
        <v>10446</v>
      </c>
      <c r="Y85" s="218">
        <v>2831</v>
      </c>
      <c r="Z85" s="218">
        <v>631</v>
      </c>
      <c r="AA85" s="218">
        <v>260</v>
      </c>
      <c r="AB85" s="218">
        <v>305</v>
      </c>
      <c r="AC85" s="327">
        <v>1586784</v>
      </c>
    </row>
    <row r="86" spans="1:29">
      <c r="A86" s="541">
        <v>41395</v>
      </c>
      <c r="B86" s="552">
        <v>147033</v>
      </c>
      <c r="C86" s="142">
        <v>131081</v>
      </c>
      <c r="D86" s="142">
        <v>79048</v>
      </c>
      <c r="E86" s="142">
        <v>37003</v>
      </c>
      <c r="F86" s="142">
        <v>35575</v>
      </c>
      <c r="G86" s="142">
        <v>12488</v>
      </c>
      <c r="H86" s="142">
        <v>10375</v>
      </c>
      <c r="I86" s="142">
        <v>4954</v>
      </c>
      <c r="J86" s="142">
        <v>2772</v>
      </c>
      <c r="K86" s="142">
        <v>736</v>
      </c>
      <c r="L86" s="142">
        <v>188</v>
      </c>
      <c r="M86" s="142">
        <v>60</v>
      </c>
      <c r="N86" s="142">
        <v>86</v>
      </c>
      <c r="O86" s="322">
        <v>461399</v>
      </c>
      <c r="P86" s="326">
        <v>557119</v>
      </c>
      <c r="Q86" s="218">
        <v>432380</v>
      </c>
      <c r="R86" s="218">
        <v>248666</v>
      </c>
      <c r="S86" s="218">
        <v>114330</v>
      </c>
      <c r="T86" s="218">
        <v>121613</v>
      </c>
      <c r="U86" s="218">
        <v>40878</v>
      </c>
      <c r="V86" s="218">
        <v>33727</v>
      </c>
      <c r="W86" s="218">
        <v>17466</v>
      </c>
      <c r="X86" s="218">
        <v>10152</v>
      </c>
      <c r="Y86" s="218">
        <v>2720</v>
      </c>
      <c r="Z86" s="218">
        <v>616</v>
      </c>
      <c r="AA86" s="218">
        <v>232</v>
      </c>
      <c r="AB86" s="218">
        <v>279</v>
      </c>
      <c r="AC86" s="327">
        <v>1580178</v>
      </c>
    </row>
    <row r="87" spans="1:29">
      <c r="A87" s="541">
        <v>41365</v>
      </c>
      <c r="B87" s="552">
        <v>146170</v>
      </c>
      <c r="C87" s="142">
        <v>130294</v>
      </c>
      <c r="D87" s="142">
        <v>78568</v>
      </c>
      <c r="E87" s="142">
        <v>36831</v>
      </c>
      <c r="F87" s="142">
        <v>35451</v>
      </c>
      <c r="G87" s="142">
        <v>12413</v>
      </c>
      <c r="H87" s="142">
        <v>10414</v>
      </c>
      <c r="I87" s="142">
        <v>4873</v>
      </c>
      <c r="J87" s="142">
        <v>2785</v>
      </c>
      <c r="K87" s="142">
        <v>743</v>
      </c>
      <c r="L87" s="142">
        <v>190</v>
      </c>
      <c r="M87" s="142">
        <v>56</v>
      </c>
      <c r="N87" s="142">
        <v>90</v>
      </c>
      <c r="O87" s="322">
        <v>458878</v>
      </c>
      <c r="P87" s="326">
        <v>553807</v>
      </c>
      <c r="Q87" s="218">
        <v>427916</v>
      </c>
      <c r="R87" s="218">
        <v>245253</v>
      </c>
      <c r="S87" s="218">
        <v>112539</v>
      </c>
      <c r="T87" s="218">
        <v>120772</v>
      </c>
      <c r="U87" s="218">
        <v>40495</v>
      </c>
      <c r="V87" s="218">
        <v>33354</v>
      </c>
      <c r="W87" s="218">
        <v>17154</v>
      </c>
      <c r="X87" s="218">
        <v>10181</v>
      </c>
      <c r="Y87" s="218">
        <v>2736</v>
      </c>
      <c r="Z87" s="218">
        <v>609</v>
      </c>
      <c r="AA87" s="218">
        <v>230</v>
      </c>
      <c r="AB87" s="218">
        <v>286</v>
      </c>
      <c r="AC87" s="327">
        <v>1565332</v>
      </c>
    </row>
    <row r="88" spans="1:29">
      <c r="A88" s="541">
        <v>41334</v>
      </c>
      <c r="B88" s="552">
        <v>145427</v>
      </c>
      <c r="C88" s="142">
        <v>129448</v>
      </c>
      <c r="D88" s="142">
        <v>77902</v>
      </c>
      <c r="E88" s="142">
        <v>36676</v>
      </c>
      <c r="F88" s="142">
        <v>35056</v>
      </c>
      <c r="G88" s="142">
        <v>12406</v>
      </c>
      <c r="H88" s="142">
        <v>10313</v>
      </c>
      <c r="I88" s="142">
        <v>4886</v>
      </c>
      <c r="J88" s="142">
        <v>2738</v>
      </c>
      <c r="K88" s="142">
        <v>724</v>
      </c>
      <c r="L88" s="142">
        <v>195</v>
      </c>
      <c r="M88" s="142">
        <v>64</v>
      </c>
      <c r="N88" s="142">
        <v>88</v>
      </c>
      <c r="O88" s="322">
        <v>455923</v>
      </c>
      <c r="P88" s="326">
        <v>550030</v>
      </c>
      <c r="Q88" s="218">
        <v>423333</v>
      </c>
      <c r="R88" s="218">
        <v>241349</v>
      </c>
      <c r="S88" s="218">
        <v>110191</v>
      </c>
      <c r="T88" s="218">
        <v>119874</v>
      </c>
      <c r="U88" s="218">
        <v>39978</v>
      </c>
      <c r="V88" s="218">
        <v>32774</v>
      </c>
      <c r="W88" s="218">
        <v>16788</v>
      </c>
      <c r="X88" s="218">
        <v>9807</v>
      </c>
      <c r="Y88" s="218">
        <v>2627</v>
      </c>
      <c r="Z88" s="218">
        <v>617</v>
      </c>
      <c r="AA88" s="218">
        <v>225</v>
      </c>
      <c r="AB88" s="218">
        <v>279</v>
      </c>
      <c r="AC88" s="327">
        <v>1547872</v>
      </c>
    </row>
    <row r="89" spans="1:29">
      <c r="A89" s="541">
        <v>41306</v>
      </c>
      <c r="B89" s="552">
        <v>143892</v>
      </c>
      <c r="C89" s="142">
        <v>128517</v>
      </c>
      <c r="D89" s="142">
        <v>77025</v>
      </c>
      <c r="E89" s="142">
        <v>35895</v>
      </c>
      <c r="F89" s="142">
        <v>34640</v>
      </c>
      <c r="G89" s="142">
        <v>12222</v>
      </c>
      <c r="H89" s="142">
        <v>10173</v>
      </c>
      <c r="I89" s="142">
        <v>4769</v>
      </c>
      <c r="J89" s="142">
        <v>2696</v>
      </c>
      <c r="K89" s="142">
        <v>719</v>
      </c>
      <c r="L89" s="142">
        <v>191</v>
      </c>
      <c r="M89" s="142">
        <v>60</v>
      </c>
      <c r="N89" s="142">
        <v>84</v>
      </c>
      <c r="O89" s="322">
        <v>450883</v>
      </c>
      <c r="P89" s="326">
        <v>545506</v>
      </c>
      <c r="Q89" s="218">
        <v>418717</v>
      </c>
      <c r="R89" s="218">
        <v>237761</v>
      </c>
      <c r="S89" s="218">
        <v>106808</v>
      </c>
      <c r="T89" s="218">
        <v>119067</v>
      </c>
      <c r="U89" s="218">
        <v>39247</v>
      </c>
      <c r="V89" s="218">
        <v>31958</v>
      </c>
      <c r="W89" s="218">
        <v>16345</v>
      </c>
      <c r="X89" s="218">
        <v>9512</v>
      </c>
      <c r="Y89" s="218">
        <v>2489</v>
      </c>
      <c r="Z89" s="218">
        <v>606</v>
      </c>
      <c r="AA89" s="218">
        <v>219</v>
      </c>
      <c r="AB89" s="218">
        <v>264</v>
      </c>
      <c r="AC89" s="327">
        <v>1528499</v>
      </c>
    </row>
    <row r="90" spans="1:29">
      <c r="A90" s="541">
        <v>41275</v>
      </c>
      <c r="B90" s="552">
        <v>142407</v>
      </c>
      <c r="C90" s="142">
        <v>127759</v>
      </c>
      <c r="D90" s="142">
        <v>76877</v>
      </c>
      <c r="E90" s="142">
        <v>35683</v>
      </c>
      <c r="F90" s="142">
        <v>34707</v>
      </c>
      <c r="G90" s="142">
        <v>12098</v>
      </c>
      <c r="H90" s="142">
        <v>10134</v>
      </c>
      <c r="I90" s="142">
        <v>4878</v>
      </c>
      <c r="J90" s="142">
        <v>2672</v>
      </c>
      <c r="K90" s="142">
        <v>714</v>
      </c>
      <c r="L90" s="142">
        <v>183</v>
      </c>
      <c r="M90" s="142">
        <v>62</v>
      </c>
      <c r="N90" s="142">
        <v>87</v>
      </c>
      <c r="O90" s="322">
        <v>448261</v>
      </c>
      <c r="P90" s="326">
        <v>540422</v>
      </c>
      <c r="Q90" s="218">
        <v>416657</v>
      </c>
      <c r="R90" s="218">
        <v>236494</v>
      </c>
      <c r="S90" s="218">
        <v>105626</v>
      </c>
      <c r="T90" s="218">
        <v>121480</v>
      </c>
      <c r="U90" s="218">
        <v>39531</v>
      </c>
      <c r="V90" s="218">
        <v>32229</v>
      </c>
      <c r="W90" s="218">
        <v>16669</v>
      </c>
      <c r="X90" s="218">
        <v>9528</v>
      </c>
      <c r="Y90" s="218">
        <v>2531</v>
      </c>
      <c r="Z90" s="218">
        <v>599</v>
      </c>
      <c r="AA90" s="218">
        <v>217</v>
      </c>
      <c r="AB90" s="218">
        <v>275</v>
      </c>
      <c r="AC90" s="327">
        <v>1522258</v>
      </c>
    </row>
    <row r="91" spans="1:29">
      <c r="A91" s="541">
        <v>41244</v>
      </c>
      <c r="B91" s="552">
        <v>142953</v>
      </c>
      <c r="C91" s="142">
        <v>128255</v>
      </c>
      <c r="D91" s="142">
        <v>76838</v>
      </c>
      <c r="E91" s="142">
        <v>35488</v>
      </c>
      <c r="F91" s="142">
        <v>34497</v>
      </c>
      <c r="G91" s="142">
        <v>12160</v>
      </c>
      <c r="H91" s="142">
        <v>10035</v>
      </c>
      <c r="I91" s="142">
        <v>4846</v>
      </c>
      <c r="J91" s="142">
        <v>2646</v>
      </c>
      <c r="K91" s="142">
        <v>722</v>
      </c>
      <c r="L91" s="142">
        <v>183</v>
      </c>
      <c r="M91" s="142">
        <v>60</v>
      </c>
      <c r="N91" s="142">
        <v>90</v>
      </c>
      <c r="O91" s="322">
        <v>448773</v>
      </c>
      <c r="P91" s="326">
        <v>547224</v>
      </c>
      <c r="Q91" s="218">
        <v>419980</v>
      </c>
      <c r="R91" s="218">
        <v>237674</v>
      </c>
      <c r="S91" s="218">
        <v>105257</v>
      </c>
      <c r="T91" s="218">
        <v>124793</v>
      </c>
      <c r="U91" s="218">
        <v>40372</v>
      </c>
      <c r="V91" s="218">
        <v>32620</v>
      </c>
      <c r="W91" s="218">
        <v>16881</v>
      </c>
      <c r="X91" s="218">
        <v>9603</v>
      </c>
      <c r="Y91" s="218">
        <v>2489</v>
      </c>
      <c r="Z91" s="218">
        <v>623</v>
      </c>
      <c r="AA91" s="218">
        <v>211</v>
      </c>
      <c r="AB91" s="218">
        <v>279</v>
      </c>
      <c r="AC91" s="327">
        <v>1538006</v>
      </c>
    </row>
    <row r="92" spans="1:29">
      <c r="A92" s="541">
        <v>41214</v>
      </c>
      <c r="B92" s="552">
        <v>142170</v>
      </c>
      <c r="C92" s="142">
        <v>128157</v>
      </c>
      <c r="D92" s="142">
        <v>76377</v>
      </c>
      <c r="E92" s="142">
        <v>35202</v>
      </c>
      <c r="F92" s="142">
        <v>34451</v>
      </c>
      <c r="G92" s="142">
        <v>12043</v>
      </c>
      <c r="H92" s="142">
        <v>9899</v>
      </c>
      <c r="I92" s="142">
        <v>4828</v>
      </c>
      <c r="J92" s="142">
        <v>2687</v>
      </c>
      <c r="K92" s="142">
        <v>731</v>
      </c>
      <c r="L92" s="142">
        <v>184</v>
      </c>
      <c r="M92" s="142">
        <v>61</v>
      </c>
      <c r="N92" s="142">
        <v>94</v>
      </c>
      <c r="O92" s="322">
        <v>446884</v>
      </c>
      <c r="P92" s="326">
        <v>544751</v>
      </c>
      <c r="Q92" s="218">
        <v>420096</v>
      </c>
      <c r="R92" s="218">
        <v>237124</v>
      </c>
      <c r="S92" s="218">
        <v>104903</v>
      </c>
      <c r="T92" s="218">
        <v>125411</v>
      </c>
      <c r="U92" s="218">
        <v>40361</v>
      </c>
      <c r="V92" s="218">
        <v>32645</v>
      </c>
      <c r="W92" s="218">
        <v>16986</v>
      </c>
      <c r="X92" s="218">
        <v>9773</v>
      </c>
      <c r="Y92" s="218">
        <v>2596</v>
      </c>
      <c r="Z92" s="218">
        <v>622</v>
      </c>
      <c r="AA92" s="218">
        <v>218</v>
      </c>
      <c r="AB92" s="218">
        <v>282</v>
      </c>
      <c r="AC92" s="327">
        <v>1535768</v>
      </c>
    </row>
    <row r="93" spans="1:29">
      <c r="A93" s="541">
        <v>41183</v>
      </c>
      <c r="B93" s="552">
        <v>141207</v>
      </c>
      <c r="C93" s="142">
        <v>127426</v>
      </c>
      <c r="D93" s="142">
        <v>75732</v>
      </c>
      <c r="E93" s="142">
        <v>34830</v>
      </c>
      <c r="F93" s="142">
        <v>33873</v>
      </c>
      <c r="G93" s="142">
        <v>11840</v>
      </c>
      <c r="H93" s="142">
        <v>9738</v>
      </c>
      <c r="I93" s="142">
        <v>4734</v>
      </c>
      <c r="J93" s="142">
        <v>2632</v>
      </c>
      <c r="K93" s="142">
        <v>704</v>
      </c>
      <c r="L93" s="142">
        <v>159</v>
      </c>
      <c r="M93" s="142">
        <v>53</v>
      </c>
      <c r="N93" s="142">
        <v>83</v>
      </c>
      <c r="O93" s="322">
        <v>443011</v>
      </c>
      <c r="P93" s="326">
        <v>540743</v>
      </c>
      <c r="Q93" s="218">
        <v>417945</v>
      </c>
      <c r="R93" s="218">
        <v>235188</v>
      </c>
      <c r="S93" s="218">
        <v>104021</v>
      </c>
      <c r="T93" s="218">
        <v>123791</v>
      </c>
      <c r="U93" s="218">
        <v>39765</v>
      </c>
      <c r="V93" s="218">
        <v>32056</v>
      </c>
      <c r="W93" s="218">
        <v>16614</v>
      </c>
      <c r="X93" s="218">
        <v>9503</v>
      </c>
      <c r="Y93" s="218">
        <v>2512</v>
      </c>
      <c r="Z93" s="218">
        <v>567</v>
      </c>
      <c r="AA93" s="218">
        <v>201</v>
      </c>
      <c r="AB93" s="218">
        <v>250</v>
      </c>
      <c r="AC93" s="327">
        <v>1523156</v>
      </c>
    </row>
    <row r="94" spans="1:29">
      <c r="A94" s="541">
        <v>41153</v>
      </c>
      <c r="B94" s="552">
        <v>140465</v>
      </c>
      <c r="C94" s="142">
        <v>126521</v>
      </c>
      <c r="D94" s="142">
        <v>75574</v>
      </c>
      <c r="E94" s="142">
        <v>34897</v>
      </c>
      <c r="F94" s="142">
        <v>33711</v>
      </c>
      <c r="G94" s="142">
        <v>12015</v>
      </c>
      <c r="H94" s="142">
        <v>9774</v>
      </c>
      <c r="I94" s="142">
        <v>4785</v>
      </c>
      <c r="J94" s="142">
        <v>2708</v>
      </c>
      <c r="K94" s="142">
        <v>726</v>
      </c>
      <c r="L94" s="142">
        <v>175</v>
      </c>
      <c r="M94" s="142">
        <v>66</v>
      </c>
      <c r="N94" s="142">
        <v>95</v>
      </c>
      <c r="O94" s="322">
        <v>441512</v>
      </c>
      <c r="P94" s="326">
        <v>536624</v>
      </c>
      <c r="Q94" s="218">
        <v>418058</v>
      </c>
      <c r="R94" s="218">
        <v>236202</v>
      </c>
      <c r="S94" s="218">
        <v>105005</v>
      </c>
      <c r="T94" s="218">
        <v>124808</v>
      </c>
      <c r="U94" s="218">
        <v>40394</v>
      </c>
      <c r="V94" s="218">
        <v>32701</v>
      </c>
      <c r="W94" s="218">
        <v>17174</v>
      </c>
      <c r="X94" s="218">
        <v>9980</v>
      </c>
      <c r="Y94" s="218">
        <v>2711</v>
      </c>
      <c r="Z94" s="218">
        <v>622</v>
      </c>
      <c r="AA94" s="218">
        <v>219</v>
      </c>
      <c r="AB94" s="218">
        <v>286</v>
      </c>
      <c r="AC94" s="327">
        <v>1524784</v>
      </c>
    </row>
    <row r="95" spans="1:29">
      <c r="A95" s="541">
        <v>41122</v>
      </c>
      <c r="B95" s="552">
        <v>139269</v>
      </c>
      <c r="C95" s="142">
        <v>125906</v>
      </c>
      <c r="D95" s="142">
        <v>74341</v>
      </c>
      <c r="E95" s="142">
        <v>34538</v>
      </c>
      <c r="F95" s="142">
        <v>32548</v>
      </c>
      <c r="G95" s="142">
        <v>11677</v>
      </c>
      <c r="H95" s="142">
        <v>9586</v>
      </c>
      <c r="I95" s="142">
        <v>4666</v>
      </c>
      <c r="J95" s="142">
        <v>2617</v>
      </c>
      <c r="K95" s="142">
        <v>702</v>
      </c>
      <c r="L95" s="142">
        <v>168</v>
      </c>
      <c r="M95" s="142">
        <v>59</v>
      </c>
      <c r="N95" s="142">
        <v>82</v>
      </c>
      <c r="O95" s="322">
        <v>436159</v>
      </c>
      <c r="P95" s="326">
        <v>528019</v>
      </c>
      <c r="Q95" s="218">
        <v>412192</v>
      </c>
      <c r="R95" s="218">
        <v>230859</v>
      </c>
      <c r="S95" s="218">
        <v>102931</v>
      </c>
      <c r="T95" s="218">
        <v>120989</v>
      </c>
      <c r="U95" s="218">
        <v>38988</v>
      </c>
      <c r="V95" s="218">
        <v>31601</v>
      </c>
      <c r="W95" s="218">
        <v>16448</v>
      </c>
      <c r="X95" s="218">
        <v>9574</v>
      </c>
      <c r="Y95" s="218">
        <v>2602</v>
      </c>
      <c r="Z95" s="218">
        <v>618</v>
      </c>
      <c r="AA95" s="218">
        <v>215</v>
      </c>
      <c r="AB95" s="218">
        <v>270</v>
      </c>
      <c r="AC95" s="327">
        <v>1495306</v>
      </c>
    </row>
    <row r="96" spans="1:29">
      <c r="A96" s="541">
        <v>41091</v>
      </c>
      <c r="B96" s="552">
        <v>138648</v>
      </c>
      <c r="C96" s="142">
        <v>125748</v>
      </c>
      <c r="D96" s="142">
        <v>75059</v>
      </c>
      <c r="E96" s="142">
        <v>34967</v>
      </c>
      <c r="F96" s="142">
        <v>33387</v>
      </c>
      <c r="G96" s="142">
        <v>11758</v>
      </c>
      <c r="H96" s="142">
        <v>9747</v>
      </c>
      <c r="I96" s="142">
        <v>4819</v>
      </c>
      <c r="J96" s="142">
        <v>2686</v>
      </c>
      <c r="K96" s="142">
        <v>721</v>
      </c>
      <c r="L96" s="142">
        <v>182</v>
      </c>
      <c r="M96" s="142">
        <v>65</v>
      </c>
      <c r="N96" s="142">
        <v>90</v>
      </c>
      <c r="O96" s="322">
        <v>437877</v>
      </c>
      <c r="P96" s="326">
        <v>527037</v>
      </c>
      <c r="Q96" s="218">
        <v>412728</v>
      </c>
      <c r="R96" s="218">
        <v>232978</v>
      </c>
      <c r="S96" s="218">
        <v>104801</v>
      </c>
      <c r="T96" s="218">
        <v>123538</v>
      </c>
      <c r="U96" s="218">
        <v>39745</v>
      </c>
      <c r="V96" s="218">
        <v>32410</v>
      </c>
      <c r="W96" s="218">
        <v>17153</v>
      </c>
      <c r="X96" s="218">
        <v>10104</v>
      </c>
      <c r="Y96" s="218">
        <v>2778</v>
      </c>
      <c r="Z96" s="218">
        <v>671</v>
      </c>
      <c r="AA96" s="218">
        <v>244</v>
      </c>
      <c r="AB96" s="218">
        <v>294</v>
      </c>
      <c r="AC96" s="327">
        <v>1504481</v>
      </c>
    </row>
    <row r="97" spans="1:29">
      <c r="A97" s="541">
        <v>41061</v>
      </c>
      <c r="B97" s="552">
        <v>138068</v>
      </c>
      <c r="C97" s="142">
        <v>125744</v>
      </c>
      <c r="D97" s="142">
        <v>75465</v>
      </c>
      <c r="E97" s="142">
        <v>35505</v>
      </c>
      <c r="F97" s="142">
        <v>33673</v>
      </c>
      <c r="G97" s="142">
        <v>11933</v>
      </c>
      <c r="H97" s="142">
        <v>9710</v>
      </c>
      <c r="I97" s="142">
        <v>4834</v>
      </c>
      <c r="J97" s="142">
        <v>2708</v>
      </c>
      <c r="K97" s="142">
        <v>731</v>
      </c>
      <c r="L97" s="142">
        <v>173</v>
      </c>
      <c r="M97" s="142">
        <v>60</v>
      </c>
      <c r="N97" s="142">
        <v>86</v>
      </c>
      <c r="O97" s="322">
        <v>438690</v>
      </c>
      <c r="P97" s="326">
        <v>529533</v>
      </c>
      <c r="Q97" s="218">
        <v>413651</v>
      </c>
      <c r="R97" s="218">
        <v>234995</v>
      </c>
      <c r="S97" s="218">
        <v>105587</v>
      </c>
      <c r="T97" s="218">
        <v>123852</v>
      </c>
      <c r="U97" s="218">
        <v>40409</v>
      </c>
      <c r="V97" s="218">
        <v>32566</v>
      </c>
      <c r="W97" s="218">
        <v>17169</v>
      </c>
      <c r="X97" s="218">
        <v>10102</v>
      </c>
      <c r="Y97" s="218">
        <v>2700</v>
      </c>
      <c r="Z97" s="218">
        <v>631</v>
      </c>
      <c r="AA97" s="218">
        <v>246</v>
      </c>
      <c r="AB97" s="218">
        <v>282</v>
      </c>
      <c r="AC97" s="327">
        <v>1511723</v>
      </c>
    </row>
    <row r="98" spans="1:29">
      <c r="A98" s="541">
        <v>41030</v>
      </c>
      <c r="B98" s="552">
        <v>136862</v>
      </c>
      <c r="C98" s="142">
        <v>125274</v>
      </c>
      <c r="D98" s="142">
        <v>75300</v>
      </c>
      <c r="E98" s="142">
        <v>35481</v>
      </c>
      <c r="F98" s="142">
        <v>33600</v>
      </c>
      <c r="G98" s="142">
        <v>11846</v>
      </c>
      <c r="H98" s="142">
        <v>9603</v>
      </c>
      <c r="I98" s="142">
        <v>4745</v>
      </c>
      <c r="J98" s="142">
        <v>2667</v>
      </c>
      <c r="K98" s="142">
        <v>707</v>
      </c>
      <c r="L98" s="142">
        <v>171</v>
      </c>
      <c r="M98" s="142">
        <v>59</v>
      </c>
      <c r="N98" s="142">
        <v>82</v>
      </c>
      <c r="O98" s="322">
        <v>436397</v>
      </c>
      <c r="P98" s="326">
        <v>526589</v>
      </c>
      <c r="Q98" s="218">
        <v>411226</v>
      </c>
      <c r="R98" s="218">
        <v>233676</v>
      </c>
      <c r="S98" s="218">
        <v>104696</v>
      </c>
      <c r="T98" s="218">
        <v>122728</v>
      </c>
      <c r="U98" s="218">
        <v>39869</v>
      </c>
      <c r="V98" s="218">
        <v>32079</v>
      </c>
      <c r="W98" s="218">
        <v>16750</v>
      </c>
      <c r="X98" s="218">
        <v>9745</v>
      </c>
      <c r="Y98" s="218">
        <v>2575</v>
      </c>
      <c r="Z98" s="218">
        <v>590</v>
      </c>
      <c r="AA98" s="218">
        <v>221</v>
      </c>
      <c r="AB98" s="218">
        <v>259</v>
      </c>
      <c r="AC98" s="327">
        <v>1501003</v>
      </c>
    </row>
    <row r="99" spans="1:29">
      <c r="A99" s="541">
        <v>41000</v>
      </c>
      <c r="B99" s="552">
        <v>135674</v>
      </c>
      <c r="C99" s="142">
        <v>124416</v>
      </c>
      <c r="D99" s="142">
        <v>74714</v>
      </c>
      <c r="E99" s="142">
        <v>35261</v>
      </c>
      <c r="F99" s="142">
        <v>33281</v>
      </c>
      <c r="G99" s="142">
        <v>11777</v>
      </c>
      <c r="H99" s="142">
        <v>9476</v>
      </c>
      <c r="I99" s="142">
        <v>4700</v>
      </c>
      <c r="J99" s="142">
        <v>2636</v>
      </c>
      <c r="K99" s="142">
        <v>690</v>
      </c>
      <c r="L99" s="142">
        <v>168</v>
      </c>
      <c r="M99" s="142">
        <v>62</v>
      </c>
      <c r="N99" s="142">
        <v>76</v>
      </c>
      <c r="O99" s="322">
        <v>432931</v>
      </c>
      <c r="P99" s="326">
        <v>522620</v>
      </c>
      <c r="Q99" s="218">
        <v>406878</v>
      </c>
      <c r="R99" s="218">
        <v>230275</v>
      </c>
      <c r="S99" s="218">
        <v>103034</v>
      </c>
      <c r="T99" s="218">
        <v>120238</v>
      </c>
      <c r="U99" s="218">
        <v>39042</v>
      </c>
      <c r="V99" s="218">
        <v>31261</v>
      </c>
      <c r="W99" s="218">
        <v>16144</v>
      </c>
      <c r="X99" s="218">
        <v>9544</v>
      </c>
      <c r="Y99" s="218">
        <v>2469</v>
      </c>
      <c r="Z99" s="218">
        <v>568</v>
      </c>
      <c r="AA99" s="218">
        <v>208</v>
      </c>
      <c r="AB99" s="218">
        <v>245</v>
      </c>
      <c r="AC99" s="327">
        <v>1482526</v>
      </c>
    </row>
    <row r="100" spans="1:29">
      <c r="A100" s="541">
        <v>40969</v>
      </c>
      <c r="B100" s="552">
        <v>134484</v>
      </c>
      <c r="C100" s="142">
        <v>123718</v>
      </c>
      <c r="D100" s="142">
        <v>74165</v>
      </c>
      <c r="E100" s="142">
        <v>35062</v>
      </c>
      <c r="F100" s="142">
        <v>33105</v>
      </c>
      <c r="G100" s="142">
        <v>11683</v>
      </c>
      <c r="H100" s="142">
        <v>9462</v>
      </c>
      <c r="I100" s="142">
        <v>4682</v>
      </c>
      <c r="J100" s="142">
        <v>2606</v>
      </c>
      <c r="K100" s="142">
        <v>683</v>
      </c>
      <c r="L100" s="142">
        <v>160</v>
      </c>
      <c r="M100" s="142">
        <v>68</v>
      </c>
      <c r="N100" s="142">
        <v>71</v>
      </c>
      <c r="O100" s="322">
        <v>429949</v>
      </c>
      <c r="P100" s="326">
        <v>518502</v>
      </c>
      <c r="Q100" s="218">
        <v>404199</v>
      </c>
      <c r="R100" s="218">
        <v>227273</v>
      </c>
      <c r="S100" s="218">
        <v>101505</v>
      </c>
      <c r="T100" s="218">
        <v>118054</v>
      </c>
      <c r="U100" s="218">
        <v>38171</v>
      </c>
      <c r="V100" s="218">
        <v>30643</v>
      </c>
      <c r="W100" s="218">
        <v>15705</v>
      </c>
      <c r="X100" s="218">
        <v>9168</v>
      </c>
      <c r="Y100" s="218">
        <v>2370</v>
      </c>
      <c r="Z100" s="218">
        <v>536</v>
      </c>
      <c r="AA100" s="218">
        <v>208</v>
      </c>
      <c r="AB100" s="218">
        <v>237</v>
      </c>
      <c r="AC100" s="327">
        <v>1466571</v>
      </c>
    </row>
    <row r="101" spans="1:29">
      <c r="A101" s="541">
        <v>40940</v>
      </c>
      <c r="B101" s="552">
        <v>133315</v>
      </c>
      <c r="C101" s="142">
        <v>121386</v>
      </c>
      <c r="D101" s="142">
        <v>72784</v>
      </c>
      <c r="E101" s="142">
        <v>33841</v>
      </c>
      <c r="F101" s="142">
        <v>32512</v>
      </c>
      <c r="G101" s="142">
        <v>11326</v>
      </c>
      <c r="H101" s="142">
        <v>9376</v>
      </c>
      <c r="I101" s="142">
        <v>4501</v>
      </c>
      <c r="J101" s="142">
        <v>2554</v>
      </c>
      <c r="K101" s="142">
        <v>664</v>
      </c>
      <c r="L101" s="142">
        <v>160</v>
      </c>
      <c r="M101" s="142">
        <v>51</v>
      </c>
      <c r="N101" s="142">
        <v>63</v>
      </c>
      <c r="O101" s="322">
        <v>422533</v>
      </c>
      <c r="P101" s="326">
        <v>511787</v>
      </c>
      <c r="Q101" s="218">
        <v>397901</v>
      </c>
      <c r="R101" s="218">
        <v>223279</v>
      </c>
      <c r="S101" s="218">
        <v>98812</v>
      </c>
      <c r="T101" s="218">
        <v>115260</v>
      </c>
      <c r="U101" s="218">
        <v>36871</v>
      </c>
      <c r="V101" s="218">
        <v>29755</v>
      </c>
      <c r="W101" s="218">
        <v>14947</v>
      </c>
      <c r="X101" s="218">
        <v>8727</v>
      </c>
      <c r="Y101" s="218">
        <v>2244</v>
      </c>
      <c r="Z101" s="218">
        <v>512</v>
      </c>
      <c r="AA101" s="218">
        <v>180</v>
      </c>
      <c r="AB101" s="218">
        <v>222</v>
      </c>
      <c r="AC101" s="327">
        <v>1440497</v>
      </c>
    </row>
    <row r="102" spans="1:29">
      <c r="A102" s="541">
        <v>40909</v>
      </c>
      <c r="B102" s="552">
        <v>132296</v>
      </c>
      <c r="C102" s="142">
        <v>118492</v>
      </c>
      <c r="D102" s="142">
        <v>71213</v>
      </c>
      <c r="E102" s="142">
        <v>33385</v>
      </c>
      <c r="F102" s="142">
        <v>32424</v>
      </c>
      <c r="G102" s="142">
        <v>11177</v>
      </c>
      <c r="H102" s="142">
        <v>9373</v>
      </c>
      <c r="I102" s="142">
        <v>4512</v>
      </c>
      <c r="J102" s="142">
        <v>2572</v>
      </c>
      <c r="K102" s="142">
        <v>680</v>
      </c>
      <c r="L102" s="142">
        <v>165</v>
      </c>
      <c r="M102" s="142">
        <v>61</v>
      </c>
      <c r="N102" s="142">
        <v>71</v>
      </c>
      <c r="O102" s="322">
        <v>416421</v>
      </c>
      <c r="P102" s="326">
        <v>506791</v>
      </c>
      <c r="Q102" s="218">
        <v>392444</v>
      </c>
      <c r="R102" s="218">
        <v>220621</v>
      </c>
      <c r="S102" s="218">
        <v>97790</v>
      </c>
      <c r="T102" s="218">
        <v>115512</v>
      </c>
      <c r="U102" s="218">
        <v>36834</v>
      </c>
      <c r="V102" s="218">
        <v>30112</v>
      </c>
      <c r="W102" s="218">
        <v>15315</v>
      </c>
      <c r="X102" s="218">
        <v>8887</v>
      </c>
      <c r="Y102" s="218">
        <v>2306</v>
      </c>
      <c r="Z102" s="218">
        <v>546</v>
      </c>
      <c r="AA102" s="218">
        <v>196</v>
      </c>
      <c r="AB102" s="218">
        <v>236</v>
      </c>
      <c r="AC102" s="327">
        <v>1427590</v>
      </c>
    </row>
    <row r="103" spans="1:29">
      <c r="A103" s="541">
        <v>40878</v>
      </c>
      <c r="B103" s="552">
        <v>133523</v>
      </c>
      <c r="C103" s="142">
        <v>117460</v>
      </c>
      <c r="D103" s="142">
        <v>70506</v>
      </c>
      <c r="E103" s="142">
        <v>32860</v>
      </c>
      <c r="F103" s="142">
        <v>31858</v>
      </c>
      <c r="G103" s="142">
        <v>11080</v>
      </c>
      <c r="H103" s="142">
        <v>9289</v>
      </c>
      <c r="I103" s="142">
        <v>4512</v>
      </c>
      <c r="J103" s="142">
        <v>2614</v>
      </c>
      <c r="K103" s="142">
        <v>651</v>
      </c>
      <c r="L103" s="142">
        <v>165</v>
      </c>
      <c r="M103" s="142">
        <v>66</v>
      </c>
      <c r="N103" s="142">
        <v>72</v>
      </c>
      <c r="O103" s="322">
        <v>414656</v>
      </c>
      <c r="P103" s="326">
        <v>513454</v>
      </c>
      <c r="Q103" s="218">
        <v>393195</v>
      </c>
      <c r="R103" s="218">
        <v>220101</v>
      </c>
      <c r="S103" s="218">
        <v>97990</v>
      </c>
      <c r="T103" s="218">
        <v>115861</v>
      </c>
      <c r="U103" s="218">
        <v>37188</v>
      </c>
      <c r="V103" s="218">
        <v>30366</v>
      </c>
      <c r="W103" s="218">
        <v>15482</v>
      </c>
      <c r="X103" s="218">
        <v>8946</v>
      </c>
      <c r="Y103" s="218">
        <v>2304</v>
      </c>
      <c r="Z103" s="218">
        <v>561</v>
      </c>
      <c r="AA103" s="218">
        <v>201</v>
      </c>
      <c r="AB103" s="218">
        <v>230</v>
      </c>
      <c r="AC103" s="327">
        <v>1435879</v>
      </c>
    </row>
    <row r="104" spans="1:29">
      <c r="A104" s="541">
        <v>40848</v>
      </c>
      <c r="B104" s="552">
        <v>133414</v>
      </c>
      <c r="C104" s="142">
        <v>116623</v>
      </c>
      <c r="D104" s="142">
        <v>69724</v>
      </c>
      <c r="E104" s="142">
        <v>32185</v>
      </c>
      <c r="F104" s="142">
        <v>31445</v>
      </c>
      <c r="G104" s="142">
        <v>11004</v>
      </c>
      <c r="H104" s="142">
        <v>9121</v>
      </c>
      <c r="I104" s="142">
        <v>4398</v>
      </c>
      <c r="J104" s="142">
        <v>2540</v>
      </c>
      <c r="K104" s="142">
        <v>664</v>
      </c>
      <c r="L104" s="142">
        <v>154</v>
      </c>
      <c r="M104" s="142">
        <v>63</v>
      </c>
      <c r="N104" s="142">
        <v>75</v>
      </c>
      <c r="O104" s="322">
        <v>411410</v>
      </c>
      <c r="P104" s="326">
        <v>511967</v>
      </c>
      <c r="Q104" s="218">
        <v>390386</v>
      </c>
      <c r="R104" s="218">
        <v>217990</v>
      </c>
      <c r="S104" s="218">
        <v>96425</v>
      </c>
      <c r="T104" s="218">
        <v>114684</v>
      </c>
      <c r="U104" s="218">
        <v>36987</v>
      </c>
      <c r="V104" s="218">
        <v>30057</v>
      </c>
      <c r="W104" s="218">
        <v>15416</v>
      </c>
      <c r="X104" s="218">
        <v>8918</v>
      </c>
      <c r="Y104" s="218">
        <v>2351</v>
      </c>
      <c r="Z104" s="218">
        <v>541</v>
      </c>
      <c r="AA104" s="218">
        <v>201</v>
      </c>
      <c r="AB104" s="218">
        <v>238</v>
      </c>
      <c r="AC104" s="327">
        <v>1426161</v>
      </c>
    </row>
    <row r="105" spans="1:29">
      <c r="A105" s="541">
        <v>40817</v>
      </c>
      <c r="B105" s="552">
        <v>133141</v>
      </c>
      <c r="C105" s="142">
        <v>116125</v>
      </c>
      <c r="D105" s="142">
        <v>69215</v>
      </c>
      <c r="E105" s="142">
        <v>31960</v>
      </c>
      <c r="F105" s="142">
        <v>31457</v>
      </c>
      <c r="G105" s="142">
        <v>10926</v>
      </c>
      <c r="H105" s="142">
        <v>9223</v>
      </c>
      <c r="I105" s="142">
        <v>4430</v>
      </c>
      <c r="J105" s="142">
        <v>2511</v>
      </c>
      <c r="K105" s="142">
        <v>670</v>
      </c>
      <c r="L105" s="142">
        <v>166</v>
      </c>
      <c r="M105" s="142">
        <v>59</v>
      </c>
      <c r="N105" s="142">
        <v>76</v>
      </c>
      <c r="O105" s="322">
        <v>409959</v>
      </c>
      <c r="P105" s="326">
        <v>509978</v>
      </c>
      <c r="Q105" s="218">
        <v>390245</v>
      </c>
      <c r="R105" s="218">
        <v>217128</v>
      </c>
      <c r="S105" s="218">
        <v>96908</v>
      </c>
      <c r="T105" s="218">
        <v>115422</v>
      </c>
      <c r="U105" s="218">
        <v>37096</v>
      </c>
      <c r="V105" s="218">
        <v>30325</v>
      </c>
      <c r="W105" s="218">
        <v>15656</v>
      </c>
      <c r="X105" s="218">
        <v>9079</v>
      </c>
      <c r="Y105" s="218">
        <v>2415</v>
      </c>
      <c r="Z105" s="218">
        <v>560</v>
      </c>
      <c r="AA105" s="218">
        <v>200</v>
      </c>
      <c r="AB105" s="218">
        <v>237</v>
      </c>
      <c r="AC105" s="327">
        <v>1425249</v>
      </c>
    </row>
    <row r="106" spans="1:29">
      <c r="A106" s="541">
        <v>40787</v>
      </c>
      <c r="B106" s="552">
        <v>132395</v>
      </c>
      <c r="C106" s="142">
        <v>115093</v>
      </c>
      <c r="D106" s="142">
        <v>68472</v>
      </c>
      <c r="E106" s="142">
        <v>31695</v>
      </c>
      <c r="F106" s="142">
        <v>31031</v>
      </c>
      <c r="G106" s="142">
        <v>10813</v>
      </c>
      <c r="H106" s="142">
        <v>9062</v>
      </c>
      <c r="I106" s="142">
        <v>4339</v>
      </c>
      <c r="J106" s="142">
        <v>2559</v>
      </c>
      <c r="K106" s="142">
        <v>671</v>
      </c>
      <c r="L106" s="142">
        <v>161</v>
      </c>
      <c r="M106" s="142">
        <v>64</v>
      </c>
      <c r="N106" s="142">
        <v>79</v>
      </c>
      <c r="O106" s="322">
        <v>406434</v>
      </c>
      <c r="P106" s="326">
        <v>505250</v>
      </c>
      <c r="Q106" s="218">
        <v>387142</v>
      </c>
      <c r="R106" s="218">
        <v>215919</v>
      </c>
      <c r="S106" s="218">
        <v>96417</v>
      </c>
      <c r="T106" s="218">
        <v>114248</v>
      </c>
      <c r="U106" s="218">
        <v>36479</v>
      </c>
      <c r="V106" s="218">
        <v>30003</v>
      </c>
      <c r="W106" s="218">
        <v>15544</v>
      </c>
      <c r="X106" s="218">
        <v>9180</v>
      </c>
      <c r="Y106" s="218">
        <v>2447</v>
      </c>
      <c r="Z106" s="218">
        <v>579</v>
      </c>
      <c r="AA106" s="218">
        <v>211</v>
      </c>
      <c r="AB106" s="218">
        <v>247</v>
      </c>
      <c r="AC106" s="327">
        <v>1413666</v>
      </c>
    </row>
    <row r="107" spans="1:29">
      <c r="A107" s="541">
        <v>40756</v>
      </c>
      <c r="B107" s="552">
        <v>132034</v>
      </c>
      <c r="C107" s="142">
        <v>114294</v>
      </c>
      <c r="D107" s="142">
        <v>67591</v>
      </c>
      <c r="E107" s="142">
        <v>31226</v>
      </c>
      <c r="F107" s="142">
        <v>30402</v>
      </c>
      <c r="G107" s="142">
        <v>10756</v>
      </c>
      <c r="H107" s="142">
        <v>8935</v>
      </c>
      <c r="I107" s="142">
        <v>4283</v>
      </c>
      <c r="J107" s="142">
        <v>2495</v>
      </c>
      <c r="K107" s="142">
        <v>668</v>
      </c>
      <c r="L107" s="142">
        <v>160</v>
      </c>
      <c r="M107" s="142">
        <v>62</v>
      </c>
      <c r="N107" s="142">
        <v>77</v>
      </c>
      <c r="O107" s="322">
        <v>402983</v>
      </c>
      <c r="P107" s="326">
        <v>499793</v>
      </c>
      <c r="Q107" s="218">
        <v>382990</v>
      </c>
      <c r="R107" s="218">
        <v>212054</v>
      </c>
      <c r="S107" s="218">
        <v>94694</v>
      </c>
      <c r="T107" s="218">
        <v>112280</v>
      </c>
      <c r="U107" s="218">
        <v>35774</v>
      </c>
      <c r="V107" s="218">
        <v>29325</v>
      </c>
      <c r="W107" s="218">
        <v>15156</v>
      </c>
      <c r="X107" s="218">
        <v>9032</v>
      </c>
      <c r="Y107" s="218">
        <v>2407</v>
      </c>
      <c r="Z107" s="218">
        <v>571</v>
      </c>
      <c r="AA107" s="218">
        <v>215</v>
      </c>
      <c r="AB107" s="218">
        <v>245</v>
      </c>
      <c r="AC107" s="327">
        <v>1394536</v>
      </c>
    </row>
    <row r="108" spans="1:29">
      <c r="A108" s="541">
        <v>40725</v>
      </c>
      <c r="B108" s="552">
        <v>131410</v>
      </c>
      <c r="C108" s="142">
        <v>113670</v>
      </c>
      <c r="D108" s="142">
        <v>67440</v>
      </c>
      <c r="E108" s="142">
        <v>31221</v>
      </c>
      <c r="F108" s="142">
        <v>30531</v>
      </c>
      <c r="G108" s="142">
        <v>10790</v>
      </c>
      <c r="H108" s="142">
        <v>8978</v>
      </c>
      <c r="I108" s="142">
        <v>4352</v>
      </c>
      <c r="J108" s="142">
        <v>2567</v>
      </c>
      <c r="K108" s="142">
        <v>676</v>
      </c>
      <c r="L108" s="142">
        <v>169</v>
      </c>
      <c r="M108" s="142">
        <v>63</v>
      </c>
      <c r="N108" s="142">
        <v>78</v>
      </c>
      <c r="O108" s="322">
        <v>401945</v>
      </c>
      <c r="P108" s="326">
        <v>497196</v>
      </c>
      <c r="Q108" s="218">
        <v>380778</v>
      </c>
      <c r="R108" s="218">
        <v>212193</v>
      </c>
      <c r="S108" s="218">
        <v>95022</v>
      </c>
      <c r="T108" s="218">
        <v>112639</v>
      </c>
      <c r="U108" s="218">
        <v>36012</v>
      </c>
      <c r="V108" s="218">
        <v>29817</v>
      </c>
      <c r="W108" s="218">
        <v>15668</v>
      </c>
      <c r="X108" s="218">
        <v>9439</v>
      </c>
      <c r="Y108" s="218">
        <v>2542</v>
      </c>
      <c r="Z108" s="218">
        <v>594</v>
      </c>
      <c r="AA108" s="218">
        <v>233</v>
      </c>
      <c r="AB108" s="218">
        <v>263</v>
      </c>
      <c r="AC108" s="327">
        <v>1392396</v>
      </c>
    </row>
    <row r="109" spans="1:29">
      <c r="A109" s="541">
        <v>40695</v>
      </c>
      <c r="B109" s="552">
        <v>131465</v>
      </c>
      <c r="C109" s="142">
        <v>113335</v>
      </c>
      <c r="D109" s="142">
        <v>67024</v>
      </c>
      <c r="E109" s="142">
        <v>30973</v>
      </c>
      <c r="F109" s="142">
        <v>30389</v>
      </c>
      <c r="G109" s="142">
        <v>10644</v>
      </c>
      <c r="H109" s="142">
        <v>8923</v>
      </c>
      <c r="I109" s="142">
        <v>4274</v>
      </c>
      <c r="J109" s="142">
        <v>2520</v>
      </c>
      <c r="K109" s="142">
        <v>650</v>
      </c>
      <c r="L109" s="142">
        <v>138</v>
      </c>
      <c r="M109" s="142">
        <v>56</v>
      </c>
      <c r="N109" s="142">
        <v>82</v>
      </c>
      <c r="O109" s="322">
        <v>400473</v>
      </c>
      <c r="P109" s="326">
        <v>499587</v>
      </c>
      <c r="Q109" s="218">
        <v>378246</v>
      </c>
      <c r="R109" s="218">
        <v>210193</v>
      </c>
      <c r="S109" s="218">
        <v>93370</v>
      </c>
      <c r="T109" s="218">
        <v>110943</v>
      </c>
      <c r="U109" s="218">
        <v>35347</v>
      </c>
      <c r="V109" s="218">
        <v>29291</v>
      </c>
      <c r="W109" s="218">
        <v>15066</v>
      </c>
      <c r="X109" s="218">
        <v>9162</v>
      </c>
      <c r="Y109" s="218">
        <v>2435</v>
      </c>
      <c r="Z109" s="218">
        <v>521</v>
      </c>
      <c r="AA109" s="218">
        <v>205</v>
      </c>
      <c r="AB109" s="218">
        <v>236</v>
      </c>
      <c r="AC109" s="327">
        <v>1384602</v>
      </c>
    </row>
    <row r="110" spans="1:29">
      <c r="A110" s="541">
        <v>40664</v>
      </c>
      <c r="B110" s="552">
        <v>131089</v>
      </c>
      <c r="C110" s="142">
        <v>112298</v>
      </c>
      <c r="D110" s="142">
        <v>66274</v>
      </c>
      <c r="E110" s="142">
        <v>30423</v>
      </c>
      <c r="F110" s="142">
        <v>29953</v>
      </c>
      <c r="G110" s="142">
        <v>10562</v>
      </c>
      <c r="H110" s="142">
        <v>8806</v>
      </c>
      <c r="I110" s="142">
        <v>4191</v>
      </c>
      <c r="J110" s="142">
        <v>2492</v>
      </c>
      <c r="K110" s="142">
        <v>652</v>
      </c>
      <c r="L110" s="142">
        <v>133</v>
      </c>
      <c r="M110" s="142">
        <v>59</v>
      </c>
      <c r="N110" s="142">
        <v>79</v>
      </c>
      <c r="O110" s="322">
        <v>397011</v>
      </c>
      <c r="P110" s="326">
        <v>496870</v>
      </c>
      <c r="Q110" s="218">
        <v>373113</v>
      </c>
      <c r="R110" s="218">
        <v>206179</v>
      </c>
      <c r="S110" s="218">
        <v>91292</v>
      </c>
      <c r="T110" s="218">
        <v>107918</v>
      </c>
      <c r="U110" s="218">
        <v>34582</v>
      </c>
      <c r="V110" s="218">
        <v>28588</v>
      </c>
      <c r="W110" s="218">
        <v>14730</v>
      </c>
      <c r="X110" s="218">
        <v>8873</v>
      </c>
      <c r="Y110" s="218">
        <v>2344</v>
      </c>
      <c r="Z110" s="218">
        <v>517</v>
      </c>
      <c r="AA110" s="218">
        <v>201</v>
      </c>
      <c r="AB110" s="218">
        <v>230</v>
      </c>
      <c r="AC110" s="327">
        <v>1365437</v>
      </c>
    </row>
    <row r="111" spans="1:29">
      <c r="A111" s="541">
        <v>40634</v>
      </c>
      <c r="B111" s="552">
        <v>130452</v>
      </c>
      <c r="C111" s="142">
        <v>111524</v>
      </c>
      <c r="D111" s="142">
        <v>65293</v>
      </c>
      <c r="E111" s="142">
        <v>29942</v>
      </c>
      <c r="F111" s="142">
        <v>29463</v>
      </c>
      <c r="G111" s="142">
        <v>10445</v>
      </c>
      <c r="H111" s="142">
        <v>8714</v>
      </c>
      <c r="I111" s="142">
        <v>4172</v>
      </c>
      <c r="J111" s="142">
        <v>2449</v>
      </c>
      <c r="K111" s="142">
        <v>658</v>
      </c>
      <c r="L111" s="142">
        <v>134</v>
      </c>
      <c r="M111" s="142">
        <v>78</v>
      </c>
      <c r="N111" s="142">
        <v>59</v>
      </c>
      <c r="O111" s="322">
        <v>393383</v>
      </c>
      <c r="P111" s="326">
        <v>492508</v>
      </c>
      <c r="Q111" s="218">
        <v>368077</v>
      </c>
      <c r="R111" s="218">
        <v>202007</v>
      </c>
      <c r="S111" s="218">
        <v>88947</v>
      </c>
      <c r="T111" s="218">
        <v>105266</v>
      </c>
      <c r="U111" s="218">
        <v>33837</v>
      </c>
      <c r="V111" s="218">
        <v>27795</v>
      </c>
      <c r="W111" s="218">
        <v>14334</v>
      </c>
      <c r="X111" s="218">
        <v>8568</v>
      </c>
      <c r="Y111" s="218">
        <v>2291</v>
      </c>
      <c r="Z111" s="218">
        <v>494</v>
      </c>
      <c r="AA111" s="218">
        <v>231</v>
      </c>
      <c r="AB111" s="218">
        <v>190</v>
      </c>
      <c r="AC111" s="327">
        <v>1344545</v>
      </c>
    </row>
    <row r="112" spans="1:29">
      <c r="A112" s="541">
        <v>40603</v>
      </c>
      <c r="B112" s="552">
        <v>129247</v>
      </c>
      <c r="C112" s="142">
        <v>110780</v>
      </c>
      <c r="D112" s="142">
        <v>64438</v>
      </c>
      <c r="E112" s="142">
        <v>29344</v>
      </c>
      <c r="F112" s="142">
        <v>28929</v>
      </c>
      <c r="G112" s="142">
        <v>10248</v>
      </c>
      <c r="H112" s="142">
        <v>8506</v>
      </c>
      <c r="I112" s="142">
        <v>4047</v>
      </c>
      <c r="J112" s="142">
        <v>2408</v>
      </c>
      <c r="K112" s="142">
        <v>642</v>
      </c>
      <c r="L112" s="142">
        <v>139</v>
      </c>
      <c r="M112" s="142">
        <v>50</v>
      </c>
      <c r="N112" s="142">
        <v>75</v>
      </c>
      <c r="O112" s="322">
        <v>388853</v>
      </c>
      <c r="P112" s="326">
        <v>487107</v>
      </c>
      <c r="Q112" s="218">
        <v>363919</v>
      </c>
      <c r="R112" s="218">
        <v>198692</v>
      </c>
      <c r="S112" s="218">
        <v>87045</v>
      </c>
      <c r="T112" s="218">
        <v>102774</v>
      </c>
      <c r="U112" s="218">
        <v>32744</v>
      </c>
      <c r="V112" s="218">
        <v>27046</v>
      </c>
      <c r="W112" s="218">
        <v>13730</v>
      </c>
      <c r="X112" s="218">
        <v>8310</v>
      </c>
      <c r="Y112" s="218">
        <v>2207</v>
      </c>
      <c r="Z112" s="218">
        <v>493</v>
      </c>
      <c r="AA112" s="218">
        <v>176</v>
      </c>
      <c r="AB112" s="218">
        <v>219</v>
      </c>
      <c r="AC112" s="327">
        <v>1324462</v>
      </c>
    </row>
    <row r="113" spans="1:29">
      <c r="A113" s="541">
        <v>40575</v>
      </c>
      <c r="B113" s="552">
        <v>128055</v>
      </c>
      <c r="C113" s="142">
        <v>109764</v>
      </c>
      <c r="D113" s="142">
        <v>63852</v>
      </c>
      <c r="E113" s="142">
        <v>29299</v>
      </c>
      <c r="F113" s="142">
        <v>28876</v>
      </c>
      <c r="G113" s="142">
        <v>10211</v>
      </c>
      <c r="H113" s="142">
        <v>8564</v>
      </c>
      <c r="I113" s="142">
        <v>4026</v>
      </c>
      <c r="J113" s="142">
        <v>2386</v>
      </c>
      <c r="K113" s="142">
        <v>626</v>
      </c>
      <c r="L113" s="142">
        <v>144</v>
      </c>
      <c r="M113" s="142">
        <v>35</v>
      </c>
      <c r="N113" s="142">
        <v>95</v>
      </c>
      <c r="O113" s="322">
        <v>385933</v>
      </c>
      <c r="P113" s="326">
        <v>482355</v>
      </c>
      <c r="Q113" s="218">
        <v>362056</v>
      </c>
      <c r="R113" s="218">
        <v>197624</v>
      </c>
      <c r="S113" s="218">
        <v>86962</v>
      </c>
      <c r="T113" s="218">
        <v>102695</v>
      </c>
      <c r="U113" s="218">
        <v>32752</v>
      </c>
      <c r="V113" s="218">
        <v>27182</v>
      </c>
      <c r="W113" s="218">
        <v>13838</v>
      </c>
      <c r="X113" s="218">
        <v>8234</v>
      </c>
      <c r="Y113" s="218">
        <v>2196</v>
      </c>
      <c r="Z113" s="218">
        <v>502</v>
      </c>
      <c r="AA113" s="218">
        <v>180</v>
      </c>
      <c r="AB113" s="218">
        <v>219</v>
      </c>
      <c r="AC113" s="327">
        <v>1316795</v>
      </c>
    </row>
    <row r="114" spans="1:29">
      <c r="A114" s="541">
        <v>40544</v>
      </c>
      <c r="B114" s="552">
        <v>127970</v>
      </c>
      <c r="C114" s="142">
        <v>109342</v>
      </c>
      <c r="D114" s="142">
        <v>63672</v>
      </c>
      <c r="E114" s="142">
        <v>29244</v>
      </c>
      <c r="F114" s="142">
        <v>28634</v>
      </c>
      <c r="G114" s="142">
        <v>10182</v>
      </c>
      <c r="H114" s="142">
        <v>8495</v>
      </c>
      <c r="I114" s="142">
        <v>3954</v>
      </c>
      <c r="J114" s="142">
        <v>2408</v>
      </c>
      <c r="K114" s="142">
        <v>630</v>
      </c>
      <c r="L114" s="142">
        <v>139</v>
      </c>
      <c r="M114" s="142">
        <v>58</v>
      </c>
      <c r="N114" s="142">
        <v>74</v>
      </c>
      <c r="O114" s="322">
        <v>384802</v>
      </c>
      <c r="P114" s="326">
        <v>485687</v>
      </c>
      <c r="Q114" s="218">
        <v>363992</v>
      </c>
      <c r="R114" s="218">
        <v>199119</v>
      </c>
      <c r="S114" s="218">
        <v>88005</v>
      </c>
      <c r="T114" s="218">
        <v>103188</v>
      </c>
      <c r="U114" s="218">
        <v>33230</v>
      </c>
      <c r="V114" s="218">
        <v>27182</v>
      </c>
      <c r="W114" s="218">
        <v>13956</v>
      </c>
      <c r="X114" s="218">
        <v>8311</v>
      </c>
      <c r="Y114" s="218">
        <v>2173</v>
      </c>
      <c r="Z114" s="218">
        <v>497</v>
      </c>
      <c r="AA114" s="218">
        <v>189</v>
      </c>
      <c r="AB114" s="218">
        <v>220</v>
      </c>
      <c r="AC114" s="327">
        <v>1325749</v>
      </c>
    </row>
    <row r="115" spans="1:29">
      <c r="A115" s="541">
        <v>40513</v>
      </c>
      <c r="B115" s="552">
        <v>124975</v>
      </c>
      <c r="C115" s="142">
        <v>107079</v>
      </c>
      <c r="D115" s="142">
        <v>62451</v>
      </c>
      <c r="E115" s="142">
        <v>28844</v>
      </c>
      <c r="F115" s="142">
        <v>28066</v>
      </c>
      <c r="G115" s="142">
        <v>10016</v>
      </c>
      <c r="H115" s="142">
        <v>8252</v>
      </c>
      <c r="I115" s="142">
        <v>3905</v>
      </c>
      <c r="J115" s="142">
        <v>2348</v>
      </c>
      <c r="K115" s="142">
        <v>617</v>
      </c>
      <c r="L115" s="142">
        <v>137</v>
      </c>
      <c r="M115" s="142">
        <v>56</v>
      </c>
      <c r="N115" s="142">
        <v>75</v>
      </c>
      <c r="O115" s="322">
        <v>376821</v>
      </c>
      <c r="P115" s="326">
        <v>476217</v>
      </c>
      <c r="Q115" s="218">
        <v>358085</v>
      </c>
      <c r="R115" s="218">
        <v>196007</v>
      </c>
      <c r="S115" s="218">
        <v>86582</v>
      </c>
      <c r="T115" s="218">
        <v>101256</v>
      </c>
      <c r="U115" s="218">
        <v>32665</v>
      </c>
      <c r="V115" s="218">
        <v>26613</v>
      </c>
      <c r="W115" s="218">
        <v>13759</v>
      </c>
      <c r="X115" s="218">
        <v>8282</v>
      </c>
      <c r="Y115" s="218">
        <v>2160</v>
      </c>
      <c r="Z115" s="218">
        <v>510</v>
      </c>
      <c r="AA115" s="218">
        <v>183</v>
      </c>
      <c r="AB115" s="218">
        <v>222</v>
      </c>
      <c r="AC115" s="327">
        <v>1302541</v>
      </c>
    </row>
    <row r="116" spans="1:29">
      <c r="A116" s="541">
        <v>40483</v>
      </c>
      <c r="B116" s="552">
        <v>122717</v>
      </c>
      <c r="C116" s="142">
        <v>106285</v>
      </c>
      <c r="D116" s="142">
        <v>62474</v>
      </c>
      <c r="E116" s="142">
        <v>28616</v>
      </c>
      <c r="F116" s="142">
        <v>27982</v>
      </c>
      <c r="G116" s="142">
        <v>9952</v>
      </c>
      <c r="H116" s="142">
        <v>8443</v>
      </c>
      <c r="I116" s="142">
        <v>4008</v>
      </c>
      <c r="J116" s="142">
        <v>2404</v>
      </c>
      <c r="K116" s="142">
        <v>630</v>
      </c>
      <c r="L116" s="142">
        <v>145</v>
      </c>
      <c r="M116" s="142">
        <v>53</v>
      </c>
      <c r="N116" s="142">
        <v>79</v>
      </c>
      <c r="O116" s="322">
        <v>373788</v>
      </c>
      <c r="P116" s="326">
        <v>470549</v>
      </c>
      <c r="Q116" s="218">
        <v>357927</v>
      </c>
      <c r="R116" s="218">
        <v>196384</v>
      </c>
      <c r="S116" s="218">
        <v>86738</v>
      </c>
      <c r="T116" s="218">
        <v>101698</v>
      </c>
      <c r="U116" s="218">
        <v>32723</v>
      </c>
      <c r="V116" s="218">
        <v>26912</v>
      </c>
      <c r="W116" s="218">
        <v>13906</v>
      </c>
      <c r="X116" s="218">
        <v>8429</v>
      </c>
      <c r="Y116" s="218">
        <v>2232</v>
      </c>
      <c r="Z116" s="218">
        <v>522</v>
      </c>
      <c r="AA116" s="218">
        <v>181</v>
      </c>
      <c r="AB116" s="218">
        <v>231</v>
      </c>
      <c r="AC116" s="327">
        <v>1298432</v>
      </c>
    </row>
    <row r="117" spans="1:29">
      <c r="A117" s="541">
        <v>40452</v>
      </c>
      <c r="B117" s="552">
        <v>122862</v>
      </c>
      <c r="C117" s="142">
        <v>105203</v>
      </c>
      <c r="D117" s="142">
        <v>61369</v>
      </c>
      <c r="E117" s="142">
        <v>28064</v>
      </c>
      <c r="F117" s="142">
        <v>27684</v>
      </c>
      <c r="G117" s="142">
        <v>9875</v>
      </c>
      <c r="H117" s="142">
        <v>8192</v>
      </c>
      <c r="I117" s="142">
        <v>3952</v>
      </c>
      <c r="J117" s="142">
        <v>2353</v>
      </c>
      <c r="K117" s="142">
        <v>615</v>
      </c>
      <c r="L117" s="142">
        <v>151</v>
      </c>
      <c r="M117" s="142">
        <v>53</v>
      </c>
      <c r="N117" s="142">
        <v>76</v>
      </c>
      <c r="O117" s="322">
        <v>370449</v>
      </c>
      <c r="P117" s="326">
        <v>466376</v>
      </c>
      <c r="Q117" s="218">
        <v>354499</v>
      </c>
      <c r="R117" s="218">
        <v>193832</v>
      </c>
      <c r="S117" s="218">
        <v>85731</v>
      </c>
      <c r="T117" s="218">
        <v>100079</v>
      </c>
      <c r="U117" s="218">
        <v>32209</v>
      </c>
      <c r="V117" s="218">
        <v>26438</v>
      </c>
      <c r="W117" s="218">
        <v>13776</v>
      </c>
      <c r="X117" s="218">
        <v>8473</v>
      </c>
      <c r="Y117" s="218">
        <v>2271</v>
      </c>
      <c r="Z117" s="218">
        <v>551</v>
      </c>
      <c r="AA117" s="218">
        <v>194</v>
      </c>
      <c r="AB117" s="218">
        <v>226</v>
      </c>
      <c r="AC117" s="327">
        <v>1284655</v>
      </c>
    </row>
    <row r="118" spans="1:29">
      <c r="A118" s="541">
        <v>40422</v>
      </c>
      <c r="B118" s="552">
        <v>122427</v>
      </c>
      <c r="C118" s="142">
        <v>104645</v>
      </c>
      <c r="D118" s="142">
        <v>61064</v>
      </c>
      <c r="E118" s="142">
        <v>27898</v>
      </c>
      <c r="F118" s="142">
        <v>27311</v>
      </c>
      <c r="G118" s="142">
        <v>9862</v>
      </c>
      <c r="H118" s="142">
        <v>8172</v>
      </c>
      <c r="I118" s="142">
        <v>3890</v>
      </c>
      <c r="J118" s="142">
        <v>2380</v>
      </c>
      <c r="K118" s="142">
        <v>621</v>
      </c>
      <c r="L118" s="142">
        <v>160</v>
      </c>
      <c r="M118" s="142">
        <v>57</v>
      </c>
      <c r="N118" s="142">
        <v>75</v>
      </c>
      <c r="O118" s="322">
        <v>368562</v>
      </c>
      <c r="P118" s="326">
        <v>462637</v>
      </c>
      <c r="Q118" s="218">
        <v>351114</v>
      </c>
      <c r="R118" s="218">
        <v>191369</v>
      </c>
      <c r="S118" s="218">
        <v>84915</v>
      </c>
      <c r="T118" s="218">
        <v>98986</v>
      </c>
      <c r="U118" s="218">
        <v>32245</v>
      </c>
      <c r="V118" s="218">
        <v>26205</v>
      </c>
      <c r="W118" s="218">
        <v>13711</v>
      </c>
      <c r="X118" s="218">
        <v>8473</v>
      </c>
      <c r="Y118" s="218">
        <v>2295</v>
      </c>
      <c r="Z118" s="218">
        <v>564</v>
      </c>
      <c r="AA118" s="218">
        <v>195</v>
      </c>
      <c r="AB118" s="218">
        <v>238</v>
      </c>
      <c r="AC118" s="327">
        <v>1272947</v>
      </c>
    </row>
    <row r="119" spans="1:29">
      <c r="A119" s="541">
        <v>40391</v>
      </c>
      <c r="B119" s="552">
        <v>121673</v>
      </c>
      <c r="C119" s="142">
        <v>104588</v>
      </c>
      <c r="D119" s="142">
        <v>61165</v>
      </c>
      <c r="E119" s="142">
        <v>27956</v>
      </c>
      <c r="F119" s="142">
        <v>27178</v>
      </c>
      <c r="G119" s="142">
        <v>9765</v>
      </c>
      <c r="H119" s="142">
        <v>8038</v>
      </c>
      <c r="I119" s="142">
        <v>3837</v>
      </c>
      <c r="J119" s="142">
        <v>2351</v>
      </c>
      <c r="K119" s="142">
        <v>592</v>
      </c>
      <c r="L119" s="142">
        <v>154</v>
      </c>
      <c r="M119" s="142">
        <v>120</v>
      </c>
      <c r="N119" s="142">
        <v>10</v>
      </c>
      <c r="O119" s="322">
        <v>367427</v>
      </c>
      <c r="P119" s="326">
        <v>460349</v>
      </c>
      <c r="Q119" s="218">
        <v>349494</v>
      </c>
      <c r="R119" s="218">
        <v>191118</v>
      </c>
      <c r="S119" s="218">
        <v>84589</v>
      </c>
      <c r="T119" s="218">
        <v>98292</v>
      </c>
      <c r="U119" s="218">
        <v>32010</v>
      </c>
      <c r="V119" s="218">
        <v>26114</v>
      </c>
      <c r="W119" s="218">
        <v>13623</v>
      </c>
      <c r="X119" s="218">
        <v>8512</v>
      </c>
      <c r="Y119" s="218">
        <v>2330</v>
      </c>
      <c r="Z119" s="218">
        <v>589</v>
      </c>
      <c r="AA119" s="218">
        <v>259</v>
      </c>
      <c r="AB119" s="218">
        <v>190</v>
      </c>
      <c r="AC119" s="327">
        <v>1267469</v>
      </c>
    </row>
    <row r="120" spans="1:29">
      <c r="A120" s="541">
        <v>40360</v>
      </c>
      <c r="B120" s="552">
        <v>121577</v>
      </c>
      <c r="C120" s="142">
        <v>104883</v>
      </c>
      <c r="D120" s="142">
        <v>60905</v>
      </c>
      <c r="E120" s="142">
        <v>28248</v>
      </c>
      <c r="F120" s="142">
        <v>27337</v>
      </c>
      <c r="G120" s="142">
        <v>9750</v>
      </c>
      <c r="H120" s="142">
        <v>7987</v>
      </c>
      <c r="I120" s="142">
        <v>3802</v>
      </c>
      <c r="J120" s="142">
        <v>2296</v>
      </c>
      <c r="K120" s="142">
        <v>573</v>
      </c>
      <c r="L120" s="142">
        <v>139</v>
      </c>
      <c r="M120" s="142">
        <v>47</v>
      </c>
      <c r="N120" s="142">
        <v>64</v>
      </c>
      <c r="O120" s="322">
        <v>367608</v>
      </c>
      <c r="P120" s="326">
        <v>461219</v>
      </c>
      <c r="Q120" s="218">
        <v>350496</v>
      </c>
      <c r="R120" s="218">
        <v>190835</v>
      </c>
      <c r="S120" s="218">
        <v>84714</v>
      </c>
      <c r="T120" s="218">
        <v>97779</v>
      </c>
      <c r="U120" s="218">
        <v>31704</v>
      </c>
      <c r="V120" s="218">
        <v>25828</v>
      </c>
      <c r="W120" s="218">
        <v>13321</v>
      </c>
      <c r="X120" s="218">
        <v>8267</v>
      </c>
      <c r="Y120" s="218">
        <v>2233</v>
      </c>
      <c r="Z120" s="218">
        <v>530</v>
      </c>
      <c r="AA120" s="218">
        <v>178</v>
      </c>
      <c r="AB120" s="218">
        <v>212</v>
      </c>
      <c r="AC120" s="327">
        <v>1267316</v>
      </c>
    </row>
    <row r="121" spans="1:29">
      <c r="A121" s="541">
        <v>40330</v>
      </c>
      <c r="B121" s="552">
        <v>121034</v>
      </c>
      <c r="C121" s="142">
        <v>105401</v>
      </c>
      <c r="D121" s="142">
        <v>60044</v>
      </c>
      <c r="E121" s="142">
        <v>27591</v>
      </c>
      <c r="F121" s="142">
        <v>26641</v>
      </c>
      <c r="G121" s="142">
        <v>9585</v>
      </c>
      <c r="H121" s="142">
        <v>7813</v>
      </c>
      <c r="I121" s="142">
        <v>3774</v>
      </c>
      <c r="J121" s="142">
        <v>2208</v>
      </c>
      <c r="K121" s="142">
        <v>587</v>
      </c>
      <c r="L121" s="142">
        <v>141</v>
      </c>
      <c r="M121" s="142">
        <v>44</v>
      </c>
      <c r="N121" s="142">
        <v>73</v>
      </c>
      <c r="O121" s="322">
        <v>364936</v>
      </c>
      <c r="P121" s="326">
        <v>458848</v>
      </c>
      <c r="Q121" s="218">
        <v>349465</v>
      </c>
      <c r="R121" s="218">
        <v>186802</v>
      </c>
      <c r="S121" s="218">
        <v>82694</v>
      </c>
      <c r="T121" s="218">
        <v>95555</v>
      </c>
      <c r="U121" s="218">
        <v>31065</v>
      </c>
      <c r="V121" s="218">
        <v>25432</v>
      </c>
      <c r="W121" s="218">
        <v>13198</v>
      </c>
      <c r="X121" s="218">
        <v>8093</v>
      </c>
      <c r="Y121" s="218">
        <v>2150</v>
      </c>
      <c r="Z121" s="218">
        <v>513</v>
      </c>
      <c r="AA121" s="218">
        <v>158</v>
      </c>
      <c r="AB121" s="218">
        <v>215</v>
      </c>
      <c r="AC121" s="327">
        <v>1254188</v>
      </c>
    </row>
    <row r="122" spans="1:29">
      <c r="A122" s="541">
        <v>40299</v>
      </c>
      <c r="B122" s="552">
        <v>120488</v>
      </c>
      <c r="C122" s="142">
        <v>104318</v>
      </c>
      <c r="D122" s="142">
        <v>59432</v>
      </c>
      <c r="E122" s="142">
        <v>27185</v>
      </c>
      <c r="F122" s="142">
        <v>26447</v>
      </c>
      <c r="G122" s="142">
        <v>9538</v>
      </c>
      <c r="H122" s="142">
        <v>7721</v>
      </c>
      <c r="I122" s="142">
        <v>3720</v>
      </c>
      <c r="J122" s="142">
        <v>2162</v>
      </c>
      <c r="K122" s="142">
        <v>573</v>
      </c>
      <c r="L122" s="142">
        <v>126</v>
      </c>
      <c r="M122" s="142">
        <v>47</v>
      </c>
      <c r="N122" s="142">
        <v>67</v>
      </c>
      <c r="O122" s="322">
        <v>361824</v>
      </c>
      <c r="P122" s="326">
        <v>455326</v>
      </c>
      <c r="Q122" s="218">
        <v>344010</v>
      </c>
      <c r="R122" s="218">
        <v>183614</v>
      </c>
      <c r="S122" s="218">
        <v>80837</v>
      </c>
      <c r="T122" s="218">
        <v>93918</v>
      </c>
      <c r="U122" s="218">
        <v>30462</v>
      </c>
      <c r="V122" s="218">
        <v>24733</v>
      </c>
      <c r="W122" s="218">
        <v>12971</v>
      </c>
      <c r="X122" s="218">
        <v>7734</v>
      </c>
      <c r="Y122" s="218">
        <v>2009</v>
      </c>
      <c r="Z122" s="218">
        <v>488</v>
      </c>
      <c r="AA122" s="218">
        <v>158</v>
      </c>
      <c r="AB122" s="218">
        <v>209</v>
      </c>
      <c r="AC122" s="327">
        <v>1236469</v>
      </c>
    </row>
    <row r="123" spans="1:29" ht="15" thickBot="1">
      <c r="A123" s="542">
        <v>40269</v>
      </c>
      <c r="B123" s="553">
        <v>118201</v>
      </c>
      <c r="C123" s="148">
        <v>102966</v>
      </c>
      <c r="D123" s="148">
        <v>59678</v>
      </c>
      <c r="E123" s="148">
        <v>27327</v>
      </c>
      <c r="F123" s="148">
        <v>26746</v>
      </c>
      <c r="G123" s="148">
        <v>9482</v>
      </c>
      <c r="H123" s="148">
        <v>7722</v>
      </c>
      <c r="I123" s="148">
        <v>3721</v>
      </c>
      <c r="J123" s="148">
        <v>2131</v>
      </c>
      <c r="K123" s="148">
        <v>579</v>
      </c>
      <c r="L123" s="148">
        <v>115</v>
      </c>
      <c r="M123" s="148">
        <v>55</v>
      </c>
      <c r="N123" s="148">
        <v>65</v>
      </c>
      <c r="O123" s="323">
        <v>358788</v>
      </c>
      <c r="P123" s="328">
        <v>449294</v>
      </c>
      <c r="Q123" s="225">
        <v>336646</v>
      </c>
      <c r="R123" s="225">
        <v>182468</v>
      </c>
      <c r="S123" s="225">
        <v>80236</v>
      </c>
      <c r="T123" s="225">
        <v>93192</v>
      </c>
      <c r="U123" s="225">
        <v>29993</v>
      </c>
      <c r="V123" s="225">
        <v>24359</v>
      </c>
      <c r="W123" s="225">
        <v>12713</v>
      </c>
      <c r="X123" s="225">
        <v>7526</v>
      </c>
      <c r="Y123" s="225">
        <v>1996</v>
      </c>
      <c r="Z123" s="225">
        <v>459</v>
      </c>
      <c r="AA123" s="225">
        <v>163</v>
      </c>
      <c r="AB123" s="225">
        <v>209</v>
      </c>
      <c r="AC123" s="329">
        <v>1219254</v>
      </c>
    </row>
    <row r="125" spans="1:29">
      <c r="B125" s="836" t="s">
        <v>213</v>
      </c>
      <c r="C125" s="836"/>
      <c r="D125" s="836"/>
      <c r="E125" s="836"/>
      <c r="F125" s="836"/>
      <c r="G125" s="836"/>
      <c r="H125" s="836"/>
      <c r="I125" s="836"/>
      <c r="J125" s="836"/>
      <c r="K125" s="836"/>
    </row>
  </sheetData>
  <mergeCells count="9">
    <mergeCell ref="A2:A5"/>
    <mergeCell ref="B125:K125"/>
    <mergeCell ref="B2:O2"/>
    <mergeCell ref="P2:AC2"/>
    <mergeCell ref="B1:AC1"/>
    <mergeCell ref="B3:N3"/>
    <mergeCell ref="B4:N4"/>
    <mergeCell ref="P3:AB3"/>
    <mergeCell ref="P4:AB4"/>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C125"/>
  <sheetViews>
    <sheetView zoomScale="90" zoomScaleNormal="90" workbookViewId="0">
      <pane xSplit="1" ySplit="5" topLeftCell="B6" activePane="bottomRight" state="frozen"/>
      <selection pane="topRight" activeCell="B1" sqref="B1"/>
      <selection pane="bottomLeft" activeCell="A6" sqref="A6"/>
      <selection pane="bottomRight" activeCell="B8" sqref="B8"/>
    </sheetView>
  </sheetViews>
  <sheetFormatPr baseColWidth="10" defaultColWidth="8.83203125" defaultRowHeight="14"/>
  <cols>
    <col min="1" max="1" width="13.33203125" style="177" customWidth="1"/>
    <col min="2" max="14" width="10.83203125" style="163" customWidth="1"/>
    <col min="15" max="15" width="10.83203125" style="166" customWidth="1"/>
    <col min="16" max="28" width="10.83203125" style="163" customWidth="1"/>
    <col min="29" max="29" width="10.83203125" style="166" customWidth="1"/>
    <col min="30" max="16384" width="8.83203125" style="4"/>
  </cols>
  <sheetData>
    <row r="1" spans="1:29" ht="40" customHeight="1" thickBot="1">
      <c r="A1" s="186"/>
      <c r="B1" s="1039" t="s">
        <v>210</v>
      </c>
      <c r="C1" s="1039"/>
      <c r="D1" s="1039"/>
      <c r="E1" s="1039"/>
      <c r="F1" s="1039"/>
      <c r="G1" s="1039"/>
      <c r="H1" s="1039"/>
      <c r="I1" s="1039"/>
      <c r="J1" s="1039"/>
      <c r="K1" s="1039"/>
      <c r="L1" s="1039"/>
      <c r="M1" s="1039"/>
      <c r="N1" s="1039"/>
      <c r="O1" s="1039"/>
      <c r="P1" s="1039"/>
      <c r="Q1" s="1039"/>
      <c r="R1" s="1039"/>
      <c r="S1" s="1039"/>
      <c r="T1" s="1039"/>
      <c r="U1" s="1039"/>
      <c r="V1" s="1039"/>
      <c r="W1" s="1039"/>
      <c r="X1" s="1039"/>
      <c r="Y1" s="1039"/>
      <c r="Z1" s="1039"/>
      <c r="AA1" s="1039"/>
      <c r="AB1" s="1039"/>
      <c r="AC1" s="1040"/>
    </row>
    <row r="2" spans="1:29" s="370" customFormat="1" ht="25" customHeight="1" thickBot="1">
      <c r="A2" s="965" t="s">
        <v>9</v>
      </c>
      <c r="B2" s="1030" t="s">
        <v>0</v>
      </c>
      <c r="C2" s="989"/>
      <c r="D2" s="989"/>
      <c r="E2" s="989"/>
      <c r="F2" s="989"/>
      <c r="G2" s="989"/>
      <c r="H2" s="989"/>
      <c r="I2" s="989"/>
      <c r="J2" s="989"/>
      <c r="K2" s="989"/>
      <c r="L2" s="989"/>
      <c r="M2" s="989"/>
      <c r="N2" s="989"/>
      <c r="O2" s="1031"/>
      <c r="P2" s="917" t="s">
        <v>1</v>
      </c>
      <c r="Q2" s="918"/>
      <c r="R2" s="918"/>
      <c r="S2" s="918"/>
      <c r="T2" s="918"/>
      <c r="U2" s="918"/>
      <c r="V2" s="918"/>
      <c r="W2" s="918"/>
      <c r="X2" s="918"/>
      <c r="Y2" s="918"/>
      <c r="Z2" s="918"/>
      <c r="AA2" s="918"/>
      <c r="AB2" s="918"/>
      <c r="AC2" s="919"/>
    </row>
    <row r="3" spans="1:29" s="370" customFormat="1" ht="23" customHeight="1" thickBot="1">
      <c r="A3" s="966"/>
      <c r="B3" s="1041" t="s">
        <v>112</v>
      </c>
      <c r="C3" s="1042"/>
      <c r="D3" s="1042"/>
      <c r="E3" s="1042"/>
      <c r="F3" s="1042"/>
      <c r="G3" s="1042"/>
      <c r="H3" s="1042"/>
      <c r="I3" s="1042"/>
      <c r="J3" s="1042"/>
      <c r="K3" s="1042"/>
      <c r="L3" s="1042"/>
      <c r="M3" s="1042"/>
      <c r="N3" s="1043"/>
      <c r="O3" s="414" t="s">
        <v>75</v>
      </c>
      <c r="P3" s="1047" t="s">
        <v>84</v>
      </c>
      <c r="Q3" s="1048"/>
      <c r="R3" s="1048"/>
      <c r="S3" s="1048"/>
      <c r="T3" s="1048"/>
      <c r="U3" s="1048"/>
      <c r="V3" s="1048"/>
      <c r="W3" s="1048"/>
      <c r="X3" s="1048"/>
      <c r="Y3" s="1048"/>
      <c r="Z3" s="1048"/>
      <c r="AA3" s="1048"/>
      <c r="AB3" s="1049"/>
      <c r="AC3" s="415" t="s">
        <v>75</v>
      </c>
    </row>
    <row r="4" spans="1:29" s="370" customFormat="1" ht="23" customHeight="1" thickBot="1">
      <c r="A4" s="966"/>
      <c r="B4" s="899" t="s">
        <v>113</v>
      </c>
      <c r="C4" s="900"/>
      <c r="D4" s="900"/>
      <c r="E4" s="900"/>
      <c r="F4" s="900"/>
      <c r="G4" s="900"/>
      <c r="H4" s="900"/>
      <c r="I4" s="900"/>
      <c r="J4" s="900"/>
      <c r="K4" s="900"/>
      <c r="L4" s="900"/>
      <c r="M4" s="900"/>
      <c r="N4" s="901"/>
      <c r="O4" s="404" t="s">
        <v>76</v>
      </c>
      <c r="P4" s="938" t="s">
        <v>113</v>
      </c>
      <c r="Q4" s="939"/>
      <c r="R4" s="939"/>
      <c r="S4" s="939"/>
      <c r="T4" s="939"/>
      <c r="U4" s="939"/>
      <c r="V4" s="939"/>
      <c r="W4" s="939"/>
      <c r="X4" s="939"/>
      <c r="Y4" s="939"/>
      <c r="Z4" s="939"/>
      <c r="AA4" s="939"/>
      <c r="AB4" s="921"/>
      <c r="AC4" s="405" t="s">
        <v>76</v>
      </c>
    </row>
    <row r="5" spans="1:29" s="370" customFormat="1" ht="31" thickBot="1">
      <c r="A5" s="966"/>
      <c r="B5" s="406" t="s">
        <v>99</v>
      </c>
      <c r="C5" s="418" t="s">
        <v>114</v>
      </c>
      <c r="D5" s="418" t="s">
        <v>115</v>
      </c>
      <c r="E5" s="418" t="s">
        <v>116</v>
      </c>
      <c r="F5" s="418" t="s">
        <v>117</v>
      </c>
      <c r="G5" s="418" t="s">
        <v>118</v>
      </c>
      <c r="H5" s="407" t="s">
        <v>105</v>
      </c>
      <c r="I5" s="407" t="s">
        <v>106</v>
      </c>
      <c r="J5" s="407" t="s">
        <v>107</v>
      </c>
      <c r="K5" s="407" t="s">
        <v>108</v>
      </c>
      <c r="L5" s="407" t="s">
        <v>109</v>
      </c>
      <c r="M5" s="407" t="s">
        <v>110</v>
      </c>
      <c r="N5" s="408" t="s">
        <v>111</v>
      </c>
      <c r="O5" s="728"/>
      <c r="P5" s="734" t="s">
        <v>99</v>
      </c>
      <c r="Q5" s="735" t="s">
        <v>114</v>
      </c>
      <c r="R5" s="735" t="s">
        <v>115</v>
      </c>
      <c r="S5" s="735" t="s">
        <v>116</v>
      </c>
      <c r="T5" s="735" t="s">
        <v>117</v>
      </c>
      <c r="U5" s="735" t="s">
        <v>118</v>
      </c>
      <c r="V5" s="736" t="s">
        <v>105</v>
      </c>
      <c r="W5" s="736" t="s">
        <v>106</v>
      </c>
      <c r="X5" s="736" t="s">
        <v>107</v>
      </c>
      <c r="Y5" s="736" t="s">
        <v>108</v>
      </c>
      <c r="Z5" s="736" t="s">
        <v>109</v>
      </c>
      <c r="AA5" s="736" t="s">
        <v>110</v>
      </c>
      <c r="AB5" s="737" t="s">
        <v>111</v>
      </c>
      <c r="AC5" s="738"/>
    </row>
    <row r="6" spans="1:29" s="370" customFormat="1">
      <c r="A6" s="727">
        <v>43831</v>
      </c>
      <c r="B6" s="729">
        <v>189845</v>
      </c>
      <c r="C6" s="730">
        <v>365151</v>
      </c>
      <c r="D6" s="730">
        <v>410663</v>
      </c>
      <c r="E6" s="730">
        <v>272848</v>
      </c>
      <c r="F6" s="730">
        <v>520387</v>
      </c>
      <c r="G6" s="730">
        <v>304096</v>
      </c>
      <c r="H6" s="731">
        <v>370928</v>
      </c>
      <c r="I6" s="731">
        <v>405919</v>
      </c>
      <c r="J6" s="731">
        <v>462613</v>
      </c>
      <c r="K6" s="731">
        <v>298796</v>
      </c>
      <c r="L6" s="731">
        <v>129954</v>
      </c>
      <c r="M6" s="731">
        <v>80951</v>
      </c>
      <c r="N6" s="732">
        <v>310999</v>
      </c>
      <c r="O6" s="733">
        <v>4123150</v>
      </c>
      <c r="P6" s="739">
        <v>702043</v>
      </c>
      <c r="Q6" s="739">
        <v>1250371</v>
      </c>
      <c r="R6" s="739">
        <v>1394687</v>
      </c>
      <c r="S6" s="739">
        <v>881850</v>
      </c>
      <c r="T6" s="739">
        <v>1695408</v>
      </c>
      <c r="U6" s="739">
        <v>980296</v>
      </c>
      <c r="V6" s="740">
        <v>1211420</v>
      </c>
      <c r="W6" s="740">
        <v>1378104</v>
      </c>
      <c r="X6" s="740">
        <v>1787569</v>
      </c>
      <c r="Y6" s="740">
        <v>1139470</v>
      </c>
      <c r="Z6" s="740">
        <v>528056</v>
      </c>
      <c r="AA6" s="740">
        <v>306376</v>
      </c>
      <c r="AB6" s="741">
        <v>898518</v>
      </c>
      <c r="AC6" s="742">
        <v>14154168</v>
      </c>
    </row>
    <row r="7" spans="1:29">
      <c r="A7" s="675">
        <v>43800</v>
      </c>
      <c r="B7" s="248">
        <v>191296</v>
      </c>
      <c r="C7" s="242">
        <v>366993</v>
      </c>
      <c r="D7" s="242">
        <v>410234</v>
      </c>
      <c r="E7" s="242">
        <v>273967</v>
      </c>
      <c r="F7" s="242">
        <v>518657</v>
      </c>
      <c r="G7" s="242">
        <v>301804</v>
      </c>
      <c r="H7" s="242">
        <v>372321</v>
      </c>
      <c r="I7" s="242">
        <v>404534</v>
      </c>
      <c r="J7" s="242">
        <v>465902</v>
      </c>
      <c r="K7" s="242">
        <v>301831</v>
      </c>
      <c r="L7" s="242">
        <v>131359</v>
      </c>
      <c r="M7" s="242">
        <v>79665</v>
      </c>
      <c r="N7" s="242">
        <v>312015</v>
      </c>
      <c r="O7" s="726">
        <v>4130578</v>
      </c>
      <c r="P7" s="330">
        <v>709669</v>
      </c>
      <c r="Q7" s="233">
        <v>1262825</v>
      </c>
      <c r="R7" s="233">
        <v>1407385</v>
      </c>
      <c r="S7" s="233">
        <v>894621</v>
      </c>
      <c r="T7" s="233">
        <v>1713998</v>
      </c>
      <c r="U7" s="233">
        <v>992545</v>
      </c>
      <c r="V7" s="233">
        <v>1230110</v>
      </c>
      <c r="W7" s="233">
        <v>1391551</v>
      </c>
      <c r="X7" s="233">
        <v>1816368</v>
      </c>
      <c r="Y7" s="233">
        <v>1153781</v>
      </c>
      <c r="Z7" s="233">
        <v>527427</v>
      </c>
      <c r="AA7" s="233">
        <v>306182</v>
      </c>
      <c r="AB7" s="233">
        <v>907851</v>
      </c>
      <c r="AC7" s="723">
        <v>14314313</v>
      </c>
    </row>
    <row r="8" spans="1:29">
      <c r="A8" s="541">
        <v>43770</v>
      </c>
      <c r="B8" s="552">
        <v>190674</v>
      </c>
      <c r="C8" s="142">
        <v>362815</v>
      </c>
      <c r="D8" s="142">
        <v>406855</v>
      </c>
      <c r="E8" s="142">
        <v>273038</v>
      </c>
      <c r="F8" s="142">
        <v>514834</v>
      </c>
      <c r="G8" s="142">
        <v>300644</v>
      </c>
      <c r="H8" s="142">
        <v>371676</v>
      </c>
      <c r="I8" s="142">
        <v>404819</v>
      </c>
      <c r="J8" s="142">
        <v>460837</v>
      </c>
      <c r="K8" s="142">
        <v>298550</v>
      </c>
      <c r="L8" s="142">
        <v>131287</v>
      </c>
      <c r="M8" s="142">
        <v>85796</v>
      </c>
      <c r="N8" s="142">
        <v>304365</v>
      </c>
      <c r="O8" s="333">
        <v>4106190</v>
      </c>
      <c r="P8" s="331">
        <v>707542</v>
      </c>
      <c r="Q8" s="218">
        <v>1254890</v>
      </c>
      <c r="R8" s="218">
        <v>1401825</v>
      </c>
      <c r="S8" s="218">
        <v>897258</v>
      </c>
      <c r="T8" s="218">
        <v>1717304</v>
      </c>
      <c r="U8" s="218">
        <v>995832</v>
      </c>
      <c r="V8" s="218">
        <v>1237126</v>
      </c>
      <c r="W8" s="218">
        <v>1410639</v>
      </c>
      <c r="X8" s="218">
        <v>1837988</v>
      </c>
      <c r="Y8" s="218">
        <v>1181660</v>
      </c>
      <c r="Z8" s="218">
        <v>535030</v>
      </c>
      <c r="AA8" s="218">
        <v>310275</v>
      </c>
      <c r="AB8" s="218">
        <v>906338</v>
      </c>
      <c r="AC8" s="327">
        <v>14393707</v>
      </c>
    </row>
    <row r="9" spans="1:29">
      <c r="A9" s="541">
        <v>43739</v>
      </c>
      <c r="B9" s="552">
        <v>189852</v>
      </c>
      <c r="C9" s="142">
        <v>359162</v>
      </c>
      <c r="D9" s="142">
        <v>402701</v>
      </c>
      <c r="E9" s="142">
        <v>271121</v>
      </c>
      <c r="F9" s="142">
        <v>509306</v>
      </c>
      <c r="G9" s="142">
        <v>300228</v>
      </c>
      <c r="H9" s="142">
        <v>371398</v>
      </c>
      <c r="I9" s="142">
        <v>399174</v>
      </c>
      <c r="J9" s="142">
        <v>461554</v>
      </c>
      <c r="K9" s="142">
        <v>294544</v>
      </c>
      <c r="L9" s="142">
        <v>137825</v>
      </c>
      <c r="M9" s="142">
        <v>87020</v>
      </c>
      <c r="N9" s="142">
        <v>297567</v>
      </c>
      <c r="O9" s="333">
        <v>4081452</v>
      </c>
      <c r="P9" s="331">
        <v>704266</v>
      </c>
      <c r="Q9" s="218">
        <v>1244586</v>
      </c>
      <c r="R9" s="218">
        <v>1394799</v>
      </c>
      <c r="S9" s="218">
        <v>895128</v>
      </c>
      <c r="T9" s="218">
        <v>1716945</v>
      </c>
      <c r="U9" s="218">
        <v>1001099</v>
      </c>
      <c r="V9" s="218">
        <v>1247714</v>
      </c>
      <c r="W9" s="218">
        <v>1410036</v>
      </c>
      <c r="X9" s="218">
        <v>1879343</v>
      </c>
      <c r="Y9" s="218">
        <v>1219979</v>
      </c>
      <c r="Z9" s="218">
        <v>551921</v>
      </c>
      <c r="AA9" s="218">
        <v>326619</v>
      </c>
      <c r="AB9" s="218">
        <v>919176</v>
      </c>
      <c r="AC9" s="327">
        <v>14511611</v>
      </c>
    </row>
    <row r="10" spans="1:29">
      <c r="A10" s="541">
        <v>43709</v>
      </c>
      <c r="B10" s="552">
        <v>189144</v>
      </c>
      <c r="C10" s="142">
        <v>355171</v>
      </c>
      <c r="D10" s="142">
        <v>399443</v>
      </c>
      <c r="E10" s="142">
        <v>268179</v>
      </c>
      <c r="F10" s="142">
        <v>509224</v>
      </c>
      <c r="G10" s="142">
        <v>296734</v>
      </c>
      <c r="H10" s="142">
        <v>371240</v>
      </c>
      <c r="I10" s="142">
        <v>396854</v>
      </c>
      <c r="J10" s="142">
        <v>460884</v>
      </c>
      <c r="K10" s="142">
        <v>292210</v>
      </c>
      <c r="L10" s="142">
        <v>143904</v>
      </c>
      <c r="M10" s="142">
        <v>77529</v>
      </c>
      <c r="N10" s="142">
        <v>298554</v>
      </c>
      <c r="O10" s="333">
        <v>4059070</v>
      </c>
      <c r="P10" s="331">
        <v>697602</v>
      </c>
      <c r="Q10" s="218">
        <v>1233550</v>
      </c>
      <c r="R10" s="218">
        <v>1385354</v>
      </c>
      <c r="S10" s="218">
        <v>890928</v>
      </c>
      <c r="T10" s="218">
        <v>1709805</v>
      </c>
      <c r="U10" s="218">
        <v>994702</v>
      </c>
      <c r="V10" s="218">
        <v>1244998</v>
      </c>
      <c r="W10" s="218">
        <v>1400908</v>
      </c>
      <c r="X10" s="218">
        <v>1859252</v>
      </c>
      <c r="Y10" s="218">
        <v>1221407</v>
      </c>
      <c r="Z10" s="218">
        <v>566571</v>
      </c>
      <c r="AA10" s="218">
        <v>315029</v>
      </c>
      <c r="AB10" s="218">
        <v>920850</v>
      </c>
      <c r="AC10" s="327">
        <v>14440956</v>
      </c>
    </row>
    <row r="11" spans="1:29">
      <c r="A11" s="541">
        <v>43678</v>
      </c>
      <c r="B11" s="552">
        <v>189132</v>
      </c>
      <c r="C11" s="142">
        <v>349201</v>
      </c>
      <c r="D11" s="142">
        <v>391144</v>
      </c>
      <c r="E11" s="142">
        <v>260057</v>
      </c>
      <c r="F11" s="142">
        <v>490958</v>
      </c>
      <c r="G11" s="142">
        <v>285718</v>
      </c>
      <c r="H11" s="142">
        <v>353745</v>
      </c>
      <c r="I11" s="142">
        <v>385517</v>
      </c>
      <c r="J11" s="142">
        <v>449368</v>
      </c>
      <c r="K11" s="142">
        <v>280022</v>
      </c>
      <c r="L11" s="142">
        <v>139840</v>
      </c>
      <c r="M11" s="142">
        <v>73444</v>
      </c>
      <c r="N11" s="142">
        <v>309149</v>
      </c>
      <c r="O11" s="333">
        <v>3957295</v>
      </c>
      <c r="P11" s="331">
        <v>689518</v>
      </c>
      <c r="Q11" s="218">
        <v>1215451</v>
      </c>
      <c r="R11" s="218">
        <v>1359839</v>
      </c>
      <c r="S11" s="218">
        <v>870067</v>
      </c>
      <c r="T11" s="218">
        <v>1667111</v>
      </c>
      <c r="U11" s="218">
        <v>960042</v>
      </c>
      <c r="V11" s="218">
        <v>1194679</v>
      </c>
      <c r="W11" s="218">
        <v>1359136</v>
      </c>
      <c r="X11" s="218">
        <v>1825521</v>
      </c>
      <c r="Y11" s="218">
        <v>1190576</v>
      </c>
      <c r="Z11" s="218">
        <v>557477</v>
      </c>
      <c r="AA11" s="218">
        <v>310758</v>
      </c>
      <c r="AB11" s="218">
        <v>919490</v>
      </c>
      <c r="AC11" s="327">
        <v>14119665</v>
      </c>
    </row>
    <row r="12" spans="1:29">
      <c r="A12" s="541">
        <v>43647</v>
      </c>
      <c r="B12" s="552">
        <v>189053</v>
      </c>
      <c r="C12" s="142">
        <v>348545</v>
      </c>
      <c r="D12" s="142">
        <v>392279</v>
      </c>
      <c r="E12" s="142">
        <v>262500</v>
      </c>
      <c r="F12" s="142">
        <v>492442</v>
      </c>
      <c r="G12" s="142">
        <v>288633</v>
      </c>
      <c r="H12" s="142">
        <v>356571</v>
      </c>
      <c r="I12" s="142">
        <v>394161</v>
      </c>
      <c r="J12" s="142">
        <v>446819</v>
      </c>
      <c r="K12" s="142">
        <v>280652</v>
      </c>
      <c r="L12" s="142">
        <v>140177</v>
      </c>
      <c r="M12" s="142">
        <v>73308</v>
      </c>
      <c r="N12" s="142">
        <v>289633</v>
      </c>
      <c r="O12" s="333">
        <v>3954773</v>
      </c>
      <c r="P12" s="331">
        <v>687411</v>
      </c>
      <c r="Q12" s="218">
        <v>1217593</v>
      </c>
      <c r="R12" s="218">
        <v>1367398</v>
      </c>
      <c r="S12" s="218">
        <v>882024</v>
      </c>
      <c r="T12" s="218">
        <v>1681830</v>
      </c>
      <c r="U12" s="218">
        <v>974523</v>
      </c>
      <c r="V12" s="218">
        <v>1209171</v>
      </c>
      <c r="W12" s="218">
        <v>1385318</v>
      </c>
      <c r="X12" s="218">
        <v>1845457</v>
      </c>
      <c r="Y12" s="218">
        <v>1192920</v>
      </c>
      <c r="Z12" s="218">
        <v>556454</v>
      </c>
      <c r="AA12" s="218">
        <v>291018</v>
      </c>
      <c r="AB12" s="218">
        <v>906980</v>
      </c>
      <c r="AC12" s="327">
        <v>14198097</v>
      </c>
    </row>
    <row r="13" spans="1:29">
      <c r="A13" s="541">
        <v>43617</v>
      </c>
      <c r="B13" s="552">
        <v>190634</v>
      </c>
      <c r="C13" s="142">
        <v>348594</v>
      </c>
      <c r="D13" s="142">
        <v>391184</v>
      </c>
      <c r="E13" s="142">
        <v>260612</v>
      </c>
      <c r="F13" s="142">
        <v>490468</v>
      </c>
      <c r="G13" s="142">
        <v>291758</v>
      </c>
      <c r="H13" s="142">
        <v>352043</v>
      </c>
      <c r="I13" s="142">
        <v>390932</v>
      </c>
      <c r="J13" s="142">
        <v>450121</v>
      </c>
      <c r="K13" s="142">
        <v>278797</v>
      </c>
      <c r="L13" s="142">
        <v>140796</v>
      </c>
      <c r="M13" s="142">
        <v>70621</v>
      </c>
      <c r="N13" s="142">
        <v>306355</v>
      </c>
      <c r="O13" s="333">
        <v>3962915</v>
      </c>
      <c r="P13" s="331">
        <v>697292</v>
      </c>
      <c r="Q13" s="218">
        <v>1217680</v>
      </c>
      <c r="R13" s="218">
        <v>1357478</v>
      </c>
      <c r="S13" s="218">
        <v>872930</v>
      </c>
      <c r="T13" s="218">
        <v>1676224</v>
      </c>
      <c r="U13" s="218">
        <v>981120</v>
      </c>
      <c r="V13" s="218">
        <v>1215906</v>
      </c>
      <c r="W13" s="218">
        <v>1408219</v>
      </c>
      <c r="X13" s="218">
        <v>1878145</v>
      </c>
      <c r="Y13" s="218">
        <v>1203342</v>
      </c>
      <c r="Z13" s="218">
        <v>568966</v>
      </c>
      <c r="AA13" s="218">
        <v>302800</v>
      </c>
      <c r="AB13" s="218">
        <v>907505</v>
      </c>
      <c r="AC13" s="327">
        <v>14287607</v>
      </c>
    </row>
    <row r="14" spans="1:29">
      <c r="A14" s="541">
        <v>43586</v>
      </c>
      <c r="B14" s="552">
        <v>190860</v>
      </c>
      <c r="C14" s="142">
        <v>350580</v>
      </c>
      <c r="D14" s="142">
        <v>396186</v>
      </c>
      <c r="E14" s="142">
        <v>262875</v>
      </c>
      <c r="F14" s="142">
        <v>498327</v>
      </c>
      <c r="G14" s="142">
        <v>292206</v>
      </c>
      <c r="H14" s="142">
        <v>355752</v>
      </c>
      <c r="I14" s="142">
        <v>390018</v>
      </c>
      <c r="J14" s="142">
        <v>447999</v>
      </c>
      <c r="K14" s="142">
        <v>288244</v>
      </c>
      <c r="L14" s="142">
        <v>136701</v>
      </c>
      <c r="M14" s="142">
        <v>75246</v>
      </c>
      <c r="N14" s="142">
        <v>300816</v>
      </c>
      <c r="O14" s="333">
        <v>3985810</v>
      </c>
      <c r="P14" s="331">
        <v>700113</v>
      </c>
      <c r="Q14" s="218">
        <v>1224955</v>
      </c>
      <c r="R14" s="218">
        <v>1367667</v>
      </c>
      <c r="S14" s="218">
        <v>878107</v>
      </c>
      <c r="T14" s="218">
        <v>1686851</v>
      </c>
      <c r="U14" s="218">
        <v>982333</v>
      </c>
      <c r="V14" s="218">
        <v>1222705</v>
      </c>
      <c r="W14" s="218">
        <v>1406944</v>
      </c>
      <c r="X14" s="218">
        <v>1871525</v>
      </c>
      <c r="Y14" s="218">
        <v>1201585</v>
      </c>
      <c r="Z14" s="218">
        <v>565345</v>
      </c>
      <c r="AA14" s="218">
        <v>319090</v>
      </c>
      <c r="AB14" s="218">
        <v>897252</v>
      </c>
      <c r="AC14" s="327">
        <v>14324472</v>
      </c>
    </row>
    <row r="15" spans="1:29">
      <c r="A15" s="541">
        <v>43556</v>
      </c>
      <c r="B15" s="552">
        <v>190705</v>
      </c>
      <c r="C15" s="142">
        <v>350793</v>
      </c>
      <c r="D15" s="142">
        <v>397406</v>
      </c>
      <c r="E15" s="142">
        <v>264282</v>
      </c>
      <c r="F15" s="142">
        <v>501490</v>
      </c>
      <c r="G15" s="142">
        <v>294449</v>
      </c>
      <c r="H15" s="142">
        <v>357452</v>
      </c>
      <c r="I15" s="142">
        <v>391173</v>
      </c>
      <c r="J15" s="142">
        <v>450947</v>
      </c>
      <c r="K15" s="142">
        <v>287531</v>
      </c>
      <c r="L15" s="142">
        <v>137132</v>
      </c>
      <c r="M15" s="142">
        <v>75651</v>
      </c>
      <c r="N15" s="142">
        <v>295403</v>
      </c>
      <c r="O15" s="333">
        <v>3994414</v>
      </c>
      <c r="P15" s="331">
        <v>699302</v>
      </c>
      <c r="Q15" s="218">
        <v>1223885</v>
      </c>
      <c r="R15" s="218">
        <v>1363748</v>
      </c>
      <c r="S15" s="218">
        <v>873271</v>
      </c>
      <c r="T15" s="218">
        <v>1685731</v>
      </c>
      <c r="U15" s="218">
        <v>980560</v>
      </c>
      <c r="V15" s="218">
        <v>1212564</v>
      </c>
      <c r="W15" s="218">
        <v>1400315</v>
      </c>
      <c r="X15" s="218">
        <v>1853926</v>
      </c>
      <c r="Y15" s="218">
        <v>1173378</v>
      </c>
      <c r="Z15" s="218">
        <v>553976</v>
      </c>
      <c r="AA15" s="218">
        <v>313805</v>
      </c>
      <c r="AB15" s="218">
        <v>891932</v>
      </c>
      <c r="AC15" s="327">
        <v>14226393</v>
      </c>
    </row>
    <row r="16" spans="1:29">
      <c r="A16" s="541">
        <v>43525</v>
      </c>
      <c r="B16" s="552">
        <v>190922</v>
      </c>
      <c r="C16" s="142">
        <v>350440</v>
      </c>
      <c r="D16" s="142">
        <v>396634</v>
      </c>
      <c r="E16" s="142">
        <v>265442</v>
      </c>
      <c r="F16" s="142">
        <v>499621</v>
      </c>
      <c r="G16" s="142">
        <v>295446</v>
      </c>
      <c r="H16" s="142">
        <v>356563</v>
      </c>
      <c r="I16" s="142">
        <v>389931</v>
      </c>
      <c r="J16" s="142">
        <v>449599</v>
      </c>
      <c r="K16" s="142">
        <v>279263</v>
      </c>
      <c r="L16" s="142">
        <v>132279</v>
      </c>
      <c r="M16" s="142">
        <v>80906</v>
      </c>
      <c r="N16" s="142">
        <v>283437</v>
      </c>
      <c r="O16" s="333">
        <v>3970483</v>
      </c>
      <c r="P16" s="331">
        <v>700787</v>
      </c>
      <c r="Q16" s="218">
        <v>1217473</v>
      </c>
      <c r="R16" s="218">
        <v>1355078</v>
      </c>
      <c r="S16" s="218">
        <v>870208</v>
      </c>
      <c r="T16" s="218">
        <v>1671317</v>
      </c>
      <c r="U16" s="218">
        <v>976191</v>
      </c>
      <c r="V16" s="218">
        <v>1198129</v>
      </c>
      <c r="W16" s="218">
        <v>1373413</v>
      </c>
      <c r="X16" s="218">
        <v>1806377</v>
      </c>
      <c r="Y16" s="218">
        <v>1119352</v>
      </c>
      <c r="Z16" s="218">
        <v>526443</v>
      </c>
      <c r="AA16" s="218">
        <v>309342</v>
      </c>
      <c r="AB16" s="218">
        <v>870789</v>
      </c>
      <c r="AC16" s="327">
        <v>13994899</v>
      </c>
    </row>
    <row r="17" spans="1:29">
      <c r="A17" s="541">
        <v>43497</v>
      </c>
      <c r="B17" s="552">
        <v>190300</v>
      </c>
      <c r="C17" s="142">
        <v>349078</v>
      </c>
      <c r="D17" s="142">
        <v>397958</v>
      </c>
      <c r="E17" s="142">
        <v>266261</v>
      </c>
      <c r="F17" s="142">
        <v>496871</v>
      </c>
      <c r="G17" s="142">
        <v>297062</v>
      </c>
      <c r="H17" s="142">
        <v>355998</v>
      </c>
      <c r="I17" s="142">
        <v>385893</v>
      </c>
      <c r="J17" s="142">
        <v>448257</v>
      </c>
      <c r="K17" s="142">
        <v>274480</v>
      </c>
      <c r="L17" s="142">
        <v>132925</v>
      </c>
      <c r="M17" s="142">
        <v>77502</v>
      </c>
      <c r="N17" s="142">
        <v>280657</v>
      </c>
      <c r="O17" s="333">
        <v>3953242</v>
      </c>
      <c r="P17" s="331">
        <v>699990</v>
      </c>
      <c r="Q17" s="218">
        <v>1215867</v>
      </c>
      <c r="R17" s="218">
        <v>1354526</v>
      </c>
      <c r="S17" s="218">
        <v>871623</v>
      </c>
      <c r="T17" s="218">
        <v>1657292</v>
      </c>
      <c r="U17" s="218">
        <v>971785</v>
      </c>
      <c r="V17" s="218">
        <v>1179791</v>
      </c>
      <c r="W17" s="218">
        <v>1350588</v>
      </c>
      <c r="X17" s="218">
        <v>1759454</v>
      </c>
      <c r="Y17" s="218">
        <v>1078095</v>
      </c>
      <c r="Z17" s="218">
        <v>518404</v>
      </c>
      <c r="AA17" s="218">
        <v>286688</v>
      </c>
      <c r="AB17" s="218">
        <v>863586</v>
      </c>
      <c r="AC17" s="327">
        <v>13807689</v>
      </c>
    </row>
    <row r="18" spans="1:29">
      <c r="A18" s="541">
        <v>43466</v>
      </c>
      <c r="B18" s="552">
        <v>188701</v>
      </c>
      <c r="C18" s="142">
        <v>350095</v>
      </c>
      <c r="D18" s="142">
        <v>404021</v>
      </c>
      <c r="E18" s="142">
        <v>273785</v>
      </c>
      <c r="F18" s="142">
        <v>503112</v>
      </c>
      <c r="G18" s="142">
        <v>299211</v>
      </c>
      <c r="H18" s="142">
        <v>360526</v>
      </c>
      <c r="I18" s="142">
        <v>387947</v>
      </c>
      <c r="J18" s="142">
        <v>447043</v>
      </c>
      <c r="K18" s="142">
        <v>273394</v>
      </c>
      <c r="L18" s="142">
        <v>135299</v>
      </c>
      <c r="M18" s="142">
        <v>72413</v>
      </c>
      <c r="N18" s="142">
        <v>287113</v>
      </c>
      <c r="O18" s="333">
        <v>3982660</v>
      </c>
      <c r="P18" s="331">
        <v>695251</v>
      </c>
      <c r="Q18" s="218">
        <v>1222694</v>
      </c>
      <c r="R18" s="218">
        <v>1377331</v>
      </c>
      <c r="S18" s="218">
        <v>893256</v>
      </c>
      <c r="T18" s="218">
        <v>1681184</v>
      </c>
      <c r="U18" s="218">
        <v>978333</v>
      </c>
      <c r="V18" s="218">
        <v>1183938</v>
      </c>
      <c r="W18" s="218">
        <v>1341434</v>
      </c>
      <c r="X18" s="218">
        <v>1729337</v>
      </c>
      <c r="Y18" s="218">
        <v>1064599</v>
      </c>
      <c r="Z18" s="218">
        <v>511217</v>
      </c>
      <c r="AA18" s="218">
        <v>282077</v>
      </c>
      <c r="AB18" s="218">
        <v>866106</v>
      </c>
      <c r="AC18" s="327">
        <v>13826757</v>
      </c>
    </row>
    <row r="19" spans="1:29">
      <c r="A19" s="541">
        <v>43435</v>
      </c>
      <c r="B19" s="552">
        <v>189051</v>
      </c>
      <c r="C19" s="142">
        <v>351423</v>
      </c>
      <c r="D19" s="142">
        <v>411729</v>
      </c>
      <c r="E19" s="142">
        <v>283756</v>
      </c>
      <c r="F19" s="142">
        <v>508806</v>
      </c>
      <c r="G19" s="142">
        <v>302718</v>
      </c>
      <c r="H19" s="142">
        <v>363230</v>
      </c>
      <c r="I19" s="142">
        <v>394330</v>
      </c>
      <c r="J19" s="142">
        <v>449474</v>
      </c>
      <c r="K19" s="142">
        <v>283679</v>
      </c>
      <c r="L19" s="142">
        <v>133568</v>
      </c>
      <c r="M19" s="142">
        <v>73333</v>
      </c>
      <c r="N19" s="142">
        <v>296568</v>
      </c>
      <c r="O19" s="333">
        <v>4041665</v>
      </c>
      <c r="P19" s="331">
        <v>699136</v>
      </c>
      <c r="Q19" s="218">
        <v>1239600</v>
      </c>
      <c r="R19" s="218">
        <v>1416441</v>
      </c>
      <c r="S19" s="218">
        <v>942757</v>
      </c>
      <c r="T19" s="218">
        <v>1732148</v>
      </c>
      <c r="U19" s="218">
        <v>1017668</v>
      </c>
      <c r="V19" s="218">
        <v>1230158</v>
      </c>
      <c r="W19" s="218">
        <v>1381525</v>
      </c>
      <c r="X19" s="218">
        <v>1770869</v>
      </c>
      <c r="Y19" s="218">
        <v>1102187</v>
      </c>
      <c r="Z19" s="218">
        <v>515661</v>
      </c>
      <c r="AA19" s="218">
        <v>292463</v>
      </c>
      <c r="AB19" s="218">
        <v>888557</v>
      </c>
      <c r="AC19" s="327">
        <v>14229170</v>
      </c>
    </row>
    <row r="20" spans="1:29">
      <c r="A20" s="541">
        <v>43405</v>
      </c>
      <c r="B20" s="552">
        <v>190027</v>
      </c>
      <c r="C20" s="142">
        <v>348009</v>
      </c>
      <c r="D20" s="142">
        <v>403767</v>
      </c>
      <c r="E20" s="142">
        <v>281672</v>
      </c>
      <c r="F20" s="142">
        <v>509675</v>
      </c>
      <c r="G20" s="142">
        <v>304020</v>
      </c>
      <c r="H20" s="142">
        <v>367811</v>
      </c>
      <c r="I20" s="142">
        <v>395699</v>
      </c>
      <c r="J20" s="142">
        <v>458801</v>
      </c>
      <c r="K20" s="142">
        <v>287200</v>
      </c>
      <c r="L20" s="142">
        <v>134605</v>
      </c>
      <c r="M20" s="142">
        <v>74838</v>
      </c>
      <c r="N20" s="142">
        <v>281609</v>
      </c>
      <c r="O20" s="333">
        <v>4037733</v>
      </c>
      <c r="P20" s="331">
        <v>705870</v>
      </c>
      <c r="Q20" s="218">
        <v>1229951</v>
      </c>
      <c r="R20" s="218">
        <v>1394125</v>
      </c>
      <c r="S20" s="218">
        <v>945397</v>
      </c>
      <c r="T20" s="218">
        <v>1753985</v>
      </c>
      <c r="U20" s="218">
        <v>1038186</v>
      </c>
      <c r="V20" s="218">
        <v>1271007</v>
      </c>
      <c r="W20" s="218">
        <v>1436445</v>
      </c>
      <c r="X20" s="218">
        <v>1865849</v>
      </c>
      <c r="Y20" s="218">
        <v>1152035</v>
      </c>
      <c r="Z20" s="218">
        <v>504832</v>
      </c>
      <c r="AA20" s="218">
        <v>285443</v>
      </c>
      <c r="AB20" s="218">
        <v>865465</v>
      </c>
      <c r="AC20" s="327">
        <v>14448590</v>
      </c>
    </row>
    <row r="21" spans="1:29">
      <c r="A21" s="541">
        <v>43374</v>
      </c>
      <c r="B21" s="552">
        <v>189717</v>
      </c>
      <c r="C21" s="142">
        <v>346494</v>
      </c>
      <c r="D21" s="142">
        <v>404099</v>
      </c>
      <c r="E21" s="142">
        <v>286072</v>
      </c>
      <c r="F21" s="142">
        <v>509788</v>
      </c>
      <c r="G21" s="142">
        <v>306693</v>
      </c>
      <c r="H21" s="142">
        <v>372329</v>
      </c>
      <c r="I21" s="142">
        <v>398295</v>
      </c>
      <c r="J21" s="142">
        <v>463543</v>
      </c>
      <c r="K21" s="142">
        <v>292120</v>
      </c>
      <c r="L21" s="142">
        <v>131249</v>
      </c>
      <c r="M21" s="142">
        <v>75989</v>
      </c>
      <c r="N21" s="142">
        <v>289578</v>
      </c>
      <c r="O21" s="333">
        <v>4065966</v>
      </c>
      <c r="P21" s="331">
        <v>704217</v>
      </c>
      <c r="Q21" s="218">
        <v>1228484</v>
      </c>
      <c r="R21" s="218">
        <v>1403444</v>
      </c>
      <c r="S21" s="218">
        <v>959664</v>
      </c>
      <c r="T21" s="218">
        <v>1775691</v>
      </c>
      <c r="U21" s="218">
        <v>1056794</v>
      </c>
      <c r="V21" s="218">
        <v>1296288</v>
      </c>
      <c r="W21" s="218">
        <v>1463175</v>
      </c>
      <c r="X21" s="218">
        <v>1901346</v>
      </c>
      <c r="Y21" s="218">
        <v>1208263</v>
      </c>
      <c r="Z21" s="218">
        <v>509908</v>
      </c>
      <c r="AA21" s="218">
        <v>303448</v>
      </c>
      <c r="AB21" s="218">
        <v>884340</v>
      </c>
      <c r="AC21" s="327">
        <v>14695062</v>
      </c>
    </row>
    <row r="22" spans="1:29">
      <c r="A22" s="541">
        <v>43344</v>
      </c>
      <c r="B22" s="552">
        <v>188821</v>
      </c>
      <c r="C22" s="142">
        <v>346711</v>
      </c>
      <c r="D22" s="142">
        <v>405056</v>
      </c>
      <c r="E22" s="142">
        <v>286281</v>
      </c>
      <c r="F22" s="142">
        <v>513053</v>
      </c>
      <c r="G22" s="142">
        <v>307312</v>
      </c>
      <c r="H22" s="142">
        <v>380014</v>
      </c>
      <c r="I22" s="142">
        <v>402129</v>
      </c>
      <c r="J22" s="142">
        <v>464599</v>
      </c>
      <c r="K22" s="142">
        <v>297836</v>
      </c>
      <c r="L22" s="142">
        <v>134681</v>
      </c>
      <c r="M22" s="142">
        <v>73682</v>
      </c>
      <c r="N22" s="142">
        <v>296382</v>
      </c>
      <c r="O22" s="333">
        <v>4096557</v>
      </c>
      <c r="P22" s="331">
        <v>699820</v>
      </c>
      <c r="Q22" s="218">
        <v>1229940</v>
      </c>
      <c r="R22" s="218">
        <v>1408352</v>
      </c>
      <c r="S22" s="218">
        <v>974978</v>
      </c>
      <c r="T22" s="218">
        <v>1792821</v>
      </c>
      <c r="U22" s="218">
        <v>1064695</v>
      </c>
      <c r="V22" s="218">
        <v>1321650</v>
      </c>
      <c r="W22" s="218">
        <v>1465723</v>
      </c>
      <c r="X22" s="218">
        <v>1900103</v>
      </c>
      <c r="Y22" s="218">
        <v>1231981</v>
      </c>
      <c r="Z22" s="218">
        <v>526895</v>
      </c>
      <c r="AA22" s="218">
        <v>297220</v>
      </c>
      <c r="AB22" s="218">
        <v>895171</v>
      </c>
      <c r="AC22" s="327">
        <v>14809349</v>
      </c>
    </row>
    <row r="23" spans="1:29">
      <c r="A23" s="541">
        <v>43313</v>
      </c>
      <c r="B23" s="552">
        <v>188023</v>
      </c>
      <c r="C23" s="142">
        <v>344540</v>
      </c>
      <c r="D23" s="142">
        <v>398956</v>
      </c>
      <c r="E23" s="142">
        <v>281256</v>
      </c>
      <c r="F23" s="142">
        <v>502058</v>
      </c>
      <c r="G23" s="142">
        <v>300055</v>
      </c>
      <c r="H23" s="142">
        <v>370539</v>
      </c>
      <c r="I23" s="142">
        <v>389901</v>
      </c>
      <c r="J23" s="142">
        <v>454921</v>
      </c>
      <c r="K23" s="142">
        <v>286609</v>
      </c>
      <c r="L23" s="142">
        <v>128267</v>
      </c>
      <c r="M23" s="142">
        <v>68553</v>
      </c>
      <c r="N23" s="142">
        <v>300876</v>
      </c>
      <c r="O23" s="333">
        <v>4014554</v>
      </c>
      <c r="P23" s="331">
        <v>692258</v>
      </c>
      <c r="Q23" s="218">
        <v>1216211</v>
      </c>
      <c r="R23" s="218">
        <v>1390256</v>
      </c>
      <c r="S23" s="218">
        <v>960652</v>
      </c>
      <c r="T23" s="218">
        <v>1753174</v>
      </c>
      <c r="U23" s="218">
        <v>1037015</v>
      </c>
      <c r="V23" s="218">
        <v>1283763</v>
      </c>
      <c r="W23" s="218">
        <v>1424005</v>
      </c>
      <c r="X23" s="218">
        <v>1847681</v>
      </c>
      <c r="Y23" s="218">
        <v>1190241</v>
      </c>
      <c r="Z23" s="218">
        <v>518307</v>
      </c>
      <c r="AA23" s="218">
        <v>285230</v>
      </c>
      <c r="AB23" s="218">
        <v>883860</v>
      </c>
      <c r="AC23" s="327">
        <v>14482653</v>
      </c>
    </row>
    <row r="24" spans="1:29">
      <c r="A24" s="541">
        <v>43282</v>
      </c>
      <c r="B24" s="552">
        <v>188054</v>
      </c>
      <c r="C24" s="142">
        <v>345697</v>
      </c>
      <c r="D24" s="142">
        <v>402225</v>
      </c>
      <c r="E24" s="142">
        <v>284737</v>
      </c>
      <c r="F24" s="142">
        <v>515818</v>
      </c>
      <c r="G24" s="142">
        <v>305820</v>
      </c>
      <c r="H24" s="142">
        <v>379547</v>
      </c>
      <c r="I24" s="142">
        <v>403666</v>
      </c>
      <c r="J24" s="142">
        <v>462260</v>
      </c>
      <c r="K24" s="142">
        <v>280749</v>
      </c>
      <c r="L24" s="142">
        <v>125613</v>
      </c>
      <c r="M24" s="142">
        <v>72032</v>
      </c>
      <c r="N24" s="142">
        <v>283549</v>
      </c>
      <c r="O24" s="333">
        <v>4049767</v>
      </c>
      <c r="P24" s="331">
        <v>693378</v>
      </c>
      <c r="Q24" s="218">
        <v>1221139</v>
      </c>
      <c r="R24" s="218">
        <v>1397480</v>
      </c>
      <c r="S24" s="218">
        <v>968276</v>
      </c>
      <c r="T24" s="218">
        <v>1798250</v>
      </c>
      <c r="U24" s="218">
        <v>1058942</v>
      </c>
      <c r="V24" s="218">
        <v>1314359</v>
      </c>
      <c r="W24" s="218">
        <v>1458378</v>
      </c>
      <c r="X24" s="218">
        <v>1869534</v>
      </c>
      <c r="Y24" s="218">
        <v>1182904</v>
      </c>
      <c r="Z24" s="218">
        <v>510662</v>
      </c>
      <c r="AA24" s="218">
        <v>300086</v>
      </c>
      <c r="AB24" s="218">
        <v>890996</v>
      </c>
      <c r="AC24" s="327">
        <v>14664384</v>
      </c>
    </row>
    <row r="25" spans="1:29">
      <c r="A25" s="541">
        <v>43252</v>
      </c>
      <c r="B25" s="552">
        <v>175333</v>
      </c>
      <c r="C25" s="142">
        <v>346265</v>
      </c>
      <c r="D25" s="142">
        <v>405318</v>
      </c>
      <c r="E25" s="142">
        <v>279770</v>
      </c>
      <c r="F25" s="142">
        <v>523629</v>
      </c>
      <c r="G25" s="142">
        <v>308608</v>
      </c>
      <c r="H25" s="142">
        <v>381762</v>
      </c>
      <c r="I25" s="142">
        <v>398298</v>
      </c>
      <c r="J25" s="142">
        <v>458441</v>
      </c>
      <c r="K25" s="142">
        <v>280827</v>
      </c>
      <c r="L25" s="142">
        <v>122290</v>
      </c>
      <c r="M25" s="142">
        <v>80126</v>
      </c>
      <c r="N25" s="142">
        <v>289799</v>
      </c>
      <c r="O25" s="333">
        <v>4050466</v>
      </c>
      <c r="P25" s="331">
        <v>674514</v>
      </c>
      <c r="Q25" s="218">
        <v>1223320</v>
      </c>
      <c r="R25" s="218">
        <v>1392268</v>
      </c>
      <c r="S25" s="218">
        <v>944726</v>
      </c>
      <c r="T25" s="218">
        <v>1818594</v>
      </c>
      <c r="U25" s="218">
        <v>1064333</v>
      </c>
      <c r="V25" s="218">
        <v>1309788</v>
      </c>
      <c r="W25" s="218">
        <v>1441958</v>
      </c>
      <c r="X25" s="218">
        <v>1863521</v>
      </c>
      <c r="Y25" s="218">
        <v>1170658</v>
      </c>
      <c r="Z25" s="218">
        <v>493351</v>
      </c>
      <c r="AA25" s="218">
        <v>299458</v>
      </c>
      <c r="AB25" s="218">
        <v>873794</v>
      </c>
      <c r="AC25" s="327">
        <v>14570283</v>
      </c>
    </row>
    <row r="26" spans="1:29">
      <c r="A26" s="541">
        <v>43221</v>
      </c>
      <c r="B26" s="552">
        <v>187407</v>
      </c>
      <c r="C26" s="142">
        <v>349395</v>
      </c>
      <c r="D26" s="142">
        <v>409044</v>
      </c>
      <c r="E26" s="142">
        <v>281877</v>
      </c>
      <c r="F26" s="142">
        <v>535136</v>
      </c>
      <c r="G26" s="142">
        <v>312208</v>
      </c>
      <c r="H26" s="142">
        <v>389482</v>
      </c>
      <c r="I26" s="142">
        <v>407016</v>
      </c>
      <c r="J26" s="142">
        <v>465349</v>
      </c>
      <c r="K26" s="142">
        <v>286310</v>
      </c>
      <c r="L26" s="142">
        <v>127646</v>
      </c>
      <c r="M26" s="142">
        <v>83630</v>
      </c>
      <c r="N26" s="142">
        <v>280539</v>
      </c>
      <c r="O26" s="333">
        <v>4115039</v>
      </c>
      <c r="P26" s="331">
        <v>699685</v>
      </c>
      <c r="Q26" s="218">
        <v>1228507</v>
      </c>
      <c r="R26" s="218">
        <v>1401442</v>
      </c>
      <c r="S26" s="218">
        <v>947160</v>
      </c>
      <c r="T26" s="218">
        <v>1857577</v>
      </c>
      <c r="U26" s="218">
        <v>1082748</v>
      </c>
      <c r="V26" s="218">
        <v>1336115</v>
      </c>
      <c r="W26" s="218">
        <v>1463263</v>
      </c>
      <c r="X26" s="218">
        <v>1876165</v>
      </c>
      <c r="Y26" s="218">
        <v>1179350</v>
      </c>
      <c r="Z26" s="218">
        <v>501184</v>
      </c>
      <c r="AA26" s="218">
        <v>283469</v>
      </c>
      <c r="AB26" s="218">
        <v>872641</v>
      </c>
      <c r="AC26" s="327">
        <v>14729306</v>
      </c>
    </row>
    <row r="27" spans="1:29">
      <c r="A27" s="541">
        <v>43191</v>
      </c>
      <c r="B27" s="552">
        <v>187228</v>
      </c>
      <c r="C27" s="142">
        <v>348495</v>
      </c>
      <c r="D27" s="142">
        <v>409930</v>
      </c>
      <c r="E27" s="142">
        <v>281582</v>
      </c>
      <c r="F27" s="142">
        <v>535359</v>
      </c>
      <c r="G27" s="142">
        <v>312873</v>
      </c>
      <c r="H27" s="142">
        <v>389860</v>
      </c>
      <c r="I27" s="142">
        <v>407699</v>
      </c>
      <c r="J27" s="142">
        <v>457966</v>
      </c>
      <c r="K27" s="142">
        <v>289744</v>
      </c>
      <c r="L27" s="142">
        <v>119663</v>
      </c>
      <c r="M27" s="142">
        <v>85488</v>
      </c>
      <c r="N27" s="142">
        <v>280031</v>
      </c>
      <c r="O27" s="333">
        <v>4105918</v>
      </c>
      <c r="P27" s="331">
        <v>699274</v>
      </c>
      <c r="Q27" s="218">
        <v>1223978</v>
      </c>
      <c r="R27" s="218">
        <v>1395656</v>
      </c>
      <c r="S27" s="218">
        <v>940016</v>
      </c>
      <c r="T27" s="218">
        <v>1839035</v>
      </c>
      <c r="U27" s="218">
        <v>1067128</v>
      </c>
      <c r="V27" s="218">
        <v>1308167</v>
      </c>
      <c r="W27" s="218">
        <v>1426938</v>
      </c>
      <c r="X27" s="218">
        <v>1831863</v>
      </c>
      <c r="Y27" s="218">
        <v>1160050</v>
      </c>
      <c r="Z27" s="218">
        <v>475820</v>
      </c>
      <c r="AA27" s="218">
        <v>284909</v>
      </c>
      <c r="AB27" s="218">
        <v>874498</v>
      </c>
      <c r="AC27" s="327">
        <v>14527332</v>
      </c>
    </row>
    <row r="28" spans="1:29">
      <c r="A28" s="541">
        <v>43160</v>
      </c>
      <c r="B28" s="552">
        <v>185867</v>
      </c>
      <c r="C28" s="142">
        <v>347761</v>
      </c>
      <c r="D28" s="142">
        <v>409782</v>
      </c>
      <c r="E28" s="142">
        <v>284378</v>
      </c>
      <c r="F28" s="142">
        <v>534987</v>
      </c>
      <c r="G28" s="142">
        <v>315651</v>
      </c>
      <c r="H28" s="142">
        <v>389984</v>
      </c>
      <c r="I28" s="142">
        <v>408132</v>
      </c>
      <c r="J28" s="142">
        <v>462040</v>
      </c>
      <c r="K28" s="142">
        <v>286009</v>
      </c>
      <c r="L28" s="142">
        <v>124888</v>
      </c>
      <c r="M28" s="142">
        <v>83962</v>
      </c>
      <c r="N28" s="142">
        <v>274471</v>
      </c>
      <c r="O28" s="333">
        <v>4107912</v>
      </c>
      <c r="P28" s="331">
        <v>692984</v>
      </c>
      <c r="Q28" s="218">
        <v>1219612</v>
      </c>
      <c r="R28" s="218">
        <v>1390441</v>
      </c>
      <c r="S28" s="218">
        <v>938411</v>
      </c>
      <c r="T28" s="218">
        <v>1828621</v>
      </c>
      <c r="U28" s="218">
        <v>1060012</v>
      </c>
      <c r="V28" s="218">
        <v>1303699</v>
      </c>
      <c r="W28" s="218">
        <v>1411637</v>
      </c>
      <c r="X28" s="218">
        <v>1785703</v>
      </c>
      <c r="Y28" s="218">
        <v>1104969</v>
      </c>
      <c r="Z28" s="218">
        <v>467555</v>
      </c>
      <c r="AA28" s="218">
        <v>285164</v>
      </c>
      <c r="AB28" s="218">
        <v>836998</v>
      </c>
      <c r="AC28" s="327">
        <v>14325806</v>
      </c>
    </row>
    <row r="29" spans="1:29">
      <c r="A29" s="541">
        <v>43132</v>
      </c>
      <c r="B29" s="552">
        <v>184488</v>
      </c>
      <c r="C29" s="142">
        <v>345803</v>
      </c>
      <c r="D29" s="142">
        <v>409893</v>
      </c>
      <c r="E29" s="142">
        <v>281809</v>
      </c>
      <c r="F29" s="142">
        <v>532806</v>
      </c>
      <c r="G29" s="142">
        <v>309696</v>
      </c>
      <c r="H29" s="142">
        <v>391016</v>
      </c>
      <c r="I29" s="142">
        <v>402715</v>
      </c>
      <c r="J29" s="142">
        <v>453905</v>
      </c>
      <c r="K29" s="142">
        <v>285256</v>
      </c>
      <c r="L29" s="142">
        <v>131902</v>
      </c>
      <c r="M29" s="142">
        <v>75709</v>
      </c>
      <c r="N29" s="142">
        <v>278273</v>
      </c>
      <c r="O29" s="333">
        <v>4083271</v>
      </c>
      <c r="P29" s="331">
        <v>685504</v>
      </c>
      <c r="Q29" s="218">
        <v>1210293</v>
      </c>
      <c r="R29" s="218">
        <v>1390824</v>
      </c>
      <c r="S29" s="218">
        <v>932461</v>
      </c>
      <c r="T29" s="218">
        <v>1807491</v>
      </c>
      <c r="U29" s="218">
        <v>1041881</v>
      </c>
      <c r="V29" s="218">
        <v>1284134</v>
      </c>
      <c r="W29" s="218">
        <v>1375924</v>
      </c>
      <c r="X29" s="218">
        <v>1729179</v>
      </c>
      <c r="Y29" s="218">
        <v>1090771</v>
      </c>
      <c r="Z29" s="218">
        <v>468541</v>
      </c>
      <c r="AA29" s="218">
        <v>275789</v>
      </c>
      <c r="AB29" s="218">
        <v>834732</v>
      </c>
      <c r="AC29" s="327">
        <v>14127524</v>
      </c>
    </row>
    <row r="30" spans="1:29">
      <c r="A30" s="541">
        <v>43101</v>
      </c>
      <c r="B30" s="552">
        <v>182542</v>
      </c>
      <c r="C30" s="142">
        <v>345668</v>
      </c>
      <c r="D30" s="142">
        <v>412131</v>
      </c>
      <c r="E30" s="142">
        <v>286728</v>
      </c>
      <c r="F30" s="142">
        <v>536880</v>
      </c>
      <c r="G30" s="142">
        <v>316648</v>
      </c>
      <c r="H30" s="142">
        <v>391156</v>
      </c>
      <c r="I30" s="142">
        <v>407385</v>
      </c>
      <c r="J30" s="142">
        <v>455132</v>
      </c>
      <c r="K30" s="142">
        <v>281888</v>
      </c>
      <c r="L30" s="142">
        <v>137810</v>
      </c>
      <c r="M30" s="142">
        <v>77304</v>
      </c>
      <c r="N30" s="142">
        <v>274776</v>
      </c>
      <c r="O30" s="333">
        <v>4106048</v>
      </c>
      <c r="P30" s="331">
        <v>678952</v>
      </c>
      <c r="Q30" s="218">
        <v>1213664</v>
      </c>
      <c r="R30" s="218">
        <v>1404076</v>
      </c>
      <c r="S30" s="218">
        <v>942794</v>
      </c>
      <c r="T30" s="218">
        <v>1829749</v>
      </c>
      <c r="U30" s="218">
        <v>1055702</v>
      </c>
      <c r="V30" s="218">
        <v>1298448</v>
      </c>
      <c r="W30" s="218">
        <v>1384454</v>
      </c>
      <c r="X30" s="218">
        <v>1737469</v>
      </c>
      <c r="Y30" s="218">
        <v>1084744</v>
      </c>
      <c r="Z30" s="218">
        <v>482982</v>
      </c>
      <c r="AA30" s="218">
        <v>272628</v>
      </c>
      <c r="AB30" s="218">
        <v>832569</v>
      </c>
      <c r="AC30" s="327">
        <v>14218231</v>
      </c>
    </row>
    <row r="31" spans="1:29">
      <c r="A31" s="541">
        <v>43070</v>
      </c>
      <c r="B31" s="552">
        <v>182346</v>
      </c>
      <c r="C31" s="142">
        <v>348480</v>
      </c>
      <c r="D31" s="142">
        <v>415667</v>
      </c>
      <c r="E31" s="142">
        <v>288260</v>
      </c>
      <c r="F31" s="142">
        <v>537890</v>
      </c>
      <c r="G31" s="142">
        <v>318223</v>
      </c>
      <c r="H31" s="142">
        <v>392815</v>
      </c>
      <c r="I31" s="142">
        <v>403714</v>
      </c>
      <c r="J31" s="142">
        <v>462009</v>
      </c>
      <c r="K31" s="142">
        <v>287936</v>
      </c>
      <c r="L31" s="142">
        <v>130840</v>
      </c>
      <c r="M31" s="142">
        <v>80635</v>
      </c>
      <c r="N31" s="142">
        <v>277983</v>
      </c>
      <c r="O31" s="333">
        <v>4126798</v>
      </c>
      <c r="P31" s="331">
        <v>680069</v>
      </c>
      <c r="Q31" s="218">
        <v>1230227</v>
      </c>
      <c r="R31" s="218">
        <v>1426865</v>
      </c>
      <c r="S31" s="218">
        <v>961903</v>
      </c>
      <c r="T31" s="218">
        <v>1867530</v>
      </c>
      <c r="U31" s="218">
        <v>1078132</v>
      </c>
      <c r="V31" s="218">
        <v>1327940</v>
      </c>
      <c r="W31" s="218">
        <v>1421874</v>
      </c>
      <c r="X31" s="218">
        <v>1783560</v>
      </c>
      <c r="Y31" s="218">
        <v>1095075</v>
      </c>
      <c r="Z31" s="218">
        <v>490145</v>
      </c>
      <c r="AA31" s="218">
        <v>281401</v>
      </c>
      <c r="AB31" s="218">
        <v>833096</v>
      </c>
      <c r="AC31" s="327">
        <v>14477817</v>
      </c>
    </row>
    <row r="32" spans="1:29">
      <c r="A32" s="541">
        <v>43040</v>
      </c>
      <c r="B32" s="552">
        <v>176523</v>
      </c>
      <c r="C32" s="142">
        <v>337226</v>
      </c>
      <c r="D32" s="142">
        <v>405201</v>
      </c>
      <c r="E32" s="142">
        <v>281846</v>
      </c>
      <c r="F32" s="142">
        <v>523682</v>
      </c>
      <c r="G32" s="142">
        <v>312991</v>
      </c>
      <c r="H32" s="142">
        <v>396114</v>
      </c>
      <c r="I32" s="142">
        <v>410514</v>
      </c>
      <c r="J32" s="142">
        <v>469579</v>
      </c>
      <c r="K32" s="142">
        <v>289774</v>
      </c>
      <c r="L32" s="142">
        <v>139927</v>
      </c>
      <c r="M32" s="142">
        <v>80108</v>
      </c>
      <c r="N32" s="142">
        <v>293698</v>
      </c>
      <c r="O32" s="333">
        <v>4117183</v>
      </c>
      <c r="P32" s="331">
        <v>657172</v>
      </c>
      <c r="Q32" s="218">
        <v>1192631</v>
      </c>
      <c r="R32" s="218">
        <v>1393508</v>
      </c>
      <c r="S32" s="218">
        <v>942160</v>
      </c>
      <c r="T32" s="218">
        <v>1834166</v>
      </c>
      <c r="U32" s="218">
        <v>1076552</v>
      </c>
      <c r="V32" s="218">
        <v>1357502</v>
      </c>
      <c r="W32" s="218">
        <v>1460820</v>
      </c>
      <c r="X32" s="218">
        <v>1825340</v>
      </c>
      <c r="Y32" s="218">
        <v>1142086</v>
      </c>
      <c r="Z32" s="218">
        <v>517960</v>
      </c>
      <c r="AA32" s="218">
        <v>288156</v>
      </c>
      <c r="AB32" s="218">
        <v>867825</v>
      </c>
      <c r="AC32" s="327">
        <v>14555878</v>
      </c>
    </row>
    <row r="33" spans="1:29">
      <c r="A33" s="541">
        <v>43009</v>
      </c>
      <c r="B33" s="552">
        <v>175541</v>
      </c>
      <c r="C33" s="142">
        <v>336286</v>
      </c>
      <c r="D33" s="142">
        <v>404299</v>
      </c>
      <c r="E33" s="142">
        <v>280832</v>
      </c>
      <c r="F33" s="142">
        <v>521434</v>
      </c>
      <c r="G33" s="142">
        <v>316030</v>
      </c>
      <c r="H33" s="142">
        <v>398550</v>
      </c>
      <c r="I33" s="142">
        <v>406356</v>
      </c>
      <c r="J33" s="142">
        <v>464021</v>
      </c>
      <c r="K33" s="142">
        <v>298891</v>
      </c>
      <c r="L33" s="142">
        <v>133183</v>
      </c>
      <c r="M33" s="142">
        <v>87681</v>
      </c>
      <c r="N33" s="142">
        <v>294813</v>
      </c>
      <c r="O33" s="333">
        <v>4117917</v>
      </c>
      <c r="P33" s="331">
        <v>652048</v>
      </c>
      <c r="Q33" s="218">
        <v>1189871</v>
      </c>
      <c r="R33" s="218">
        <v>1389036</v>
      </c>
      <c r="S33" s="218">
        <v>943644</v>
      </c>
      <c r="T33" s="218">
        <v>1836479</v>
      </c>
      <c r="U33" s="218">
        <v>1082110</v>
      </c>
      <c r="V33" s="218">
        <v>1368082</v>
      </c>
      <c r="W33" s="218">
        <v>1461438</v>
      </c>
      <c r="X33" s="218">
        <v>1851622</v>
      </c>
      <c r="Y33" s="218">
        <v>1169315</v>
      </c>
      <c r="Z33" s="218">
        <v>523158</v>
      </c>
      <c r="AA33" s="218">
        <v>293869</v>
      </c>
      <c r="AB33" s="218">
        <v>884223</v>
      </c>
      <c r="AC33" s="327">
        <v>14644895</v>
      </c>
    </row>
    <row r="34" spans="1:29">
      <c r="A34" s="541">
        <v>42979</v>
      </c>
      <c r="B34" s="552">
        <v>174454</v>
      </c>
      <c r="C34" s="142">
        <v>334669</v>
      </c>
      <c r="D34" s="142">
        <v>403851</v>
      </c>
      <c r="E34" s="142">
        <v>277574</v>
      </c>
      <c r="F34" s="142">
        <v>516480</v>
      </c>
      <c r="G34" s="142">
        <v>313145</v>
      </c>
      <c r="H34" s="142">
        <v>396631</v>
      </c>
      <c r="I34" s="142">
        <v>397408</v>
      </c>
      <c r="J34" s="142">
        <v>462020</v>
      </c>
      <c r="K34" s="142">
        <v>294600</v>
      </c>
      <c r="L34" s="142">
        <v>133591</v>
      </c>
      <c r="M34" s="142">
        <v>83702</v>
      </c>
      <c r="N34" s="142">
        <v>306006</v>
      </c>
      <c r="O34" s="333">
        <v>4094131</v>
      </c>
      <c r="P34" s="331">
        <v>643990</v>
      </c>
      <c r="Q34" s="218">
        <v>1182146</v>
      </c>
      <c r="R34" s="218">
        <v>1383174</v>
      </c>
      <c r="S34" s="218">
        <v>938971</v>
      </c>
      <c r="T34" s="218">
        <v>1818725</v>
      </c>
      <c r="U34" s="218">
        <v>1071974</v>
      </c>
      <c r="V34" s="218">
        <v>1358547</v>
      </c>
      <c r="W34" s="218">
        <v>1437119</v>
      </c>
      <c r="X34" s="218">
        <v>1831377</v>
      </c>
      <c r="Y34" s="218">
        <v>1172710</v>
      </c>
      <c r="Z34" s="218">
        <v>527856</v>
      </c>
      <c r="AA34" s="218">
        <v>293378</v>
      </c>
      <c r="AB34" s="218">
        <v>887607</v>
      </c>
      <c r="AC34" s="327">
        <v>14547574</v>
      </c>
    </row>
    <row r="35" spans="1:29">
      <c r="A35" s="541">
        <v>42948</v>
      </c>
      <c r="B35" s="552">
        <v>179753</v>
      </c>
      <c r="C35" s="142">
        <v>334222</v>
      </c>
      <c r="D35" s="142">
        <v>399336</v>
      </c>
      <c r="E35" s="142">
        <v>274580</v>
      </c>
      <c r="F35" s="142">
        <v>509843</v>
      </c>
      <c r="G35" s="142">
        <v>308744</v>
      </c>
      <c r="H35" s="142">
        <v>391032</v>
      </c>
      <c r="I35" s="142">
        <v>395071</v>
      </c>
      <c r="J35" s="142">
        <v>446391</v>
      </c>
      <c r="K35" s="142">
        <v>283477</v>
      </c>
      <c r="L35" s="142">
        <v>134517</v>
      </c>
      <c r="M35" s="142">
        <v>76061</v>
      </c>
      <c r="N35" s="142">
        <v>307926</v>
      </c>
      <c r="O35" s="333">
        <v>4040953</v>
      </c>
      <c r="P35" s="331">
        <v>655350</v>
      </c>
      <c r="Q35" s="218">
        <v>1168915</v>
      </c>
      <c r="R35" s="218">
        <v>1360183</v>
      </c>
      <c r="S35" s="218">
        <v>921451</v>
      </c>
      <c r="T35" s="218">
        <v>1790118</v>
      </c>
      <c r="U35" s="218">
        <v>1048532</v>
      </c>
      <c r="V35" s="218">
        <v>1313163</v>
      </c>
      <c r="W35" s="218">
        <v>1400653</v>
      </c>
      <c r="X35" s="218">
        <v>1784087</v>
      </c>
      <c r="Y35" s="218">
        <v>1134530</v>
      </c>
      <c r="Z35" s="218">
        <v>522712</v>
      </c>
      <c r="AA35" s="218">
        <v>274788</v>
      </c>
      <c r="AB35" s="218">
        <v>890556</v>
      </c>
      <c r="AC35" s="327">
        <v>14265038</v>
      </c>
    </row>
    <row r="36" spans="1:29">
      <c r="A36" s="541">
        <v>42917</v>
      </c>
      <c r="B36" s="552">
        <v>174291</v>
      </c>
      <c r="C36" s="142">
        <v>333548</v>
      </c>
      <c r="D36" s="142">
        <v>397848</v>
      </c>
      <c r="E36" s="142">
        <v>275869</v>
      </c>
      <c r="F36" s="142">
        <v>507721</v>
      </c>
      <c r="G36" s="142">
        <v>308301</v>
      </c>
      <c r="H36" s="142">
        <v>391216</v>
      </c>
      <c r="I36" s="142">
        <v>398089</v>
      </c>
      <c r="J36" s="142">
        <v>447125</v>
      </c>
      <c r="K36" s="142">
        <v>280384</v>
      </c>
      <c r="L36" s="142">
        <v>136052</v>
      </c>
      <c r="M36" s="142">
        <v>82326</v>
      </c>
      <c r="N36" s="142">
        <v>297834</v>
      </c>
      <c r="O36" s="333">
        <v>4030604</v>
      </c>
      <c r="P36" s="331">
        <v>635494</v>
      </c>
      <c r="Q36" s="218">
        <v>1166405</v>
      </c>
      <c r="R36" s="218">
        <v>1352419</v>
      </c>
      <c r="S36" s="218">
        <v>915495</v>
      </c>
      <c r="T36" s="218">
        <v>1778975</v>
      </c>
      <c r="U36" s="218">
        <v>1044498</v>
      </c>
      <c r="V36" s="218">
        <v>1310644</v>
      </c>
      <c r="W36" s="218">
        <v>1399351</v>
      </c>
      <c r="X36" s="218">
        <v>1786806</v>
      </c>
      <c r="Y36" s="218">
        <v>1128050</v>
      </c>
      <c r="Z36" s="218">
        <v>518783</v>
      </c>
      <c r="AA36" s="218">
        <v>281962</v>
      </c>
      <c r="AB36" s="218">
        <v>876725</v>
      </c>
      <c r="AC36" s="327">
        <v>14195607</v>
      </c>
    </row>
    <row r="37" spans="1:29">
      <c r="A37" s="541">
        <v>42887</v>
      </c>
      <c r="B37" s="552">
        <v>166637</v>
      </c>
      <c r="C37" s="142">
        <v>342388</v>
      </c>
      <c r="D37" s="142">
        <v>407624</v>
      </c>
      <c r="E37" s="142">
        <v>278071</v>
      </c>
      <c r="F37" s="142">
        <v>520257</v>
      </c>
      <c r="G37" s="142">
        <v>308928</v>
      </c>
      <c r="H37" s="142">
        <v>380472</v>
      </c>
      <c r="I37" s="142">
        <v>387999</v>
      </c>
      <c r="J37" s="142">
        <v>439058</v>
      </c>
      <c r="K37" s="142">
        <v>278228</v>
      </c>
      <c r="L37" s="142">
        <v>125646</v>
      </c>
      <c r="M37" s="142">
        <v>72218</v>
      </c>
      <c r="N37" s="142">
        <v>279574</v>
      </c>
      <c r="O37" s="333">
        <v>3987100</v>
      </c>
      <c r="P37" s="331">
        <v>652211</v>
      </c>
      <c r="Q37" s="218">
        <v>1196937</v>
      </c>
      <c r="R37" s="218">
        <v>1374645</v>
      </c>
      <c r="S37" s="218">
        <v>920036</v>
      </c>
      <c r="T37" s="218">
        <v>1799179</v>
      </c>
      <c r="U37" s="218">
        <v>1039753</v>
      </c>
      <c r="V37" s="218">
        <v>1270270</v>
      </c>
      <c r="W37" s="218">
        <v>1369604</v>
      </c>
      <c r="X37" s="218">
        <v>1751165</v>
      </c>
      <c r="Y37" s="218">
        <v>1099205</v>
      </c>
      <c r="Z37" s="218">
        <v>466252</v>
      </c>
      <c r="AA37" s="218">
        <v>253072</v>
      </c>
      <c r="AB37" s="218">
        <v>817544</v>
      </c>
      <c r="AC37" s="327">
        <v>14009873</v>
      </c>
    </row>
    <row r="38" spans="1:29">
      <c r="A38" s="541">
        <v>42856</v>
      </c>
      <c r="B38" s="552">
        <v>164364</v>
      </c>
      <c r="C38" s="142">
        <v>343088</v>
      </c>
      <c r="D38" s="142">
        <v>409824</v>
      </c>
      <c r="E38" s="142">
        <v>281439</v>
      </c>
      <c r="F38" s="142">
        <v>529894</v>
      </c>
      <c r="G38" s="142">
        <v>313299</v>
      </c>
      <c r="H38" s="142">
        <v>386182</v>
      </c>
      <c r="I38" s="142">
        <v>395310</v>
      </c>
      <c r="J38" s="142">
        <v>446463</v>
      </c>
      <c r="K38" s="142">
        <v>285081</v>
      </c>
      <c r="L38" s="142">
        <v>129732</v>
      </c>
      <c r="M38" s="142">
        <v>74235</v>
      </c>
      <c r="N38" s="142">
        <v>275458</v>
      </c>
      <c r="O38" s="333">
        <v>4034369</v>
      </c>
      <c r="P38" s="331">
        <v>622621</v>
      </c>
      <c r="Q38" s="218">
        <v>1196757</v>
      </c>
      <c r="R38" s="218">
        <v>1374496</v>
      </c>
      <c r="S38" s="218">
        <v>924914</v>
      </c>
      <c r="T38" s="218">
        <v>1820657</v>
      </c>
      <c r="U38" s="218">
        <v>1052919</v>
      </c>
      <c r="V38" s="218">
        <v>1295905</v>
      </c>
      <c r="W38" s="218">
        <v>1393875</v>
      </c>
      <c r="X38" s="218">
        <v>1786328</v>
      </c>
      <c r="Y38" s="218">
        <v>1092023</v>
      </c>
      <c r="Z38" s="218">
        <v>472920</v>
      </c>
      <c r="AA38" s="218">
        <v>252147</v>
      </c>
      <c r="AB38" s="218">
        <v>819943</v>
      </c>
      <c r="AC38" s="327">
        <v>14105505</v>
      </c>
    </row>
    <row r="39" spans="1:29">
      <c r="A39" s="541">
        <v>42826</v>
      </c>
      <c r="B39" s="552">
        <v>164131</v>
      </c>
      <c r="C39" s="142">
        <v>312677</v>
      </c>
      <c r="D39" s="142">
        <v>376238</v>
      </c>
      <c r="E39" s="142">
        <v>260713</v>
      </c>
      <c r="F39" s="142">
        <v>485098</v>
      </c>
      <c r="G39" s="142">
        <v>287376</v>
      </c>
      <c r="H39" s="142">
        <v>358341</v>
      </c>
      <c r="I39" s="142">
        <v>482365</v>
      </c>
      <c r="J39" s="142">
        <v>421724</v>
      </c>
      <c r="K39" s="142">
        <v>314980</v>
      </c>
      <c r="L39" s="142">
        <v>166393</v>
      </c>
      <c r="M39" s="142">
        <v>81926</v>
      </c>
      <c r="N39" s="142">
        <v>289468</v>
      </c>
      <c r="O39" s="333">
        <v>4001430</v>
      </c>
      <c r="P39" s="331">
        <v>623379</v>
      </c>
      <c r="Q39" s="218">
        <v>1087461</v>
      </c>
      <c r="R39" s="218">
        <v>1254642</v>
      </c>
      <c r="S39" s="218">
        <v>845266</v>
      </c>
      <c r="T39" s="218">
        <v>1666099</v>
      </c>
      <c r="U39" s="218">
        <v>964365</v>
      </c>
      <c r="V39" s="218">
        <v>1199598</v>
      </c>
      <c r="W39" s="218">
        <v>1313435</v>
      </c>
      <c r="X39" s="218">
        <v>1780640</v>
      </c>
      <c r="Y39" s="218">
        <v>1251453</v>
      </c>
      <c r="Z39" s="218">
        <v>580873</v>
      </c>
      <c r="AA39" s="218">
        <v>301063</v>
      </c>
      <c r="AB39" s="218">
        <v>981085</v>
      </c>
      <c r="AC39" s="327">
        <v>13849359</v>
      </c>
    </row>
    <row r="40" spans="1:29">
      <c r="A40" s="541">
        <v>42795</v>
      </c>
      <c r="B40" s="552">
        <v>165021</v>
      </c>
      <c r="C40" s="142">
        <v>329537</v>
      </c>
      <c r="D40" s="142">
        <v>396869</v>
      </c>
      <c r="E40" s="142">
        <v>277091</v>
      </c>
      <c r="F40" s="142">
        <v>509853</v>
      </c>
      <c r="G40" s="142">
        <v>309479</v>
      </c>
      <c r="H40" s="142">
        <v>387836</v>
      </c>
      <c r="I40" s="142">
        <v>398149</v>
      </c>
      <c r="J40" s="142">
        <v>447142</v>
      </c>
      <c r="K40" s="142">
        <v>287801</v>
      </c>
      <c r="L40" s="142">
        <v>126986</v>
      </c>
      <c r="M40" s="142">
        <v>71333</v>
      </c>
      <c r="N40" s="142">
        <v>280174</v>
      </c>
      <c r="O40" s="333">
        <v>3987271</v>
      </c>
      <c r="P40" s="331">
        <v>605536</v>
      </c>
      <c r="Q40" s="218">
        <v>1139697</v>
      </c>
      <c r="R40" s="218">
        <v>1308418</v>
      </c>
      <c r="S40" s="218">
        <v>882891</v>
      </c>
      <c r="T40" s="218">
        <v>1729259</v>
      </c>
      <c r="U40" s="218">
        <v>1010823</v>
      </c>
      <c r="V40" s="218">
        <v>1271192</v>
      </c>
      <c r="W40" s="218">
        <v>1349275</v>
      </c>
      <c r="X40" s="218">
        <v>1694430</v>
      </c>
      <c r="Y40" s="218">
        <v>1065014</v>
      </c>
      <c r="Z40" s="218">
        <v>459218</v>
      </c>
      <c r="AA40" s="218">
        <v>237662</v>
      </c>
      <c r="AB40" s="218">
        <v>805368</v>
      </c>
      <c r="AC40" s="327">
        <v>13558783</v>
      </c>
    </row>
    <row r="41" spans="1:29">
      <c r="A41" s="541">
        <v>42767</v>
      </c>
      <c r="B41" s="552">
        <v>157886</v>
      </c>
      <c r="C41" s="142">
        <v>328905</v>
      </c>
      <c r="D41" s="142">
        <v>392819</v>
      </c>
      <c r="E41" s="142">
        <v>274362</v>
      </c>
      <c r="F41" s="142">
        <v>502278</v>
      </c>
      <c r="G41" s="142">
        <v>301938</v>
      </c>
      <c r="H41" s="142">
        <v>379943</v>
      </c>
      <c r="I41" s="142">
        <v>391471</v>
      </c>
      <c r="J41" s="142">
        <v>440059</v>
      </c>
      <c r="K41" s="142">
        <v>280006</v>
      </c>
      <c r="L41" s="142">
        <v>123591</v>
      </c>
      <c r="M41" s="142">
        <v>72447</v>
      </c>
      <c r="N41" s="142">
        <v>272090</v>
      </c>
      <c r="O41" s="333">
        <v>3917795</v>
      </c>
      <c r="P41" s="331">
        <v>595628</v>
      </c>
      <c r="Q41" s="218">
        <v>1136015</v>
      </c>
      <c r="R41" s="218">
        <v>1286776</v>
      </c>
      <c r="S41" s="218">
        <v>863035</v>
      </c>
      <c r="T41" s="218">
        <v>1676386</v>
      </c>
      <c r="U41" s="218">
        <v>971674</v>
      </c>
      <c r="V41" s="218">
        <v>1220062</v>
      </c>
      <c r="W41" s="218">
        <v>1277733</v>
      </c>
      <c r="X41" s="218">
        <v>1627887</v>
      </c>
      <c r="Y41" s="218">
        <v>1015608</v>
      </c>
      <c r="Z41" s="218">
        <v>441704</v>
      </c>
      <c r="AA41" s="218">
        <v>237628</v>
      </c>
      <c r="AB41" s="218">
        <v>775943</v>
      </c>
      <c r="AC41" s="327">
        <v>13126079</v>
      </c>
    </row>
    <row r="42" spans="1:29">
      <c r="A42" s="541">
        <v>42736</v>
      </c>
      <c r="B42" s="552">
        <v>156925</v>
      </c>
      <c r="C42" s="142">
        <v>326749</v>
      </c>
      <c r="D42" s="142">
        <v>393922</v>
      </c>
      <c r="E42" s="142">
        <v>274434</v>
      </c>
      <c r="F42" s="142">
        <v>500420</v>
      </c>
      <c r="G42" s="142">
        <v>303598</v>
      </c>
      <c r="H42" s="142">
        <v>385030</v>
      </c>
      <c r="I42" s="142">
        <v>391504</v>
      </c>
      <c r="J42" s="142">
        <v>435833</v>
      </c>
      <c r="K42" s="142">
        <v>277442</v>
      </c>
      <c r="L42" s="142">
        <v>131166</v>
      </c>
      <c r="M42" s="142">
        <v>73329</v>
      </c>
      <c r="N42" s="142">
        <v>270070</v>
      </c>
      <c r="O42" s="333">
        <v>3920422</v>
      </c>
      <c r="P42" s="331">
        <v>589656</v>
      </c>
      <c r="Q42" s="218">
        <v>1122161</v>
      </c>
      <c r="R42" s="218">
        <v>1294093</v>
      </c>
      <c r="S42" s="218">
        <v>863287</v>
      </c>
      <c r="T42" s="218">
        <v>1674439</v>
      </c>
      <c r="U42" s="218">
        <v>978364</v>
      </c>
      <c r="V42" s="218">
        <v>1224515</v>
      </c>
      <c r="W42" s="218">
        <v>1277035</v>
      </c>
      <c r="X42" s="218">
        <v>1618951</v>
      </c>
      <c r="Y42" s="218">
        <v>1008446</v>
      </c>
      <c r="Z42" s="218">
        <v>453655</v>
      </c>
      <c r="AA42" s="218">
        <v>246844</v>
      </c>
      <c r="AB42" s="218">
        <v>764499</v>
      </c>
      <c r="AC42" s="327">
        <v>13115945</v>
      </c>
    </row>
    <row r="43" spans="1:29">
      <c r="A43" s="541">
        <v>42705</v>
      </c>
      <c r="B43" s="552">
        <v>162768</v>
      </c>
      <c r="C43" s="142">
        <v>339214</v>
      </c>
      <c r="D43" s="142">
        <v>407734</v>
      </c>
      <c r="E43" s="142">
        <v>284201</v>
      </c>
      <c r="F43" s="142">
        <v>520247</v>
      </c>
      <c r="G43" s="142">
        <v>311102</v>
      </c>
      <c r="H43" s="142">
        <v>388887</v>
      </c>
      <c r="I43" s="142">
        <v>397042</v>
      </c>
      <c r="J43" s="142">
        <v>449498</v>
      </c>
      <c r="K43" s="142">
        <v>283354</v>
      </c>
      <c r="L43" s="142">
        <v>131646</v>
      </c>
      <c r="M43" s="142">
        <v>78054</v>
      </c>
      <c r="N43" s="142">
        <v>296325</v>
      </c>
      <c r="O43" s="333">
        <v>4050072</v>
      </c>
      <c r="P43" s="331">
        <v>615258</v>
      </c>
      <c r="Q43" s="218">
        <v>1167641</v>
      </c>
      <c r="R43" s="218">
        <v>1343635</v>
      </c>
      <c r="S43" s="218">
        <v>904942</v>
      </c>
      <c r="T43" s="218">
        <v>1774574</v>
      </c>
      <c r="U43" s="218">
        <v>1019183</v>
      </c>
      <c r="V43" s="218">
        <v>1265709</v>
      </c>
      <c r="W43" s="218">
        <v>1335792</v>
      </c>
      <c r="X43" s="218">
        <v>1692226</v>
      </c>
      <c r="Y43" s="218">
        <v>1038487</v>
      </c>
      <c r="Z43" s="218">
        <v>465747</v>
      </c>
      <c r="AA43" s="218">
        <v>262464</v>
      </c>
      <c r="AB43" s="218">
        <v>889530</v>
      </c>
      <c r="AC43" s="327">
        <v>13775188</v>
      </c>
    </row>
    <row r="44" spans="1:29">
      <c r="A44" s="541">
        <v>42675</v>
      </c>
      <c r="B44" s="552">
        <v>162128</v>
      </c>
      <c r="C44" s="142">
        <v>338273</v>
      </c>
      <c r="D44" s="142">
        <v>408301</v>
      </c>
      <c r="E44" s="142">
        <v>283714</v>
      </c>
      <c r="F44" s="142">
        <v>521111</v>
      </c>
      <c r="G44" s="142">
        <v>312624</v>
      </c>
      <c r="H44" s="142">
        <v>386356</v>
      </c>
      <c r="I44" s="142">
        <v>399744</v>
      </c>
      <c r="J44" s="142">
        <v>448067</v>
      </c>
      <c r="K44" s="142">
        <v>278916</v>
      </c>
      <c r="L44" s="142">
        <v>133145</v>
      </c>
      <c r="M44" s="142">
        <v>73104</v>
      </c>
      <c r="N44" s="142">
        <v>310264</v>
      </c>
      <c r="O44" s="333">
        <v>4055747</v>
      </c>
      <c r="P44" s="331">
        <v>613702</v>
      </c>
      <c r="Q44" s="218">
        <v>1165275</v>
      </c>
      <c r="R44" s="218">
        <v>1341263</v>
      </c>
      <c r="S44" s="218">
        <v>906986</v>
      </c>
      <c r="T44" s="218">
        <v>1793743</v>
      </c>
      <c r="U44" s="218">
        <v>1039188</v>
      </c>
      <c r="V44" s="218">
        <v>1275372</v>
      </c>
      <c r="W44" s="218">
        <v>1363868</v>
      </c>
      <c r="X44" s="218">
        <v>1716281</v>
      </c>
      <c r="Y44" s="218">
        <v>1048712</v>
      </c>
      <c r="Z44" s="218">
        <v>465482</v>
      </c>
      <c r="AA44" s="218">
        <v>255037</v>
      </c>
      <c r="AB44" s="218">
        <v>915474</v>
      </c>
      <c r="AC44" s="327">
        <v>13900383</v>
      </c>
    </row>
    <row r="45" spans="1:29">
      <c r="A45" s="541">
        <v>42644</v>
      </c>
      <c r="B45" s="552">
        <v>161379</v>
      </c>
      <c r="C45" s="142">
        <v>337876</v>
      </c>
      <c r="D45" s="142">
        <v>408056</v>
      </c>
      <c r="E45" s="142">
        <v>284377</v>
      </c>
      <c r="F45" s="142">
        <v>519431</v>
      </c>
      <c r="G45" s="142">
        <v>314943</v>
      </c>
      <c r="H45" s="142">
        <v>387321</v>
      </c>
      <c r="I45" s="142">
        <v>397951</v>
      </c>
      <c r="J45" s="142">
        <v>444095</v>
      </c>
      <c r="K45" s="142">
        <v>280580</v>
      </c>
      <c r="L45" s="142">
        <v>140464</v>
      </c>
      <c r="M45" s="142">
        <v>68769</v>
      </c>
      <c r="N45" s="142">
        <v>309417</v>
      </c>
      <c r="O45" s="333">
        <v>4054659</v>
      </c>
      <c r="P45" s="331">
        <v>610671</v>
      </c>
      <c r="Q45" s="218">
        <v>1164145</v>
      </c>
      <c r="R45" s="218">
        <v>1341785</v>
      </c>
      <c r="S45" s="218">
        <v>909180</v>
      </c>
      <c r="T45" s="218">
        <v>1792278</v>
      </c>
      <c r="U45" s="218">
        <v>1047571</v>
      </c>
      <c r="V45" s="218">
        <v>1278162</v>
      </c>
      <c r="W45" s="218">
        <v>1373643</v>
      </c>
      <c r="X45" s="218">
        <v>1726815</v>
      </c>
      <c r="Y45" s="218">
        <v>1066042</v>
      </c>
      <c r="Z45" s="218">
        <v>482737</v>
      </c>
      <c r="AA45" s="218">
        <v>248762</v>
      </c>
      <c r="AB45" s="218">
        <v>921169</v>
      </c>
      <c r="AC45" s="327">
        <v>13962960</v>
      </c>
    </row>
    <row r="46" spans="1:29">
      <c r="A46" s="541">
        <v>42614</v>
      </c>
      <c r="B46" s="552">
        <v>161139</v>
      </c>
      <c r="C46" s="142">
        <v>337014</v>
      </c>
      <c r="D46" s="142">
        <v>403109</v>
      </c>
      <c r="E46" s="142">
        <v>282697</v>
      </c>
      <c r="F46" s="142">
        <v>510939</v>
      </c>
      <c r="G46" s="142">
        <v>308296</v>
      </c>
      <c r="H46" s="142">
        <v>382660</v>
      </c>
      <c r="I46" s="142">
        <v>390523</v>
      </c>
      <c r="J46" s="142">
        <v>440967</v>
      </c>
      <c r="K46" s="142">
        <v>279388</v>
      </c>
      <c r="L46" s="142">
        <v>132562</v>
      </c>
      <c r="M46" s="142">
        <v>74960</v>
      </c>
      <c r="N46" s="142">
        <v>315162</v>
      </c>
      <c r="O46" s="333">
        <v>4019416</v>
      </c>
      <c r="P46" s="331">
        <v>604216</v>
      </c>
      <c r="Q46" s="218">
        <v>1157954</v>
      </c>
      <c r="R46" s="218">
        <v>1327901</v>
      </c>
      <c r="S46" s="218">
        <v>904589</v>
      </c>
      <c r="T46" s="218">
        <v>1759140</v>
      </c>
      <c r="U46" s="218">
        <v>1025578</v>
      </c>
      <c r="V46" s="218">
        <v>1251332</v>
      </c>
      <c r="W46" s="218">
        <v>1334286</v>
      </c>
      <c r="X46" s="218">
        <v>1710954</v>
      </c>
      <c r="Y46" s="218">
        <v>1074246</v>
      </c>
      <c r="Z46" s="218">
        <v>477172</v>
      </c>
      <c r="AA46" s="218">
        <v>260171</v>
      </c>
      <c r="AB46" s="218">
        <v>925695</v>
      </c>
      <c r="AC46" s="327">
        <v>13813234</v>
      </c>
    </row>
    <row r="47" spans="1:29">
      <c r="A47" s="541">
        <v>42583</v>
      </c>
      <c r="B47" s="552">
        <v>160671</v>
      </c>
      <c r="C47" s="142">
        <v>334797</v>
      </c>
      <c r="D47" s="142">
        <v>404832</v>
      </c>
      <c r="E47" s="142">
        <v>286224</v>
      </c>
      <c r="F47" s="142">
        <v>515044</v>
      </c>
      <c r="G47" s="142">
        <v>308804</v>
      </c>
      <c r="H47" s="142">
        <v>385379</v>
      </c>
      <c r="I47" s="142">
        <v>391522</v>
      </c>
      <c r="J47" s="142">
        <v>445976</v>
      </c>
      <c r="K47" s="142">
        <v>283940</v>
      </c>
      <c r="L47" s="142">
        <v>143119</v>
      </c>
      <c r="M47" s="142">
        <v>75086</v>
      </c>
      <c r="N47" s="142">
        <v>326154</v>
      </c>
      <c r="O47" s="333">
        <v>4061548</v>
      </c>
      <c r="P47" s="331">
        <v>594496</v>
      </c>
      <c r="Q47" s="218">
        <v>1147843</v>
      </c>
      <c r="R47" s="218">
        <v>1323762</v>
      </c>
      <c r="S47" s="218">
        <v>909517</v>
      </c>
      <c r="T47" s="218">
        <v>1774013</v>
      </c>
      <c r="U47" s="218">
        <v>1028022</v>
      </c>
      <c r="V47" s="218">
        <v>1258745</v>
      </c>
      <c r="W47" s="218">
        <v>1355011</v>
      </c>
      <c r="X47" s="218">
        <v>1758592</v>
      </c>
      <c r="Y47" s="218">
        <v>1126961</v>
      </c>
      <c r="Z47" s="218">
        <v>518900</v>
      </c>
      <c r="AA47" s="218">
        <v>265686</v>
      </c>
      <c r="AB47" s="218">
        <v>997928</v>
      </c>
      <c r="AC47" s="327">
        <v>14059476</v>
      </c>
    </row>
    <row r="48" spans="1:29">
      <c r="A48" s="541">
        <v>42552</v>
      </c>
      <c r="B48" s="552">
        <v>160909</v>
      </c>
      <c r="C48" s="142">
        <v>334248</v>
      </c>
      <c r="D48" s="142">
        <v>405613</v>
      </c>
      <c r="E48" s="142">
        <v>286146</v>
      </c>
      <c r="F48" s="142">
        <v>512239</v>
      </c>
      <c r="G48" s="142">
        <v>307221</v>
      </c>
      <c r="H48" s="142">
        <v>382227</v>
      </c>
      <c r="I48" s="142">
        <v>388707</v>
      </c>
      <c r="J48" s="142">
        <v>443467</v>
      </c>
      <c r="K48" s="142">
        <v>282960</v>
      </c>
      <c r="L48" s="142">
        <v>139141</v>
      </c>
      <c r="M48" s="142">
        <v>70234</v>
      </c>
      <c r="N48" s="142">
        <v>337816</v>
      </c>
      <c r="O48" s="333">
        <v>4050928</v>
      </c>
      <c r="P48" s="331">
        <v>595669</v>
      </c>
      <c r="Q48" s="218">
        <v>1141718</v>
      </c>
      <c r="R48" s="218">
        <v>1313481</v>
      </c>
      <c r="S48" s="218">
        <v>907277</v>
      </c>
      <c r="T48" s="218">
        <v>1759678</v>
      </c>
      <c r="U48" s="218">
        <v>1018542</v>
      </c>
      <c r="V48" s="218">
        <v>1256131</v>
      </c>
      <c r="W48" s="218">
        <v>1345226</v>
      </c>
      <c r="X48" s="218">
        <v>1764995</v>
      </c>
      <c r="Y48" s="218">
        <v>1135553</v>
      </c>
      <c r="Z48" s="218">
        <v>521582</v>
      </c>
      <c r="AA48" s="218">
        <v>274015</v>
      </c>
      <c r="AB48" s="218">
        <v>1033631</v>
      </c>
      <c r="AC48" s="327">
        <v>14067498</v>
      </c>
    </row>
    <row r="49" spans="1:29">
      <c r="A49" s="541">
        <v>42522</v>
      </c>
      <c r="B49" s="552">
        <v>164049</v>
      </c>
      <c r="C49" s="142">
        <v>338053</v>
      </c>
      <c r="D49" s="142">
        <v>412358</v>
      </c>
      <c r="E49" s="142">
        <v>299765</v>
      </c>
      <c r="F49" s="142">
        <v>525719</v>
      </c>
      <c r="G49" s="142">
        <v>313053</v>
      </c>
      <c r="H49" s="142">
        <v>390602</v>
      </c>
      <c r="I49" s="142">
        <v>396806</v>
      </c>
      <c r="J49" s="142">
        <v>450033</v>
      </c>
      <c r="K49" s="142">
        <v>290844</v>
      </c>
      <c r="L49" s="142">
        <v>135562</v>
      </c>
      <c r="M49" s="142">
        <v>70339</v>
      </c>
      <c r="N49" s="142">
        <v>319896</v>
      </c>
      <c r="O49" s="333">
        <v>4107079</v>
      </c>
      <c r="P49" s="331">
        <v>613586</v>
      </c>
      <c r="Q49" s="218">
        <v>1156456</v>
      </c>
      <c r="R49" s="218">
        <v>1337998</v>
      </c>
      <c r="S49" s="218">
        <v>938222</v>
      </c>
      <c r="T49" s="218">
        <v>1809598</v>
      </c>
      <c r="U49" s="218">
        <v>1044963</v>
      </c>
      <c r="V49" s="218">
        <v>1296414</v>
      </c>
      <c r="W49" s="218">
        <v>1391073</v>
      </c>
      <c r="X49" s="218">
        <v>1786065</v>
      </c>
      <c r="Y49" s="218">
        <v>1122415</v>
      </c>
      <c r="Z49" s="218">
        <v>505455</v>
      </c>
      <c r="AA49" s="218">
        <v>253454</v>
      </c>
      <c r="AB49" s="218">
        <v>1019581</v>
      </c>
      <c r="AC49" s="327">
        <v>14275280</v>
      </c>
    </row>
    <row r="50" spans="1:29">
      <c r="A50" s="541">
        <v>42491</v>
      </c>
      <c r="B50" s="552">
        <v>164087</v>
      </c>
      <c r="C50" s="142">
        <v>335704</v>
      </c>
      <c r="D50" s="142">
        <v>415520</v>
      </c>
      <c r="E50" s="142">
        <v>306835</v>
      </c>
      <c r="F50" s="142">
        <v>532298</v>
      </c>
      <c r="G50" s="142">
        <v>312936</v>
      </c>
      <c r="H50" s="142">
        <v>393925</v>
      </c>
      <c r="I50" s="142">
        <v>393876</v>
      </c>
      <c r="J50" s="142">
        <v>444872</v>
      </c>
      <c r="K50" s="142">
        <v>291842</v>
      </c>
      <c r="L50" s="142">
        <v>129152</v>
      </c>
      <c r="M50" s="142">
        <v>76307</v>
      </c>
      <c r="N50" s="142">
        <v>304634</v>
      </c>
      <c r="O50" s="333">
        <v>4101988</v>
      </c>
      <c r="P50" s="331">
        <v>612542</v>
      </c>
      <c r="Q50" s="218">
        <v>1145554</v>
      </c>
      <c r="R50" s="218">
        <v>1336621</v>
      </c>
      <c r="S50" s="218">
        <v>953622</v>
      </c>
      <c r="T50" s="218">
        <v>1819223</v>
      </c>
      <c r="U50" s="218">
        <v>1043915</v>
      </c>
      <c r="V50" s="218">
        <v>1300134</v>
      </c>
      <c r="W50" s="218">
        <v>1371316</v>
      </c>
      <c r="X50" s="218">
        <v>1739476</v>
      </c>
      <c r="Y50" s="218">
        <v>1083298</v>
      </c>
      <c r="Z50" s="218">
        <v>477157</v>
      </c>
      <c r="AA50" s="218">
        <v>253351</v>
      </c>
      <c r="AB50" s="218">
        <v>1007102</v>
      </c>
      <c r="AC50" s="327">
        <v>14143311</v>
      </c>
    </row>
    <row r="51" spans="1:29">
      <c r="A51" s="541">
        <v>42461</v>
      </c>
      <c r="B51" s="552">
        <v>163349</v>
      </c>
      <c r="C51" s="142">
        <v>334846</v>
      </c>
      <c r="D51" s="142">
        <v>415528</v>
      </c>
      <c r="E51" s="142">
        <v>308846</v>
      </c>
      <c r="F51" s="142">
        <v>534235</v>
      </c>
      <c r="G51" s="142">
        <v>314830</v>
      </c>
      <c r="H51" s="142">
        <v>396985</v>
      </c>
      <c r="I51" s="142">
        <v>394827</v>
      </c>
      <c r="J51" s="142">
        <v>445033</v>
      </c>
      <c r="K51" s="142">
        <v>292723</v>
      </c>
      <c r="L51" s="142">
        <v>127428</v>
      </c>
      <c r="M51" s="142">
        <v>72489</v>
      </c>
      <c r="N51" s="142">
        <v>298066</v>
      </c>
      <c r="O51" s="333">
        <v>4099185</v>
      </c>
      <c r="P51" s="331">
        <v>610169</v>
      </c>
      <c r="Q51" s="218">
        <v>1134227</v>
      </c>
      <c r="R51" s="218">
        <v>1327413</v>
      </c>
      <c r="S51" s="218">
        <v>948327</v>
      </c>
      <c r="T51" s="218">
        <v>1821570</v>
      </c>
      <c r="U51" s="218">
        <v>1044479</v>
      </c>
      <c r="V51" s="218">
        <v>1300000</v>
      </c>
      <c r="W51" s="218">
        <v>1366374</v>
      </c>
      <c r="X51" s="218">
        <v>1736525</v>
      </c>
      <c r="Y51" s="218">
        <v>1073625</v>
      </c>
      <c r="Z51" s="218">
        <v>478109</v>
      </c>
      <c r="AA51" s="218">
        <v>246904</v>
      </c>
      <c r="AB51" s="218">
        <v>982151</v>
      </c>
      <c r="AC51" s="327">
        <v>14069873</v>
      </c>
    </row>
    <row r="52" spans="1:29">
      <c r="A52" s="541">
        <v>42430</v>
      </c>
      <c r="B52" s="552">
        <v>162749</v>
      </c>
      <c r="C52" s="142">
        <v>334397</v>
      </c>
      <c r="D52" s="142">
        <v>413749</v>
      </c>
      <c r="E52" s="142">
        <v>310346</v>
      </c>
      <c r="F52" s="142">
        <v>531466</v>
      </c>
      <c r="G52" s="142">
        <v>320008</v>
      </c>
      <c r="H52" s="142">
        <v>397446</v>
      </c>
      <c r="I52" s="142">
        <v>392841</v>
      </c>
      <c r="J52" s="142">
        <v>448125</v>
      </c>
      <c r="K52" s="142">
        <v>289828</v>
      </c>
      <c r="L52" s="142">
        <v>134399</v>
      </c>
      <c r="M52" s="142">
        <v>75309</v>
      </c>
      <c r="N52" s="142">
        <v>277894</v>
      </c>
      <c r="O52" s="333">
        <v>4088557</v>
      </c>
      <c r="P52" s="331">
        <v>607024</v>
      </c>
      <c r="Q52" s="218">
        <v>1123329</v>
      </c>
      <c r="R52" s="218">
        <v>1315888</v>
      </c>
      <c r="S52" s="218">
        <v>937308</v>
      </c>
      <c r="T52" s="218">
        <v>1810218</v>
      </c>
      <c r="U52" s="218">
        <v>1037795</v>
      </c>
      <c r="V52" s="218">
        <v>1287321</v>
      </c>
      <c r="W52" s="218">
        <v>1344738</v>
      </c>
      <c r="X52" s="218">
        <v>1706155</v>
      </c>
      <c r="Y52" s="218">
        <v>1056809</v>
      </c>
      <c r="Z52" s="218">
        <v>475945</v>
      </c>
      <c r="AA52" s="218">
        <v>247279</v>
      </c>
      <c r="AB52" s="218">
        <v>916995</v>
      </c>
      <c r="AC52" s="327">
        <v>13866804</v>
      </c>
    </row>
    <row r="53" spans="1:29">
      <c r="A53" s="541">
        <v>42401</v>
      </c>
      <c r="B53" s="552">
        <v>161940</v>
      </c>
      <c r="C53" s="142">
        <v>333239</v>
      </c>
      <c r="D53" s="142">
        <v>413830</v>
      </c>
      <c r="E53" s="142">
        <v>307202</v>
      </c>
      <c r="F53" s="142">
        <v>529677</v>
      </c>
      <c r="G53" s="142">
        <v>320422</v>
      </c>
      <c r="H53" s="142">
        <v>393305</v>
      </c>
      <c r="I53" s="142">
        <v>386216</v>
      </c>
      <c r="J53" s="142">
        <v>448436</v>
      </c>
      <c r="K53" s="142">
        <v>284318</v>
      </c>
      <c r="L53" s="142">
        <v>128463</v>
      </c>
      <c r="M53" s="142">
        <v>69162</v>
      </c>
      <c r="N53" s="142">
        <v>270807</v>
      </c>
      <c r="O53" s="333">
        <v>4047017</v>
      </c>
      <c r="P53" s="331">
        <v>603949</v>
      </c>
      <c r="Q53" s="218">
        <v>1115962</v>
      </c>
      <c r="R53" s="218">
        <v>1311852</v>
      </c>
      <c r="S53" s="218">
        <v>921295</v>
      </c>
      <c r="T53" s="218">
        <v>1790647</v>
      </c>
      <c r="U53" s="218">
        <v>1018949</v>
      </c>
      <c r="V53" s="218">
        <v>1256236</v>
      </c>
      <c r="W53" s="218">
        <v>1305960</v>
      </c>
      <c r="X53" s="218">
        <v>1685882</v>
      </c>
      <c r="Y53" s="218">
        <v>1021996</v>
      </c>
      <c r="Z53" s="218">
        <v>458952</v>
      </c>
      <c r="AA53" s="218">
        <v>242299</v>
      </c>
      <c r="AB53" s="218">
        <v>841130</v>
      </c>
      <c r="AC53" s="327">
        <v>13575109</v>
      </c>
    </row>
    <row r="54" spans="1:29">
      <c r="A54" s="541">
        <v>42370</v>
      </c>
      <c r="B54" s="552">
        <v>161138</v>
      </c>
      <c r="C54" s="142">
        <v>332835</v>
      </c>
      <c r="D54" s="142">
        <v>415955</v>
      </c>
      <c r="E54" s="142">
        <v>309623</v>
      </c>
      <c r="F54" s="142">
        <v>529896</v>
      </c>
      <c r="G54" s="142">
        <v>320138</v>
      </c>
      <c r="H54" s="142">
        <v>395253</v>
      </c>
      <c r="I54" s="142">
        <v>388785</v>
      </c>
      <c r="J54" s="142">
        <v>447433</v>
      </c>
      <c r="K54" s="142">
        <v>293127</v>
      </c>
      <c r="L54" s="142">
        <v>117677</v>
      </c>
      <c r="M54" s="142">
        <v>66472</v>
      </c>
      <c r="N54" s="142">
        <v>256048</v>
      </c>
      <c r="O54" s="333">
        <v>4034380</v>
      </c>
      <c r="P54" s="331">
        <v>600547</v>
      </c>
      <c r="Q54" s="218">
        <v>1115807</v>
      </c>
      <c r="R54" s="218">
        <v>1316571</v>
      </c>
      <c r="S54" s="218">
        <v>930600</v>
      </c>
      <c r="T54" s="218">
        <v>1794968</v>
      </c>
      <c r="U54" s="218">
        <v>1024816</v>
      </c>
      <c r="V54" s="218">
        <v>1261968</v>
      </c>
      <c r="W54" s="218">
        <v>1318067</v>
      </c>
      <c r="X54" s="218">
        <v>1695360</v>
      </c>
      <c r="Y54" s="218">
        <v>1047617</v>
      </c>
      <c r="Z54" s="218">
        <v>464018</v>
      </c>
      <c r="AA54" s="218">
        <v>243879</v>
      </c>
      <c r="AB54" s="218">
        <v>806576</v>
      </c>
      <c r="AC54" s="327">
        <v>13620794</v>
      </c>
    </row>
    <row r="55" spans="1:29">
      <c r="A55" s="541">
        <v>42339</v>
      </c>
      <c r="B55" s="552">
        <v>162307</v>
      </c>
      <c r="C55" s="142">
        <v>336229</v>
      </c>
      <c r="D55" s="142">
        <v>420054</v>
      </c>
      <c r="E55" s="142">
        <v>313124</v>
      </c>
      <c r="F55" s="142">
        <v>535717</v>
      </c>
      <c r="G55" s="142">
        <v>324568</v>
      </c>
      <c r="H55" s="142">
        <v>401684</v>
      </c>
      <c r="I55" s="142">
        <v>392909</v>
      </c>
      <c r="J55" s="142">
        <v>453913</v>
      </c>
      <c r="K55" s="142">
        <v>295139</v>
      </c>
      <c r="L55" s="142">
        <v>125805</v>
      </c>
      <c r="M55" s="142">
        <v>72461</v>
      </c>
      <c r="N55" s="142">
        <v>263478</v>
      </c>
      <c r="O55" s="333">
        <v>4097388</v>
      </c>
      <c r="P55" s="331">
        <v>608258</v>
      </c>
      <c r="Q55" s="218">
        <v>1133210</v>
      </c>
      <c r="R55" s="218">
        <v>1337118</v>
      </c>
      <c r="S55" s="218">
        <v>956240</v>
      </c>
      <c r="T55" s="218">
        <v>1848186</v>
      </c>
      <c r="U55" s="218">
        <v>1060018</v>
      </c>
      <c r="V55" s="218">
        <v>1306962</v>
      </c>
      <c r="W55" s="218">
        <v>1368660</v>
      </c>
      <c r="X55" s="218">
        <v>1734266</v>
      </c>
      <c r="Y55" s="218">
        <v>1072593</v>
      </c>
      <c r="Z55" s="218">
        <v>476645</v>
      </c>
      <c r="AA55" s="218">
        <v>258624</v>
      </c>
      <c r="AB55" s="218">
        <v>838618</v>
      </c>
      <c r="AC55" s="327">
        <v>13999398</v>
      </c>
    </row>
    <row r="56" spans="1:29">
      <c r="A56" s="541">
        <v>42309</v>
      </c>
      <c r="B56" s="552">
        <v>162704</v>
      </c>
      <c r="C56" s="142">
        <v>334464</v>
      </c>
      <c r="D56" s="142">
        <v>417233</v>
      </c>
      <c r="E56" s="142">
        <v>312768</v>
      </c>
      <c r="F56" s="142">
        <v>531087</v>
      </c>
      <c r="G56" s="142">
        <v>321496</v>
      </c>
      <c r="H56" s="142">
        <v>400122</v>
      </c>
      <c r="I56" s="142">
        <v>390205</v>
      </c>
      <c r="J56" s="142">
        <v>456451</v>
      </c>
      <c r="K56" s="142">
        <v>290003</v>
      </c>
      <c r="L56" s="142">
        <v>130703</v>
      </c>
      <c r="M56" s="142">
        <v>69280</v>
      </c>
      <c r="N56" s="142">
        <v>261832</v>
      </c>
      <c r="O56" s="333">
        <v>4078348</v>
      </c>
      <c r="P56" s="331">
        <v>609159</v>
      </c>
      <c r="Q56" s="218">
        <v>1126026</v>
      </c>
      <c r="R56" s="218">
        <v>1330750</v>
      </c>
      <c r="S56" s="218">
        <v>951200</v>
      </c>
      <c r="T56" s="218">
        <v>1850070</v>
      </c>
      <c r="U56" s="218">
        <v>1064506</v>
      </c>
      <c r="V56" s="218">
        <v>1313008</v>
      </c>
      <c r="W56" s="218">
        <v>1374537</v>
      </c>
      <c r="X56" s="218">
        <v>1752409</v>
      </c>
      <c r="Y56" s="218">
        <v>1080174</v>
      </c>
      <c r="Z56" s="218">
        <v>506694</v>
      </c>
      <c r="AA56" s="218">
        <v>246968</v>
      </c>
      <c r="AB56" s="218">
        <v>834514</v>
      </c>
      <c r="AC56" s="327">
        <v>14040015</v>
      </c>
    </row>
    <row r="57" spans="1:29">
      <c r="A57" s="541">
        <v>42278</v>
      </c>
      <c r="B57" s="552">
        <v>162444</v>
      </c>
      <c r="C57" s="142">
        <v>334184</v>
      </c>
      <c r="D57" s="142">
        <v>415966</v>
      </c>
      <c r="E57" s="142">
        <v>311187</v>
      </c>
      <c r="F57" s="142">
        <v>526227</v>
      </c>
      <c r="G57" s="142">
        <v>323068</v>
      </c>
      <c r="H57" s="142">
        <v>398819</v>
      </c>
      <c r="I57" s="142">
        <v>387384</v>
      </c>
      <c r="J57" s="142">
        <v>455463</v>
      </c>
      <c r="K57" s="142">
        <v>295726</v>
      </c>
      <c r="L57" s="142">
        <v>124698</v>
      </c>
      <c r="M57" s="142">
        <v>67135</v>
      </c>
      <c r="N57" s="142">
        <v>258882</v>
      </c>
      <c r="O57" s="333">
        <v>4061183</v>
      </c>
      <c r="P57" s="331">
        <v>606260</v>
      </c>
      <c r="Q57" s="218">
        <v>1126453</v>
      </c>
      <c r="R57" s="218">
        <v>1327767</v>
      </c>
      <c r="S57" s="218">
        <v>956129</v>
      </c>
      <c r="T57" s="218">
        <v>1842921</v>
      </c>
      <c r="U57" s="218">
        <v>1066842</v>
      </c>
      <c r="V57" s="218">
        <v>1318784</v>
      </c>
      <c r="W57" s="218">
        <v>1362809</v>
      </c>
      <c r="X57" s="218">
        <v>1744029</v>
      </c>
      <c r="Y57" s="218">
        <v>1100177</v>
      </c>
      <c r="Z57" s="218">
        <v>488779</v>
      </c>
      <c r="AA57" s="218">
        <v>248010</v>
      </c>
      <c r="AB57" s="218">
        <v>815775</v>
      </c>
      <c r="AC57" s="327">
        <v>14004735</v>
      </c>
    </row>
    <row r="58" spans="1:29">
      <c r="A58" s="541">
        <v>42248</v>
      </c>
      <c r="B58" s="552">
        <v>162242</v>
      </c>
      <c r="C58" s="142">
        <v>332437</v>
      </c>
      <c r="D58" s="142">
        <v>411619</v>
      </c>
      <c r="E58" s="142">
        <v>307991</v>
      </c>
      <c r="F58" s="142">
        <v>521004</v>
      </c>
      <c r="G58" s="142">
        <v>318866</v>
      </c>
      <c r="H58" s="142">
        <v>390947</v>
      </c>
      <c r="I58" s="142">
        <v>381289</v>
      </c>
      <c r="J58" s="142">
        <v>451346</v>
      </c>
      <c r="K58" s="142">
        <v>285159</v>
      </c>
      <c r="L58" s="142">
        <v>123630</v>
      </c>
      <c r="M58" s="142">
        <v>65544</v>
      </c>
      <c r="N58" s="142">
        <v>263949</v>
      </c>
      <c r="O58" s="333">
        <v>4016023</v>
      </c>
      <c r="P58" s="331">
        <v>601328</v>
      </c>
      <c r="Q58" s="218">
        <v>1118298</v>
      </c>
      <c r="R58" s="218">
        <v>1318715</v>
      </c>
      <c r="S58" s="218">
        <v>947564</v>
      </c>
      <c r="T58" s="218">
        <v>1812251</v>
      </c>
      <c r="U58" s="218">
        <v>1049976</v>
      </c>
      <c r="V58" s="218">
        <v>1285361</v>
      </c>
      <c r="W58" s="218">
        <v>1312952</v>
      </c>
      <c r="X58" s="218">
        <v>1698996</v>
      </c>
      <c r="Y58" s="218">
        <v>1089518</v>
      </c>
      <c r="Z58" s="218">
        <v>469242</v>
      </c>
      <c r="AA58" s="218">
        <v>251211</v>
      </c>
      <c r="AB58" s="218">
        <v>806501</v>
      </c>
      <c r="AC58" s="327">
        <v>13761913</v>
      </c>
    </row>
    <row r="59" spans="1:29">
      <c r="A59" s="541">
        <v>42217</v>
      </c>
      <c r="B59" s="552">
        <v>161894</v>
      </c>
      <c r="C59" s="142">
        <v>330428</v>
      </c>
      <c r="D59" s="142">
        <v>411960</v>
      </c>
      <c r="E59" s="142">
        <v>308619</v>
      </c>
      <c r="F59" s="142">
        <v>523151</v>
      </c>
      <c r="G59" s="142">
        <v>316939</v>
      </c>
      <c r="H59" s="142">
        <v>398167</v>
      </c>
      <c r="I59" s="142">
        <v>386716</v>
      </c>
      <c r="J59" s="142">
        <v>452221</v>
      </c>
      <c r="K59" s="142">
        <v>292216</v>
      </c>
      <c r="L59" s="142">
        <v>134383</v>
      </c>
      <c r="M59" s="142">
        <v>71882</v>
      </c>
      <c r="N59" s="142">
        <v>268233</v>
      </c>
      <c r="O59" s="333">
        <v>4056809</v>
      </c>
      <c r="P59" s="331">
        <v>593452</v>
      </c>
      <c r="Q59" s="218">
        <v>1110101</v>
      </c>
      <c r="R59" s="218">
        <v>1316196</v>
      </c>
      <c r="S59" s="218">
        <v>955334</v>
      </c>
      <c r="T59" s="218">
        <v>1819690</v>
      </c>
      <c r="U59" s="218">
        <v>1045526</v>
      </c>
      <c r="V59" s="218">
        <v>1311351</v>
      </c>
      <c r="W59" s="218">
        <v>1340861</v>
      </c>
      <c r="X59" s="218">
        <v>1763880</v>
      </c>
      <c r="Y59" s="218">
        <v>1132553</v>
      </c>
      <c r="Z59" s="218">
        <v>517743</v>
      </c>
      <c r="AA59" s="218">
        <v>268499</v>
      </c>
      <c r="AB59" s="218">
        <v>846211</v>
      </c>
      <c r="AC59" s="327">
        <v>14021397</v>
      </c>
    </row>
    <row r="60" spans="1:29">
      <c r="A60" s="541">
        <v>42186</v>
      </c>
      <c r="B60" s="552">
        <v>161823</v>
      </c>
      <c r="C60" s="142">
        <v>328869</v>
      </c>
      <c r="D60" s="142">
        <v>409139</v>
      </c>
      <c r="E60" s="142">
        <v>307523</v>
      </c>
      <c r="F60" s="142">
        <v>516313</v>
      </c>
      <c r="G60" s="142">
        <v>314255</v>
      </c>
      <c r="H60" s="142">
        <v>393039</v>
      </c>
      <c r="I60" s="142">
        <v>382051</v>
      </c>
      <c r="J60" s="142">
        <v>445072</v>
      </c>
      <c r="K60" s="142">
        <v>283411</v>
      </c>
      <c r="L60" s="142">
        <v>131572</v>
      </c>
      <c r="M60" s="142">
        <v>68972</v>
      </c>
      <c r="N60" s="142">
        <v>275236</v>
      </c>
      <c r="O60" s="333">
        <v>4017275</v>
      </c>
      <c r="P60" s="331">
        <v>593432</v>
      </c>
      <c r="Q60" s="218">
        <v>1102284</v>
      </c>
      <c r="R60" s="218">
        <v>1299782</v>
      </c>
      <c r="S60" s="218">
        <v>940167</v>
      </c>
      <c r="T60" s="218">
        <v>1788324</v>
      </c>
      <c r="U60" s="218">
        <v>1032544</v>
      </c>
      <c r="V60" s="218">
        <v>1285048</v>
      </c>
      <c r="W60" s="218">
        <v>1322974</v>
      </c>
      <c r="X60" s="218">
        <v>1747802</v>
      </c>
      <c r="Y60" s="218">
        <v>1126865</v>
      </c>
      <c r="Z60" s="218">
        <v>526105</v>
      </c>
      <c r="AA60" s="218">
        <v>271168</v>
      </c>
      <c r="AB60" s="218">
        <v>854780</v>
      </c>
      <c r="AC60" s="327">
        <v>13891275</v>
      </c>
    </row>
    <row r="61" spans="1:29">
      <c r="A61" s="541">
        <v>42156</v>
      </c>
      <c r="B61" s="552">
        <v>162035</v>
      </c>
      <c r="C61" s="142">
        <v>331660</v>
      </c>
      <c r="D61" s="142">
        <v>415580</v>
      </c>
      <c r="E61" s="142">
        <v>314645</v>
      </c>
      <c r="F61" s="142">
        <v>529530</v>
      </c>
      <c r="G61" s="142">
        <v>319004</v>
      </c>
      <c r="H61" s="142">
        <v>402670</v>
      </c>
      <c r="I61" s="142">
        <v>384093</v>
      </c>
      <c r="J61" s="142">
        <v>456170</v>
      </c>
      <c r="K61" s="142">
        <v>285500</v>
      </c>
      <c r="L61" s="142">
        <v>136137</v>
      </c>
      <c r="M61" s="142">
        <v>65545</v>
      </c>
      <c r="N61" s="142">
        <v>252867</v>
      </c>
      <c r="O61" s="333">
        <v>4055436</v>
      </c>
      <c r="P61" s="331">
        <v>601517</v>
      </c>
      <c r="Q61" s="218">
        <v>1113604</v>
      </c>
      <c r="R61" s="218">
        <v>1322483</v>
      </c>
      <c r="S61" s="218">
        <v>957060</v>
      </c>
      <c r="T61" s="218">
        <v>1838540</v>
      </c>
      <c r="U61" s="218">
        <v>1060759</v>
      </c>
      <c r="V61" s="218">
        <v>1326337</v>
      </c>
      <c r="W61" s="218">
        <v>1349147</v>
      </c>
      <c r="X61" s="218">
        <v>1770801</v>
      </c>
      <c r="Y61" s="218">
        <v>1126957</v>
      </c>
      <c r="Z61" s="218">
        <v>511874</v>
      </c>
      <c r="AA61" s="218">
        <v>256570</v>
      </c>
      <c r="AB61" s="218">
        <v>797936</v>
      </c>
      <c r="AC61" s="327">
        <v>14033585</v>
      </c>
    </row>
    <row r="62" spans="1:29">
      <c r="A62" s="541">
        <v>42125</v>
      </c>
      <c r="B62" s="552">
        <v>161402</v>
      </c>
      <c r="C62" s="142">
        <v>331386</v>
      </c>
      <c r="D62" s="142">
        <v>416250</v>
      </c>
      <c r="E62" s="142">
        <v>314053</v>
      </c>
      <c r="F62" s="142">
        <v>529969</v>
      </c>
      <c r="G62" s="142">
        <v>322510</v>
      </c>
      <c r="H62" s="142">
        <v>402795</v>
      </c>
      <c r="I62" s="142">
        <v>386462</v>
      </c>
      <c r="J62" s="142">
        <v>447039</v>
      </c>
      <c r="K62" s="142">
        <v>281409</v>
      </c>
      <c r="L62" s="142">
        <v>131782</v>
      </c>
      <c r="M62" s="142">
        <v>62377</v>
      </c>
      <c r="N62" s="142">
        <v>239668</v>
      </c>
      <c r="O62" s="333">
        <v>4027102</v>
      </c>
      <c r="P62" s="331">
        <v>600554</v>
      </c>
      <c r="Q62" s="218">
        <v>1108570</v>
      </c>
      <c r="R62" s="218">
        <v>1317535</v>
      </c>
      <c r="S62" s="218">
        <v>953763</v>
      </c>
      <c r="T62" s="218">
        <v>1833125</v>
      </c>
      <c r="U62" s="218">
        <v>1062661</v>
      </c>
      <c r="V62" s="218">
        <v>1327404</v>
      </c>
      <c r="W62" s="218">
        <v>1346434</v>
      </c>
      <c r="X62" s="218">
        <v>1733433</v>
      </c>
      <c r="Y62" s="218">
        <v>1073510</v>
      </c>
      <c r="Z62" s="218">
        <v>474795</v>
      </c>
      <c r="AA62" s="218">
        <v>251605</v>
      </c>
      <c r="AB62" s="218">
        <v>747053</v>
      </c>
      <c r="AC62" s="327">
        <v>13830442</v>
      </c>
    </row>
    <row r="63" spans="1:29">
      <c r="A63" s="541">
        <v>42095</v>
      </c>
      <c r="B63" s="552">
        <v>161320</v>
      </c>
      <c r="C63" s="142">
        <v>329861</v>
      </c>
      <c r="D63" s="142">
        <v>413547</v>
      </c>
      <c r="E63" s="142">
        <v>314741</v>
      </c>
      <c r="F63" s="142">
        <v>529698</v>
      </c>
      <c r="G63" s="142">
        <v>321085</v>
      </c>
      <c r="H63" s="142">
        <v>403705</v>
      </c>
      <c r="I63" s="142">
        <v>381861</v>
      </c>
      <c r="J63" s="142">
        <v>445979</v>
      </c>
      <c r="K63" s="142">
        <v>282978</v>
      </c>
      <c r="L63" s="142">
        <v>120239</v>
      </c>
      <c r="M63" s="142">
        <v>69606</v>
      </c>
      <c r="N63" s="142">
        <v>233362</v>
      </c>
      <c r="O63" s="333">
        <v>4007982</v>
      </c>
      <c r="P63" s="331">
        <v>598721</v>
      </c>
      <c r="Q63" s="218">
        <v>1097975</v>
      </c>
      <c r="R63" s="218">
        <v>1300207</v>
      </c>
      <c r="S63" s="218">
        <v>943024</v>
      </c>
      <c r="T63" s="218">
        <v>1811665</v>
      </c>
      <c r="U63" s="218">
        <v>1044478</v>
      </c>
      <c r="V63" s="218">
        <v>1316955</v>
      </c>
      <c r="W63" s="218">
        <v>1323748</v>
      </c>
      <c r="X63" s="218">
        <v>1700856</v>
      </c>
      <c r="Y63" s="218">
        <v>1054238</v>
      </c>
      <c r="Z63" s="218">
        <v>458791</v>
      </c>
      <c r="AA63" s="218">
        <v>250037</v>
      </c>
      <c r="AB63" s="218">
        <v>780576</v>
      </c>
      <c r="AC63" s="327">
        <v>13681271</v>
      </c>
    </row>
    <row r="64" spans="1:29">
      <c r="A64" s="541">
        <v>42064</v>
      </c>
      <c r="B64" s="552">
        <v>160407</v>
      </c>
      <c r="C64" s="142">
        <v>329352</v>
      </c>
      <c r="D64" s="142">
        <v>411719</v>
      </c>
      <c r="E64" s="142">
        <v>314489</v>
      </c>
      <c r="F64" s="142">
        <v>526243</v>
      </c>
      <c r="G64" s="142">
        <v>322011</v>
      </c>
      <c r="H64" s="142">
        <v>405152</v>
      </c>
      <c r="I64" s="142">
        <v>382145</v>
      </c>
      <c r="J64" s="142">
        <v>441003</v>
      </c>
      <c r="K64" s="142">
        <v>277795</v>
      </c>
      <c r="L64" s="142">
        <v>127917</v>
      </c>
      <c r="M64" s="142">
        <v>69148</v>
      </c>
      <c r="N64" s="142">
        <v>225564</v>
      </c>
      <c r="O64" s="333">
        <v>3992945</v>
      </c>
      <c r="P64" s="331">
        <v>594772</v>
      </c>
      <c r="Q64" s="218">
        <v>1088951</v>
      </c>
      <c r="R64" s="218">
        <v>1287921</v>
      </c>
      <c r="S64" s="218">
        <v>933334</v>
      </c>
      <c r="T64" s="218">
        <v>1790269</v>
      </c>
      <c r="U64" s="218">
        <v>1032635</v>
      </c>
      <c r="V64" s="218">
        <v>1294346</v>
      </c>
      <c r="W64" s="218">
        <v>1292497</v>
      </c>
      <c r="X64" s="218">
        <v>1642349</v>
      </c>
      <c r="Y64" s="218">
        <v>999155</v>
      </c>
      <c r="Z64" s="218">
        <v>441703</v>
      </c>
      <c r="AA64" s="218">
        <v>238721</v>
      </c>
      <c r="AB64" s="218">
        <v>691475</v>
      </c>
      <c r="AC64" s="327">
        <v>13328128</v>
      </c>
    </row>
    <row r="65" spans="1:29">
      <c r="A65" s="541">
        <v>42036</v>
      </c>
      <c r="B65" s="552">
        <v>159391</v>
      </c>
      <c r="C65" s="142">
        <v>326040</v>
      </c>
      <c r="D65" s="142">
        <v>409267</v>
      </c>
      <c r="E65" s="142">
        <v>311140</v>
      </c>
      <c r="F65" s="142">
        <v>516850</v>
      </c>
      <c r="G65" s="142">
        <v>319350</v>
      </c>
      <c r="H65" s="142">
        <v>398917</v>
      </c>
      <c r="I65" s="142">
        <v>373573</v>
      </c>
      <c r="J65" s="142">
        <v>440458</v>
      </c>
      <c r="K65" s="142">
        <v>270409</v>
      </c>
      <c r="L65" s="142">
        <v>121376</v>
      </c>
      <c r="M65" s="142">
        <v>65487</v>
      </c>
      <c r="N65" s="142">
        <v>218498</v>
      </c>
      <c r="O65" s="333">
        <v>3930756</v>
      </c>
      <c r="P65" s="331">
        <v>590115</v>
      </c>
      <c r="Q65" s="218">
        <v>1078967</v>
      </c>
      <c r="R65" s="218">
        <v>1277928</v>
      </c>
      <c r="S65" s="218">
        <v>917887</v>
      </c>
      <c r="T65" s="218">
        <v>1748698</v>
      </c>
      <c r="U65" s="218">
        <v>1011011</v>
      </c>
      <c r="V65" s="218">
        <v>1258782</v>
      </c>
      <c r="W65" s="218">
        <v>1260006</v>
      </c>
      <c r="X65" s="218">
        <v>1595190</v>
      </c>
      <c r="Y65" s="218">
        <v>955971</v>
      </c>
      <c r="Z65" s="218">
        <v>437249</v>
      </c>
      <c r="AA65" s="218">
        <v>220773</v>
      </c>
      <c r="AB65" s="218">
        <v>666621</v>
      </c>
      <c r="AC65" s="327">
        <v>13019198</v>
      </c>
    </row>
    <row r="66" spans="1:29">
      <c r="A66" s="541">
        <v>42005</v>
      </c>
      <c r="B66" s="552">
        <v>157851</v>
      </c>
      <c r="C66" s="142">
        <v>325506</v>
      </c>
      <c r="D66" s="142">
        <v>408264</v>
      </c>
      <c r="E66" s="142">
        <v>314156</v>
      </c>
      <c r="F66" s="142">
        <v>521342</v>
      </c>
      <c r="G66" s="142">
        <v>322483</v>
      </c>
      <c r="H66" s="142">
        <v>403597</v>
      </c>
      <c r="I66" s="142">
        <v>375310</v>
      </c>
      <c r="J66" s="142">
        <v>438090</v>
      </c>
      <c r="K66" s="142">
        <v>276631</v>
      </c>
      <c r="L66" s="142">
        <v>112489</v>
      </c>
      <c r="M66" s="142">
        <v>67745</v>
      </c>
      <c r="N66" s="142">
        <v>216989</v>
      </c>
      <c r="O66" s="333">
        <v>3940453</v>
      </c>
      <c r="P66" s="331">
        <v>583967</v>
      </c>
      <c r="Q66" s="218">
        <v>1074639</v>
      </c>
      <c r="R66" s="218">
        <v>1274767</v>
      </c>
      <c r="S66" s="218">
        <v>925228</v>
      </c>
      <c r="T66" s="218">
        <v>1753157</v>
      </c>
      <c r="U66" s="218">
        <v>1020271</v>
      </c>
      <c r="V66" s="218">
        <v>1270249</v>
      </c>
      <c r="W66" s="218">
        <v>1261074</v>
      </c>
      <c r="X66" s="218">
        <v>1602889</v>
      </c>
      <c r="Y66" s="218">
        <v>974327</v>
      </c>
      <c r="Z66" s="218">
        <v>435797</v>
      </c>
      <c r="AA66" s="218">
        <v>222103</v>
      </c>
      <c r="AB66" s="218">
        <v>659809</v>
      </c>
      <c r="AC66" s="327">
        <v>13058277</v>
      </c>
    </row>
    <row r="67" spans="1:29">
      <c r="A67" s="541">
        <v>41974</v>
      </c>
      <c r="B67" s="552">
        <v>158961</v>
      </c>
      <c r="C67" s="142">
        <v>326757</v>
      </c>
      <c r="D67" s="142">
        <v>409416</v>
      </c>
      <c r="E67" s="142">
        <v>314503</v>
      </c>
      <c r="F67" s="142">
        <v>524998</v>
      </c>
      <c r="G67" s="142">
        <v>325019</v>
      </c>
      <c r="H67" s="142">
        <v>407311</v>
      </c>
      <c r="I67" s="142">
        <v>376513</v>
      </c>
      <c r="J67" s="142">
        <v>446253</v>
      </c>
      <c r="K67" s="142">
        <v>281905</v>
      </c>
      <c r="L67" s="142">
        <v>119037</v>
      </c>
      <c r="M67" s="142">
        <v>66047</v>
      </c>
      <c r="N67" s="142">
        <v>214744</v>
      </c>
      <c r="O67" s="333">
        <v>3971464</v>
      </c>
      <c r="P67" s="331">
        <v>590212</v>
      </c>
      <c r="Q67" s="218">
        <v>1084414</v>
      </c>
      <c r="R67" s="218">
        <v>1286211</v>
      </c>
      <c r="S67" s="218">
        <v>939740</v>
      </c>
      <c r="T67" s="218">
        <v>1784954</v>
      </c>
      <c r="U67" s="218">
        <v>1040755</v>
      </c>
      <c r="V67" s="218">
        <v>1307812</v>
      </c>
      <c r="W67" s="218">
        <v>1291354</v>
      </c>
      <c r="X67" s="218">
        <v>1626257</v>
      </c>
      <c r="Y67" s="218">
        <v>993160</v>
      </c>
      <c r="Z67" s="218">
        <v>418430</v>
      </c>
      <c r="AA67" s="218">
        <v>220366</v>
      </c>
      <c r="AB67" s="218">
        <v>656457</v>
      </c>
      <c r="AC67" s="327">
        <v>13240122</v>
      </c>
    </row>
    <row r="68" spans="1:29">
      <c r="A68" s="541">
        <v>41944</v>
      </c>
      <c r="B68" s="552">
        <v>158558</v>
      </c>
      <c r="C68" s="142">
        <v>324732</v>
      </c>
      <c r="D68" s="142">
        <v>407809</v>
      </c>
      <c r="E68" s="142">
        <v>311090</v>
      </c>
      <c r="F68" s="142">
        <v>518993</v>
      </c>
      <c r="G68" s="142">
        <v>321168</v>
      </c>
      <c r="H68" s="142">
        <v>404975</v>
      </c>
      <c r="I68" s="142">
        <v>375485</v>
      </c>
      <c r="J68" s="142">
        <v>437108</v>
      </c>
      <c r="K68" s="142">
        <v>284314</v>
      </c>
      <c r="L68" s="142">
        <v>115595</v>
      </c>
      <c r="M68" s="142">
        <v>67756</v>
      </c>
      <c r="N68" s="142">
        <v>215092</v>
      </c>
      <c r="O68" s="333">
        <v>3942675</v>
      </c>
      <c r="P68" s="331">
        <v>588607</v>
      </c>
      <c r="Q68" s="218">
        <v>1080904</v>
      </c>
      <c r="R68" s="218">
        <v>1279249</v>
      </c>
      <c r="S68" s="218">
        <v>932723</v>
      </c>
      <c r="T68" s="218">
        <v>1782537</v>
      </c>
      <c r="U68" s="218">
        <v>1036482</v>
      </c>
      <c r="V68" s="218">
        <v>1306056</v>
      </c>
      <c r="W68" s="218">
        <v>1290584</v>
      </c>
      <c r="X68" s="218">
        <v>1633712</v>
      </c>
      <c r="Y68" s="218">
        <v>1006289</v>
      </c>
      <c r="Z68" s="218">
        <v>429800</v>
      </c>
      <c r="AA68" s="218">
        <v>220408</v>
      </c>
      <c r="AB68" s="218">
        <v>650019</v>
      </c>
      <c r="AC68" s="327">
        <v>13237370</v>
      </c>
    </row>
    <row r="69" spans="1:29">
      <c r="A69" s="541">
        <v>41913</v>
      </c>
      <c r="B69" s="552">
        <v>157459</v>
      </c>
      <c r="C69" s="142">
        <v>323790</v>
      </c>
      <c r="D69" s="142">
        <v>405395</v>
      </c>
      <c r="E69" s="142">
        <v>308912</v>
      </c>
      <c r="F69" s="142">
        <v>512898</v>
      </c>
      <c r="G69" s="142">
        <v>315831</v>
      </c>
      <c r="H69" s="142">
        <v>401825</v>
      </c>
      <c r="I69" s="142">
        <v>367473</v>
      </c>
      <c r="J69" s="142">
        <v>440544</v>
      </c>
      <c r="K69" s="142">
        <v>278950</v>
      </c>
      <c r="L69" s="142">
        <v>113248</v>
      </c>
      <c r="M69" s="142">
        <v>66501</v>
      </c>
      <c r="N69" s="142">
        <v>223515</v>
      </c>
      <c r="O69" s="333">
        <v>3916341</v>
      </c>
      <c r="P69" s="331">
        <v>585393</v>
      </c>
      <c r="Q69" s="218">
        <v>1080200</v>
      </c>
      <c r="R69" s="218">
        <v>1271922</v>
      </c>
      <c r="S69" s="218">
        <v>929141</v>
      </c>
      <c r="T69" s="218">
        <v>1767218</v>
      </c>
      <c r="U69" s="218">
        <v>1028960</v>
      </c>
      <c r="V69" s="218">
        <v>1295023</v>
      </c>
      <c r="W69" s="218">
        <v>1279465</v>
      </c>
      <c r="X69" s="218">
        <v>1644553</v>
      </c>
      <c r="Y69" s="218">
        <v>1019096</v>
      </c>
      <c r="Z69" s="218">
        <v>426468</v>
      </c>
      <c r="AA69" s="218">
        <v>225792</v>
      </c>
      <c r="AB69" s="218">
        <v>658236</v>
      </c>
      <c r="AC69" s="327">
        <v>13211467</v>
      </c>
    </row>
    <row r="70" spans="1:29">
      <c r="A70" s="541">
        <v>41883</v>
      </c>
      <c r="B70" s="552">
        <v>156264</v>
      </c>
      <c r="C70" s="142">
        <v>323280</v>
      </c>
      <c r="D70" s="142">
        <v>404628</v>
      </c>
      <c r="E70" s="142">
        <v>309149</v>
      </c>
      <c r="F70" s="142">
        <v>514423</v>
      </c>
      <c r="G70" s="142">
        <v>318086</v>
      </c>
      <c r="H70" s="142">
        <v>406574</v>
      </c>
      <c r="I70" s="142">
        <v>375568</v>
      </c>
      <c r="J70" s="142">
        <v>443176</v>
      </c>
      <c r="K70" s="142">
        <v>286528</v>
      </c>
      <c r="L70" s="142">
        <v>117570</v>
      </c>
      <c r="M70" s="142">
        <v>72662</v>
      </c>
      <c r="N70" s="142">
        <v>221396</v>
      </c>
      <c r="O70" s="333">
        <v>3949304</v>
      </c>
      <c r="P70" s="331">
        <v>579638</v>
      </c>
      <c r="Q70" s="218">
        <v>1079617</v>
      </c>
      <c r="R70" s="218">
        <v>1276771</v>
      </c>
      <c r="S70" s="218">
        <v>937403</v>
      </c>
      <c r="T70" s="218">
        <v>1774265</v>
      </c>
      <c r="U70" s="218">
        <v>1036548</v>
      </c>
      <c r="V70" s="218">
        <v>1307890</v>
      </c>
      <c r="W70" s="218">
        <v>1282478</v>
      </c>
      <c r="X70" s="218">
        <v>1661983</v>
      </c>
      <c r="Y70" s="218">
        <v>1042988</v>
      </c>
      <c r="Z70" s="218">
        <v>431680</v>
      </c>
      <c r="AA70" s="218">
        <v>247356</v>
      </c>
      <c r="AB70" s="218">
        <v>662980</v>
      </c>
      <c r="AC70" s="327">
        <v>13321597</v>
      </c>
    </row>
    <row r="71" spans="1:29">
      <c r="A71" s="541">
        <v>41852</v>
      </c>
      <c r="B71" s="552">
        <v>155359</v>
      </c>
      <c r="C71" s="142">
        <v>320375</v>
      </c>
      <c r="D71" s="142">
        <v>398359</v>
      </c>
      <c r="E71" s="142">
        <v>303592</v>
      </c>
      <c r="F71" s="142">
        <v>500545</v>
      </c>
      <c r="G71" s="142">
        <v>310509</v>
      </c>
      <c r="H71" s="142">
        <v>401535</v>
      </c>
      <c r="I71" s="142">
        <v>368793</v>
      </c>
      <c r="J71" s="142">
        <v>433521</v>
      </c>
      <c r="K71" s="142">
        <v>285624</v>
      </c>
      <c r="L71" s="142">
        <v>118411</v>
      </c>
      <c r="M71" s="142">
        <v>65701</v>
      </c>
      <c r="N71" s="142">
        <v>214225</v>
      </c>
      <c r="O71" s="333">
        <v>3876549</v>
      </c>
      <c r="P71" s="331">
        <v>569557</v>
      </c>
      <c r="Q71" s="218">
        <v>1065545</v>
      </c>
      <c r="R71" s="218">
        <v>1252899</v>
      </c>
      <c r="S71" s="218">
        <v>919959</v>
      </c>
      <c r="T71" s="218">
        <v>1734344</v>
      </c>
      <c r="U71" s="218">
        <v>1004017</v>
      </c>
      <c r="V71" s="218">
        <v>1278202</v>
      </c>
      <c r="W71" s="218">
        <v>1265452</v>
      </c>
      <c r="X71" s="218">
        <v>1658426</v>
      </c>
      <c r="Y71" s="218">
        <v>1071317</v>
      </c>
      <c r="Z71" s="218">
        <v>464358</v>
      </c>
      <c r="AA71" s="218">
        <v>245591</v>
      </c>
      <c r="AB71" s="218">
        <v>682519</v>
      </c>
      <c r="AC71" s="327">
        <v>13212186</v>
      </c>
    </row>
    <row r="72" spans="1:29">
      <c r="A72" s="541">
        <v>41821</v>
      </c>
      <c r="B72" s="552">
        <v>155453</v>
      </c>
      <c r="C72" s="142">
        <v>319332</v>
      </c>
      <c r="D72" s="142">
        <v>396248</v>
      </c>
      <c r="E72" s="142">
        <v>303369</v>
      </c>
      <c r="F72" s="142">
        <v>495563</v>
      </c>
      <c r="G72" s="142">
        <v>308559</v>
      </c>
      <c r="H72" s="142">
        <v>399185</v>
      </c>
      <c r="I72" s="142">
        <v>357712</v>
      </c>
      <c r="J72" s="142">
        <v>430895</v>
      </c>
      <c r="K72" s="142">
        <v>270479</v>
      </c>
      <c r="L72" s="142">
        <v>117006</v>
      </c>
      <c r="M72" s="142">
        <v>67116</v>
      </c>
      <c r="N72" s="142">
        <v>218222</v>
      </c>
      <c r="O72" s="333">
        <v>3839139</v>
      </c>
      <c r="P72" s="331">
        <v>570572</v>
      </c>
      <c r="Q72" s="218">
        <v>1057983</v>
      </c>
      <c r="R72" s="218">
        <v>1241924</v>
      </c>
      <c r="S72" s="218">
        <v>912017</v>
      </c>
      <c r="T72" s="218">
        <v>1707815</v>
      </c>
      <c r="U72" s="218">
        <v>995522</v>
      </c>
      <c r="V72" s="218">
        <v>1266223</v>
      </c>
      <c r="W72" s="218">
        <v>1240995</v>
      </c>
      <c r="X72" s="218">
        <v>1654252</v>
      </c>
      <c r="Y72" s="218">
        <v>1049636</v>
      </c>
      <c r="Z72" s="218">
        <v>470734</v>
      </c>
      <c r="AA72" s="218">
        <v>246134</v>
      </c>
      <c r="AB72" s="218">
        <v>695948</v>
      </c>
      <c r="AC72" s="327">
        <v>13109755</v>
      </c>
    </row>
    <row r="73" spans="1:29">
      <c r="A73" s="541">
        <v>41791</v>
      </c>
      <c r="B73" s="552">
        <v>154526</v>
      </c>
      <c r="C73" s="142">
        <v>320417</v>
      </c>
      <c r="D73" s="142">
        <v>399588</v>
      </c>
      <c r="E73" s="142">
        <v>307576</v>
      </c>
      <c r="F73" s="142">
        <v>508027</v>
      </c>
      <c r="G73" s="142">
        <v>312178</v>
      </c>
      <c r="H73" s="142">
        <v>408424</v>
      </c>
      <c r="I73" s="142">
        <v>369566</v>
      </c>
      <c r="J73" s="142">
        <v>443868</v>
      </c>
      <c r="K73" s="142">
        <v>276953</v>
      </c>
      <c r="L73" s="142">
        <v>113454</v>
      </c>
      <c r="M73" s="142">
        <v>72241</v>
      </c>
      <c r="N73" s="142">
        <v>205632</v>
      </c>
      <c r="O73" s="333">
        <v>3892450</v>
      </c>
      <c r="P73" s="331">
        <v>574541</v>
      </c>
      <c r="Q73" s="218">
        <v>1066706</v>
      </c>
      <c r="R73" s="218">
        <v>1259688</v>
      </c>
      <c r="S73" s="218">
        <v>927219</v>
      </c>
      <c r="T73" s="218">
        <v>1757656</v>
      </c>
      <c r="U73" s="218">
        <v>1025016</v>
      </c>
      <c r="V73" s="218">
        <v>1318361</v>
      </c>
      <c r="W73" s="218">
        <v>1285994</v>
      </c>
      <c r="X73" s="218">
        <v>1703962</v>
      </c>
      <c r="Y73" s="218">
        <v>1055405</v>
      </c>
      <c r="Z73" s="218">
        <v>447951</v>
      </c>
      <c r="AA73" s="218">
        <v>257303</v>
      </c>
      <c r="AB73" s="218">
        <v>671672</v>
      </c>
      <c r="AC73" s="327">
        <v>13351474</v>
      </c>
    </row>
    <row r="74" spans="1:29">
      <c r="A74" s="541">
        <v>41760</v>
      </c>
      <c r="B74" s="552">
        <v>153020</v>
      </c>
      <c r="C74" s="142">
        <v>319819</v>
      </c>
      <c r="D74" s="142">
        <v>397795</v>
      </c>
      <c r="E74" s="142">
        <v>306233</v>
      </c>
      <c r="F74" s="142">
        <v>507257</v>
      </c>
      <c r="G74" s="142">
        <v>311579</v>
      </c>
      <c r="H74" s="142">
        <v>407435</v>
      </c>
      <c r="I74" s="142">
        <v>364406</v>
      </c>
      <c r="J74" s="142">
        <v>434866</v>
      </c>
      <c r="K74" s="142">
        <v>276033</v>
      </c>
      <c r="L74" s="142">
        <v>112255</v>
      </c>
      <c r="M74" s="142">
        <v>58291</v>
      </c>
      <c r="N74" s="142">
        <v>201011</v>
      </c>
      <c r="O74" s="333">
        <v>3850000</v>
      </c>
      <c r="P74" s="331">
        <v>571624</v>
      </c>
      <c r="Q74" s="218">
        <v>1062032</v>
      </c>
      <c r="R74" s="218">
        <v>1247924</v>
      </c>
      <c r="S74" s="218">
        <v>923661</v>
      </c>
      <c r="T74" s="218">
        <v>1742971</v>
      </c>
      <c r="U74" s="218">
        <v>1014541</v>
      </c>
      <c r="V74" s="218">
        <v>1307531</v>
      </c>
      <c r="W74" s="218">
        <v>1264674</v>
      </c>
      <c r="X74" s="218">
        <v>1645193</v>
      </c>
      <c r="Y74" s="218">
        <v>997611</v>
      </c>
      <c r="Z74" s="218">
        <v>422139</v>
      </c>
      <c r="AA74" s="218">
        <v>234351</v>
      </c>
      <c r="AB74" s="218">
        <v>634306</v>
      </c>
      <c r="AC74" s="327">
        <v>13068558</v>
      </c>
    </row>
    <row r="75" spans="1:29">
      <c r="A75" s="541">
        <v>41730</v>
      </c>
      <c r="B75" s="552">
        <v>151737</v>
      </c>
      <c r="C75" s="142">
        <v>318339</v>
      </c>
      <c r="D75" s="142">
        <v>395550</v>
      </c>
      <c r="E75" s="142">
        <v>303908</v>
      </c>
      <c r="F75" s="142">
        <v>499273</v>
      </c>
      <c r="G75" s="142">
        <v>311875</v>
      </c>
      <c r="H75" s="142">
        <v>404793</v>
      </c>
      <c r="I75" s="142">
        <v>358178</v>
      </c>
      <c r="J75" s="142">
        <v>430524</v>
      </c>
      <c r="K75" s="142">
        <v>274271</v>
      </c>
      <c r="L75" s="142">
        <v>110094</v>
      </c>
      <c r="M75" s="142">
        <v>62373</v>
      </c>
      <c r="N75" s="142">
        <v>195089</v>
      </c>
      <c r="O75" s="333">
        <v>3816004</v>
      </c>
      <c r="P75" s="331">
        <v>567532</v>
      </c>
      <c r="Q75" s="218">
        <v>1051953</v>
      </c>
      <c r="R75" s="218">
        <v>1233829</v>
      </c>
      <c r="S75" s="218">
        <v>907244</v>
      </c>
      <c r="T75" s="218">
        <v>1709495</v>
      </c>
      <c r="U75" s="218">
        <v>1002439</v>
      </c>
      <c r="V75" s="218">
        <v>1290507</v>
      </c>
      <c r="W75" s="218">
        <v>1255598</v>
      </c>
      <c r="X75" s="218">
        <v>1612597</v>
      </c>
      <c r="Y75" s="218">
        <v>974247</v>
      </c>
      <c r="Z75" s="218">
        <v>415963</v>
      </c>
      <c r="AA75" s="218">
        <v>227558</v>
      </c>
      <c r="AB75" s="218">
        <v>619775</v>
      </c>
      <c r="AC75" s="327">
        <v>12868737</v>
      </c>
    </row>
    <row r="76" spans="1:29">
      <c r="A76" s="541">
        <v>41699</v>
      </c>
      <c r="B76" s="552">
        <v>150201</v>
      </c>
      <c r="C76" s="142">
        <v>316457</v>
      </c>
      <c r="D76" s="142">
        <v>393890</v>
      </c>
      <c r="E76" s="142">
        <v>302122</v>
      </c>
      <c r="F76" s="142">
        <v>495975</v>
      </c>
      <c r="G76" s="142">
        <v>310585</v>
      </c>
      <c r="H76" s="142">
        <v>405066</v>
      </c>
      <c r="I76" s="142">
        <v>360290</v>
      </c>
      <c r="J76" s="142">
        <v>429355</v>
      </c>
      <c r="K76" s="142">
        <v>271500</v>
      </c>
      <c r="L76" s="142">
        <v>110109</v>
      </c>
      <c r="M76" s="142">
        <v>63639</v>
      </c>
      <c r="N76" s="142">
        <v>183185</v>
      </c>
      <c r="O76" s="333">
        <v>3792374</v>
      </c>
      <c r="P76" s="331">
        <v>564184</v>
      </c>
      <c r="Q76" s="218">
        <v>1047079</v>
      </c>
      <c r="R76" s="218">
        <v>1232587</v>
      </c>
      <c r="S76" s="218">
        <v>899942</v>
      </c>
      <c r="T76" s="218">
        <v>1698894</v>
      </c>
      <c r="U76" s="218">
        <v>993039</v>
      </c>
      <c r="V76" s="218">
        <v>1281088</v>
      </c>
      <c r="W76" s="218">
        <v>1246681</v>
      </c>
      <c r="X76" s="218">
        <v>1571335</v>
      </c>
      <c r="Y76" s="218">
        <v>952892</v>
      </c>
      <c r="Z76" s="218">
        <v>400869</v>
      </c>
      <c r="AA76" s="218">
        <v>214504</v>
      </c>
      <c r="AB76" s="218">
        <v>597091</v>
      </c>
      <c r="AC76" s="327">
        <v>12700185</v>
      </c>
    </row>
    <row r="77" spans="1:29">
      <c r="A77" s="541">
        <v>41671</v>
      </c>
      <c r="B77" s="552">
        <v>149299</v>
      </c>
      <c r="C77" s="142">
        <v>315595</v>
      </c>
      <c r="D77" s="142">
        <v>390631</v>
      </c>
      <c r="E77" s="142">
        <v>298655</v>
      </c>
      <c r="F77" s="142">
        <v>492513</v>
      </c>
      <c r="G77" s="142">
        <v>307238</v>
      </c>
      <c r="H77" s="142">
        <v>404043</v>
      </c>
      <c r="I77" s="142">
        <v>353223</v>
      </c>
      <c r="J77" s="142">
        <v>430638</v>
      </c>
      <c r="K77" s="142">
        <v>266285</v>
      </c>
      <c r="L77" s="142">
        <v>113774</v>
      </c>
      <c r="M77" s="142">
        <v>65741</v>
      </c>
      <c r="N77" s="142">
        <v>176749</v>
      </c>
      <c r="O77" s="333">
        <v>3764384</v>
      </c>
      <c r="P77" s="331">
        <v>561063</v>
      </c>
      <c r="Q77" s="218">
        <v>1041589</v>
      </c>
      <c r="R77" s="218">
        <v>1222176</v>
      </c>
      <c r="S77" s="218">
        <v>888457</v>
      </c>
      <c r="T77" s="218">
        <v>1674906</v>
      </c>
      <c r="U77" s="218">
        <v>980316</v>
      </c>
      <c r="V77" s="218">
        <v>1265829</v>
      </c>
      <c r="W77" s="218">
        <v>1216619</v>
      </c>
      <c r="X77" s="218">
        <v>1533182</v>
      </c>
      <c r="Y77" s="218">
        <v>920365</v>
      </c>
      <c r="Z77" s="218">
        <v>388402</v>
      </c>
      <c r="AA77" s="218">
        <v>216855</v>
      </c>
      <c r="AB77" s="218">
        <v>576258</v>
      </c>
      <c r="AC77" s="327">
        <v>12486017</v>
      </c>
    </row>
    <row r="78" spans="1:29">
      <c r="A78" s="541">
        <v>41640</v>
      </c>
      <c r="B78" s="552">
        <v>148779</v>
      </c>
      <c r="C78" s="142">
        <v>314734</v>
      </c>
      <c r="D78" s="142">
        <v>387410</v>
      </c>
      <c r="E78" s="142">
        <v>297780</v>
      </c>
      <c r="F78" s="142">
        <v>490708</v>
      </c>
      <c r="G78" s="142">
        <v>307456</v>
      </c>
      <c r="H78" s="142">
        <v>404405</v>
      </c>
      <c r="I78" s="142">
        <v>356991</v>
      </c>
      <c r="J78" s="142">
        <v>427444</v>
      </c>
      <c r="K78" s="142">
        <v>262954</v>
      </c>
      <c r="L78" s="142">
        <v>111849</v>
      </c>
      <c r="M78" s="142">
        <v>66890</v>
      </c>
      <c r="N78" s="142">
        <v>173655</v>
      </c>
      <c r="O78" s="333">
        <v>3751055</v>
      </c>
      <c r="P78" s="331">
        <v>559145</v>
      </c>
      <c r="Q78" s="218">
        <v>1039779</v>
      </c>
      <c r="R78" s="218">
        <v>1212783</v>
      </c>
      <c r="S78" s="218">
        <v>885017</v>
      </c>
      <c r="T78" s="218">
        <v>1672439</v>
      </c>
      <c r="U78" s="218">
        <v>980436</v>
      </c>
      <c r="V78" s="218">
        <v>1272403</v>
      </c>
      <c r="W78" s="218">
        <v>1218672</v>
      </c>
      <c r="X78" s="218">
        <v>1522940</v>
      </c>
      <c r="Y78" s="218">
        <v>907789</v>
      </c>
      <c r="Z78" s="218">
        <v>388757</v>
      </c>
      <c r="AA78" s="218">
        <v>216551</v>
      </c>
      <c r="AB78" s="218">
        <v>571247</v>
      </c>
      <c r="AC78" s="327">
        <v>12447958</v>
      </c>
    </row>
    <row r="79" spans="1:29">
      <c r="A79" s="541">
        <v>41609</v>
      </c>
      <c r="B79" s="552">
        <v>149819</v>
      </c>
      <c r="C79" s="142">
        <v>316990</v>
      </c>
      <c r="D79" s="142">
        <v>384485</v>
      </c>
      <c r="E79" s="142">
        <v>293442</v>
      </c>
      <c r="F79" s="142">
        <v>484539</v>
      </c>
      <c r="G79" s="142">
        <v>306648</v>
      </c>
      <c r="H79" s="142">
        <v>402776</v>
      </c>
      <c r="I79" s="142">
        <v>352524</v>
      </c>
      <c r="J79" s="142">
        <v>424245</v>
      </c>
      <c r="K79" s="142">
        <v>266013</v>
      </c>
      <c r="L79" s="142">
        <v>119185</v>
      </c>
      <c r="M79" s="142">
        <v>62646</v>
      </c>
      <c r="N79" s="142">
        <v>167292</v>
      </c>
      <c r="O79" s="333">
        <v>3730604</v>
      </c>
      <c r="P79" s="331">
        <v>568166</v>
      </c>
      <c r="Q79" s="218">
        <v>1051465</v>
      </c>
      <c r="R79" s="218">
        <v>1212643</v>
      </c>
      <c r="S79" s="218">
        <v>886492</v>
      </c>
      <c r="T79" s="218">
        <v>1680704</v>
      </c>
      <c r="U79" s="218">
        <v>991136</v>
      </c>
      <c r="V79" s="218">
        <v>1290946</v>
      </c>
      <c r="W79" s="218">
        <v>1213612</v>
      </c>
      <c r="X79" s="218">
        <v>1529717</v>
      </c>
      <c r="Y79" s="218">
        <v>903343</v>
      </c>
      <c r="Z79" s="218">
        <v>392519</v>
      </c>
      <c r="AA79" s="218">
        <v>195973</v>
      </c>
      <c r="AB79" s="218">
        <v>567397</v>
      </c>
      <c r="AC79" s="327">
        <v>12484113</v>
      </c>
    </row>
    <row r="80" spans="1:29">
      <c r="A80" s="541">
        <v>41579</v>
      </c>
      <c r="B80" s="552">
        <v>148984</v>
      </c>
      <c r="C80" s="142">
        <v>316142</v>
      </c>
      <c r="D80" s="142">
        <v>384737</v>
      </c>
      <c r="E80" s="142">
        <v>291921</v>
      </c>
      <c r="F80" s="142">
        <v>483327</v>
      </c>
      <c r="G80" s="142">
        <v>304553</v>
      </c>
      <c r="H80" s="142">
        <v>399294</v>
      </c>
      <c r="I80" s="142">
        <v>351255</v>
      </c>
      <c r="J80" s="142">
        <v>423217</v>
      </c>
      <c r="K80" s="142">
        <v>265050</v>
      </c>
      <c r="L80" s="142">
        <v>112553</v>
      </c>
      <c r="M80" s="142">
        <v>66223</v>
      </c>
      <c r="N80" s="142">
        <v>172762</v>
      </c>
      <c r="O80" s="333">
        <v>3720018</v>
      </c>
      <c r="P80" s="331">
        <v>566097</v>
      </c>
      <c r="Q80" s="218">
        <v>1048700</v>
      </c>
      <c r="R80" s="218">
        <v>1215760</v>
      </c>
      <c r="S80" s="218">
        <v>887520</v>
      </c>
      <c r="T80" s="218">
        <v>1683804</v>
      </c>
      <c r="U80" s="218">
        <v>994379</v>
      </c>
      <c r="V80" s="218">
        <v>1295768</v>
      </c>
      <c r="W80" s="218">
        <v>1219595</v>
      </c>
      <c r="X80" s="218">
        <v>1552392</v>
      </c>
      <c r="Y80" s="218">
        <v>919469</v>
      </c>
      <c r="Z80" s="218">
        <v>393902</v>
      </c>
      <c r="AA80" s="218">
        <v>201279</v>
      </c>
      <c r="AB80" s="218">
        <v>578960</v>
      </c>
      <c r="AC80" s="327">
        <v>12557625</v>
      </c>
    </row>
    <row r="81" spans="1:29">
      <c r="A81" s="541">
        <v>41548</v>
      </c>
      <c r="B81" s="552">
        <v>148107</v>
      </c>
      <c r="C81" s="142">
        <v>313773</v>
      </c>
      <c r="D81" s="142">
        <v>379975</v>
      </c>
      <c r="E81" s="142">
        <v>287126</v>
      </c>
      <c r="F81" s="142">
        <v>472177</v>
      </c>
      <c r="G81" s="142">
        <v>296390</v>
      </c>
      <c r="H81" s="142">
        <v>391961</v>
      </c>
      <c r="I81" s="142">
        <v>342895</v>
      </c>
      <c r="J81" s="142">
        <v>414947</v>
      </c>
      <c r="K81" s="142">
        <v>257019</v>
      </c>
      <c r="L81" s="142">
        <v>116503</v>
      </c>
      <c r="M81" s="142">
        <v>66052</v>
      </c>
      <c r="N81" s="142">
        <v>174168</v>
      </c>
      <c r="O81" s="333">
        <v>3661093</v>
      </c>
      <c r="P81" s="331">
        <v>562180</v>
      </c>
      <c r="Q81" s="218">
        <v>1042614</v>
      </c>
      <c r="R81" s="218">
        <v>1200861</v>
      </c>
      <c r="S81" s="218">
        <v>873897</v>
      </c>
      <c r="T81" s="218">
        <v>1654596</v>
      </c>
      <c r="U81" s="218">
        <v>973390</v>
      </c>
      <c r="V81" s="218">
        <v>1274715</v>
      </c>
      <c r="W81" s="218">
        <v>1208457</v>
      </c>
      <c r="X81" s="218">
        <v>1535803</v>
      </c>
      <c r="Y81" s="218">
        <v>915809</v>
      </c>
      <c r="Z81" s="218">
        <v>395827</v>
      </c>
      <c r="AA81" s="218">
        <v>199185</v>
      </c>
      <c r="AB81" s="218">
        <v>575664</v>
      </c>
      <c r="AC81" s="327">
        <v>12412998</v>
      </c>
    </row>
    <row r="82" spans="1:29">
      <c r="A82" s="541">
        <v>41518</v>
      </c>
      <c r="B82" s="552">
        <v>147475</v>
      </c>
      <c r="C82" s="142">
        <v>313232</v>
      </c>
      <c r="D82" s="142">
        <v>379196</v>
      </c>
      <c r="E82" s="142">
        <v>291804</v>
      </c>
      <c r="F82" s="142">
        <v>475945</v>
      </c>
      <c r="G82" s="142">
        <v>303418</v>
      </c>
      <c r="H82" s="142">
        <v>395324</v>
      </c>
      <c r="I82" s="142">
        <v>351132</v>
      </c>
      <c r="J82" s="142">
        <v>421785</v>
      </c>
      <c r="K82" s="142">
        <v>265356</v>
      </c>
      <c r="L82" s="142">
        <v>122596</v>
      </c>
      <c r="M82" s="142">
        <v>75448</v>
      </c>
      <c r="N82" s="142">
        <v>166352</v>
      </c>
      <c r="O82" s="333">
        <v>3709063</v>
      </c>
      <c r="P82" s="331">
        <v>556809</v>
      </c>
      <c r="Q82" s="218">
        <v>1045415</v>
      </c>
      <c r="R82" s="218">
        <v>1207628</v>
      </c>
      <c r="S82" s="218">
        <v>894274</v>
      </c>
      <c r="T82" s="218">
        <v>1677985</v>
      </c>
      <c r="U82" s="218">
        <v>996887</v>
      </c>
      <c r="V82" s="218">
        <v>1300077</v>
      </c>
      <c r="W82" s="218">
        <v>1235130</v>
      </c>
      <c r="X82" s="218">
        <v>1591272</v>
      </c>
      <c r="Y82" s="218">
        <v>963740</v>
      </c>
      <c r="Z82" s="218">
        <v>411079</v>
      </c>
      <c r="AA82" s="218">
        <v>227996</v>
      </c>
      <c r="AB82" s="218">
        <v>571087</v>
      </c>
      <c r="AC82" s="327">
        <v>12679379</v>
      </c>
    </row>
    <row r="83" spans="1:29">
      <c r="A83" s="541">
        <v>41487</v>
      </c>
      <c r="B83" s="552">
        <v>146862</v>
      </c>
      <c r="C83" s="142">
        <v>310192</v>
      </c>
      <c r="D83" s="142">
        <v>375972</v>
      </c>
      <c r="E83" s="142">
        <v>284318</v>
      </c>
      <c r="F83" s="142">
        <v>466195</v>
      </c>
      <c r="G83" s="142">
        <v>296722</v>
      </c>
      <c r="H83" s="142">
        <v>389924</v>
      </c>
      <c r="I83" s="142">
        <v>341362</v>
      </c>
      <c r="J83" s="142">
        <v>419786</v>
      </c>
      <c r="K83" s="142">
        <v>257762</v>
      </c>
      <c r="L83" s="142">
        <v>117909</v>
      </c>
      <c r="M83" s="142">
        <v>67013</v>
      </c>
      <c r="N83" s="142">
        <v>181925</v>
      </c>
      <c r="O83" s="333">
        <v>3655942</v>
      </c>
      <c r="P83" s="331">
        <v>548727</v>
      </c>
      <c r="Q83" s="218">
        <v>1029435</v>
      </c>
      <c r="R83" s="218">
        <v>1188445</v>
      </c>
      <c r="S83" s="218">
        <v>880263</v>
      </c>
      <c r="T83" s="218">
        <v>1629546</v>
      </c>
      <c r="U83" s="218">
        <v>964381</v>
      </c>
      <c r="V83" s="218">
        <v>1274937</v>
      </c>
      <c r="W83" s="218">
        <v>1208237</v>
      </c>
      <c r="X83" s="218">
        <v>1578209</v>
      </c>
      <c r="Y83" s="218">
        <v>982898</v>
      </c>
      <c r="Z83" s="218">
        <v>409893</v>
      </c>
      <c r="AA83" s="218">
        <v>215879</v>
      </c>
      <c r="AB83" s="218">
        <v>631792</v>
      </c>
      <c r="AC83" s="327">
        <v>12542642</v>
      </c>
    </row>
    <row r="84" spans="1:29">
      <c r="A84" s="541">
        <v>41456</v>
      </c>
      <c r="B84" s="552">
        <v>144187</v>
      </c>
      <c r="C84" s="142">
        <v>307367</v>
      </c>
      <c r="D84" s="142">
        <v>376389</v>
      </c>
      <c r="E84" s="142">
        <v>288120</v>
      </c>
      <c r="F84" s="142">
        <v>470413</v>
      </c>
      <c r="G84" s="142">
        <v>298240</v>
      </c>
      <c r="H84" s="142">
        <v>394949</v>
      </c>
      <c r="I84" s="142">
        <v>344790</v>
      </c>
      <c r="J84" s="142">
        <v>424669</v>
      </c>
      <c r="K84" s="142">
        <v>260371</v>
      </c>
      <c r="L84" s="142">
        <v>122284</v>
      </c>
      <c r="M84" s="142">
        <v>62831</v>
      </c>
      <c r="N84" s="142">
        <v>178712</v>
      </c>
      <c r="O84" s="333">
        <v>3673322</v>
      </c>
      <c r="P84" s="331">
        <v>538489</v>
      </c>
      <c r="Q84" s="218">
        <v>1015774</v>
      </c>
      <c r="R84" s="218">
        <v>1180994</v>
      </c>
      <c r="S84" s="218">
        <v>894409</v>
      </c>
      <c r="T84" s="218">
        <v>1620293</v>
      </c>
      <c r="U84" s="218">
        <v>971399</v>
      </c>
      <c r="V84" s="218">
        <v>1279277</v>
      </c>
      <c r="W84" s="218">
        <v>1220051</v>
      </c>
      <c r="X84" s="218">
        <v>1612795</v>
      </c>
      <c r="Y84" s="218">
        <v>1008343</v>
      </c>
      <c r="Z84" s="218">
        <v>424723</v>
      </c>
      <c r="AA84" s="218">
        <v>210643</v>
      </c>
      <c r="AB84" s="218">
        <v>638077</v>
      </c>
      <c r="AC84" s="327">
        <v>12615267</v>
      </c>
    </row>
    <row r="85" spans="1:29">
      <c r="A85" s="541">
        <v>41426</v>
      </c>
      <c r="B85" s="552">
        <v>147562</v>
      </c>
      <c r="C85" s="142">
        <v>310992</v>
      </c>
      <c r="D85" s="142">
        <v>381522</v>
      </c>
      <c r="E85" s="142">
        <v>290631</v>
      </c>
      <c r="F85" s="142">
        <v>475309</v>
      </c>
      <c r="G85" s="142">
        <v>302004</v>
      </c>
      <c r="H85" s="142">
        <v>395871</v>
      </c>
      <c r="I85" s="142">
        <v>344076</v>
      </c>
      <c r="J85" s="142">
        <v>423668</v>
      </c>
      <c r="K85" s="142">
        <v>254108</v>
      </c>
      <c r="L85" s="142">
        <v>114831</v>
      </c>
      <c r="M85" s="142">
        <v>61547</v>
      </c>
      <c r="N85" s="142">
        <v>168992</v>
      </c>
      <c r="O85" s="333">
        <v>3671113</v>
      </c>
      <c r="P85" s="331">
        <v>557562</v>
      </c>
      <c r="Q85" s="218">
        <v>1031341</v>
      </c>
      <c r="R85" s="218">
        <v>1199510</v>
      </c>
      <c r="S85" s="218">
        <v>911431</v>
      </c>
      <c r="T85" s="218">
        <v>1624578</v>
      </c>
      <c r="U85" s="218">
        <v>980896</v>
      </c>
      <c r="V85" s="218">
        <v>1289871</v>
      </c>
      <c r="W85" s="218">
        <v>1226567</v>
      </c>
      <c r="X85" s="218">
        <v>1581832</v>
      </c>
      <c r="Y85" s="218">
        <v>967667</v>
      </c>
      <c r="Z85" s="218">
        <v>378451</v>
      </c>
      <c r="AA85" s="218">
        <v>222251</v>
      </c>
      <c r="AB85" s="218">
        <v>589296</v>
      </c>
      <c r="AC85" s="327">
        <v>12561253</v>
      </c>
    </row>
    <row r="86" spans="1:29">
      <c r="A86" s="541">
        <v>41395</v>
      </c>
      <c r="B86" s="552">
        <v>147033</v>
      </c>
      <c r="C86" s="142">
        <v>311891</v>
      </c>
      <c r="D86" s="142">
        <v>379812</v>
      </c>
      <c r="E86" s="142">
        <v>291203</v>
      </c>
      <c r="F86" s="142">
        <v>478569</v>
      </c>
      <c r="G86" s="142">
        <v>297880</v>
      </c>
      <c r="H86" s="142">
        <v>395018</v>
      </c>
      <c r="I86" s="142">
        <v>344360</v>
      </c>
      <c r="J86" s="142">
        <v>416542</v>
      </c>
      <c r="K86" s="142">
        <v>253871</v>
      </c>
      <c r="L86" s="142">
        <v>113800</v>
      </c>
      <c r="M86" s="142">
        <v>51614</v>
      </c>
      <c r="N86" s="142">
        <v>161270</v>
      </c>
      <c r="O86" s="333">
        <v>3642863</v>
      </c>
      <c r="P86" s="331">
        <v>557119</v>
      </c>
      <c r="Q86" s="218">
        <v>1025847</v>
      </c>
      <c r="R86" s="218">
        <v>1191025</v>
      </c>
      <c r="S86" s="218">
        <v>900527</v>
      </c>
      <c r="T86" s="218">
        <v>1628979</v>
      </c>
      <c r="U86" s="218">
        <v>973814</v>
      </c>
      <c r="V86" s="218">
        <v>1281320</v>
      </c>
      <c r="W86" s="218">
        <v>1207517</v>
      </c>
      <c r="X86" s="218">
        <v>1533231</v>
      </c>
      <c r="Y86" s="218">
        <v>930868</v>
      </c>
      <c r="Z86" s="218">
        <v>372409</v>
      </c>
      <c r="AA86" s="218">
        <v>199329</v>
      </c>
      <c r="AB86" s="218">
        <v>552086</v>
      </c>
      <c r="AC86" s="327">
        <v>12354071</v>
      </c>
    </row>
    <row r="87" spans="1:29">
      <c r="A87" s="541">
        <v>41365</v>
      </c>
      <c r="B87" s="552">
        <v>146170</v>
      </c>
      <c r="C87" s="142">
        <v>309887</v>
      </c>
      <c r="D87" s="142">
        <v>377529</v>
      </c>
      <c r="E87" s="142">
        <v>289729</v>
      </c>
      <c r="F87" s="142">
        <v>476450</v>
      </c>
      <c r="G87" s="142">
        <v>295939</v>
      </c>
      <c r="H87" s="142">
        <v>396428</v>
      </c>
      <c r="I87" s="142">
        <v>338442</v>
      </c>
      <c r="J87" s="142">
        <v>418402</v>
      </c>
      <c r="K87" s="142">
        <v>257504</v>
      </c>
      <c r="L87" s="142">
        <v>115547</v>
      </c>
      <c r="M87" s="142">
        <v>47814</v>
      </c>
      <c r="N87" s="142">
        <v>166562</v>
      </c>
      <c r="O87" s="333">
        <v>3636403</v>
      </c>
      <c r="P87" s="331">
        <v>553807</v>
      </c>
      <c r="Q87" s="218">
        <v>1015015</v>
      </c>
      <c r="R87" s="218">
        <v>1173958</v>
      </c>
      <c r="S87" s="218">
        <v>886280</v>
      </c>
      <c r="T87" s="218">
        <v>1616052</v>
      </c>
      <c r="U87" s="218">
        <v>964568</v>
      </c>
      <c r="V87" s="218">
        <v>1267604</v>
      </c>
      <c r="W87" s="218">
        <v>1186472</v>
      </c>
      <c r="X87" s="218">
        <v>1533269</v>
      </c>
      <c r="Y87" s="218">
        <v>933824</v>
      </c>
      <c r="Z87" s="218">
        <v>369428</v>
      </c>
      <c r="AA87" s="218">
        <v>197318</v>
      </c>
      <c r="AB87" s="218">
        <v>564827</v>
      </c>
      <c r="AC87" s="327">
        <v>12262422</v>
      </c>
    </row>
    <row r="88" spans="1:29">
      <c r="A88" s="541">
        <v>41334</v>
      </c>
      <c r="B88" s="552">
        <v>145427</v>
      </c>
      <c r="C88" s="142">
        <v>308004</v>
      </c>
      <c r="D88" s="142">
        <v>374142</v>
      </c>
      <c r="E88" s="142">
        <v>288761</v>
      </c>
      <c r="F88" s="142">
        <v>471622</v>
      </c>
      <c r="G88" s="142">
        <v>295763</v>
      </c>
      <c r="H88" s="142">
        <v>391781</v>
      </c>
      <c r="I88" s="142">
        <v>338740</v>
      </c>
      <c r="J88" s="142">
        <v>411112</v>
      </c>
      <c r="K88" s="142">
        <v>247476</v>
      </c>
      <c r="L88" s="142">
        <v>118272</v>
      </c>
      <c r="M88" s="142">
        <v>54445</v>
      </c>
      <c r="N88" s="142">
        <v>164038</v>
      </c>
      <c r="O88" s="333">
        <v>3609583</v>
      </c>
      <c r="P88" s="331">
        <v>550030</v>
      </c>
      <c r="Q88" s="218">
        <v>1004143</v>
      </c>
      <c r="R88" s="218">
        <v>1155402</v>
      </c>
      <c r="S88" s="218">
        <v>867645</v>
      </c>
      <c r="T88" s="218">
        <v>1603114</v>
      </c>
      <c r="U88" s="218">
        <v>952209</v>
      </c>
      <c r="V88" s="218">
        <v>1244179</v>
      </c>
      <c r="W88" s="218">
        <v>1161589</v>
      </c>
      <c r="X88" s="218">
        <v>1477300</v>
      </c>
      <c r="Y88" s="218">
        <v>892314</v>
      </c>
      <c r="Z88" s="218">
        <v>373443</v>
      </c>
      <c r="AA88" s="218">
        <v>192863</v>
      </c>
      <c r="AB88" s="218">
        <v>556619</v>
      </c>
      <c r="AC88" s="327">
        <v>12030850</v>
      </c>
    </row>
    <row r="89" spans="1:29">
      <c r="A89" s="541">
        <v>41306</v>
      </c>
      <c r="B89" s="552">
        <v>143892</v>
      </c>
      <c r="C89" s="142">
        <v>305874</v>
      </c>
      <c r="D89" s="142">
        <v>369991</v>
      </c>
      <c r="E89" s="142">
        <v>282535</v>
      </c>
      <c r="F89" s="142">
        <v>466188</v>
      </c>
      <c r="G89" s="142">
        <v>290908</v>
      </c>
      <c r="H89" s="142">
        <v>386474</v>
      </c>
      <c r="I89" s="142">
        <v>330974</v>
      </c>
      <c r="J89" s="142">
        <v>404411</v>
      </c>
      <c r="K89" s="142">
        <v>247915</v>
      </c>
      <c r="L89" s="142">
        <v>116207</v>
      </c>
      <c r="M89" s="142">
        <v>51241</v>
      </c>
      <c r="N89" s="142">
        <v>151802</v>
      </c>
      <c r="O89" s="333">
        <v>3548412</v>
      </c>
      <c r="P89" s="331">
        <v>545506</v>
      </c>
      <c r="Q89" s="218">
        <v>993419</v>
      </c>
      <c r="R89" s="218">
        <v>1137950</v>
      </c>
      <c r="S89" s="218">
        <v>840198</v>
      </c>
      <c r="T89" s="218">
        <v>1590557</v>
      </c>
      <c r="U89" s="218">
        <v>933443</v>
      </c>
      <c r="V89" s="218">
        <v>1212466</v>
      </c>
      <c r="W89" s="218">
        <v>1130348</v>
      </c>
      <c r="X89" s="218">
        <v>1432270</v>
      </c>
      <c r="Y89" s="218">
        <v>848618</v>
      </c>
      <c r="Z89" s="218">
        <v>366216</v>
      </c>
      <c r="AA89" s="218">
        <v>188924</v>
      </c>
      <c r="AB89" s="218">
        <v>528127</v>
      </c>
      <c r="AC89" s="327">
        <v>11748042</v>
      </c>
    </row>
    <row r="90" spans="1:29">
      <c r="A90" s="541">
        <v>41275</v>
      </c>
      <c r="B90" s="552">
        <v>142407</v>
      </c>
      <c r="C90" s="142">
        <v>303973</v>
      </c>
      <c r="D90" s="142">
        <v>369568</v>
      </c>
      <c r="E90" s="142">
        <v>280612</v>
      </c>
      <c r="F90" s="142">
        <v>467360</v>
      </c>
      <c r="G90" s="142">
        <v>288256</v>
      </c>
      <c r="H90" s="142">
        <v>385081</v>
      </c>
      <c r="I90" s="142">
        <v>337698</v>
      </c>
      <c r="J90" s="142">
        <v>401889</v>
      </c>
      <c r="K90" s="142">
        <v>245273</v>
      </c>
      <c r="L90" s="142">
        <v>109798</v>
      </c>
      <c r="M90" s="142">
        <v>52496</v>
      </c>
      <c r="N90" s="142">
        <v>157367</v>
      </c>
      <c r="O90" s="333">
        <v>3541778</v>
      </c>
      <c r="P90" s="331">
        <v>540422</v>
      </c>
      <c r="Q90" s="218">
        <v>988480</v>
      </c>
      <c r="R90" s="218">
        <v>1131607</v>
      </c>
      <c r="S90" s="218">
        <v>831183</v>
      </c>
      <c r="T90" s="218">
        <v>1621639</v>
      </c>
      <c r="U90" s="218">
        <v>941256</v>
      </c>
      <c r="V90" s="218">
        <v>1223935</v>
      </c>
      <c r="W90" s="218">
        <v>1152221</v>
      </c>
      <c r="X90" s="218">
        <v>1433230</v>
      </c>
      <c r="Y90" s="218">
        <v>861210</v>
      </c>
      <c r="Z90" s="218">
        <v>360681</v>
      </c>
      <c r="AA90" s="218">
        <v>186024</v>
      </c>
      <c r="AB90" s="218">
        <v>546227</v>
      </c>
      <c r="AC90" s="327">
        <v>11818115</v>
      </c>
    </row>
    <row r="91" spans="1:29">
      <c r="A91" s="541">
        <v>41244</v>
      </c>
      <c r="B91" s="552">
        <v>142953</v>
      </c>
      <c r="C91" s="142">
        <v>305049</v>
      </c>
      <c r="D91" s="142">
        <v>369498</v>
      </c>
      <c r="E91" s="142">
        <v>279030</v>
      </c>
      <c r="F91" s="142">
        <v>462928</v>
      </c>
      <c r="G91" s="142">
        <v>289835</v>
      </c>
      <c r="H91" s="142">
        <v>381392</v>
      </c>
      <c r="I91" s="142">
        <v>335269</v>
      </c>
      <c r="J91" s="142">
        <v>398451</v>
      </c>
      <c r="K91" s="142">
        <v>249216</v>
      </c>
      <c r="L91" s="142">
        <v>111569</v>
      </c>
      <c r="M91" s="142">
        <v>52020</v>
      </c>
      <c r="N91" s="142">
        <v>161650</v>
      </c>
      <c r="O91" s="333">
        <v>3538860</v>
      </c>
      <c r="P91" s="331">
        <v>547224</v>
      </c>
      <c r="Q91" s="218">
        <v>996209</v>
      </c>
      <c r="R91" s="218">
        <v>1137264</v>
      </c>
      <c r="S91" s="218">
        <v>827801</v>
      </c>
      <c r="T91" s="218">
        <v>1661075</v>
      </c>
      <c r="U91" s="218">
        <v>961921</v>
      </c>
      <c r="V91" s="218">
        <v>1238531</v>
      </c>
      <c r="W91" s="218">
        <v>1163645</v>
      </c>
      <c r="X91" s="218">
        <v>1444454</v>
      </c>
      <c r="Y91" s="218">
        <v>851485</v>
      </c>
      <c r="Z91" s="218">
        <v>375355</v>
      </c>
      <c r="AA91" s="218">
        <v>181960</v>
      </c>
      <c r="AB91" s="218">
        <v>552696</v>
      </c>
      <c r="AC91" s="327">
        <v>11939620</v>
      </c>
    </row>
    <row r="92" spans="1:29">
      <c r="A92" s="541">
        <v>41214</v>
      </c>
      <c r="B92" s="552">
        <v>142170</v>
      </c>
      <c r="C92" s="142">
        <v>304772</v>
      </c>
      <c r="D92" s="142">
        <v>367055</v>
      </c>
      <c r="E92" s="142">
        <v>276569</v>
      </c>
      <c r="F92" s="142">
        <v>461535</v>
      </c>
      <c r="G92" s="142">
        <v>286889</v>
      </c>
      <c r="H92" s="142">
        <v>375564</v>
      </c>
      <c r="I92" s="142">
        <v>333511</v>
      </c>
      <c r="J92" s="142">
        <v>403036</v>
      </c>
      <c r="K92" s="142">
        <v>250499</v>
      </c>
      <c r="L92" s="142">
        <v>111056</v>
      </c>
      <c r="M92" s="142">
        <v>52146</v>
      </c>
      <c r="N92" s="142">
        <v>167398</v>
      </c>
      <c r="O92" s="333">
        <v>3532200</v>
      </c>
      <c r="P92" s="331">
        <v>544751</v>
      </c>
      <c r="Q92" s="218">
        <v>996170</v>
      </c>
      <c r="R92" s="218">
        <v>1135236</v>
      </c>
      <c r="S92" s="218">
        <v>824981</v>
      </c>
      <c r="T92" s="218">
        <v>1670183</v>
      </c>
      <c r="U92" s="218">
        <v>961101</v>
      </c>
      <c r="V92" s="218">
        <v>1238140</v>
      </c>
      <c r="W92" s="218">
        <v>1167864</v>
      </c>
      <c r="X92" s="218">
        <v>1464680</v>
      </c>
      <c r="Y92" s="218">
        <v>883028</v>
      </c>
      <c r="Z92" s="218">
        <v>372627</v>
      </c>
      <c r="AA92" s="218">
        <v>186655</v>
      </c>
      <c r="AB92" s="218">
        <v>551465</v>
      </c>
      <c r="AC92" s="327">
        <v>11996881</v>
      </c>
    </row>
    <row r="93" spans="1:29">
      <c r="A93" s="541">
        <v>41183</v>
      </c>
      <c r="B93" s="552">
        <v>141207</v>
      </c>
      <c r="C93" s="142">
        <v>302882</v>
      </c>
      <c r="D93" s="142">
        <v>363999</v>
      </c>
      <c r="E93" s="142">
        <v>273613</v>
      </c>
      <c r="F93" s="142">
        <v>453547</v>
      </c>
      <c r="G93" s="142">
        <v>281775</v>
      </c>
      <c r="H93" s="142">
        <v>369098</v>
      </c>
      <c r="I93" s="142">
        <v>326427</v>
      </c>
      <c r="J93" s="142">
        <v>396055</v>
      </c>
      <c r="K93" s="142">
        <v>244570</v>
      </c>
      <c r="L93" s="142">
        <v>96139</v>
      </c>
      <c r="M93" s="142">
        <v>45322</v>
      </c>
      <c r="N93" s="142">
        <v>162386</v>
      </c>
      <c r="O93" s="333">
        <v>3457020</v>
      </c>
      <c r="P93" s="331">
        <v>540743</v>
      </c>
      <c r="Q93" s="218">
        <v>990902</v>
      </c>
      <c r="R93" s="218">
        <v>1125860</v>
      </c>
      <c r="S93" s="218">
        <v>817817</v>
      </c>
      <c r="T93" s="218">
        <v>1647129</v>
      </c>
      <c r="U93" s="218">
        <v>945746</v>
      </c>
      <c r="V93" s="218">
        <v>1214429</v>
      </c>
      <c r="W93" s="218">
        <v>1143024</v>
      </c>
      <c r="X93" s="218">
        <v>1431163</v>
      </c>
      <c r="Y93" s="218">
        <v>858562</v>
      </c>
      <c r="Z93" s="218">
        <v>341982</v>
      </c>
      <c r="AA93" s="218">
        <v>172621</v>
      </c>
      <c r="AB93" s="218">
        <v>513928</v>
      </c>
      <c r="AC93" s="327">
        <v>11743906</v>
      </c>
    </row>
    <row r="94" spans="1:29">
      <c r="A94" s="541">
        <v>41153</v>
      </c>
      <c r="B94" s="552">
        <v>140465</v>
      </c>
      <c r="C94" s="142">
        <v>300804</v>
      </c>
      <c r="D94" s="142">
        <v>363281</v>
      </c>
      <c r="E94" s="142">
        <v>274286</v>
      </c>
      <c r="F94" s="142">
        <v>452410</v>
      </c>
      <c r="G94" s="142">
        <v>286454</v>
      </c>
      <c r="H94" s="142">
        <v>369405</v>
      </c>
      <c r="I94" s="142">
        <v>328509</v>
      </c>
      <c r="J94" s="142">
        <v>406306</v>
      </c>
      <c r="K94" s="142">
        <v>250915</v>
      </c>
      <c r="L94" s="142">
        <v>104381</v>
      </c>
      <c r="M94" s="142">
        <v>55271</v>
      </c>
      <c r="N94" s="142">
        <v>166774</v>
      </c>
      <c r="O94" s="333">
        <v>3499261</v>
      </c>
      <c r="P94" s="331">
        <v>536624</v>
      </c>
      <c r="Q94" s="218">
        <v>991386</v>
      </c>
      <c r="R94" s="218">
        <v>1130813</v>
      </c>
      <c r="S94" s="218">
        <v>825843</v>
      </c>
      <c r="T94" s="218">
        <v>1665271</v>
      </c>
      <c r="U94" s="218">
        <v>961534</v>
      </c>
      <c r="V94" s="218">
        <v>1234768</v>
      </c>
      <c r="W94" s="218">
        <v>1178472</v>
      </c>
      <c r="X94" s="218">
        <v>1507767</v>
      </c>
      <c r="Y94" s="218">
        <v>927242</v>
      </c>
      <c r="Z94" s="218">
        <v>374826</v>
      </c>
      <c r="AA94" s="218">
        <v>187600</v>
      </c>
      <c r="AB94" s="218">
        <v>546939</v>
      </c>
      <c r="AC94" s="327">
        <v>12069085</v>
      </c>
    </row>
    <row r="95" spans="1:29">
      <c r="A95" s="541">
        <v>41122</v>
      </c>
      <c r="B95" s="552">
        <v>139269</v>
      </c>
      <c r="C95" s="142">
        <v>299505</v>
      </c>
      <c r="D95" s="142">
        <v>357228</v>
      </c>
      <c r="E95" s="142">
        <v>271587</v>
      </c>
      <c r="F95" s="142">
        <v>436402</v>
      </c>
      <c r="G95" s="142">
        <v>277946</v>
      </c>
      <c r="H95" s="142">
        <v>363242</v>
      </c>
      <c r="I95" s="142">
        <v>320696</v>
      </c>
      <c r="J95" s="142">
        <v>392620</v>
      </c>
      <c r="K95" s="142">
        <v>243194</v>
      </c>
      <c r="L95" s="142">
        <v>100757</v>
      </c>
      <c r="M95" s="142">
        <v>50542</v>
      </c>
      <c r="N95" s="142">
        <v>157932</v>
      </c>
      <c r="O95" s="333">
        <v>3410920</v>
      </c>
      <c r="P95" s="331">
        <v>528019</v>
      </c>
      <c r="Q95" s="218">
        <v>977044</v>
      </c>
      <c r="R95" s="218">
        <v>1104239</v>
      </c>
      <c r="S95" s="218">
        <v>809634</v>
      </c>
      <c r="T95" s="218">
        <v>1612467</v>
      </c>
      <c r="U95" s="218">
        <v>927482</v>
      </c>
      <c r="V95" s="218">
        <v>1197966</v>
      </c>
      <c r="W95" s="218">
        <v>1131993</v>
      </c>
      <c r="X95" s="218">
        <v>1445078</v>
      </c>
      <c r="Y95" s="218">
        <v>887463</v>
      </c>
      <c r="Z95" s="218">
        <v>370619</v>
      </c>
      <c r="AA95" s="218">
        <v>184212</v>
      </c>
      <c r="AB95" s="218">
        <v>539932</v>
      </c>
      <c r="AC95" s="327">
        <v>11716148</v>
      </c>
    </row>
    <row r="96" spans="1:29">
      <c r="A96" s="541">
        <v>41091</v>
      </c>
      <c r="B96" s="552">
        <v>138648</v>
      </c>
      <c r="C96" s="142">
        <v>299096</v>
      </c>
      <c r="D96" s="142">
        <v>360762</v>
      </c>
      <c r="E96" s="142">
        <v>275446</v>
      </c>
      <c r="F96" s="142">
        <v>448508</v>
      </c>
      <c r="G96" s="142">
        <v>279879</v>
      </c>
      <c r="H96" s="142">
        <v>369522</v>
      </c>
      <c r="I96" s="142">
        <v>330860</v>
      </c>
      <c r="J96" s="142">
        <v>400862</v>
      </c>
      <c r="K96" s="142">
        <v>246996</v>
      </c>
      <c r="L96" s="142">
        <v>108399</v>
      </c>
      <c r="M96" s="142">
        <v>55970</v>
      </c>
      <c r="N96" s="142">
        <v>159431</v>
      </c>
      <c r="O96" s="333">
        <v>3474379</v>
      </c>
      <c r="P96" s="331">
        <v>527037</v>
      </c>
      <c r="Q96" s="218">
        <v>979277</v>
      </c>
      <c r="R96" s="218">
        <v>1115531</v>
      </c>
      <c r="S96" s="218">
        <v>825101</v>
      </c>
      <c r="T96" s="218">
        <v>1649246</v>
      </c>
      <c r="U96" s="218">
        <v>946168</v>
      </c>
      <c r="V96" s="218">
        <v>1231039</v>
      </c>
      <c r="W96" s="218">
        <v>1179166</v>
      </c>
      <c r="X96" s="218">
        <v>1522464</v>
      </c>
      <c r="Y96" s="218">
        <v>945397</v>
      </c>
      <c r="Z96" s="218">
        <v>402927</v>
      </c>
      <c r="AA96" s="218">
        <v>209869</v>
      </c>
      <c r="AB96" s="218">
        <v>574722</v>
      </c>
      <c r="AC96" s="327">
        <v>12107944</v>
      </c>
    </row>
    <row r="97" spans="1:29">
      <c r="A97" s="541">
        <v>41061</v>
      </c>
      <c r="B97" s="552">
        <v>138068</v>
      </c>
      <c r="C97" s="142">
        <v>298989</v>
      </c>
      <c r="D97" s="142">
        <v>362641</v>
      </c>
      <c r="E97" s="142">
        <v>279589</v>
      </c>
      <c r="F97" s="142">
        <v>452116</v>
      </c>
      <c r="G97" s="142">
        <v>284453</v>
      </c>
      <c r="H97" s="142">
        <v>368260</v>
      </c>
      <c r="I97" s="142">
        <v>331926</v>
      </c>
      <c r="J97" s="142">
        <v>406146</v>
      </c>
      <c r="K97" s="142">
        <v>253118</v>
      </c>
      <c r="L97" s="142">
        <v>103847</v>
      </c>
      <c r="M97" s="142">
        <v>51843</v>
      </c>
      <c r="N97" s="142">
        <v>150424</v>
      </c>
      <c r="O97" s="333">
        <v>3481420</v>
      </c>
      <c r="P97" s="331">
        <v>529533</v>
      </c>
      <c r="Q97" s="218">
        <v>981165</v>
      </c>
      <c r="R97" s="218">
        <v>1125257</v>
      </c>
      <c r="S97" s="218">
        <v>831462</v>
      </c>
      <c r="T97" s="218">
        <v>1652438</v>
      </c>
      <c r="U97" s="218">
        <v>961738</v>
      </c>
      <c r="V97" s="218">
        <v>1237600</v>
      </c>
      <c r="W97" s="218">
        <v>1179442</v>
      </c>
      <c r="X97" s="218">
        <v>1525781</v>
      </c>
      <c r="Y97" s="218">
        <v>922749</v>
      </c>
      <c r="Z97" s="218">
        <v>379513</v>
      </c>
      <c r="AA97" s="218">
        <v>211198</v>
      </c>
      <c r="AB97" s="218">
        <v>549208</v>
      </c>
      <c r="AC97" s="327">
        <v>12087084</v>
      </c>
    </row>
    <row r="98" spans="1:29">
      <c r="A98" s="541">
        <v>41030</v>
      </c>
      <c r="B98" s="552">
        <v>136862</v>
      </c>
      <c r="C98" s="142">
        <v>297828</v>
      </c>
      <c r="D98" s="142">
        <v>361910</v>
      </c>
      <c r="E98" s="142">
        <v>279130</v>
      </c>
      <c r="F98" s="142">
        <v>451022</v>
      </c>
      <c r="G98" s="142">
        <v>282468</v>
      </c>
      <c r="H98" s="142">
        <v>365512</v>
      </c>
      <c r="I98" s="142">
        <v>325690</v>
      </c>
      <c r="J98" s="142">
        <v>399938</v>
      </c>
      <c r="K98" s="142">
        <v>243539</v>
      </c>
      <c r="L98" s="142">
        <v>102319</v>
      </c>
      <c r="M98" s="142">
        <v>50416</v>
      </c>
      <c r="N98" s="142">
        <v>145216</v>
      </c>
      <c r="O98" s="333">
        <v>3441850</v>
      </c>
      <c r="P98" s="331">
        <v>526589</v>
      </c>
      <c r="Q98" s="218">
        <v>975186</v>
      </c>
      <c r="R98" s="218">
        <v>1118955</v>
      </c>
      <c r="S98" s="218">
        <v>823929</v>
      </c>
      <c r="T98" s="218">
        <v>1638439</v>
      </c>
      <c r="U98" s="218">
        <v>948191</v>
      </c>
      <c r="V98" s="218">
        <v>1220170</v>
      </c>
      <c r="W98" s="218">
        <v>1150887</v>
      </c>
      <c r="X98" s="218">
        <v>1469507</v>
      </c>
      <c r="Y98" s="218">
        <v>879401</v>
      </c>
      <c r="Z98" s="218">
        <v>354768</v>
      </c>
      <c r="AA98" s="218">
        <v>189649</v>
      </c>
      <c r="AB98" s="218">
        <v>525107</v>
      </c>
      <c r="AC98" s="327">
        <v>11820778</v>
      </c>
    </row>
    <row r="99" spans="1:29">
      <c r="A99" s="541">
        <v>41000</v>
      </c>
      <c r="B99" s="552">
        <v>135674</v>
      </c>
      <c r="C99" s="142">
        <v>296026</v>
      </c>
      <c r="D99" s="142">
        <v>359059</v>
      </c>
      <c r="E99" s="142">
        <v>277432</v>
      </c>
      <c r="F99" s="142">
        <v>447085</v>
      </c>
      <c r="G99" s="142">
        <v>280737</v>
      </c>
      <c r="H99" s="142">
        <v>360521</v>
      </c>
      <c r="I99" s="142">
        <v>323089</v>
      </c>
      <c r="J99" s="142">
        <v>394475</v>
      </c>
      <c r="K99" s="142">
        <v>238222</v>
      </c>
      <c r="L99" s="142">
        <v>100857</v>
      </c>
      <c r="M99" s="142">
        <v>52738</v>
      </c>
      <c r="N99" s="142">
        <v>138328</v>
      </c>
      <c r="O99" s="333">
        <v>3404243</v>
      </c>
      <c r="P99" s="331">
        <v>522620</v>
      </c>
      <c r="Q99" s="218">
        <v>965304</v>
      </c>
      <c r="R99" s="218">
        <v>1102237</v>
      </c>
      <c r="S99" s="218">
        <v>810843</v>
      </c>
      <c r="T99" s="218">
        <v>1605225</v>
      </c>
      <c r="U99" s="218">
        <v>929304</v>
      </c>
      <c r="V99" s="218">
        <v>1189215</v>
      </c>
      <c r="W99" s="218">
        <v>1115867</v>
      </c>
      <c r="X99" s="218">
        <v>1436390</v>
      </c>
      <c r="Y99" s="218">
        <v>841442</v>
      </c>
      <c r="Z99" s="218">
        <v>342121</v>
      </c>
      <c r="AA99" s="218">
        <v>178908</v>
      </c>
      <c r="AB99" s="218">
        <v>482393</v>
      </c>
      <c r="AC99" s="327">
        <v>11521869</v>
      </c>
    </row>
    <row r="100" spans="1:29">
      <c r="A100" s="541">
        <v>40969</v>
      </c>
      <c r="B100" s="552">
        <v>134484</v>
      </c>
      <c r="C100" s="142">
        <v>294524</v>
      </c>
      <c r="D100" s="142">
        <v>356498</v>
      </c>
      <c r="E100" s="142">
        <v>276109</v>
      </c>
      <c r="F100" s="142">
        <v>445520</v>
      </c>
      <c r="G100" s="142">
        <v>278662</v>
      </c>
      <c r="H100" s="142">
        <v>360291</v>
      </c>
      <c r="I100" s="142">
        <v>322611</v>
      </c>
      <c r="J100" s="142">
        <v>391913</v>
      </c>
      <c r="K100" s="142">
        <v>237127</v>
      </c>
      <c r="L100" s="142">
        <v>96244</v>
      </c>
      <c r="M100" s="142">
        <v>58177</v>
      </c>
      <c r="N100" s="142">
        <v>130372</v>
      </c>
      <c r="O100" s="333">
        <v>3382532</v>
      </c>
      <c r="P100" s="331">
        <v>518502</v>
      </c>
      <c r="Q100" s="218">
        <v>959370</v>
      </c>
      <c r="R100" s="218">
        <v>1088181</v>
      </c>
      <c r="S100" s="218">
        <v>799151</v>
      </c>
      <c r="T100" s="218">
        <v>1575383</v>
      </c>
      <c r="U100" s="218">
        <v>908610</v>
      </c>
      <c r="V100" s="218">
        <v>1165403</v>
      </c>
      <c r="W100" s="218">
        <v>1082068</v>
      </c>
      <c r="X100" s="218">
        <v>1383007</v>
      </c>
      <c r="Y100" s="218">
        <v>811461</v>
      </c>
      <c r="Z100" s="218">
        <v>321824</v>
      </c>
      <c r="AA100" s="218">
        <v>179194</v>
      </c>
      <c r="AB100" s="218">
        <v>465189</v>
      </c>
      <c r="AC100" s="327">
        <v>11257343</v>
      </c>
    </row>
    <row r="101" spans="1:29">
      <c r="A101" s="541">
        <v>40940</v>
      </c>
      <c r="B101" s="552">
        <v>133315</v>
      </c>
      <c r="C101" s="142">
        <v>289151</v>
      </c>
      <c r="D101" s="142">
        <v>349745</v>
      </c>
      <c r="E101" s="142">
        <v>266544</v>
      </c>
      <c r="F101" s="142">
        <v>437317</v>
      </c>
      <c r="G101" s="142">
        <v>270000</v>
      </c>
      <c r="H101" s="142">
        <v>356917</v>
      </c>
      <c r="I101" s="142">
        <v>309230</v>
      </c>
      <c r="J101" s="142">
        <v>383169</v>
      </c>
      <c r="K101" s="142">
        <v>230670</v>
      </c>
      <c r="L101" s="142">
        <v>96310</v>
      </c>
      <c r="M101" s="142">
        <v>43496</v>
      </c>
      <c r="N101" s="142">
        <v>114439</v>
      </c>
      <c r="O101" s="333">
        <v>3280303</v>
      </c>
      <c r="P101" s="331">
        <v>511787</v>
      </c>
      <c r="Q101" s="218">
        <v>944333</v>
      </c>
      <c r="R101" s="218">
        <v>1067936</v>
      </c>
      <c r="S101" s="218">
        <v>777925</v>
      </c>
      <c r="T101" s="218">
        <v>1538643</v>
      </c>
      <c r="U101" s="218">
        <v>877240</v>
      </c>
      <c r="V101" s="218">
        <v>1130835</v>
      </c>
      <c r="W101" s="218">
        <v>1027773</v>
      </c>
      <c r="X101" s="218">
        <v>1310811</v>
      </c>
      <c r="Y101" s="218">
        <v>765136</v>
      </c>
      <c r="Z101" s="218">
        <v>307595</v>
      </c>
      <c r="AA101" s="218">
        <v>155417</v>
      </c>
      <c r="AB101" s="218">
        <v>429999</v>
      </c>
      <c r="AC101" s="327">
        <v>10845430</v>
      </c>
    </row>
    <row r="102" spans="1:29">
      <c r="A102" s="541">
        <v>40909</v>
      </c>
      <c r="B102" s="552">
        <v>132296</v>
      </c>
      <c r="C102" s="142">
        <v>282352</v>
      </c>
      <c r="D102" s="142">
        <v>342025</v>
      </c>
      <c r="E102" s="142">
        <v>262619</v>
      </c>
      <c r="F102" s="142">
        <v>436466</v>
      </c>
      <c r="G102" s="142">
        <v>266475</v>
      </c>
      <c r="H102" s="142">
        <v>357254</v>
      </c>
      <c r="I102" s="142">
        <v>309676</v>
      </c>
      <c r="J102" s="142">
        <v>385896</v>
      </c>
      <c r="K102" s="142">
        <v>236076</v>
      </c>
      <c r="L102" s="142">
        <v>100000</v>
      </c>
      <c r="M102" s="142">
        <v>52683</v>
      </c>
      <c r="N102" s="142">
        <v>131100</v>
      </c>
      <c r="O102" s="333">
        <v>3294918</v>
      </c>
      <c r="P102" s="331">
        <v>506791</v>
      </c>
      <c r="Q102" s="218">
        <v>931639</v>
      </c>
      <c r="R102" s="218">
        <v>1055502</v>
      </c>
      <c r="S102" s="218">
        <v>769519</v>
      </c>
      <c r="T102" s="218">
        <v>1543107</v>
      </c>
      <c r="U102" s="218">
        <v>876667</v>
      </c>
      <c r="V102" s="218">
        <v>1145275</v>
      </c>
      <c r="W102" s="218">
        <v>1052317</v>
      </c>
      <c r="X102" s="218">
        <v>1336756</v>
      </c>
      <c r="Y102" s="218">
        <v>786589</v>
      </c>
      <c r="Z102" s="218">
        <v>328680</v>
      </c>
      <c r="AA102" s="218">
        <v>170194</v>
      </c>
      <c r="AB102" s="218">
        <v>454206</v>
      </c>
      <c r="AC102" s="327">
        <v>10957242</v>
      </c>
    </row>
    <row r="103" spans="1:29">
      <c r="A103" s="541">
        <v>40878</v>
      </c>
      <c r="B103" s="552">
        <v>133523</v>
      </c>
      <c r="C103" s="142">
        <v>279787</v>
      </c>
      <c r="D103" s="142">
        <v>338636</v>
      </c>
      <c r="E103" s="142">
        <v>258597</v>
      </c>
      <c r="F103" s="142">
        <v>429133</v>
      </c>
      <c r="G103" s="142">
        <v>264328</v>
      </c>
      <c r="H103" s="142">
        <v>352990</v>
      </c>
      <c r="I103" s="142">
        <v>309582</v>
      </c>
      <c r="J103" s="142">
        <v>392943</v>
      </c>
      <c r="K103" s="142">
        <v>227537</v>
      </c>
      <c r="L103" s="142">
        <v>99840</v>
      </c>
      <c r="M103" s="142">
        <v>57149</v>
      </c>
      <c r="N103" s="142">
        <v>134688</v>
      </c>
      <c r="O103" s="333">
        <v>3278733</v>
      </c>
      <c r="P103" s="331">
        <v>513454</v>
      </c>
      <c r="Q103" s="218">
        <v>932989</v>
      </c>
      <c r="R103" s="218">
        <v>1053277</v>
      </c>
      <c r="S103" s="218">
        <v>771380</v>
      </c>
      <c r="T103" s="218">
        <v>1547140</v>
      </c>
      <c r="U103" s="218">
        <v>885015</v>
      </c>
      <c r="V103" s="218">
        <v>1154344</v>
      </c>
      <c r="W103" s="218">
        <v>1063928</v>
      </c>
      <c r="X103" s="218">
        <v>1345483</v>
      </c>
      <c r="Y103" s="218">
        <v>788849</v>
      </c>
      <c r="Z103" s="218">
        <v>339023</v>
      </c>
      <c r="AA103" s="218">
        <v>174801</v>
      </c>
      <c r="AB103" s="218">
        <v>461256</v>
      </c>
      <c r="AC103" s="327">
        <v>11030939</v>
      </c>
    </row>
    <row r="104" spans="1:29">
      <c r="A104" s="541">
        <v>40848</v>
      </c>
      <c r="B104" s="552">
        <v>133414</v>
      </c>
      <c r="C104" s="142">
        <v>277561</v>
      </c>
      <c r="D104" s="142">
        <v>334806</v>
      </c>
      <c r="E104" s="142">
        <v>253113</v>
      </c>
      <c r="F104" s="142">
        <v>423460</v>
      </c>
      <c r="G104" s="142">
        <v>262638</v>
      </c>
      <c r="H104" s="142">
        <v>347329</v>
      </c>
      <c r="I104" s="142">
        <v>304072</v>
      </c>
      <c r="J104" s="142">
        <v>381744</v>
      </c>
      <c r="K104" s="142">
        <v>232443</v>
      </c>
      <c r="L104" s="142">
        <v>93204</v>
      </c>
      <c r="M104" s="142">
        <v>54206</v>
      </c>
      <c r="N104" s="142">
        <v>148527</v>
      </c>
      <c r="O104" s="333">
        <v>3246517</v>
      </c>
      <c r="P104" s="331">
        <v>511967</v>
      </c>
      <c r="Q104" s="218">
        <v>926511</v>
      </c>
      <c r="R104" s="218">
        <v>1043104</v>
      </c>
      <c r="S104" s="218">
        <v>759149</v>
      </c>
      <c r="T104" s="218">
        <v>1530750</v>
      </c>
      <c r="U104" s="218">
        <v>880808</v>
      </c>
      <c r="V104" s="218">
        <v>1142982</v>
      </c>
      <c r="W104" s="218">
        <v>1060990</v>
      </c>
      <c r="X104" s="218">
        <v>1340886</v>
      </c>
      <c r="Y104" s="218">
        <v>806432</v>
      </c>
      <c r="Z104" s="218">
        <v>327206</v>
      </c>
      <c r="AA104" s="218">
        <v>173494</v>
      </c>
      <c r="AB104" s="218">
        <v>479912</v>
      </c>
      <c r="AC104" s="327">
        <v>10984191</v>
      </c>
    </row>
    <row r="105" spans="1:29">
      <c r="A105" s="541">
        <v>40817</v>
      </c>
      <c r="B105" s="552">
        <v>133141</v>
      </c>
      <c r="C105" s="142">
        <v>276420</v>
      </c>
      <c r="D105" s="142">
        <v>332805</v>
      </c>
      <c r="E105" s="142">
        <v>251394</v>
      </c>
      <c r="F105" s="142">
        <v>423152</v>
      </c>
      <c r="G105" s="142">
        <v>260247</v>
      </c>
      <c r="H105" s="142">
        <v>350460</v>
      </c>
      <c r="I105" s="142">
        <v>307683</v>
      </c>
      <c r="J105" s="142">
        <v>378206</v>
      </c>
      <c r="K105" s="142">
        <v>232817</v>
      </c>
      <c r="L105" s="142">
        <v>100307</v>
      </c>
      <c r="M105" s="142">
        <v>50350</v>
      </c>
      <c r="N105" s="142">
        <v>147415</v>
      </c>
      <c r="O105" s="333">
        <v>3244397</v>
      </c>
      <c r="P105" s="331">
        <v>509978</v>
      </c>
      <c r="Q105" s="218">
        <v>925920</v>
      </c>
      <c r="R105" s="218">
        <v>1039764</v>
      </c>
      <c r="S105" s="218">
        <v>762880</v>
      </c>
      <c r="T105" s="218">
        <v>1540625</v>
      </c>
      <c r="U105" s="218">
        <v>882570</v>
      </c>
      <c r="V105" s="218">
        <v>1153751</v>
      </c>
      <c r="W105" s="218">
        <v>1078206</v>
      </c>
      <c r="X105" s="218">
        <v>1369747</v>
      </c>
      <c r="Y105" s="218">
        <v>826660</v>
      </c>
      <c r="Z105" s="218">
        <v>338736</v>
      </c>
      <c r="AA105" s="218">
        <v>171766</v>
      </c>
      <c r="AB105" s="218">
        <v>477518</v>
      </c>
      <c r="AC105" s="327">
        <v>11078121</v>
      </c>
    </row>
    <row r="106" spans="1:29">
      <c r="A106" s="541">
        <v>40787</v>
      </c>
      <c r="B106" s="552">
        <v>132395</v>
      </c>
      <c r="C106" s="142">
        <v>273843</v>
      </c>
      <c r="D106" s="142">
        <v>328540</v>
      </c>
      <c r="E106" s="142">
        <v>249360</v>
      </c>
      <c r="F106" s="142">
        <v>418251</v>
      </c>
      <c r="G106" s="142">
        <v>257991</v>
      </c>
      <c r="H106" s="142">
        <v>344823</v>
      </c>
      <c r="I106" s="142">
        <v>301419</v>
      </c>
      <c r="J106" s="142">
        <v>383637</v>
      </c>
      <c r="K106" s="142">
        <v>233806</v>
      </c>
      <c r="L106" s="142">
        <v>96669</v>
      </c>
      <c r="M106" s="142">
        <v>54540</v>
      </c>
      <c r="N106" s="142">
        <v>148833</v>
      </c>
      <c r="O106" s="333">
        <v>3224107</v>
      </c>
      <c r="P106" s="331">
        <v>505250</v>
      </c>
      <c r="Q106" s="218">
        <v>918417</v>
      </c>
      <c r="R106" s="218">
        <v>1032982</v>
      </c>
      <c r="S106" s="218">
        <v>759284</v>
      </c>
      <c r="T106" s="218">
        <v>1525876</v>
      </c>
      <c r="U106" s="218">
        <v>868801</v>
      </c>
      <c r="V106" s="218">
        <v>1140814</v>
      </c>
      <c r="W106" s="218">
        <v>1069243</v>
      </c>
      <c r="X106" s="218">
        <v>1385894</v>
      </c>
      <c r="Y106" s="218">
        <v>835495</v>
      </c>
      <c r="Z106" s="218">
        <v>349571</v>
      </c>
      <c r="AA106" s="218">
        <v>181200</v>
      </c>
      <c r="AB106" s="218">
        <v>488770</v>
      </c>
      <c r="AC106" s="327">
        <v>11061597</v>
      </c>
    </row>
    <row r="107" spans="1:29">
      <c r="A107" s="541">
        <v>40756</v>
      </c>
      <c r="B107" s="552">
        <v>132034</v>
      </c>
      <c r="C107" s="142">
        <v>272060</v>
      </c>
      <c r="D107" s="142">
        <v>324533</v>
      </c>
      <c r="E107" s="142">
        <v>245668</v>
      </c>
      <c r="F107" s="142">
        <v>409517</v>
      </c>
      <c r="G107" s="142">
        <v>256401</v>
      </c>
      <c r="H107" s="142">
        <v>339485</v>
      </c>
      <c r="I107" s="142">
        <v>297299</v>
      </c>
      <c r="J107" s="142">
        <v>372158</v>
      </c>
      <c r="K107" s="142">
        <v>232160</v>
      </c>
      <c r="L107" s="142">
        <v>96405</v>
      </c>
      <c r="M107" s="142">
        <v>52896</v>
      </c>
      <c r="N107" s="142">
        <v>152225</v>
      </c>
      <c r="O107" s="333">
        <v>3182841</v>
      </c>
      <c r="P107" s="331">
        <v>499793</v>
      </c>
      <c r="Q107" s="218">
        <v>908542</v>
      </c>
      <c r="R107" s="218">
        <v>1015044</v>
      </c>
      <c r="S107" s="218">
        <v>745715</v>
      </c>
      <c r="T107" s="218">
        <v>1497980</v>
      </c>
      <c r="U107" s="218">
        <v>852791</v>
      </c>
      <c r="V107" s="218">
        <v>1115632</v>
      </c>
      <c r="W107" s="218">
        <v>1044300</v>
      </c>
      <c r="X107" s="218">
        <v>1363881</v>
      </c>
      <c r="Y107" s="218">
        <v>821224</v>
      </c>
      <c r="Z107" s="218">
        <v>344377</v>
      </c>
      <c r="AA107" s="218">
        <v>183959</v>
      </c>
      <c r="AB107" s="218">
        <v>493622</v>
      </c>
      <c r="AC107" s="327">
        <v>10886860</v>
      </c>
    </row>
    <row r="108" spans="1:29">
      <c r="A108" s="541">
        <v>40725</v>
      </c>
      <c r="B108" s="552">
        <v>131410</v>
      </c>
      <c r="C108" s="142">
        <v>270289</v>
      </c>
      <c r="D108" s="142">
        <v>323674</v>
      </c>
      <c r="E108" s="142">
        <v>245806</v>
      </c>
      <c r="F108" s="142">
        <v>410947</v>
      </c>
      <c r="G108" s="142">
        <v>257397</v>
      </c>
      <c r="H108" s="142">
        <v>341534</v>
      </c>
      <c r="I108" s="142">
        <v>302742</v>
      </c>
      <c r="J108" s="142">
        <v>383712</v>
      </c>
      <c r="K108" s="142">
        <v>234290</v>
      </c>
      <c r="L108" s="142">
        <v>102217</v>
      </c>
      <c r="M108" s="142">
        <v>54139</v>
      </c>
      <c r="N108" s="142">
        <v>141819</v>
      </c>
      <c r="O108" s="333">
        <v>3199976</v>
      </c>
      <c r="P108" s="331">
        <v>497196</v>
      </c>
      <c r="Q108" s="218">
        <v>903312</v>
      </c>
      <c r="R108" s="218">
        <v>1015235</v>
      </c>
      <c r="S108" s="218">
        <v>748447</v>
      </c>
      <c r="T108" s="218">
        <v>1503317</v>
      </c>
      <c r="U108" s="218">
        <v>857495</v>
      </c>
      <c r="V108" s="218">
        <v>1134261</v>
      </c>
      <c r="W108" s="218">
        <v>1081507</v>
      </c>
      <c r="X108" s="218">
        <v>1430260</v>
      </c>
      <c r="Y108" s="218">
        <v>866950</v>
      </c>
      <c r="Z108" s="218">
        <v>357286</v>
      </c>
      <c r="AA108" s="218">
        <v>198282</v>
      </c>
      <c r="AB108" s="218">
        <v>518905</v>
      </c>
      <c r="AC108" s="327">
        <v>11112453</v>
      </c>
    </row>
    <row r="109" spans="1:29">
      <c r="A109" s="541">
        <v>40695</v>
      </c>
      <c r="B109" s="552">
        <v>131465</v>
      </c>
      <c r="C109" s="142">
        <v>269609</v>
      </c>
      <c r="D109" s="142">
        <v>321466</v>
      </c>
      <c r="E109" s="142">
        <v>243760</v>
      </c>
      <c r="F109" s="142">
        <v>409412</v>
      </c>
      <c r="G109" s="142">
        <v>253764</v>
      </c>
      <c r="H109" s="142">
        <v>339228</v>
      </c>
      <c r="I109" s="142">
        <v>297066</v>
      </c>
      <c r="J109" s="142">
        <v>376915</v>
      </c>
      <c r="K109" s="142">
        <v>226159</v>
      </c>
      <c r="L109" s="142">
        <v>83928</v>
      </c>
      <c r="M109" s="142">
        <v>47772</v>
      </c>
      <c r="N109" s="142">
        <v>142985</v>
      </c>
      <c r="O109" s="333">
        <v>3143529</v>
      </c>
      <c r="P109" s="331">
        <v>499587</v>
      </c>
      <c r="Q109" s="218">
        <v>897381</v>
      </c>
      <c r="R109" s="218">
        <v>1005463</v>
      </c>
      <c r="S109" s="218">
        <v>734911</v>
      </c>
      <c r="T109" s="218">
        <v>1480903</v>
      </c>
      <c r="U109" s="218">
        <v>841820</v>
      </c>
      <c r="V109" s="218">
        <v>1115172</v>
      </c>
      <c r="W109" s="218">
        <v>1040376</v>
      </c>
      <c r="X109" s="218">
        <v>1380908</v>
      </c>
      <c r="Y109" s="218">
        <v>829672</v>
      </c>
      <c r="Z109" s="218">
        <v>315125</v>
      </c>
      <c r="AA109" s="218">
        <v>174595</v>
      </c>
      <c r="AB109" s="218">
        <v>455296</v>
      </c>
      <c r="AC109" s="327">
        <v>10771209</v>
      </c>
    </row>
    <row r="110" spans="1:29">
      <c r="A110" s="541">
        <v>40664</v>
      </c>
      <c r="B110" s="552">
        <v>131089</v>
      </c>
      <c r="C110" s="142">
        <v>267072</v>
      </c>
      <c r="D110" s="142">
        <v>317780</v>
      </c>
      <c r="E110" s="142">
        <v>239502</v>
      </c>
      <c r="F110" s="142">
        <v>403667</v>
      </c>
      <c r="G110" s="142">
        <v>252021</v>
      </c>
      <c r="H110" s="142">
        <v>335115</v>
      </c>
      <c r="I110" s="142">
        <v>290798</v>
      </c>
      <c r="J110" s="142">
        <v>371813</v>
      </c>
      <c r="K110" s="142">
        <v>226732</v>
      </c>
      <c r="L110" s="142">
        <v>80766</v>
      </c>
      <c r="M110" s="142">
        <v>50128</v>
      </c>
      <c r="N110" s="142">
        <v>137456</v>
      </c>
      <c r="O110" s="333">
        <v>3103939</v>
      </c>
      <c r="P110" s="331">
        <v>496870</v>
      </c>
      <c r="Q110" s="218">
        <v>884746</v>
      </c>
      <c r="R110" s="218">
        <v>985726</v>
      </c>
      <c r="S110" s="218">
        <v>718778</v>
      </c>
      <c r="T110" s="218">
        <v>1440106</v>
      </c>
      <c r="U110" s="218">
        <v>823388</v>
      </c>
      <c r="V110" s="218">
        <v>1087434</v>
      </c>
      <c r="W110" s="218">
        <v>1015839</v>
      </c>
      <c r="X110" s="218">
        <v>1333494</v>
      </c>
      <c r="Y110" s="218">
        <v>800142</v>
      </c>
      <c r="Z110" s="218">
        <v>310890</v>
      </c>
      <c r="AA110" s="218">
        <v>172012</v>
      </c>
      <c r="AB110" s="218">
        <v>442367</v>
      </c>
      <c r="AC110" s="327">
        <v>10511792</v>
      </c>
    </row>
    <row r="111" spans="1:29">
      <c r="A111" s="541">
        <v>40634</v>
      </c>
      <c r="B111" s="552">
        <v>130452</v>
      </c>
      <c r="C111" s="142">
        <v>265189</v>
      </c>
      <c r="D111" s="142">
        <v>313162</v>
      </c>
      <c r="E111" s="142">
        <v>235656</v>
      </c>
      <c r="F111" s="142">
        <v>396957</v>
      </c>
      <c r="G111" s="142">
        <v>249002</v>
      </c>
      <c r="H111" s="142">
        <v>331102</v>
      </c>
      <c r="I111" s="142">
        <v>289932</v>
      </c>
      <c r="J111" s="142">
        <v>366041</v>
      </c>
      <c r="K111" s="142">
        <v>228167</v>
      </c>
      <c r="L111" s="142">
        <v>81068</v>
      </c>
      <c r="M111" s="142">
        <v>50026</v>
      </c>
      <c r="N111" s="142">
        <v>134910</v>
      </c>
      <c r="O111" s="333">
        <v>3071664</v>
      </c>
      <c r="P111" s="331">
        <v>492508</v>
      </c>
      <c r="Q111" s="218">
        <v>873058</v>
      </c>
      <c r="R111" s="218">
        <v>965821</v>
      </c>
      <c r="S111" s="218">
        <v>699933</v>
      </c>
      <c r="T111" s="218">
        <v>1403999</v>
      </c>
      <c r="U111" s="218">
        <v>805470</v>
      </c>
      <c r="V111" s="218">
        <v>1056876</v>
      </c>
      <c r="W111" s="218">
        <v>988871</v>
      </c>
      <c r="X111" s="218">
        <v>1284970</v>
      </c>
      <c r="Y111" s="218">
        <v>780446</v>
      </c>
      <c r="Z111" s="218">
        <v>298642</v>
      </c>
      <c r="AA111" s="218">
        <v>161254</v>
      </c>
      <c r="AB111" s="218">
        <v>440186</v>
      </c>
      <c r="AC111" s="327">
        <v>10252034</v>
      </c>
    </row>
    <row r="112" spans="1:29">
      <c r="A112" s="541">
        <v>40603</v>
      </c>
      <c r="B112" s="552">
        <v>129247</v>
      </c>
      <c r="C112" s="142">
        <v>263423</v>
      </c>
      <c r="D112" s="142">
        <v>308907</v>
      </c>
      <c r="E112" s="142">
        <v>230890</v>
      </c>
      <c r="F112" s="142">
        <v>390163</v>
      </c>
      <c r="G112" s="142">
        <v>244529</v>
      </c>
      <c r="H112" s="142">
        <v>323233</v>
      </c>
      <c r="I112" s="142">
        <v>280504</v>
      </c>
      <c r="J112" s="142">
        <v>358458</v>
      </c>
      <c r="K112" s="142">
        <v>223304</v>
      </c>
      <c r="L112" s="142">
        <v>85421</v>
      </c>
      <c r="M112" s="142">
        <v>42610</v>
      </c>
      <c r="N112" s="142">
        <v>129871</v>
      </c>
      <c r="O112" s="333">
        <v>3010560</v>
      </c>
      <c r="P112" s="331">
        <v>487107</v>
      </c>
      <c r="Q112" s="218">
        <v>862965</v>
      </c>
      <c r="R112" s="218">
        <v>949536</v>
      </c>
      <c r="S112" s="218">
        <v>684697</v>
      </c>
      <c r="T112" s="218">
        <v>1371041</v>
      </c>
      <c r="U112" s="218">
        <v>779176</v>
      </c>
      <c r="V112" s="218">
        <v>1026944</v>
      </c>
      <c r="W112" s="218">
        <v>946820</v>
      </c>
      <c r="X112" s="218">
        <v>1243748</v>
      </c>
      <c r="Y112" s="218">
        <v>751610</v>
      </c>
      <c r="Z112" s="218">
        <v>299284</v>
      </c>
      <c r="AA112" s="218">
        <v>150744</v>
      </c>
      <c r="AB112" s="218">
        <v>416364</v>
      </c>
      <c r="AC112" s="327">
        <v>9970036</v>
      </c>
    </row>
    <row r="113" spans="1:29">
      <c r="A113" s="541">
        <v>40575</v>
      </c>
      <c r="B113" s="552">
        <v>128055</v>
      </c>
      <c r="C113" s="142">
        <v>261294</v>
      </c>
      <c r="D113" s="142">
        <v>306001</v>
      </c>
      <c r="E113" s="142">
        <v>230458</v>
      </c>
      <c r="F113" s="142">
        <v>389297</v>
      </c>
      <c r="G113" s="142">
        <v>243845</v>
      </c>
      <c r="H113" s="142">
        <v>326098</v>
      </c>
      <c r="I113" s="142">
        <v>280695</v>
      </c>
      <c r="J113" s="142">
        <v>356269</v>
      </c>
      <c r="K113" s="142">
        <v>217572</v>
      </c>
      <c r="L113" s="142">
        <v>86616</v>
      </c>
      <c r="M113" s="142">
        <v>48031</v>
      </c>
      <c r="N113" s="142">
        <v>126405</v>
      </c>
      <c r="O113" s="333">
        <v>3000636</v>
      </c>
      <c r="P113" s="331">
        <v>482355</v>
      </c>
      <c r="Q113" s="218">
        <v>858345</v>
      </c>
      <c r="R113" s="218">
        <v>943899</v>
      </c>
      <c r="S113" s="218">
        <v>684529</v>
      </c>
      <c r="T113" s="218">
        <v>1370849</v>
      </c>
      <c r="U113" s="218">
        <v>779879</v>
      </c>
      <c r="V113" s="218">
        <v>1032880</v>
      </c>
      <c r="W113" s="218">
        <v>955811</v>
      </c>
      <c r="X113" s="218">
        <v>1234441</v>
      </c>
      <c r="Y113" s="218">
        <v>746710</v>
      </c>
      <c r="Z113" s="218">
        <v>301202</v>
      </c>
      <c r="AA113" s="218">
        <v>154661</v>
      </c>
      <c r="AB113" s="218">
        <v>415297</v>
      </c>
      <c r="AC113" s="327">
        <v>9960858</v>
      </c>
    </row>
    <row r="114" spans="1:29">
      <c r="A114" s="541">
        <v>40544</v>
      </c>
      <c r="B114" s="552">
        <v>127970</v>
      </c>
      <c r="C114" s="142">
        <v>260185</v>
      </c>
      <c r="D114" s="142">
        <v>305059</v>
      </c>
      <c r="E114" s="142">
        <v>230084</v>
      </c>
      <c r="F114" s="142">
        <v>385711</v>
      </c>
      <c r="G114" s="142">
        <v>242989</v>
      </c>
      <c r="H114" s="142">
        <v>322922</v>
      </c>
      <c r="I114" s="142">
        <v>274473</v>
      </c>
      <c r="J114" s="142">
        <v>359181</v>
      </c>
      <c r="K114" s="142">
        <v>218847</v>
      </c>
      <c r="L114" s="142">
        <v>84329</v>
      </c>
      <c r="M114" s="142">
        <v>49708</v>
      </c>
      <c r="N114" s="142">
        <v>124592</v>
      </c>
      <c r="O114" s="333">
        <v>2986050</v>
      </c>
      <c r="P114" s="331">
        <v>485687</v>
      </c>
      <c r="Q114" s="218">
        <v>863050</v>
      </c>
      <c r="R114" s="218">
        <v>950693</v>
      </c>
      <c r="S114" s="218">
        <v>692727</v>
      </c>
      <c r="T114" s="218">
        <v>1375973</v>
      </c>
      <c r="U114" s="218">
        <v>791636</v>
      </c>
      <c r="V114" s="218">
        <v>1033672</v>
      </c>
      <c r="W114" s="218">
        <v>962896</v>
      </c>
      <c r="X114" s="218">
        <v>1246085</v>
      </c>
      <c r="Y114" s="218">
        <v>741192</v>
      </c>
      <c r="Z114" s="218">
        <v>299248</v>
      </c>
      <c r="AA114" s="218">
        <v>161711</v>
      </c>
      <c r="AB114" s="218">
        <v>426240</v>
      </c>
      <c r="AC114" s="327">
        <v>10030810</v>
      </c>
    </row>
    <row r="115" spans="1:29">
      <c r="A115" s="541">
        <v>40513</v>
      </c>
      <c r="B115" s="552">
        <v>124970</v>
      </c>
      <c r="C115" s="142">
        <v>255274</v>
      </c>
      <c r="D115" s="142">
        <v>299217</v>
      </c>
      <c r="E115" s="142">
        <v>226893</v>
      </c>
      <c r="F115" s="142">
        <v>378308</v>
      </c>
      <c r="G115" s="142">
        <v>239385</v>
      </c>
      <c r="H115" s="142">
        <v>313264</v>
      </c>
      <c r="I115" s="142">
        <v>271061</v>
      </c>
      <c r="J115" s="142">
        <v>350243</v>
      </c>
      <c r="K115" s="142">
        <v>213458</v>
      </c>
      <c r="L115" s="142">
        <v>83032</v>
      </c>
      <c r="M115" s="142">
        <v>48081</v>
      </c>
      <c r="N115" s="142">
        <v>134938</v>
      </c>
      <c r="O115" s="333">
        <v>2938124</v>
      </c>
      <c r="P115" s="331">
        <v>476217</v>
      </c>
      <c r="Q115" s="218">
        <v>850051</v>
      </c>
      <c r="R115" s="218">
        <v>935980</v>
      </c>
      <c r="S115" s="218">
        <v>681108</v>
      </c>
      <c r="T115" s="218">
        <v>1349300</v>
      </c>
      <c r="U115" s="218">
        <v>778303</v>
      </c>
      <c r="V115" s="218">
        <v>1011620</v>
      </c>
      <c r="W115" s="218">
        <v>950351</v>
      </c>
      <c r="X115" s="218">
        <v>1244184</v>
      </c>
      <c r="Y115" s="218">
        <v>737037</v>
      </c>
      <c r="Z115" s="218">
        <v>308121</v>
      </c>
      <c r="AA115" s="218">
        <v>157607</v>
      </c>
      <c r="AB115" s="218">
        <v>435097</v>
      </c>
      <c r="AC115" s="327">
        <v>9914976</v>
      </c>
    </row>
    <row r="116" spans="1:29">
      <c r="A116" s="541">
        <v>40483</v>
      </c>
      <c r="B116" s="552">
        <v>122717</v>
      </c>
      <c r="C116" s="142">
        <v>253129</v>
      </c>
      <c r="D116" s="142">
        <v>299062</v>
      </c>
      <c r="E116" s="142">
        <v>224996</v>
      </c>
      <c r="F116" s="142">
        <v>377626</v>
      </c>
      <c r="G116" s="142">
        <v>237988</v>
      </c>
      <c r="H116" s="142">
        <v>315063</v>
      </c>
      <c r="I116" s="142">
        <v>272347</v>
      </c>
      <c r="J116" s="142">
        <v>353272</v>
      </c>
      <c r="K116" s="142">
        <v>215069</v>
      </c>
      <c r="L116" s="142">
        <v>83793</v>
      </c>
      <c r="M116" s="142">
        <v>45188</v>
      </c>
      <c r="N116" s="142">
        <v>127790</v>
      </c>
      <c r="O116" s="333">
        <v>2928040</v>
      </c>
      <c r="P116" s="331">
        <v>470549</v>
      </c>
      <c r="Q116" s="218">
        <v>848843</v>
      </c>
      <c r="R116" s="218">
        <v>938266</v>
      </c>
      <c r="S116" s="218">
        <v>682793</v>
      </c>
      <c r="T116" s="218">
        <v>1356629</v>
      </c>
      <c r="U116" s="218">
        <v>779060</v>
      </c>
      <c r="V116" s="218">
        <v>1023751</v>
      </c>
      <c r="W116" s="218">
        <v>958647</v>
      </c>
      <c r="X116" s="218">
        <v>1270160</v>
      </c>
      <c r="Y116" s="218">
        <v>763779</v>
      </c>
      <c r="Z116" s="218">
        <v>313354</v>
      </c>
      <c r="AA116" s="218">
        <v>155210</v>
      </c>
      <c r="AB116" s="218">
        <v>431550</v>
      </c>
      <c r="AC116" s="327">
        <v>9992591</v>
      </c>
    </row>
    <row r="117" spans="1:29">
      <c r="A117" s="541">
        <v>40452</v>
      </c>
      <c r="B117" s="552">
        <v>122862</v>
      </c>
      <c r="C117" s="142">
        <v>251305</v>
      </c>
      <c r="D117" s="142">
        <v>294085</v>
      </c>
      <c r="E117" s="142">
        <v>220628</v>
      </c>
      <c r="F117" s="142">
        <v>372164</v>
      </c>
      <c r="G117" s="142">
        <v>234687</v>
      </c>
      <c r="H117" s="142">
        <v>309867</v>
      </c>
      <c r="I117" s="142">
        <v>272773</v>
      </c>
      <c r="J117" s="142">
        <v>351718</v>
      </c>
      <c r="K117" s="142">
        <v>212851</v>
      </c>
      <c r="L117" s="142">
        <v>89390</v>
      </c>
      <c r="M117" s="142">
        <v>45447</v>
      </c>
      <c r="N117" s="142">
        <v>133155</v>
      </c>
      <c r="O117" s="333">
        <v>2910932</v>
      </c>
      <c r="P117" s="331">
        <v>466376</v>
      </c>
      <c r="Q117" s="218">
        <v>840808</v>
      </c>
      <c r="R117" s="218">
        <v>925826</v>
      </c>
      <c r="S117" s="218">
        <v>675043</v>
      </c>
      <c r="T117" s="218">
        <v>1336368</v>
      </c>
      <c r="U117" s="218">
        <v>767352</v>
      </c>
      <c r="V117" s="218">
        <v>1005448</v>
      </c>
      <c r="W117" s="218">
        <v>950123</v>
      </c>
      <c r="X117" s="218">
        <v>1281204</v>
      </c>
      <c r="Y117" s="218">
        <v>775530</v>
      </c>
      <c r="Z117" s="218">
        <v>332314</v>
      </c>
      <c r="AA117" s="218">
        <v>166661</v>
      </c>
      <c r="AB117" s="218">
        <v>436632</v>
      </c>
      <c r="AC117" s="327">
        <v>9959685</v>
      </c>
    </row>
    <row r="118" spans="1:29">
      <c r="A118" s="541">
        <v>40422</v>
      </c>
      <c r="B118" s="552">
        <v>122427</v>
      </c>
      <c r="C118" s="142">
        <v>249316</v>
      </c>
      <c r="D118" s="142">
        <v>293142</v>
      </c>
      <c r="E118" s="142">
        <v>219406</v>
      </c>
      <c r="F118" s="142">
        <v>367429</v>
      </c>
      <c r="G118" s="142">
        <v>235942</v>
      </c>
      <c r="H118" s="142">
        <v>308618</v>
      </c>
      <c r="I118" s="142">
        <v>267124</v>
      </c>
      <c r="J118" s="142">
        <v>352042</v>
      </c>
      <c r="K118" s="142">
        <v>213483</v>
      </c>
      <c r="L118" s="142">
        <v>92896</v>
      </c>
      <c r="M118" s="142">
        <v>47008</v>
      </c>
      <c r="N118" s="142">
        <v>129534</v>
      </c>
      <c r="O118" s="333">
        <v>2898367</v>
      </c>
      <c r="P118" s="331">
        <v>462637</v>
      </c>
      <c r="Q118" s="218">
        <v>832009</v>
      </c>
      <c r="R118" s="218">
        <v>914484</v>
      </c>
      <c r="S118" s="218">
        <v>668721</v>
      </c>
      <c r="T118" s="218">
        <v>1319965</v>
      </c>
      <c r="U118" s="218">
        <v>768324</v>
      </c>
      <c r="V118" s="218">
        <v>998286</v>
      </c>
      <c r="W118" s="218">
        <v>946798</v>
      </c>
      <c r="X118" s="218">
        <v>1281710</v>
      </c>
      <c r="Y118" s="218">
        <v>783143</v>
      </c>
      <c r="Z118" s="218">
        <v>339530</v>
      </c>
      <c r="AA118" s="218">
        <v>166825</v>
      </c>
      <c r="AB118" s="218">
        <v>455487</v>
      </c>
      <c r="AC118" s="327">
        <v>9937919</v>
      </c>
    </row>
    <row r="119" spans="1:29">
      <c r="A119" s="541">
        <v>40391</v>
      </c>
      <c r="B119" s="552">
        <v>121761</v>
      </c>
      <c r="C119" s="142">
        <v>248872</v>
      </c>
      <c r="D119" s="142">
        <v>292874</v>
      </c>
      <c r="E119" s="142">
        <v>220256</v>
      </c>
      <c r="F119" s="142">
        <v>366393</v>
      </c>
      <c r="G119" s="142">
        <v>233230</v>
      </c>
      <c r="H119" s="142">
        <v>305492</v>
      </c>
      <c r="I119" s="142">
        <v>266818</v>
      </c>
      <c r="J119" s="142">
        <v>351960</v>
      </c>
      <c r="K119" s="142">
        <v>205931</v>
      </c>
      <c r="L119" s="142">
        <v>92262</v>
      </c>
      <c r="M119" s="142">
        <v>43155</v>
      </c>
      <c r="N119" s="142">
        <v>129854</v>
      </c>
      <c r="O119" s="333">
        <v>2878858</v>
      </c>
      <c r="P119" s="331">
        <v>460349</v>
      </c>
      <c r="Q119" s="218">
        <v>828382</v>
      </c>
      <c r="R119" s="218">
        <v>913124</v>
      </c>
      <c r="S119" s="218">
        <v>666392</v>
      </c>
      <c r="T119" s="218">
        <v>1311990</v>
      </c>
      <c r="U119" s="218">
        <v>763322</v>
      </c>
      <c r="V119" s="218">
        <v>994249</v>
      </c>
      <c r="W119" s="218">
        <v>941742</v>
      </c>
      <c r="X119" s="218">
        <v>1287289</v>
      </c>
      <c r="Y119" s="218">
        <v>796622</v>
      </c>
      <c r="Z119" s="218">
        <v>353344</v>
      </c>
      <c r="AA119" s="218">
        <v>163081</v>
      </c>
      <c r="AB119" s="218">
        <v>496969</v>
      </c>
      <c r="AC119" s="327">
        <v>9976855</v>
      </c>
    </row>
    <row r="120" spans="1:29">
      <c r="A120" s="541">
        <v>40360</v>
      </c>
      <c r="B120" s="552">
        <v>121577</v>
      </c>
      <c r="C120" s="142">
        <v>249692</v>
      </c>
      <c r="D120" s="142">
        <v>293509</v>
      </c>
      <c r="E120" s="142">
        <v>221703</v>
      </c>
      <c r="F120" s="142">
        <v>367174</v>
      </c>
      <c r="G120" s="142">
        <v>232294</v>
      </c>
      <c r="H120" s="142">
        <v>302581</v>
      </c>
      <c r="I120" s="142">
        <v>262253</v>
      </c>
      <c r="J120" s="142">
        <v>346485</v>
      </c>
      <c r="K120" s="142">
        <v>199816</v>
      </c>
      <c r="L120" s="142">
        <v>83689</v>
      </c>
      <c r="M120" s="142">
        <v>39755</v>
      </c>
      <c r="N120" s="142">
        <v>101697</v>
      </c>
      <c r="O120" s="333">
        <v>2822225</v>
      </c>
      <c r="P120" s="331">
        <v>461219</v>
      </c>
      <c r="Q120" s="218">
        <v>830920</v>
      </c>
      <c r="R120" s="218">
        <v>912536</v>
      </c>
      <c r="S120" s="218">
        <v>667299</v>
      </c>
      <c r="T120" s="218">
        <v>1305434</v>
      </c>
      <c r="U120" s="218">
        <v>755626</v>
      </c>
      <c r="V120" s="218">
        <v>982309</v>
      </c>
      <c r="W120" s="218">
        <v>920030</v>
      </c>
      <c r="X120" s="218">
        <v>1247660</v>
      </c>
      <c r="Y120" s="218">
        <v>762565</v>
      </c>
      <c r="Z120" s="218">
        <v>317785</v>
      </c>
      <c r="AA120" s="218">
        <v>152698</v>
      </c>
      <c r="AB120" s="218">
        <v>426991</v>
      </c>
      <c r="AC120" s="327">
        <v>9743072</v>
      </c>
    </row>
    <row r="121" spans="1:29">
      <c r="A121" s="541">
        <v>40330</v>
      </c>
      <c r="B121" s="552">
        <v>121034</v>
      </c>
      <c r="C121" s="142">
        <v>247685</v>
      </c>
      <c r="D121" s="142">
        <v>291004</v>
      </c>
      <c r="E121" s="142">
        <v>219441</v>
      </c>
      <c r="F121" s="142">
        <v>363182</v>
      </c>
      <c r="G121" s="142">
        <v>230894</v>
      </c>
      <c r="H121" s="142">
        <v>300041</v>
      </c>
      <c r="I121" s="142">
        <v>265528</v>
      </c>
      <c r="J121" s="142">
        <v>334239</v>
      </c>
      <c r="K121" s="142">
        <v>206454</v>
      </c>
      <c r="L121" s="142">
        <v>85946</v>
      </c>
      <c r="M121" s="142">
        <v>37498</v>
      </c>
      <c r="N121" s="142">
        <v>121383</v>
      </c>
      <c r="O121" s="333">
        <v>2824329</v>
      </c>
      <c r="P121" s="331">
        <v>458848</v>
      </c>
      <c r="Q121" s="218">
        <v>819663</v>
      </c>
      <c r="R121" s="218">
        <v>900471</v>
      </c>
      <c r="S121" s="218">
        <v>657332</v>
      </c>
      <c r="T121" s="218">
        <v>1287058</v>
      </c>
      <c r="U121" s="218">
        <v>745590</v>
      </c>
      <c r="V121" s="218">
        <v>973139</v>
      </c>
      <c r="W121" s="218">
        <v>919663</v>
      </c>
      <c r="X121" s="218">
        <v>1228315</v>
      </c>
      <c r="Y121" s="218">
        <v>735962</v>
      </c>
      <c r="Z121" s="218">
        <v>310577</v>
      </c>
      <c r="AA121" s="218">
        <v>137471</v>
      </c>
      <c r="AB121" s="218">
        <v>430500</v>
      </c>
      <c r="AC121" s="327">
        <v>9604589</v>
      </c>
    </row>
    <row r="122" spans="1:29">
      <c r="A122" s="541">
        <v>40299</v>
      </c>
      <c r="B122" s="552">
        <v>120488</v>
      </c>
      <c r="C122" s="142">
        <v>245367</v>
      </c>
      <c r="D122" s="142">
        <v>287643</v>
      </c>
      <c r="E122" s="142">
        <v>216277</v>
      </c>
      <c r="F122" s="142">
        <v>360030</v>
      </c>
      <c r="G122" s="142">
        <v>229645</v>
      </c>
      <c r="H122" s="142">
        <v>296590</v>
      </c>
      <c r="I122" s="142">
        <v>261849</v>
      </c>
      <c r="J122" s="142">
        <v>329785</v>
      </c>
      <c r="K122" s="142">
        <v>203126</v>
      </c>
      <c r="L122" s="142">
        <v>77043</v>
      </c>
      <c r="M122" s="142">
        <v>40201</v>
      </c>
      <c r="N122" s="142">
        <v>113009</v>
      </c>
      <c r="O122" s="333">
        <v>2781053</v>
      </c>
      <c r="P122" s="331">
        <v>455326</v>
      </c>
      <c r="Q122" s="218">
        <v>806484</v>
      </c>
      <c r="R122" s="218">
        <v>884457</v>
      </c>
      <c r="S122" s="218">
        <v>642728</v>
      </c>
      <c r="T122" s="218">
        <v>1264538</v>
      </c>
      <c r="U122" s="218">
        <v>731312</v>
      </c>
      <c r="V122" s="218">
        <v>947604</v>
      </c>
      <c r="W122" s="218">
        <v>905501</v>
      </c>
      <c r="X122" s="218">
        <v>1178397</v>
      </c>
      <c r="Y122" s="218">
        <v>689950</v>
      </c>
      <c r="Z122" s="218">
        <v>296088</v>
      </c>
      <c r="AA122" s="218">
        <v>136913</v>
      </c>
      <c r="AB122" s="218">
        <v>422367</v>
      </c>
      <c r="AC122" s="327">
        <v>9361665</v>
      </c>
    </row>
    <row r="123" spans="1:29" ht="15" thickBot="1">
      <c r="A123" s="542">
        <v>40269</v>
      </c>
      <c r="B123" s="553">
        <v>118201</v>
      </c>
      <c r="C123" s="148">
        <v>242430</v>
      </c>
      <c r="D123" s="148">
        <v>286011</v>
      </c>
      <c r="E123" s="148">
        <v>214804</v>
      </c>
      <c r="F123" s="148">
        <v>358582</v>
      </c>
      <c r="G123" s="148">
        <v>226097</v>
      </c>
      <c r="H123" s="148">
        <v>292824</v>
      </c>
      <c r="I123" s="148">
        <v>259417</v>
      </c>
      <c r="J123" s="148">
        <v>320293</v>
      </c>
      <c r="K123" s="148">
        <v>203964</v>
      </c>
      <c r="L123" s="148">
        <v>68764</v>
      </c>
      <c r="M123" s="148">
        <v>46851</v>
      </c>
      <c r="N123" s="148">
        <v>108678</v>
      </c>
      <c r="O123" s="334">
        <v>2746916</v>
      </c>
      <c r="P123" s="332">
        <v>449294</v>
      </c>
      <c r="Q123" s="225">
        <v>797000</v>
      </c>
      <c r="R123" s="225">
        <v>869212</v>
      </c>
      <c r="S123" s="225">
        <v>630594</v>
      </c>
      <c r="T123" s="225">
        <v>1241125</v>
      </c>
      <c r="U123" s="225">
        <v>713119</v>
      </c>
      <c r="V123" s="225">
        <v>922819</v>
      </c>
      <c r="W123" s="225">
        <v>877471</v>
      </c>
      <c r="X123" s="225">
        <v>1130671</v>
      </c>
      <c r="Y123" s="225">
        <v>678711</v>
      </c>
      <c r="Z123" s="225">
        <v>274965</v>
      </c>
      <c r="AA123" s="225">
        <v>139841</v>
      </c>
      <c r="AB123" s="225">
        <v>411214</v>
      </c>
      <c r="AC123" s="329">
        <v>9136036</v>
      </c>
    </row>
    <row r="125" spans="1:29">
      <c r="B125" s="836" t="s">
        <v>213</v>
      </c>
      <c r="C125" s="836"/>
      <c r="D125" s="836"/>
      <c r="E125" s="836"/>
      <c r="F125" s="836"/>
      <c r="G125" s="836"/>
      <c r="H125" s="836"/>
      <c r="I125" s="836"/>
      <c r="J125" s="836"/>
      <c r="K125" s="836"/>
    </row>
  </sheetData>
  <mergeCells count="9">
    <mergeCell ref="A2:A5"/>
    <mergeCell ref="B125:K125"/>
    <mergeCell ref="B1:AC1"/>
    <mergeCell ref="B2:O2"/>
    <mergeCell ref="P2:AC2"/>
    <mergeCell ref="B3:N3"/>
    <mergeCell ref="B4:N4"/>
    <mergeCell ref="P3:AB3"/>
    <mergeCell ref="P4:AB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3"/>
  <sheetViews>
    <sheetView zoomScale="99" workbookViewId="0">
      <selection activeCell="F24" sqref="F24"/>
    </sheetView>
  </sheetViews>
  <sheetFormatPr baseColWidth="10" defaultColWidth="10.83203125" defaultRowHeight="14"/>
  <cols>
    <col min="1" max="1" width="7.83203125" style="3" customWidth="1"/>
    <col min="2" max="15" width="8.83203125" style="4" customWidth="1"/>
    <col min="16" max="16384" width="10.83203125" style="4"/>
  </cols>
  <sheetData>
    <row r="1" spans="1:15" ht="20" customHeight="1">
      <c r="A1" s="747" t="s">
        <v>249</v>
      </c>
      <c r="B1" s="748"/>
      <c r="C1" s="748"/>
      <c r="D1" s="748"/>
      <c r="E1" s="748"/>
      <c r="F1" s="748"/>
      <c r="G1" s="748"/>
      <c r="H1" s="748"/>
      <c r="I1" s="748"/>
      <c r="J1" s="748"/>
      <c r="K1" s="748"/>
      <c r="L1" s="748"/>
      <c r="M1" s="748"/>
      <c r="N1" s="748"/>
      <c r="O1" s="749"/>
    </row>
    <row r="2" spans="1:15" ht="20" customHeight="1" thickBot="1">
      <c r="A2" s="750"/>
      <c r="B2" s="751"/>
      <c r="C2" s="751"/>
      <c r="D2" s="751"/>
      <c r="E2" s="751"/>
      <c r="F2" s="751"/>
      <c r="G2" s="751"/>
      <c r="H2" s="751"/>
      <c r="I2" s="751"/>
      <c r="J2" s="751"/>
      <c r="K2" s="751"/>
      <c r="L2" s="751"/>
      <c r="M2" s="751"/>
      <c r="N2" s="751"/>
      <c r="O2" s="752"/>
    </row>
    <row r="3" spans="1:15" s="3" customFormat="1" ht="53" customHeight="1" thickBot="1">
      <c r="A3" s="754" t="s">
        <v>131</v>
      </c>
      <c r="B3" s="753" t="s">
        <v>255</v>
      </c>
      <c r="C3" s="746"/>
      <c r="D3" s="745" t="s">
        <v>248</v>
      </c>
      <c r="E3" s="746"/>
      <c r="F3" s="745" t="s">
        <v>254</v>
      </c>
      <c r="G3" s="746"/>
      <c r="H3" s="745" t="s">
        <v>263</v>
      </c>
      <c r="I3" s="746"/>
      <c r="J3" s="745" t="s">
        <v>253</v>
      </c>
      <c r="K3" s="746"/>
      <c r="L3" s="745" t="s">
        <v>252</v>
      </c>
      <c r="M3" s="746"/>
      <c r="N3" s="745" t="s">
        <v>247</v>
      </c>
      <c r="O3" s="746"/>
    </row>
    <row r="4" spans="1:15" s="3" customFormat="1" ht="16" customHeight="1" thickBot="1">
      <c r="A4" s="755"/>
      <c r="B4" s="516" t="s">
        <v>120</v>
      </c>
      <c r="C4" s="517" t="s">
        <v>121</v>
      </c>
      <c r="D4" s="518" t="s">
        <v>120</v>
      </c>
      <c r="E4" s="517" t="s">
        <v>121</v>
      </c>
      <c r="F4" s="518" t="s">
        <v>120</v>
      </c>
      <c r="G4" s="517" t="s">
        <v>121</v>
      </c>
      <c r="H4" s="518" t="s">
        <v>120</v>
      </c>
      <c r="I4" s="517" t="s">
        <v>121</v>
      </c>
      <c r="J4" s="518" t="s">
        <v>120</v>
      </c>
      <c r="K4" s="517" t="s">
        <v>121</v>
      </c>
      <c r="L4" s="518" t="s">
        <v>120</v>
      </c>
      <c r="M4" s="517" t="s">
        <v>121</v>
      </c>
      <c r="N4" s="518" t="s">
        <v>120</v>
      </c>
      <c r="O4" s="517" t="s">
        <v>121</v>
      </c>
    </row>
    <row r="5" spans="1:15">
      <c r="A5" s="479">
        <v>2019</v>
      </c>
      <c r="B5" s="512">
        <v>6788</v>
      </c>
      <c r="C5" s="513">
        <v>32549</v>
      </c>
      <c r="D5" s="647">
        <v>57.5</v>
      </c>
      <c r="E5" s="648">
        <v>53</v>
      </c>
      <c r="F5" s="512">
        <v>5778</v>
      </c>
      <c r="G5" s="513">
        <v>28080</v>
      </c>
      <c r="H5" s="647">
        <v>48.9</v>
      </c>
      <c r="I5" s="648">
        <v>45.7</v>
      </c>
      <c r="J5" s="514">
        <v>1010</v>
      </c>
      <c r="K5" s="515">
        <v>4469</v>
      </c>
      <c r="L5" s="647">
        <v>14.9</v>
      </c>
      <c r="M5" s="648">
        <v>13.7</v>
      </c>
      <c r="N5" s="512">
        <v>5024</v>
      </c>
      <c r="O5" s="513">
        <v>28920</v>
      </c>
    </row>
    <row r="6" spans="1:15">
      <c r="A6" s="445">
        <v>2018</v>
      </c>
      <c r="B6" s="110">
        <v>6738</v>
      </c>
      <c r="C6" s="111">
        <v>32274</v>
      </c>
      <c r="D6" s="649">
        <v>57.4</v>
      </c>
      <c r="E6" s="650">
        <v>53.2</v>
      </c>
      <c r="F6" s="110">
        <v>5899</v>
      </c>
      <c r="G6" s="111">
        <v>28738</v>
      </c>
      <c r="H6" s="649">
        <v>50.2</v>
      </c>
      <c r="I6" s="650">
        <v>47.4</v>
      </c>
      <c r="J6" s="112">
        <v>839</v>
      </c>
      <c r="K6" s="113">
        <v>3537</v>
      </c>
      <c r="L6" s="649">
        <v>12.5</v>
      </c>
      <c r="M6" s="650">
        <v>11</v>
      </c>
      <c r="N6" s="110">
        <v>5003</v>
      </c>
      <c r="O6" s="111">
        <v>28380</v>
      </c>
    </row>
    <row r="7" spans="1:15">
      <c r="A7" s="445">
        <v>2017</v>
      </c>
      <c r="B7" s="110">
        <v>6578</v>
      </c>
      <c r="C7" s="111">
        <v>31643</v>
      </c>
      <c r="D7" s="649">
        <v>57.4</v>
      </c>
      <c r="E7" s="650">
        <v>52.8</v>
      </c>
      <c r="F7" s="110">
        <v>5664</v>
      </c>
      <c r="G7" s="111">
        <v>28189</v>
      </c>
      <c r="H7" s="649">
        <v>49.4</v>
      </c>
      <c r="I7" s="650">
        <v>47.1</v>
      </c>
      <c r="J7" s="112">
        <v>914</v>
      </c>
      <c r="K7" s="113">
        <v>3454</v>
      </c>
      <c r="L7" s="649">
        <v>13.9</v>
      </c>
      <c r="M7" s="650">
        <v>10.9</v>
      </c>
      <c r="N7" s="110">
        <v>4879</v>
      </c>
      <c r="O7" s="111">
        <v>28251</v>
      </c>
    </row>
    <row r="8" spans="1:15">
      <c r="A8" s="445">
        <v>2016</v>
      </c>
      <c r="B8" s="110">
        <v>6427</v>
      </c>
      <c r="C8" s="111">
        <v>30535</v>
      </c>
      <c r="D8" s="649">
        <v>56.3</v>
      </c>
      <c r="E8" s="650">
        <v>52</v>
      </c>
      <c r="F8" s="110">
        <v>5558</v>
      </c>
      <c r="G8" s="111">
        <v>27205</v>
      </c>
      <c r="H8" s="649">
        <v>48.7</v>
      </c>
      <c r="I8" s="650">
        <v>46.3</v>
      </c>
      <c r="J8" s="112">
        <v>869</v>
      </c>
      <c r="K8" s="113">
        <v>3330</v>
      </c>
      <c r="L8" s="649">
        <v>13.5</v>
      </c>
      <c r="M8" s="650">
        <v>10.9</v>
      </c>
      <c r="N8" s="110">
        <v>4988</v>
      </c>
      <c r="O8" s="111">
        <v>28185</v>
      </c>
    </row>
    <row r="9" spans="1:15">
      <c r="A9" s="445">
        <v>2015</v>
      </c>
      <c r="B9" s="110">
        <v>6092</v>
      </c>
      <c r="C9" s="111">
        <v>29678</v>
      </c>
      <c r="D9" s="649">
        <v>54.4</v>
      </c>
      <c r="E9" s="650">
        <v>51.3</v>
      </c>
      <c r="F9" s="110">
        <v>5306</v>
      </c>
      <c r="G9" s="111">
        <v>26621</v>
      </c>
      <c r="H9" s="649">
        <v>47.4</v>
      </c>
      <c r="I9" s="650">
        <v>46</v>
      </c>
      <c r="J9" s="112">
        <v>786</v>
      </c>
      <c r="K9" s="113">
        <v>3057</v>
      </c>
      <c r="L9" s="649">
        <v>12.9</v>
      </c>
      <c r="M9" s="650">
        <v>10.3</v>
      </c>
      <c r="N9" s="110">
        <v>5110</v>
      </c>
      <c r="O9" s="111">
        <v>28176</v>
      </c>
    </row>
    <row r="10" spans="1:15" ht="15" thickBot="1">
      <c r="A10" s="446">
        <v>2014</v>
      </c>
      <c r="B10" s="114">
        <v>5785</v>
      </c>
      <c r="C10" s="115">
        <v>28786</v>
      </c>
      <c r="D10" s="651">
        <v>52.7</v>
      </c>
      <c r="E10" s="652">
        <v>50.5</v>
      </c>
      <c r="F10" s="114">
        <v>5096</v>
      </c>
      <c r="G10" s="115">
        <v>25933</v>
      </c>
      <c r="H10" s="651">
        <v>46.4</v>
      </c>
      <c r="I10" s="652">
        <v>45.5</v>
      </c>
      <c r="J10" s="116">
        <v>688</v>
      </c>
      <c r="K10" s="117">
        <v>2853</v>
      </c>
      <c r="L10" s="651">
        <v>11.9</v>
      </c>
      <c r="M10" s="652">
        <v>9.9</v>
      </c>
      <c r="N10" s="114">
        <v>5197</v>
      </c>
      <c r="O10" s="115">
        <v>28200</v>
      </c>
    </row>
    <row r="13" spans="1:15">
      <c r="A13" s="101" t="s">
        <v>225</v>
      </c>
    </row>
  </sheetData>
  <mergeCells count="9">
    <mergeCell ref="J3:K3"/>
    <mergeCell ref="L3:M3"/>
    <mergeCell ref="N3:O3"/>
    <mergeCell ref="A1:O2"/>
    <mergeCell ref="B3:C3"/>
    <mergeCell ref="D3:E3"/>
    <mergeCell ref="F3:G3"/>
    <mergeCell ref="H3:I3"/>
    <mergeCell ref="A3:A4"/>
  </mergeCell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E166"/>
  <sheetViews>
    <sheetView workbookViewId="0">
      <selection sqref="A1:AE2"/>
    </sheetView>
  </sheetViews>
  <sheetFormatPr baseColWidth="10" defaultColWidth="10.83203125" defaultRowHeight="15"/>
  <cols>
    <col min="1" max="1" width="13.33203125" style="134" customWidth="1"/>
    <col min="2" max="3" width="8.33203125" style="131" customWidth="1"/>
    <col min="4" max="4" width="8.33203125" style="132" customWidth="1"/>
    <col min="5" max="18" width="8.33203125" style="131" customWidth="1"/>
    <col min="19" max="19" width="8.33203125" style="132" customWidth="1"/>
    <col min="20" max="31" width="8.33203125" style="131" customWidth="1"/>
    <col min="32" max="16384" width="10.83203125" style="131"/>
  </cols>
  <sheetData>
    <row r="1" spans="1:31" ht="20" customHeight="1">
      <c r="A1" s="1079" t="s">
        <v>119</v>
      </c>
      <c r="B1" s="1080"/>
      <c r="C1" s="1080"/>
      <c r="D1" s="1080"/>
      <c r="E1" s="1080"/>
      <c r="F1" s="1080"/>
      <c r="G1" s="1080"/>
      <c r="H1" s="1080"/>
      <c r="I1" s="1080"/>
      <c r="J1" s="1080"/>
      <c r="K1" s="1080"/>
      <c r="L1" s="1080"/>
      <c r="M1" s="1080"/>
      <c r="N1" s="1080"/>
      <c r="O1" s="1080"/>
      <c r="P1" s="1080"/>
      <c r="Q1" s="1080"/>
      <c r="R1" s="1080"/>
      <c r="S1" s="1080"/>
      <c r="T1" s="1080"/>
      <c r="U1" s="1080"/>
      <c r="V1" s="1080"/>
      <c r="W1" s="1080"/>
      <c r="X1" s="1080"/>
      <c r="Y1" s="1080"/>
      <c r="Z1" s="1080"/>
      <c r="AA1" s="1080"/>
      <c r="AB1" s="1080"/>
      <c r="AC1" s="1080"/>
      <c r="AD1" s="1080"/>
      <c r="AE1" s="1081"/>
    </row>
    <row r="2" spans="1:31" s="2" customFormat="1" ht="20" customHeight="1" thickBot="1">
      <c r="A2" s="1082"/>
      <c r="B2" s="972"/>
      <c r="C2" s="972"/>
      <c r="D2" s="972"/>
      <c r="E2" s="972"/>
      <c r="F2" s="972"/>
      <c r="G2" s="972"/>
      <c r="H2" s="972"/>
      <c r="I2" s="972"/>
      <c r="J2" s="972"/>
      <c r="K2" s="972"/>
      <c r="L2" s="972"/>
      <c r="M2" s="972"/>
      <c r="N2" s="972"/>
      <c r="O2" s="972"/>
      <c r="P2" s="972"/>
      <c r="Q2" s="972"/>
      <c r="R2" s="972"/>
      <c r="S2" s="972"/>
      <c r="T2" s="972"/>
      <c r="U2" s="972"/>
      <c r="V2" s="972"/>
      <c r="W2" s="972"/>
      <c r="X2" s="972"/>
      <c r="Y2" s="972"/>
      <c r="Z2" s="972"/>
      <c r="AA2" s="972"/>
      <c r="AB2" s="972"/>
      <c r="AC2" s="972"/>
      <c r="AD2" s="972"/>
      <c r="AE2" s="1053"/>
    </row>
    <row r="3" spans="1:31" s="2" customFormat="1" ht="24" customHeight="1" thickBot="1">
      <c r="A3" s="1054" t="s">
        <v>9</v>
      </c>
      <c r="B3" s="1058" t="s">
        <v>120</v>
      </c>
      <c r="C3" s="1059"/>
      <c r="D3" s="1059"/>
      <c r="E3" s="1059"/>
      <c r="F3" s="1059"/>
      <c r="G3" s="1059"/>
      <c r="H3" s="1059"/>
      <c r="I3" s="1059"/>
      <c r="J3" s="1059"/>
      <c r="K3" s="1059"/>
      <c r="L3" s="1059"/>
      <c r="M3" s="1059"/>
      <c r="N3" s="1059"/>
      <c r="O3" s="1059"/>
      <c r="P3" s="1060"/>
      <c r="Q3" s="1058" t="s">
        <v>121</v>
      </c>
      <c r="R3" s="1059"/>
      <c r="S3" s="1059"/>
      <c r="T3" s="1059"/>
      <c r="U3" s="1059"/>
      <c r="V3" s="1059"/>
      <c r="W3" s="1059"/>
      <c r="X3" s="1059"/>
      <c r="Y3" s="1059"/>
      <c r="Z3" s="1059"/>
      <c r="AA3" s="1059"/>
      <c r="AB3" s="1059"/>
      <c r="AC3" s="1059"/>
      <c r="AD3" s="1059"/>
      <c r="AE3" s="1060"/>
    </row>
    <row r="4" spans="1:31" s="2" customFormat="1" ht="31" customHeight="1" thickBot="1">
      <c r="A4" s="1055"/>
      <c r="B4" s="1067" t="s">
        <v>97</v>
      </c>
      <c r="C4" s="1068"/>
      <c r="D4" s="1069"/>
      <c r="E4" s="1067" t="s">
        <v>62</v>
      </c>
      <c r="F4" s="1068"/>
      <c r="G4" s="1070"/>
      <c r="H4" s="1067" t="s">
        <v>122</v>
      </c>
      <c r="I4" s="1068"/>
      <c r="J4" s="1070"/>
      <c r="K4" s="1067" t="s">
        <v>123</v>
      </c>
      <c r="L4" s="1068"/>
      <c r="M4" s="1070"/>
      <c r="N4" s="1067" t="s">
        <v>124</v>
      </c>
      <c r="O4" s="1068"/>
      <c r="P4" s="1069"/>
      <c r="Q4" s="1067" t="s">
        <v>97</v>
      </c>
      <c r="R4" s="1068"/>
      <c r="S4" s="1070"/>
      <c r="T4" s="1067" t="s">
        <v>62</v>
      </c>
      <c r="U4" s="1068"/>
      <c r="V4" s="1070"/>
      <c r="W4" s="1067" t="s">
        <v>122</v>
      </c>
      <c r="X4" s="1068"/>
      <c r="Y4" s="1070"/>
      <c r="Z4" s="1067" t="s">
        <v>123</v>
      </c>
      <c r="AA4" s="1068"/>
      <c r="AB4" s="1070"/>
      <c r="AC4" s="1071" t="s">
        <v>124</v>
      </c>
      <c r="AD4" s="1068"/>
      <c r="AE4" s="1070"/>
    </row>
    <row r="5" spans="1:31" s="2" customFormat="1" ht="29" customHeight="1" thickBot="1">
      <c r="A5" s="1055"/>
      <c r="B5" s="1073" t="s">
        <v>96</v>
      </c>
      <c r="C5" s="1074" t="s">
        <v>95</v>
      </c>
      <c r="D5" s="1075" t="s">
        <v>60</v>
      </c>
      <c r="E5" s="1073" t="s">
        <v>96</v>
      </c>
      <c r="F5" s="1074" t="s">
        <v>95</v>
      </c>
      <c r="G5" s="1076" t="s">
        <v>60</v>
      </c>
      <c r="H5" s="1073" t="s">
        <v>96</v>
      </c>
      <c r="I5" s="1074" t="s">
        <v>95</v>
      </c>
      <c r="J5" s="1076" t="s">
        <v>60</v>
      </c>
      <c r="K5" s="1073" t="s">
        <v>96</v>
      </c>
      <c r="L5" s="1074" t="s">
        <v>95</v>
      </c>
      <c r="M5" s="1076" t="s">
        <v>60</v>
      </c>
      <c r="N5" s="1073" t="s">
        <v>96</v>
      </c>
      <c r="O5" s="1074" t="s">
        <v>95</v>
      </c>
      <c r="P5" s="1075" t="s">
        <v>60</v>
      </c>
      <c r="Q5" s="1073" t="s">
        <v>96</v>
      </c>
      <c r="R5" s="1074" t="s">
        <v>95</v>
      </c>
      <c r="S5" s="1076" t="s">
        <v>60</v>
      </c>
      <c r="T5" s="1073" t="s">
        <v>96</v>
      </c>
      <c r="U5" s="1074" t="s">
        <v>95</v>
      </c>
      <c r="V5" s="1076" t="s">
        <v>60</v>
      </c>
      <c r="W5" s="1073" t="s">
        <v>96</v>
      </c>
      <c r="X5" s="1074" t="s">
        <v>95</v>
      </c>
      <c r="Y5" s="1076" t="s">
        <v>60</v>
      </c>
      <c r="Z5" s="1073" t="s">
        <v>96</v>
      </c>
      <c r="AA5" s="1074" t="s">
        <v>95</v>
      </c>
      <c r="AB5" s="1076" t="s">
        <v>60</v>
      </c>
      <c r="AC5" s="1077" t="s">
        <v>96</v>
      </c>
      <c r="AD5" s="1074" t="s">
        <v>95</v>
      </c>
      <c r="AE5" s="1076" t="s">
        <v>60</v>
      </c>
    </row>
    <row r="6" spans="1:31">
      <c r="A6" s="1072">
        <v>43891</v>
      </c>
      <c r="B6" s="526">
        <v>13755</v>
      </c>
      <c r="C6" s="49">
        <v>57</v>
      </c>
      <c r="D6" s="534">
        <v>13812</v>
      </c>
      <c r="E6" s="49">
        <v>4646</v>
      </c>
      <c r="F6" s="49">
        <v>25</v>
      </c>
      <c r="G6" s="534">
        <v>4671</v>
      </c>
      <c r="H6" s="49">
        <v>4788</v>
      </c>
      <c r="I6" s="49">
        <v>8</v>
      </c>
      <c r="J6" s="534">
        <v>4796</v>
      </c>
      <c r="K6" s="49">
        <v>84</v>
      </c>
      <c r="L6" s="49">
        <v>2</v>
      </c>
      <c r="M6" s="534">
        <v>86</v>
      </c>
      <c r="N6" s="49">
        <v>3573</v>
      </c>
      <c r="O6" s="536">
        <v>29</v>
      </c>
      <c r="P6" s="535">
        <v>3602</v>
      </c>
      <c r="Q6" s="526">
        <v>71050</v>
      </c>
      <c r="R6" s="49">
        <v>2718</v>
      </c>
      <c r="S6" s="534">
        <v>73768</v>
      </c>
      <c r="T6" s="49">
        <v>22632</v>
      </c>
      <c r="U6" s="49">
        <v>1029</v>
      </c>
      <c r="V6" s="534">
        <v>23661</v>
      </c>
      <c r="W6" s="49">
        <v>21453</v>
      </c>
      <c r="X6" s="49">
        <v>342</v>
      </c>
      <c r="Y6" s="534">
        <v>21795</v>
      </c>
      <c r="Z6" s="49">
        <v>1059</v>
      </c>
      <c r="AA6" s="49">
        <v>220</v>
      </c>
      <c r="AB6" s="534">
        <v>1279</v>
      </c>
      <c r="AC6" s="49">
        <v>13201</v>
      </c>
      <c r="AD6" s="49">
        <v>864</v>
      </c>
      <c r="AE6" s="535">
        <v>14065</v>
      </c>
    </row>
    <row r="7" spans="1:31">
      <c r="A7" s="1078">
        <v>43862</v>
      </c>
      <c r="B7" s="670">
        <v>15394</v>
      </c>
      <c r="C7" s="83">
        <v>58</v>
      </c>
      <c r="D7" s="668">
        <v>15452</v>
      </c>
      <c r="E7" s="525">
        <v>5111</v>
      </c>
      <c r="F7" s="83">
        <v>16</v>
      </c>
      <c r="G7" s="668">
        <v>5127</v>
      </c>
      <c r="H7" s="525">
        <v>5394</v>
      </c>
      <c r="I7" s="83">
        <v>14</v>
      </c>
      <c r="J7" s="668">
        <v>5408</v>
      </c>
      <c r="K7" s="525">
        <v>76</v>
      </c>
      <c r="L7" s="83"/>
      <c r="M7" s="668">
        <v>78</v>
      </c>
      <c r="N7" s="525">
        <v>3733</v>
      </c>
      <c r="O7" s="83">
        <v>4</v>
      </c>
      <c r="P7" s="1066">
        <v>3737</v>
      </c>
      <c r="Q7" s="670">
        <v>81321</v>
      </c>
      <c r="R7" s="83">
        <v>3209</v>
      </c>
      <c r="S7" s="668">
        <v>84530</v>
      </c>
      <c r="T7" s="525">
        <v>28469</v>
      </c>
      <c r="U7" s="83">
        <v>1067</v>
      </c>
      <c r="V7" s="668">
        <v>29536</v>
      </c>
      <c r="W7" s="525">
        <v>25388</v>
      </c>
      <c r="X7" s="671">
        <v>587</v>
      </c>
      <c r="Y7" s="668">
        <v>25975</v>
      </c>
      <c r="Z7" s="525">
        <v>1042</v>
      </c>
      <c r="AA7" s="671">
        <v>179</v>
      </c>
      <c r="AB7" s="668">
        <v>1221</v>
      </c>
      <c r="AC7" s="525">
        <v>16611</v>
      </c>
      <c r="AD7" s="83">
        <v>1313</v>
      </c>
      <c r="AE7" s="669">
        <v>17924</v>
      </c>
    </row>
    <row r="8" spans="1:31">
      <c r="A8" s="419">
        <v>43831</v>
      </c>
      <c r="B8" s="670">
        <v>16836</v>
      </c>
      <c r="C8" s="83">
        <v>72</v>
      </c>
      <c r="D8" s="668">
        <v>16908</v>
      </c>
      <c r="E8" s="83" vm="1">
        <v>5738</v>
      </c>
      <c r="F8" s="83" vm="2">
        <v>6</v>
      </c>
      <c r="G8" s="668" vm="3">
        <v>5744</v>
      </c>
      <c r="H8" s="83" vm="4">
        <v>6112</v>
      </c>
      <c r="I8" s="83" vm="5">
        <v>1</v>
      </c>
      <c r="J8" s="668" vm="6">
        <v>6113</v>
      </c>
      <c r="K8" s="83" vm="7">
        <v>61</v>
      </c>
      <c r="L8" s="83" t="s">
        <v>125</v>
      </c>
      <c r="M8" s="668" vm="8">
        <v>61</v>
      </c>
      <c r="N8" s="83" vm="9">
        <v>4360</v>
      </c>
      <c r="O8" s="83" vm="10">
        <v>60</v>
      </c>
      <c r="P8" s="669" vm="11">
        <v>4420</v>
      </c>
      <c r="Q8" s="670" vm="12">
        <v>85110</v>
      </c>
      <c r="R8" s="83" vm="13">
        <v>2273</v>
      </c>
      <c r="S8" s="668" vm="14">
        <v>87383</v>
      </c>
      <c r="T8" s="83" vm="15">
        <v>31151</v>
      </c>
      <c r="U8" s="83" vm="16">
        <v>661</v>
      </c>
      <c r="V8" s="668" vm="17">
        <v>31812</v>
      </c>
      <c r="W8" s="83" vm="18">
        <v>26818</v>
      </c>
      <c r="X8" s="671" vm="19">
        <v>538</v>
      </c>
      <c r="Y8" s="668" vm="20">
        <v>27356</v>
      </c>
      <c r="Z8" s="525" vm="21">
        <v>1117</v>
      </c>
      <c r="AA8" s="671" vm="22">
        <v>141</v>
      </c>
      <c r="AB8" s="668" vm="23">
        <v>1258</v>
      </c>
      <c r="AC8" s="525" vm="24">
        <v>17858</v>
      </c>
      <c r="AD8" s="83" vm="25">
        <v>927</v>
      </c>
      <c r="AE8" s="669" vm="26">
        <v>18785</v>
      </c>
    </row>
    <row r="9" spans="1:31">
      <c r="A9" s="133">
        <v>43800</v>
      </c>
      <c r="B9" s="48">
        <v>25414</v>
      </c>
      <c r="C9" s="49">
        <v>2</v>
      </c>
      <c r="D9" s="534">
        <v>25416</v>
      </c>
      <c r="E9" s="49">
        <v>7941</v>
      </c>
      <c r="F9" s="49">
        <v>0</v>
      </c>
      <c r="G9" s="534">
        <v>7941</v>
      </c>
      <c r="H9" s="49">
        <v>9717</v>
      </c>
      <c r="I9" s="49">
        <v>0</v>
      </c>
      <c r="J9" s="534">
        <v>9717</v>
      </c>
      <c r="K9" s="49">
        <v>68</v>
      </c>
      <c r="L9" s="49">
        <v>0</v>
      </c>
      <c r="M9" s="534">
        <v>68</v>
      </c>
      <c r="N9" s="49">
        <v>6182</v>
      </c>
      <c r="O9" s="49">
        <v>0</v>
      </c>
      <c r="P9" s="535">
        <v>6182</v>
      </c>
      <c r="Q9" s="48">
        <v>104021</v>
      </c>
      <c r="R9" s="49">
        <v>1570</v>
      </c>
      <c r="S9" s="534">
        <v>105591</v>
      </c>
      <c r="T9" s="49">
        <v>33789</v>
      </c>
      <c r="U9" s="49">
        <v>423</v>
      </c>
      <c r="V9" s="534">
        <v>34212</v>
      </c>
      <c r="W9" s="49">
        <v>36843</v>
      </c>
      <c r="X9" s="536">
        <v>495</v>
      </c>
      <c r="Y9" s="534">
        <v>37338</v>
      </c>
      <c r="Z9" s="526">
        <v>899</v>
      </c>
      <c r="AA9" s="536">
        <v>62</v>
      </c>
      <c r="AB9" s="534">
        <v>961</v>
      </c>
      <c r="AC9" s="526">
        <v>21749</v>
      </c>
      <c r="AD9" s="49">
        <v>643</v>
      </c>
      <c r="AE9" s="535">
        <v>22392</v>
      </c>
    </row>
    <row r="10" spans="1:31">
      <c r="A10" s="133">
        <v>43770</v>
      </c>
      <c r="B10" s="48">
        <v>27995</v>
      </c>
      <c r="C10" s="49">
        <v>53</v>
      </c>
      <c r="D10" s="534">
        <v>28048</v>
      </c>
      <c r="E10" s="49">
        <v>8143</v>
      </c>
      <c r="F10" s="49">
        <v>7</v>
      </c>
      <c r="G10" s="534">
        <v>8150</v>
      </c>
      <c r="H10" s="49">
        <v>11068</v>
      </c>
      <c r="I10" s="49">
        <v>1</v>
      </c>
      <c r="J10" s="534">
        <v>11069</v>
      </c>
      <c r="K10" s="49">
        <v>82</v>
      </c>
      <c r="L10" s="49">
        <v>0</v>
      </c>
      <c r="M10" s="534">
        <v>82</v>
      </c>
      <c r="N10" s="49">
        <v>6300</v>
      </c>
      <c r="O10" s="49">
        <v>27</v>
      </c>
      <c r="P10" s="535">
        <v>6327</v>
      </c>
      <c r="Q10" s="48">
        <v>111048</v>
      </c>
      <c r="R10" s="49">
        <v>505</v>
      </c>
      <c r="S10" s="534">
        <v>111553</v>
      </c>
      <c r="T10" s="49">
        <v>35363</v>
      </c>
      <c r="U10" s="49">
        <v>66</v>
      </c>
      <c r="V10" s="534">
        <v>35429</v>
      </c>
      <c r="W10" s="49">
        <v>39647</v>
      </c>
      <c r="X10" s="536">
        <v>113</v>
      </c>
      <c r="Y10" s="534">
        <v>39760</v>
      </c>
      <c r="Z10" s="526">
        <v>1245</v>
      </c>
      <c r="AA10" s="536">
        <v>30</v>
      </c>
      <c r="AB10" s="534">
        <v>1275</v>
      </c>
      <c r="AC10" s="526">
        <v>21786</v>
      </c>
      <c r="AD10" s="49">
        <v>227</v>
      </c>
      <c r="AE10" s="535">
        <v>22013</v>
      </c>
    </row>
    <row r="11" spans="1:31">
      <c r="A11" s="133">
        <v>43739</v>
      </c>
      <c r="B11" s="48">
        <v>33127</v>
      </c>
      <c r="C11" s="49">
        <v>1</v>
      </c>
      <c r="D11" s="534">
        <v>33128</v>
      </c>
      <c r="E11" s="49">
        <v>12785</v>
      </c>
      <c r="F11" s="49">
        <v>0</v>
      </c>
      <c r="G11" s="534">
        <v>12785</v>
      </c>
      <c r="H11" s="49">
        <v>15308</v>
      </c>
      <c r="I11" s="49">
        <v>1</v>
      </c>
      <c r="J11" s="534">
        <v>15309</v>
      </c>
      <c r="K11" s="49">
        <v>108</v>
      </c>
      <c r="L11" s="49">
        <v>0</v>
      </c>
      <c r="M11" s="534">
        <v>108</v>
      </c>
      <c r="N11" s="49">
        <v>7852</v>
      </c>
      <c r="O11" s="49">
        <v>1</v>
      </c>
      <c r="P11" s="535">
        <v>7853</v>
      </c>
      <c r="Q11" s="48">
        <v>143049</v>
      </c>
      <c r="R11" s="49">
        <v>354</v>
      </c>
      <c r="S11" s="534">
        <v>143403</v>
      </c>
      <c r="T11" s="49">
        <v>47416</v>
      </c>
      <c r="U11" s="49">
        <v>74</v>
      </c>
      <c r="V11" s="534">
        <v>47490</v>
      </c>
      <c r="W11" s="49">
        <v>51151</v>
      </c>
      <c r="X11" s="536">
        <v>54</v>
      </c>
      <c r="Y11" s="534">
        <v>51205</v>
      </c>
      <c r="Z11" s="526">
        <v>1226</v>
      </c>
      <c r="AA11" s="536">
        <v>50</v>
      </c>
      <c r="AB11" s="534">
        <v>1276</v>
      </c>
      <c r="AC11" s="526">
        <v>26662</v>
      </c>
      <c r="AD11" s="49">
        <v>74</v>
      </c>
      <c r="AE11" s="535">
        <v>26736</v>
      </c>
    </row>
    <row r="12" spans="1:31">
      <c r="A12" s="133">
        <v>43709</v>
      </c>
      <c r="B12" s="48">
        <v>33898</v>
      </c>
      <c r="C12" s="49">
        <v>3</v>
      </c>
      <c r="D12" s="534">
        <v>33901</v>
      </c>
      <c r="E12" s="49">
        <v>12470</v>
      </c>
      <c r="F12" s="49">
        <v>0</v>
      </c>
      <c r="G12" s="534">
        <v>12470</v>
      </c>
      <c r="H12" s="49">
        <v>15296</v>
      </c>
      <c r="I12" s="49">
        <v>1</v>
      </c>
      <c r="J12" s="534">
        <v>15297</v>
      </c>
      <c r="K12" s="49">
        <v>182</v>
      </c>
      <c r="L12" s="49">
        <v>0</v>
      </c>
      <c r="M12" s="534">
        <v>182</v>
      </c>
      <c r="N12" s="49">
        <v>7776</v>
      </c>
      <c r="O12" s="49">
        <v>1</v>
      </c>
      <c r="P12" s="535">
        <v>7777</v>
      </c>
      <c r="Q12" s="48">
        <v>180569</v>
      </c>
      <c r="R12" s="49">
        <v>701</v>
      </c>
      <c r="S12" s="534">
        <v>181270</v>
      </c>
      <c r="T12" s="49">
        <v>61540</v>
      </c>
      <c r="U12" s="49">
        <v>110</v>
      </c>
      <c r="V12" s="534">
        <v>61650</v>
      </c>
      <c r="W12" s="49">
        <v>64147</v>
      </c>
      <c r="X12" s="536">
        <v>182</v>
      </c>
      <c r="Y12" s="534">
        <v>64329</v>
      </c>
      <c r="Z12" s="526">
        <v>1963</v>
      </c>
      <c r="AA12" s="536">
        <v>61</v>
      </c>
      <c r="AB12" s="534">
        <v>2024</v>
      </c>
      <c r="AC12" s="526">
        <v>34425</v>
      </c>
      <c r="AD12" s="49">
        <v>107</v>
      </c>
      <c r="AE12" s="535">
        <v>34532</v>
      </c>
    </row>
    <row r="13" spans="1:31">
      <c r="A13" s="133">
        <v>43678</v>
      </c>
      <c r="B13" s="48">
        <v>22308</v>
      </c>
      <c r="C13" s="49">
        <v>6</v>
      </c>
      <c r="D13" s="534">
        <v>22314</v>
      </c>
      <c r="E13" s="49">
        <v>8567</v>
      </c>
      <c r="F13" s="49">
        <v>0</v>
      </c>
      <c r="G13" s="534">
        <v>8567</v>
      </c>
      <c r="H13" s="49">
        <v>10520</v>
      </c>
      <c r="I13" s="49">
        <v>2</v>
      </c>
      <c r="J13" s="534">
        <v>10522</v>
      </c>
      <c r="K13" s="49">
        <v>56</v>
      </c>
      <c r="L13" s="49">
        <v>0</v>
      </c>
      <c r="M13" s="534">
        <v>56</v>
      </c>
      <c r="N13" s="49">
        <v>4982</v>
      </c>
      <c r="O13" s="49">
        <v>3</v>
      </c>
      <c r="P13" s="535">
        <v>4985</v>
      </c>
      <c r="Q13" s="48">
        <v>102828</v>
      </c>
      <c r="R13" s="49">
        <v>431</v>
      </c>
      <c r="S13" s="534">
        <v>103259</v>
      </c>
      <c r="T13" s="49">
        <v>34863</v>
      </c>
      <c r="U13" s="49">
        <v>64</v>
      </c>
      <c r="V13" s="534">
        <v>34927</v>
      </c>
      <c r="W13" s="49">
        <v>40193</v>
      </c>
      <c r="X13" s="536">
        <v>90</v>
      </c>
      <c r="Y13" s="534">
        <v>40283</v>
      </c>
      <c r="Z13" s="526">
        <v>894</v>
      </c>
      <c r="AA13" s="536">
        <v>69</v>
      </c>
      <c r="AB13" s="534">
        <v>963</v>
      </c>
      <c r="AC13" s="526">
        <v>18077</v>
      </c>
      <c r="AD13" s="49">
        <v>83</v>
      </c>
      <c r="AE13" s="535">
        <v>18160</v>
      </c>
    </row>
    <row r="14" spans="1:31">
      <c r="A14" s="133">
        <v>43647</v>
      </c>
      <c r="B14" s="48">
        <v>31295</v>
      </c>
      <c r="C14" s="49">
        <v>9</v>
      </c>
      <c r="D14" s="534">
        <v>31304</v>
      </c>
      <c r="E14" s="49">
        <v>10406</v>
      </c>
      <c r="F14" s="49">
        <v>3</v>
      </c>
      <c r="G14" s="534">
        <v>10409</v>
      </c>
      <c r="H14" s="49">
        <v>14251</v>
      </c>
      <c r="I14" s="49">
        <v>0</v>
      </c>
      <c r="J14" s="534">
        <v>14251</v>
      </c>
      <c r="K14" s="49">
        <v>117</v>
      </c>
      <c r="L14" s="49">
        <v>8</v>
      </c>
      <c r="M14" s="534">
        <v>125</v>
      </c>
      <c r="N14" s="49">
        <v>6643</v>
      </c>
      <c r="O14" s="49">
        <v>3</v>
      </c>
      <c r="P14" s="535">
        <v>6646</v>
      </c>
      <c r="Q14" s="48">
        <v>156351</v>
      </c>
      <c r="R14" s="49">
        <v>825</v>
      </c>
      <c r="S14" s="534">
        <v>157176</v>
      </c>
      <c r="T14" s="49">
        <v>49171</v>
      </c>
      <c r="U14" s="49">
        <v>79</v>
      </c>
      <c r="V14" s="534">
        <v>49250</v>
      </c>
      <c r="W14" s="49">
        <v>60005</v>
      </c>
      <c r="X14" s="536">
        <v>232</v>
      </c>
      <c r="Y14" s="534">
        <v>60237</v>
      </c>
      <c r="Z14" s="526">
        <v>1207</v>
      </c>
      <c r="AA14" s="536">
        <v>68</v>
      </c>
      <c r="AB14" s="534">
        <v>1275</v>
      </c>
      <c r="AC14" s="526">
        <v>25969</v>
      </c>
      <c r="AD14" s="49">
        <v>185</v>
      </c>
      <c r="AE14" s="535">
        <v>26154</v>
      </c>
    </row>
    <row r="15" spans="1:31">
      <c r="A15" s="133">
        <v>43617</v>
      </c>
      <c r="B15" s="48">
        <v>28295</v>
      </c>
      <c r="C15" s="49">
        <v>6</v>
      </c>
      <c r="D15" s="534">
        <v>28301</v>
      </c>
      <c r="E15" s="49">
        <v>11280</v>
      </c>
      <c r="F15" s="49">
        <v>0</v>
      </c>
      <c r="G15" s="534">
        <v>11280</v>
      </c>
      <c r="H15" s="49">
        <v>13629</v>
      </c>
      <c r="I15" s="49">
        <v>1</v>
      </c>
      <c r="J15" s="534">
        <v>13630</v>
      </c>
      <c r="K15" s="49">
        <v>44</v>
      </c>
      <c r="L15" s="49">
        <v>1</v>
      </c>
      <c r="M15" s="534">
        <v>45</v>
      </c>
      <c r="N15" s="49">
        <v>7195</v>
      </c>
      <c r="O15" s="49">
        <v>2</v>
      </c>
      <c r="P15" s="535">
        <v>7197</v>
      </c>
      <c r="Q15" s="48">
        <v>115863</v>
      </c>
      <c r="R15" s="49">
        <v>895</v>
      </c>
      <c r="S15" s="534">
        <v>116758</v>
      </c>
      <c r="T15" s="49">
        <v>39299</v>
      </c>
      <c r="U15" s="49">
        <v>135</v>
      </c>
      <c r="V15" s="534">
        <v>39434</v>
      </c>
      <c r="W15" s="49">
        <v>43344</v>
      </c>
      <c r="X15" s="536">
        <v>220</v>
      </c>
      <c r="Y15" s="534">
        <v>43564</v>
      </c>
      <c r="Z15" s="526">
        <v>933</v>
      </c>
      <c r="AA15" s="536">
        <v>81</v>
      </c>
      <c r="AB15" s="534">
        <v>1014</v>
      </c>
      <c r="AC15" s="526">
        <v>22194</v>
      </c>
      <c r="AD15" s="49">
        <v>257</v>
      </c>
      <c r="AE15" s="535">
        <v>22451</v>
      </c>
    </row>
    <row r="16" spans="1:31">
      <c r="A16" s="133">
        <v>43586</v>
      </c>
      <c r="B16" s="48">
        <v>36939</v>
      </c>
      <c r="C16" s="49">
        <v>8</v>
      </c>
      <c r="D16" s="534">
        <v>36947</v>
      </c>
      <c r="E16" s="49">
        <v>14203</v>
      </c>
      <c r="F16" s="49">
        <v>2</v>
      </c>
      <c r="G16" s="534">
        <v>14205</v>
      </c>
      <c r="H16" s="49">
        <v>15412</v>
      </c>
      <c r="I16" s="49">
        <v>3</v>
      </c>
      <c r="J16" s="534">
        <v>15415</v>
      </c>
      <c r="K16" s="49">
        <v>74</v>
      </c>
      <c r="L16" s="49">
        <v>0</v>
      </c>
      <c r="M16" s="534">
        <v>74</v>
      </c>
      <c r="N16" s="49">
        <v>8962</v>
      </c>
      <c r="O16" s="49">
        <v>2</v>
      </c>
      <c r="P16" s="535">
        <v>8964</v>
      </c>
      <c r="Q16" s="48">
        <v>150741</v>
      </c>
      <c r="R16" s="49">
        <v>2043</v>
      </c>
      <c r="S16" s="534">
        <v>152784</v>
      </c>
      <c r="T16" s="49">
        <v>51395</v>
      </c>
      <c r="U16" s="49">
        <v>391</v>
      </c>
      <c r="V16" s="534">
        <v>51786</v>
      </c>
      <c r="W16" s="49">
        <v>49241</v>
      </c>
      <c r="X16" s="536">
        <v>309</v>
      </c>
      <c r="Y16" s="534">
        <v>49550</v>
      </c>
      <c r="Z16" s="526">
        <v>1221</v>
      </c>
      <c r="AA16" s="536">
        <v>191</v>
      </c>
      <c r="AB16" s="534">
        <v>1412</v>
      </c>
      <c r="AC16" s="526">
        <v>28069</v>
      </c>
      <c r="AD16" s="49">
        <v>210</v>
      </c>
      <c r="AE16" s="535">
        <v>28279</v>
      </c>
    </row>
    <row r="17" spans="1:31">
      <c r="A17" s="133">
        <v>43556</v>
      </c>
      <c r="B17" s="48">
        <v>36923</v>
      </c>
      <c r="C17" s="49">
        <v>7</v>
      </c>
      <c r="D17" s="534">
        <v>36930</v>
      </c>
      <c r="E17" s="49">
        <v>11430</v>
      </c>
      <c r="F17" s="49">
        <v>0</v>
      </c>
      <c r="G17" s="534">
        <v>11430</v>
      </c>
      <c r="H17" s="49">
        <v>12129</v>
      </c>
      <c r="I17" s="49">
        <v>1</v>
      </c>
      <c r="J17" s="534">
        <v>12130</v>
      </c>
      <c r="K17" s="49">
        <v>106</v>
      </c>
      <c r="L17" s="49">
        <v>5</v>
      </c>
      <c r="M17" s="534">
        <v>111</v>
      </c>
      <c r="N17" s="49">
        <v>8408</v>
      </c>
      <c r="O17" s="49">
        <v>2</v>
      </c>
      <c r="P17" s="535">
        <v>8410</v>
      </c>
      <c r="Q17" s="48">
        <v>121010</v>
      </c>
      <c r="R17" s="49">
        <v>928</v>
      </c>
      <c r="S17" s="534">
        <v>121938</v>
      </c>
      <c r="T17" s="49">
        <v>38119</v>
      </c>
      <c r="U17" s="49">
        <v>248</v>
      </c>
      <c r="V17" s="534">
        <v>38367</v>
      </c>
      <c r="W17" s="49">
        <v>36016</v>
      </c>
      <c r="X17" s="536">
        <v>154</v>
      </c>
      <c r="Y17" s="534">
        <v>36170</v>
      </c>
      <c r="Z17" s="526">
        <v>1208</v>
      </c>
      <c r="AA17" s="536">
        <v>94</v>
      </c>
      <c r="AB17" s="534">
        <v>1302</v>
      </c>
      <c r="AC17" s="526">
        <v>21221</v>
      </c>
      <c r="AD17" s="49">
        <v>162</v>
      </c>
      <c r="AE17" s="535">
        <v>21383</v>
      </c>
    </row>
    <row r="18" spans="1:31">
      <c r="A18" s="133">
        <v>43525</v>
      </c>
      <c r="B18" s="48">
        <v>30129</v>
      </c>
      <c r="C18" s="49">
        <v>3</v>
      </c>
      <c r="D18" s="534">
        <v>30132</v>
      </c>
      <c r="E18" s="49">
        <v>10195</v>
      </c>
      <c r="F18" s="49">
        <v>0</v>
      </c>
      <c r="G18" s="534">
        <v>10195</v>
      </c>
      <c r="H18" s="49">
        <v>11106</v>
      </c>
      <c r="I18" s="49">
        <v>0</v>
      </c>
      <c r="J18" s="534">
        <v>11106</v>
      </c>
      <c r="K18" s="49">
        <v>144</v>
      </c>
      <c r="L18" s="49">
        <v>1</v>
      </c>
      <c r="M18" s="534">
        <v>145</v>
      </c>
      <c r="N18" s="49">
        <v>6263</v>
      </c>
      <c r="O18" s="49">
        <v>1</v>
      </c>
      <c r="P18" s="535">
        <v>6264</v>
      </c>
      <c r="Q18" s="48">
        <v>120259</v>
      </c>
      <c r="R18" s="49">
        <v>297</v>
      </c>
      <c r="S18" s="534">
        <v>120556</v>
      </c>
      <c r="T18" s="49">
        <v>37925</v>
      </c>
      <c r="U18" s="49">
        <v>70</v>
      </c>
      <c r="V18" s="534">
        <v>37995</v>
      </c>
      <c r="W18" s="49">
        <v>33522</v>
      </c>
      <c r="X18" s="536">
        <v>37</v>
      </c>
      <c r="Y18" s="534">
        <v>33559</v>
      </c>
      <c r="Z18" s="526">
        <v>1245</v>
      </c>
      <c r="AA18" s="536">
        <v>54</v>
      </c>
      <c r="AB18" s="534">
        <v>1299</v>
      </c>
      <c r="AC18" s="526">
        <v>20519</v>
      </c>
      <c r="AD18" s="49">
        <v>90</v>
      </c>
      <c r="AE18" s="535">
        <v>20609</v>
      </c>
    </row>
    <row r="19" spans="1:31">
      <c r="A19" s="133">
        <v>43497</v>
      </c>
      <c r="B19" s="48"/>
      <c r="C19" s="49"/>
      <c r="D19" s="534">
        <v>24585</v>
      </c>
      <c r="E19" s="49"/>
      <c r="F19" s="49"/>
      <c r="G19" s="49"/>
      <c r="H19" s="49"/>
      <c r="I19" s="49"/>
      <c r="J19" s="49"/>
      <c r="K19" s="49"/>
      <c r="L19" s="49"/>
      <c r="M19" s="49"/>
      <c r="N19" s="49"/>
      <c r="O19" s="49"/>
      <c r="P19" s="50"/>
      <c r="Q19" s="48"/>
      <c r="R19" s="49"/>
      <c r="S19" s="534">
        <v>175988</v>
      </c>
      <c r="T19" s="49"/>
      <c r="U19" s="49"/>
      <c r="V19" s="534"/>
      <c r="W19" s="49"/>
      <c r="X19" s="536"/>
      <c r="Y19" s="534"/>
      <c r="Z19" s="526"/>
      <c r="AA19" s="536"/>
      <c r="AB19" s="534"/>
      <c r="AC19" s="526"/>
      <c r="AD19" s="49"/>
      <c r="AE19" s="535"/>
    </row>
    <row r="20" spans="1:31">
      <c r="A20" s="133">
        <v>43466</v>
      </c>
      <c r="B20" s="48"/>
      <c r="C20" s="49"/>
      <c r="D20" s="534">
        <v>22902</v>
      </c>
      <c r="E20" s="49"/>
      <c r="F20" s="49"/>
      <c r="G20" s="49"/>
      <c r="H20" s="49"/>
      <c r="I20" s="49"/>
      <c r="J20" s="49"/>
      <c r="K20" s="49"/>
      <c r="L20" s="49"/>
      <c r="M20" s="49"/>
      <c r="N20" s="49"/>
      <c r="O20" s="49"/>
      <c r="P20" s="50"/>
      <c r="Q20" s="48"/>
      <c r="R20" s="49"/>
      <c r="S20" s="534">
        <v>83416</v>
      </c>
      <c r="T20" s="49"/>
      <c r="U20" s="49"/>
      <c r="V20" s="534"/>
      <c r="W20" s="49"/>
      <c r="X20" s="49"/>
      <c r="Y20" s="83"/>
      <c r="Z20" s="49"/>
      <c r="AA20" s="536"/>
      <c r="AB20" s="534"/>
      <c r="AC20" s="526"/>
      <c r="AD20" s="49"/>
      <c r="AE20" s="50"/>
    </row>
    <row r="21" spans="1:31">
      <c r="A21" s="133">
        <v>43435</v>
      </c>
      <c r="B21" s="48"/>
      <c r="C21" s="49"/>
      <c r="D21" s="534">
        <v>58164</v>
      </c>
      <c r="E21" s="49"/>
      <c r="F21" s="49"/>
      <c r="G21" s="49"/>
      <c r="H21" s="49"/>
      <c r="I21" s="49"/>
      <c r="J21" s="49"/>
      <c r="K21" s="49"/>
      <c r="L21" s="49"/>
      <c r="M21" s="49"/>
      <c r="N21" s="49"/>
      <c r="O21" s="49"/>
      <c r="P21" s="50"/>
      <c r="Q21" s="48"/>
      <c r="R21" s="49"/>
      <c r="S21" s="534">
        <v>151440</v>
      </c>
      <c r="T21" s="49"/>
      <c r="U21" s="49"/>
      <c r="V21" s="49"/>
      <c r="W21" s="49"/>
      <c r="X21" s="49"/>
      <c r="Y21" s="49"/>
      <c r="Z21" s="49"/>
      <c r="AA21" s="49"/>
      <c r="AB21" s="83"/>
      <c r="AC21" s="49"/>
      <c r="AD21" s="49"/>
      <c r="AE21" s="50"/>
    </row>
    <row r="22" spans="1:31">
      <c r="A22" s="133">
        <v>43405</v>
      </c>
      <c r="B22" s="48"/>
      <c r="C22" s="49"/>
      <c r="D22" s="534">
        <v>21592</v>
      </c>
      <c r="E22" s="49"/>
      <c r="F22" s="49"/>
      <c r="G22" s="49"/>
      <c r="H22" s="49"/>
      <c r="I22" s="49"/>
      <c r="J22" s="49"/>
      <c r="K22" s="49"/>
      <c r="L22" s="49"/>
      <c r="M22" s="49"/>
      <c r="N22" s="49"/>
      <c r="O22" s="49"/>
      <c r="P22" s="50"/>
      <c r="Q22" s="48"/>
      <c r="R22" s="49"/>
      <c r="S22" s="534">
        <v>108954</v>
      </c>
      <c r="T22" s="49"/>
      <c r="U22" s="49"/>
      <c r="V22" s="49"/>
      <c r="W22" s="49"/>
      <c r="X22" s="49"/>
      <c r="Y22" s="49"/>
      <c r="Z22" s="49"/>
      <c r="AA22" s="49"/>
      <c r="AB22" s="49"/>
      <c r="AC22" s="49"/>
      <c r="AD22" s="49"/>
      <c r="AE22" s="50"/>
    </row>
    <row r="23" spans="1:31">
      <c r="A23" s="133">
        <v>43374</v>
      </c>
      <c r="B23" s="48"/>
      <c r="C23" s="49"/>
      <c r="D23" s="534">
        <v>18290</v>
      </c>
      <c r="E23" s="49"/>
      <c r="F23" s="49"/>
      <c r="G23" s="49"/>
      <c r="H23" s="49"/>
      <c r="I23" s="49"/>
      <c r="J23" s="49"/>
      <c r="K23" s="49"/>
      <c r="L23" s="49"/>
      <c r="M23" s="49"/>
      <c r="N23" s="49"/>
      <c r="O23" s="49"/>
      <c r="P23" s="50"/>
      <c r="Q23" s="48"/>
      <c r="R23" s="49"/>
      <c r="S23" s="534">
        <v>123870</v>
      </c>
      <c r="T23" s="49"/>
      <c r="U23" s="49"/>
      <c r="V23" s="49"/>
      <c r="W23" s="49"/>
      <c r="X23" s="49"/>
      <c r="Y23" s="49"/>
      <c r="Z23" s="49"/>
      <c r="AA23" s="49"/>
      <c r="AB23" s="49"/>
      <c r="AC23" s="49"/>
      <c r="AD23" s="49"/>
      <c r="AE23" s="50"/>
    </row>
    <row r="24" spans="1:31">
      <c r="A24" s="133">
        <v>43344</v>
      </c>
      <c r="B24" s="48"/>
      <c r="C24" s="49"/>
      <c r="D24" s="534">
        <v>19633</v>
      </c>
      <c r="E24" s="49"/>
      <c r="F24" s="49"/>
      <c r="G24" s="49"/>
      <c r="H24" s="49"/>
      <c r="I24" s="49"/>
      <c r="J24" s="49"/>
      <c r="K24" s="49"/>
      <c r="L24" s="49"/>
      <c r="M24" s="49"/>
      <c r="N24" s="49"/>
      <c r="O24" s="49"/>
      <c r="P24" s="50"/>
      <c r="Q24" s="48"/>
      <c r="R24" s="49"/>
      <c r="S24" s="534">
        <v>105892</v>
      </c>
      <c r="T24" s="49"/>
      <c r="U24" s="49"/>
      <c r="V24" s="49"/>
      <c r="W24" s="49"/>
      <c r="X24" s="49"/>
      <c r="Y24" s="49"/>
      <c r="Z24" s="49"/>
      <c r="AA24" s="49"/>
      <c r="AB24" s="49"/>
      <c r="AC24" s="49"/>
      <c r="AD24" s="49"/>
      <c r="AE24" s="50"/>
    </row>
    <row r="25" spans="1:31">
      <c r="A25" s="133">
        <v>43313</v>
      </c>
      <c r="B25" s="48"/>
      <c r="C25" s="49"/>
      <c r="D25" s="534">
        <v>21353</v>
      </c>
      <c r="E25" s="49"/>
      <c r="F25" s="49"/>
      <c r="G25" s="49"/>
      <c r="H25" s="49"/>
      <c r="I25" s="49"/>
      <c r="J25" s="49"/>
      <c r="K25" s="49"/>
      <c r="L25" s="49"/>
      <c r="M25" s="49"/>
      <c r="N25" s="49"/>
      <c r="O25" s="49"/>
      <c r="P25" s="50"/>
      <c r="Q25" s="48"/>
      <c r="R25" s="49"/>
      <c r="S25" s="534">
        <v>92284</v>
      </c>
      <c r="T25" s="49"/>
      <c r="U25" s="49"/>
      <c r="V25" s="49"/>
      <c r="W25" s="49"/>
      <c r="X25" s="49"/>
      <c r="Y25" s="49"/>
      <c r="Z25" s="49"/>
      <c r="AA25" s="49"/>
      <c r="AB25" s="49"/>
      <c r="AC25" s="49"/>
      <c r="AD25" s="49"/>
      <c r="AE25" s="50"/>
    </row>
    <row r="26" spans="1:31">
      <c r="A26" s="133">
        <v>43282</v>
      </c>
      <c r="B26" s="48"/>
      <c r="C26" s="49"/>
      <c r="D26" s="534">
        <v>30933</v>
      </c>
      <c r="E26" s="49"/>
      <c r="F26" s="49"/>
      <c r="G26" s="49"/>
      <c r="H26" s="49"/>
      <c r="I26" s="49"/>
      <c r="J26" s="49"/>
      <c r="K26" s="49"/>
      <c r="L26" s="49"/>
      <c r="M26" s="49"/>
      <c r="N26" s="49"/>
      <c r="O26" s="49"/>
      <c r="P26" s="50"/>
      <c r="Q26" s="48"/>
      <c r="R26" s="49"/>
      <c r="S26" s="534">
        <v>134040</v>
      </c>
      <c r="T26" s="49"/>
      <c r="U26" s="49"/>
      <c r="V26" s="49"/>
      <c r="W26" s="49"/>
      <c r="X26" s="49"/>
      <c r="Y26" s="49"/>
      <c r="Z26" s="49"/>
      <c r="AA26" s="49"/>
      <c r="AB26" s="49"/>
      <c r="AC26" s="49"/>
      <c r="AD26" s="49"/>
      <c r="AE26" s="50"/>
    </row>
    <row r="27" spans="1:31">
      <c r="A27" s="133">
        <v>43252</v>
      </c>
      <c r="B27" s="48"/>
      <c r="C27" s="49"/>
      <c r="D27" s="534">
        <v>26463</v>
      </c>
      <c r="E27" s="49"/>
      <c r="F27" s="49"/>
      <c r="G27" s="49"/>
      <c r="H27" s="49"/>
      <c r="I27" s="49"/>
      <c r="J27" s="49"/>
      <c r="K27" s="49"/>
      <c r="L27" s="49"/>
      <c r="M27" s="49"/>
      <c r="N27" s="49"/>
      <c r="O27" s="49"/>
      <c r="P27" s="50"/>
      <c r="Q27" s="48"/>
      <c r="R27" s="49"/>
      <c r="S27" s="534">
        <v>98197</v>
      </c>
      <c r="T27" s="49"/>
      <c r="U27" s="49"/>
      <c r="V27" s="49"/>
      <c r="W27" s="49"/>
      <c r="X27" s="49"/>
      <c r="Y27" s="49"/>
      <c r="Z27" s="49"/>
      <c r="AA27" s="49"/>
      <c r="AB27" s="49"/>
      <c r="AC27" s="49"/>
      <c r="AD27" s="49"/>
      <c r="AE27" s="50"/>
    </row>
    <row r="28" spans="1:31">
      <c r="A28" s="133">
        <v>43221</v>
      </c>
      <c r="B28" s="48"/>
      <c r="C28" s="49"/>
      <c r="D28" s="534">
        <v>21030</v>
      </c>
      <c r="E28" s="49"/>
      <c r="F28" s="49"/>
      <c r="G28" s="49"/>
      <c r="H28" s="49"/>
      <c r="I28" s="49"/>
      <c r="J28" s="49"/>
      <c r="K28" s="49"/>
      <c r="L28" s="49"/>
      <c r="M28" s="49"/>
      <c r="N28" s="49"/>
      <c r="O28" s="49"/>
      <c r="P28" s="50"/>
      <c r="Q28" s="48"/>
      <c r="R28" s="49"/>
      <c r="S28" s="534">
        <v>104760</v>
      </c>
      <c r="T28" s="49"/>
      <c r="U28" s="49"/>
      <c r="V28" s="49"/>
      <c r="W28" s="49"/>
      <c r="X28" s="49"/>
      <c r="Y28" s="49"/>
      <c r="Z28" s="49"/>
      <c r="AA28" s="49"/>
      <c r="AB28" s="49"/>
      <c r="AC28" s="49"/>
      <c r="AD28" s="49"/>
      <c r="AE28" s="50"/>
    </row>
    <row r="29" spans="1:31">
      <c r="A29" s="133">
        <v>43191</v>
      </c>
      <c r="B29" s="48"/>
      <c r="C29" s="49"/>
      <c r="D29" s="534">
        <v>16595</v>
      </c>
      <c r="E29" s="49"/>
      <c r="F29" s="49"/>
      <c r="G29" s="49"/>
      <c r="H29" s="49"/>
      <c r="I29" s="49"/>
      <c r="J29" s="49"/>
      <c r="K29" s="49"/>
      <c r="L29" s="49"/>
      <c r="M29" s="49"/>
      <c r="N29" s="49"/>
      <c r="O29" s="49"/>
      <c r="P29" s="50"/>
      <c r="Q29" s="48"/>
      <c r="R29" s="49"/>
      <c r="S29" s="534">
        <v>83927</v>
      </c>
      <c r="T29" s="49"/>
      <c r="U29" s="49"/>
      <c r="V29" s="49"/>
      <c r="W29" s="49"/>
      <c r="X29" s="49"/>
      <c r="Y29" s="49"/>
      <c r="Z29" s="49"/>
      <c r="AA29" s="49"/>
      <c r="AB29" s="49"/>
      <c r="AC29" s="49"/>
      <c r="AD29" s="49"/>
      <c r="AE29" s="50"/>
    </row>
    <row r="30" spans="1:31">
      <c r="A30" s="133">
        <v>43160</v>
      </c>
      <c r="B30" s="48"/>
      <c r="C30" s="49"/>
      <c r="D30" s="534">
        <v>20458</v>
      </c>
      <c r="E30" s="49"/>
      <c r="F30" s="49"/>
      <c r="G30" s="49"/>
      <c r="H30" s="49"/>
      <c r="I30" s="49"/>
      <c r="J30" s="49"/>
      <c r="K30" s="49"/>
      <c r="L30" s="49"/>
      <c r="M30" s="49"/>
      <c r="N30" s="49"/>
      <c r="O30" s="49"/>
      <c r="P30" s="50"/>
      <c r="Q30" s="48"/>
      <c r="R30" s="49"/>
      <c r="S30" s="534">
        <v>88032</v>
      </c>
      <c r="T30" s="49"/>
      <c r="U30" s="49"/>
      <c r="V30" s="49"/>
      <c r="W30" s="49"/>
      <c r="X30" s="49"/>
      <c r="Y30" s="49"/>
      <c r="Z30" s="49"/>
      <c r="AA30" s="49"/>
      <c r="AB30" s="49"/>
      <c r="AC30" s="49"/>
      <c r="AD30" s="49"/>
      <c r="AE30" s="50"/>
    </row>
    <row r="31" spans="1:31">
      <c r="A31" s="133">
        <v>43132</v>
      </c>
      <c r="B31" s="48"/>
      <c r="C31" s="49"/>
      <c r="D31" s="534">
        <v>19268</v>
      </c>
      <c r="E31" s="49"/>
      <c r="F31" s="49"/>
      <c r="G31" s="49"/>
      <c r="H31" s="49"/>
      <c r="I31" s="49"/>
      <c r="J31" s="49"/>
      <c r="K31" s="49"/>
      <c r="L31" s="49"/>
      <c r="M31" s="49"/>
      <c r="N31" s="49"/>
      <c r="O31" s="49"/>
      <c r="P31" s="50"/>
      <c r="Q31" s="48"/>
      <c r="R31" s="49"/>
      <c r="S31" s="534">
        <v>83449</v>
      </c>
      <c r="T31" s="49"/>
      <c r="U31" s="49"/>
      <c r="V31" s="49"/>
      <c r="W31" s="49"/>
      <c r="X31" s="49"/>
      <c r="Y31" s="49"/>
      <c r="Z31" s="49"/>
      <c r="AA31" s="49"/>
      <c r="AB31" s="49"/>
      <c r="AC31" s="49"/>
      <c r="AD31" s="49"/>
      <c r="AE31" s="50"/>
    </row>
    <row r="32" spans="1:31">
      <c r="A32" s="133">
        <v>43101</v>
      </c>
      <c r="B32" s="48"/>
      <c r="C32" s="49"/>
      <c r="D32" s="534">
        <v>20982</v>
      </c>
      <c r="E32" s="49"/>
      <c r="F32" s="49"/>
      <c r="G32" s="49"/>
      <c r="H32" s="49"/>
      <c r="I32" s="49"/>
      <c r="J32" s="49"/>
      <c r="K32" s="49"/>
      <c r="L32" s="49"/>
      <c r="M32" s="49"/>
      <c r="N32" s="49"/>
      <c r="O32" s="49"/>
      <c r="P32" s="50"/>
      <c r="Q32" s="48"/>
      <c r="R32" s="49"/>
      <c r="S32" s="534">
        <v>79422</v>
      </c>
      <c r="T32" s="49"/>
      <c r="U32" s="49"/>
      <c r="V32" s="49"/>
      <c r="W32" s="49"/>
      <c r="X32" s="49"/>
      <c r="Y32" s="49"/>
      <c r="Z32" s="49"/>
      <c r="AA32" s="49"/>
      <c r="AB32" s="49"/>
      <c r="AC32" s="49"/>
      <c r="AD32" s="49"/>
      <c r="AE32" s="50"/>
    </row>
    <row r="33" spans="1:31">
      <c r="A33" s="133">
        <v>43070</v>
      </c>
      <c r="B33" s="48"/>
      <c r="C33" s="49"/>
      <c r="D33" s="534">
        <v>12923</v>
      </c>
      <c r="E33" s="49"/>
      <c r="F33" s="49"/>
      <c r="G33" s="49"/>
      <c r="H33" s="49"/>
      <c r="I33" s="49"/>
      <c r="J33" s="49"/>
      <c r="K33" s="49"/>
      <c r="L33" s="49"/>
      <c r="M33" s="49"/>
      <c r="N33" s="49"/>
      <c r="O33" s="49"/>
      <c r="P33" s="50"/>
      <c r="Q33" s="48"/>
      <c r="R33" s="49"/>
      <c r="S33" s="534">
        <v>74873</v>
      </c>
      <c r="T33" s="49"/>
      <c r="U33" s="49"/>
      <c r="V33" s="49"/>
      <c r="W33" s="49"/>
      <c r="X33" s="49"/>
      <c r="Y33" s="49"/>
      <c r="Z33" s="49"/>
      <c r="AA33" s="49"/>
      <c r="AB33" s="49"/>
      <c r="AC33" s="49"/>
      <c r="AD33" s="49"/>
      <c r="AE33" s="50"/>
    </row>
    <row r="34" spans="1:31">
      <c r="A34" s="133">
        <v>43040</v>
      </c>
      <c r="B34" s="48"/>
      <c r="C34" s="49"/>
      <c r="D34" s="534">
        <v>14013</v>
      </c>
      <c r="E34" s="49"/>
      <c r="F34" s="49"/>
      <c r="G34" s="49"/>
      <c r="H34" s="49"/>
      <c r="I34" s="49"/>
      <c r="J34" s="49"/>
      <c r="K34" s="49"/>
      <c r="L34" s="49"/>
      <c r="M34" s="49"/>
      <c r="N34" s="49"/>
      <c r="O34" s="49"/>
      <c r="P34" s="50"/>
      <c r="Q34" s="48"/>
      <c r="R34" s="49"/>
      <c r="S34" s="534">
        <v>75266</v>
      </c>
      <c r="T34" s="49"/>
      <c r="U34" s="49"/>
      <c r="V34" s="49"/>
      <c r="W34" s="49"/>
      <c r="X34" s="49"/>
      <c r="Y34" s="49"/>
      <c r="Z34" s="49"/>
      <c r="AA34" s="49"/>
      <c r="AB34" s="49"/>
      <c r="AC34" s="49"/>
      <c r="AD34" s="49"/>
      <c r="AE34" s="50"/>
    </row>
    <row r="35" spans="1:31">
      <c r="A35" s="133">
        <v>43009</v>
      </c>
      <c r="B35" s="48"/>
      <c r="C35" s="49"/>
      <c r="D35" s="534">
        <v>21300</v>
      </c>
      <c r="E35" s="49"/>
      <c r="F35" s="49"/>
      <c r="G35" s="49"/>
      <c r="H35" s="49"/>
      <c r="I35" s="49"/>
      <c r="J35" s="49"/>
      <c r="K35" s="49"/>
      <c r="L35" s="49"/>
      <c r="M35" s="49"/>
      <c r="N35" s="49"/>
      <c r="O35" s="49"/>
      <c r="P35" s="50"/>
      <c r="Q35" s="48"/>
      <c r="R35" s="49"/>
      <c r="S35" s="534">
        <v>116699</v>
      </c>
      <c r="T35" s="49"/>
      <c r="U35" s="49"/>
      <c r="V35" s="49"/>
      <c r="W35" s="49"/>
      <c r="X35" s="49"/>
      <c r="Y35" s="49"/>
      <c r="Z35" s="49"/>
      <c r="AA35" s="49"/>
      <c r="AB35" s="49"/>
      <c r="AC35" s="49"/>
      <c r="AD35" s="49"/>
      <c r="AE35" s="50"/>
    </row>
    <row r="36" spans="1:31">
      <c r="A36" s="133">
        <v>42979</v>
      </c>
      <c r="B36" s="48"/>
      <c r="C36" s="49"/>
      <c r="D36" s="534">
        <v>17763</v>
      </c>
      <c r="E36" s="49"/>
      <c r="F36" s="49"/>
      <c r="G36" s="49"/>
      <c r="H36" s="49"/>
      <c r="I36" s="49"/>
      <c r="J36" s="49"/>
      <c r="K36" s="49"/>
      <c r="L36" s="49"/>
      <c r="M36" s="49"/>
      <c r="N36" s="49"/>
      <c r="O36" s="49"/>
      <c r="P36" s="50"/>
      <c r="Q36" s="48"/>
      <c r="R36" s="49"/>
      <c r="S36" s="534">
        <v>74747</v>
      </c>
      <c r="T36" s="49"/>
      <c r="U36" s="49"/>
      <c r="V36" s="49"/>
      <c r="W36" s="49"/>
      <c r="X36" s="49"/>
      <c r="Y36" s="49"/>
      <c r="Z36" s="49"/>
      <c r="AA36" s="49"/>
      <c r="AB36" s="49"/>
      <c r="AC36" s="49"/>
      <c r="AD36" s="49"/>
      <c r="AE36" s="50"/>
    </row>
    <row r="37" spans="1:31">
      <c r="A37" s="133">
        <v>42948</v>
      </c>
      <c r="B37" s="48"/>
      <c r="C37" s="49"/>
      <c r="D37" s="534">
        <v>17882</v>
      </c>
      <c r="E37" s="49"/>
      <c r="F37" s="49"/>
      <c r="G37" s="49"/>
      <c r="H37" s="49"/>
      <c r="I37" s="49"/>
      <c r="J37" s="49"/>
      <c r="K37" s="49"/>
      <c r="L37" s="49"/>
      <c r="M37" s="49"/>
      <c r="N37" s="49"/>
      <c r="O37" s="49"/>
      <c r="P37" s="50"/>
      <c r="Q37" s="48"/>
      <c r="R37" s="49"/>
      <c r="S37" s="534">
        <v>73778</v>
      </c>
      <c r="T37" s="49"/>
      <c r="U37" s="49"/>
      <c r="V37" s="49"/>
      <c r="W37" s="49"/>
      <c r="X37" s="49"/>
      <c r="Y37" s="49"/>
      <c r="Z37" s="49"/>
      <c r="AA37" s="49"/>
      <c r="AB37" s="49"/>
      <c r="AC37" s="49"/>
      <c r="AD37" s="49"/>
      <c r="AE37" s="50"/>
    </row>
    <row r="38" spans="1:31">
      <c r="A38" s="133">
        <v>42917</v>
      </c>
      <c r="B38" s="48"/>
      <c r="C38" s="49"/>
      <c r="D38" s="534">
        <v>25486</v>
      </c>
      <c r="E38" s="49"/>
      <c r="F38" s="49"/>
      <c r="G38" s="49"/>
      <c r="H38" s="49"/>
      <c r="I38" s="49"/>
      <c r="J38" s="49"/>
      <c r="K38" s="49"/>
      <c r="L38" s="49"/>
      <c r="M38" s="49"/>
      <c r="N38" s="49"/>
      <c r="O38" s="49"/>
      <c r="P38" s="50"/>
      <c r="Q38" s="48"/>
      <c r="R38" s="49"/>
      <c r="S38" s="534">
        <v>96698</v>
      </c>
      <c r="T38" s="49"/>
      <c r="U38" s="49"/>
      <c r="V38" s="49"/>
      <c r="W38" s="49"/>
      <c r="X38" s="49"/>
      <c r="Y38" s="49"/>
      <c r="Z38" s="49"/>
      <c r="AA38" s="49"/>
      <c r="AB38" s="49"/>
      <c r="AC38" s="49"/>
      <c r="AD38" s="49"/>
      <c r="AE38" s="50"/>
    </row>
    <row r="39" spans="1:31">
      <c r="A39" s="133">
        <v>42887</v>
      </c>
      <c r="B39" s="48"/>
      <c r="C39" s="49"/>
      <c r="D39" s="534">
        <v>36617</v>
      </c>
      <c r="E39" s="49"/>
      <c r="F39" s="49"/>
      <c r="G39" s="49"/>
      <c r="H39" s="49"/>
      <c r="I39" s="49"/>
      <c r="J39" s="49"/>
      <c r="K39" s="49"/>
      <c r="L39" s="49"/>
      <c r="M39" s="49"/>
      <c r="N39" s="49"/>
      <c r="O39" s="49"/>
      <c r="P39" s="50"/>
      <c r="Q39" s="48"/>
      <c r="R39" s="49"/>
      <c r="S39" s="534">
        <v>108492</v>
      </c>
      <c r="T39" s="49"/>
      <c r="U39" s="49"/>
      <c r="V39" s="49"/>
      <c r="W39" s="49"/>
      <c r="X39" s="49"/>
      <c r="Y39" s="49"/>
      <c r="Z39" s="49"/>
      <c r="AA39" s="49"/>
      <c r="AB39" s="49"/>
      <c r="AC39" s="49"/>
      <c r="AD39" s="49"/>
      <c r="AE39" s="50"/>
    </row>
    <row r="40" spans="1:31">
      <c r="A40" s="133">
        <v>42856</v>
      </c>
      <c r="B40" s="48"/>
      <c r="C40" s="49"/>
      <c r="D40" s="534">
        <v>26124</v>
      </c>
      <c r="E40" s="49"/>
      <c r="F40" s="49"/>
      <c r="G40" s="49"/>
      <c r="H40" s="49"/>
      <c r="I40" s="49"/>
      <c r="J40" s="49"/>
      <c r="K40" s="49"/>
      <c r="L40" s="49"/>
      <c r="M40" s="49"/>
      <c r="N40" s="49"/>
      <c r="O40" s="49"/>
      <c r="P40" s="50"/>
      <c r="Q40" s="48"/>
      <c r="R40" s="49"/>
      <c r="S40" s="534">
        <v>106068</v>
      </c>
      <c r="T40" s="49"/>
      <c r="U40" s="49"/>
      <c r="V40" s="49"/>
      <c r="W40" s="49"/>
      <c r="X40" s="49"/>
      <c r="Y40" s="49"/>
      <c r="Z40" s="49"/>
      <c r="AA40" s="49"/>
      <c r="AB40" s="49"/>
      <c r="AC40" s="49"/>
      <c r="AD40" s="49"/>
      <c r="AE40" s="50"/>
    </row>
    <row r="41" spans="1:31">
      <c r="A41" s="133">
        <v>42826</v>
      </c>
      <c r="B41" s="48"/>
      <c r="C41" s="49"/>
      <c r="D41" s="534">
        <v>20089</v>
      </c>
      <c r="E41" s="49"/>
      <c r="F41" s="49"/>
      <c r="G41" s="49"/>
      <c r="H41" s="49"/>
      <c r="I41" s="49"/>
      <c r="J41" s="49"/>
      <c r="K41" s="49"/>
      <c r="L41" s="49"/>
      <c r="M41" s="49"/>
      <c r="N41" s="49"/>
      <c r="O41" s="49"/>
      <c r="P41" s="50"/>
      <c r="Q41" s="48"/>
      <c r="R41" s="49"/>
      <c r="S41" s="534">
        <v>79004</v>
      </c>
      <c r="T41" s="49"/>
      <c r="U41" s="49"/>
      <c r="V41" s="49"/>
      <c r="W41" s="49"/>
      <c r="X41" s="49"/>
      <c r="Y41" s="49"/>
      <c r="Z41" s="49"/>
      <c r="AA41" s="49"/>
      <c r="AB41" s="49"/>
      <c r="AC41" s="49"/>
      <c r="AD41" s="49"/>
      <c r="AE41" s="50"/>
    </row>
    <row r="42" spans="1:31">
      <c r="A42" s="133">
        <v>42795</v>
      </c>
      <c r="B42" s="48"/>
      <c r="C42" s="49"/>
      <c r="D42" s="534">
        <v>21688</v>
      </c>
      <c r="E42" s="49"/>
      <c r="F42" s="49"/>
      <c r="G42" s="49"/>
      <c r="H42" s="49"/>
      <c r="I42" s="49"/>
      <c r="J42" s="49"/>
      <c r="K42" s="49"/>
      <c r="L42" s="49"/>
      <c r="M42" s="49"/>
      <c r="N42" s="49"/>
      <c r="O42" s="49"/>
      <c r="P42" s="50"/>
      <c r="Q42" s="48"/>
      <c r="R42" s="49"/>
      <c r="S42" s="534">
        <v>89826</v>
      </c>
      <c r="T42" s="49"/>
      <c r="U42" s="49"/>
      <c r="V42" s="49"/>
      <c r="W42" s="49"/>
      <c r="X42" s="49"/>
      <c r="Y42" s="49"/>
      <c r="Z42" s="49"/>
      <c r="AA42" s="49"/>
      <c r="AB42" s="49"/>
      <c r="AC42" s="49"/>
      <c r="AD42" s="49"/>
      <c r="AE42" s="50"/>
    </row>
    <row r="43" spans="1:31">
      <c r="A43" s="133">
        <v>42767</v>
      </c>
      <c r="B43" s="48"/>
      <c r="C43" s="49"/>
      <c r="D43" s="534">
        <v>15766</v>
      </c>
      <c r="E43" s="49"/>
      <c r="F43" s="49"/>
      <c r="G43" s="49"/>
      <c r="H43" s="49"/>
      <c r="I43" s="49"/>
      <c r="J43" s="49"/>
      <c r="K43" s="49"/>
      <c r="L43" s="49"/>
      <c r="M43" s="49"/>
      <c r="N43" s="49"/>
      <c r="O43" s="49"/>
      <c r="P43" s="50"/>
      <c r="Q43" s="48"/>
      <c r="R43" s="49"/>
      <c r="S43" s="534">
        <v>71553</v>
      </c>
      <c r="T43" s="49"/>
      <c r="U43" s="49"/>
      <c r="V43" s="49"/>
      <c r="W43" s="49"/>
      <c r="X43" s="49"/>
      <c r="Y43" s="49"/>
      <c r="Z43" s="49"/>
      <c r="AA43" s="49"/>
      <c r="AB43" s="49"/>
      <c r="AC43" s="49"/>
      <c r="AD43" s="49"/>
      <c r="AE43" s="50"/>
    </row>
    <row r="44" spans="1:31">
      <c r="A44" s="133">
        <v>42736</v>
      </c>
      <c r="B44" s="48"/>
      <c r="C44" s="49"/>
      <c r="D44" s="534">
        <v>16012</v>
      </c>
      <c r="E44" s="49"/>
      <c r="F44" s="49"/>
      <c r="G44" s="49"/>
      <c r="H44" s="49"/>
      <c r="I44" s="49"/>
      <c r="J44" s="49"/>
      <c r="K44" s="49"/>
      <c r="L44" s="49"/>
      <c r="M44" s="49"/>
      <c r="N44" s="49"/>
      <c r="O44" s="49"/>
      <c r="P44" s="50"/>
      <c r="Q44" s="48"/>
      <c r="R44" s="49"/>
      <c r="S44" s="534">
        <v>92425</v>
      </c>
      <c r="T44" s="49"/>
      <c r="U44" s="49"/>
      <c r="V44" s="49"/>
      <c r="W44" s="49"/>
      <c r="X44" s="49"/>
      <c r="Y44" s="49"/>
      <c r="Z44" s="49"/>
      <c r="AA44" s="49"/>
      <c r="AB44" s="49"/>
      <c r="AC44" s="49"/>
      <c r="AD44" s="49"/>
      <c r="AE44" s="50"/>
    </row>
    <row r="45" spans="1:31">
      <c r="A45" s="133">
        <v>42705</v>
      </c>
      <c r="B45" s="48"/>
      <c r="C45" s="49"/>
      <c r="D45" s="534">
        <v>17627</v>
      </c>
      <c r="E45" s="49"/>
      <c r="F45" s="49"/>
      <c r="G45" s="49"/>
      <c r="H45" s="49"/>
      <c r="I45" s="49"/>
      <c r="J45" s="49"/>
      <c r="K45" s="49"/>
      <c r="L45" s="49"/>
      <c r="M45" s="49"/>
      <c r="N45" s="49"/>
      <c r="O45" s="49"/>
      <c r="P45" s="50"/>
      <c r="Q45" s="48"/>
      <c r="R45" s="49"/>
      <c r="S45" s="534">
        <v>84145</v>
      </c>
      <c r="T45" s="49"/>
      <c r="U45" s="49"/>
      <c r="V45" s="49"/>
      <c r="W45" s="49"/>
      <c r="X45" s="49"/>
      <c r="Y45" s="49"/>
      <c r="Z45" s="49"/>
      <c r="AA45" s="49"/>
      <c r="AB45" s="49"/>
      <c r="AC45" s="49"/>
      <c r="AD45" s="49"/>
      <c r="AE45" s="50"/>
    </row>
    <row r="46" spans="1:31">
      <c r="A46" s="133">
        <v>42675</v>
      </c>
      <c r="B46" s="48"/>
      <c r="C46" s="49"/>
      <c r="D46" s="534">
        <v>15150</v>
      </c>
      <c r="E46" s="49"/>
      <c r="F46" s="49"/>
      <c r="G46" s="49"/>
      <c r="H46" s="49"/>
      <c r="I46" s="49"/>
      <c r="J46" s="49"/>
      <c r="K46" s="49"/>
      <c r="L46" s="49"/>
      <c r="M46" s="49"/>
      <c r="N46" s="49"/>
      <c r="O46" s="49"/>
      <c r="P46" s="50"/>
      <c r="Q46" s="48"/>
      <c r="R46" s="49"/>
      <c r="S46" s="534">
        <v>68272</v>
      </c>
      <c r="T46" s="49"/>
      <c r="U46" s="49"/>
      <c r="V46" s="49"/>
      <c r="W46" s="49"/>
      <c r="X46" s="49"/>
      <c r="Y46" s="49"/>
      <c r="Z46" s="49"/>
      <c r="AA46" s="49"/>
      <c r="AB46" s="49"/>
      <c r="AC46" s="49"/>
      <c r="AD46" s="49"/>
      <c r="AE46" s="50"/>
    </row>
    <row r="47" spans="1:31">
      <c r="A47" s="133">
        <v>42644</v>
      </c>
      <c r="B47" s="48"/>
      <c r="C47" s="49"/>
      <c r="D47" s="534">
        <v>21578</v>
      </c>
      <c r="E47" s="49"/>
      <c r="F47" s="49"/>
      <c r="G47" s="49"/>
      <c r="H47" s="49"/>
      <c r="I47" s="49"/>
      <c r="J47" s="49"/>
      <c r="K47" s="49"/>
      <c r="L47" s="49"/>
      <c r="M47" s="49"/>
      <c r="N47" s="49"/>
      <c r="O47" s="49"/>
      <c r="P47" s="50"/>
      <c r="Q47" s="48"/>
      <c r="R47" s="49"/>
      <c r="S47" s="534">
        <v>69004</v>
      </c>
      <c r="T47" s="49"/>
      <c r="U47" s="49"/>
      <c r="V47" s="49"/>
      <c r="W47" s="49"/>
      <c r="X47" s="49"/>
      <c r="Y47" s="49"/>
      <c r="Z47" s="49"/>
      <c r="AA47" s="49"/>
      <c r="AB47" s="49"/>
      <c r="AC47" s="49"/>
      <c r="AD47" s="49"/>
      <c r="AE47" s="50"/>
    </row>
    <row r="48" spans="1:31">
      <c r="A48" s="133">
        <v>42614</v>
      </c>
      <c r="B48" s="48"/>
      <c r="C48" s="49"/>
      <c r="D48" s="534">
        <v>7690</v>
      </c>
      <c r="E48" s="49"/>
      <c r="F48" s="49"/>
      <c r="G48" s="49"/>
      <c r="H48" s="49"/>
      <c r="I48" s="49"/>
      <c r="J48" s="49"/>
      <c r="K48" s="49"/>
      <c r="L48" s="49"/>
      <c r="M48" s="49"/>
      <c r="N48" s="49"/>
      <c r="O48" s="49"/>
      <c r="P48" s="50"/>
      <c r="Q48" s="48"/>
      <c r="R48" s="49"/>
      <c r="S48" s="534">
        <v>38889</v>
      </c>
      <c r="T48" s="49"/>
      <c r="U48" s="49"/>
      <c r="V48" s="49"/>
      <c r="W48" s="49"/>
      <c r="X48" s="49"/>
      <c r="Y48" s="49"/>
      <c r="Z48" s="49"/>
      <c r="AA48" s="49"/>
      <c r="AB48" s="49"/>
      <c r="AC48" s="49"/>
      <c r="AD48" s="49"/>
      <c r="AE48" s="50"/>
    </row>
    <row r="49" spans="1:31">
      <c r="A49" s="133">
        <v>42583</v>
      </c>
      <c r="B49" s="48"/>
      <c r="C49" s="49"/>
      <c r="D49" s="534">
        <v>8158</v>
      </c>
      <c r="E49" s="49"/>
      <c r="F49" s="49"/>
      <c r="G49" s="49"/>
      <c r="H49" s="49"/>
      <c r="I49" s="49"/>
      <c r="J49" s="49"/>
      <c r="K49" s="49"/>
      <c r="L49" s="49"/>
      <c r="M49" s="49"/>
      <c r="N49" s="49"/>
      <c r="O49" s="49"/>
      <c r="P49" s="50"/>
      <c r="Q49" s="48"/>
      <c r="R49" s="49"/>
      <c r="S49" s="534">
        <v>56708</v>
      </c>
      <c r="T49" s="49"/>
      <c r="U49" s="49"/>
      <c r="V49" s="49"/>
      <c r="W49" s="49"/>
      <c r="X49" s="49"/>
      <c r="Y49" s="49"/>
      <c r="Z49" s="49"/>
      <c r="AA49" s="49"/>
      <c r="AB49" s="49"/>
      <c r="AC49" s="49"/>
      <c r="AD49" s="49"/>
      <c r="AE49" s="50"/>
    </row>
    <row r="50" spans="1:31">
      <c r="A50" s="133">
        <v>42552</v>
      </c>
      <c r="B50" s="48"/>
      <c r="C50" s="49"/>
      <c r="D50" s="534">
        <v>5991</v>
      </c>
      <c r="E50" s="49"/>
      <c r="F50" s="49"/>
      <c r="G50" s="49"/>
      <c r="H50" s="49"/>
      <c r="I50" s="49"/>
      <c r="J50" s="49"/>
      <c r="K50" s="49"/>
      <c r="L50" s="49"/>
      <c r="M50" s="49"/>
      <c r="N50" s="49"/>
      <c r="O50" s="49"/>
      <c r="P50" s="50"/>
      <c r="Q50" s="48"/>
      <c r="R50" s="49"/>
      <c r="S50" s="534">
        <v>42245</v>
      </c>
      <c r="T50" s="49"/>
      <c r="U50" s="49"/>
      <c r="V50" s="49"/>
      <c r="W50" s="49"/>
      <c r="X50" s="49"/>
      <c r="Y50" s="49"/>
      <c r="Z50" s="49"/>
      <c r="AA50" s="49"/>
      <c r="AB50" s="49"/>
      <c r="AC50" s="49"/>
      <c r="AD50" s="49"/>
      <c r="AE50" s="50"/>
    </row>
    <row r="51" spans="1:31">
      <c r="A51" s="133">
        <v>42522</v>
      </c>
      <c r="B51" s="48"/>
      <c r="C51" s="49"/>
      <c r="D51" s="534">
        <v>8433</v>
      </c>
      <c r="E51" s="49"/>
      <c r="F51" s="49"/>
      <c r="G51" s="49"/>
      <c r="H51" s="49"/>
      <c r="I51" s="49"/>
      <c r="J51" s="49"/>
      <c r="K51" s="49"/>
      <c r="L51" s="49"/>
      <c r="M51" s="49"/>
      <c r="N51" s="49"/>
      <c r="O51" s="49"/>
      <c r="P51" s="50"/>
      <c r="Q51" s="48"/>
      <c r="R51" s="49"/>
      <c r="S51" s="534">
        <v>47753</v>
      </c>
      <c r="T51" s="49"/>
      <c r="U51" s="49"/>
      <c r="V51" s="49"/>
      <c r="W51" s="49"/>
      <c r="X51" s="49"/>
      <c r="Y51" s="49"/>
      <c r="Z51" s="49"/>
      <c r="AA51" s="49"/>
      <c r="AB51" s="49"/>
      <c r="AC51" s="49"/>
      <c r="AD51" s="49"/>
      <c r="AE51" s="50"/>
    </row>
    <row r="52" spans="1:31">
      <c r="A52" s="133">
        <v>42491</v>
      </c>
      <c r="B52" s="48"/>
      <c r="C52" s="49"/>
      <c r="D52" s="534">
        <v>6842</v>
      </c>
      <c r="E52" s="49"/>
      <c r="F52" s="49"/>
      <c r="G52" s="49"/>
      <c r="H52" s="49"/>
      <c r="I52" s="49"/>
      <c r="J52" s="49"/>
      <c r="K52" s="49"/>
      <c r="L52" s="49"/>
      <c r="M52" s="49"/>
      <c r="N52" s="49"/>
      <c r="O52" s="49"/>
      <c r="P52" s="50"/>
      <c r="Q52" s="48"/>
      <c r="R52" s="49"/>
      <c r="S52" s="534">
        <v>49192</v>
      </c>
      <c r="T52" s="49"/>
      <c r="U52" s="49"/>
      <c r="V52" s="49"/>
      <c r="W52" s="49"/>
      <c r="X52" s="49"/>
      <c r="Y52" s="49"/>
      <c r="Z52" s="49"/>
      <c r="AA52" s="49"/>
      <c r="AB52" s="49"/>
      <c r="AC52" s="49"/>
      <c r="AD52" s="49"/>
      <c r="AE52" s="50"/>
    </row>
    <row r="53" spans="1:31">
      <c r="A53" s="133">
        <v>42461</v>
      </c>
      <c r="B53" s="48"/>
      <c r="C53" s="49"/>
      <c r="D53" s="534">
        <v>19240</v>
      </c>
      <c r="E53" s="49"/>
      <c r="F53" s="49"/>
      <c r="G53" s="49"/>
      <c r="H53" s="49"/>
      <c r="I53" s="49"/>
      <c r="J53" s="49"/>
      <c r="K53" s="49"/>
      <c r="L53" s="49"/>
      <c r="M53" s="49"/>
      <c r="N53" s="49"/>
      <c r="O53" s="49"/>
      <c r="P53" s="50"/>
      <c r="Q53" s="48"/>
      <c r="R53" s="49"/>
      <c r="S53" s="534">
        <v>86559</v>
      </c>
      <c r="T53" s="49"/>
      <c r="U53" s="49"/>
      <c r="V53" s="49"/>
      <c r="W53" s="49"/>
      <c r="X53" s="49"/>
      <c r="Y53" s="49"/>
      <c r="Z53" s="49"/>
      <c r="AA53" s="49"/>
      <c r="AB53" s="49"/>
      <c r="AC53" s="49"/>
      <c r="AD53" s="49"/>
      <c r="AE53" s="50"/>
    </row>
    <row r="54" spans="1:31">
      <c r="A54" s="133">
        <v>42430</v>
      </c>
      <c r="B54" s="48"/>
      <c r="C54" s="49"/>
      <c r="D54" s="534">
        <v>10923</v>
      </c>
      <c r="E54" s="49"/>
      <c r="F54" s="49"/>
      <c r="G54" s="49"/>
      <c r="H54" s="49"/>
      <c r="I54" s="49"/>
      <c r="J54" s="49"/>
      <c r="K54" s="49"/>
      <c r="L54" s="49"/>
      <c r="M54" s="49"/>
      <c r="N54" s="49"/>
      <c r="O54" s="49"/>
      <c r="P54" s="50"/>
      <c r="Q54" s="48"/>
      <c r="R54" s="49"/>
      <c r="S54" s="534">
        <v>75378</v>
      </c>
      <c r="T54" s="49"/>
      <c r="U54" s="49"/>
      <c r="V54" s="49"/>
      <c r="W54" s="49"/>
      <c r="X54" s="49"/>
      <c r="Y54" s="49"/>
      <c r="Z54" s="49"/>
      <c r="AA54" s="49"/>
      <c r="AB54" s="49"/>
      <c r="AC54" s="49"/>
      <c r="AD54" s="49"/>
      <c r="AE54" s="50"/>
    </row>
    <row r="55" spans="1:31">
      <c r="A55" s="133">
        <v>42401</v>
      </c>
      <c r="B55" s="48"/>
      <c r="C55" s="49"/>
      <c r="D55" s="534">
        <v>12718</v>
      </c>
      <c r="E55" s="49"/>
      <c r="F55" s="49"/>
      <c r="G55" s="49"/>
      <c r="H55" s="49"/>
      <c r="I55" s="49"/>
      <c r="J55" s="49"/>
      <c r="K55" s="49"/>
      <c r="L55" s="49"/>
      <c r="M55" s="49"/>
      <c r="N55" s="49"/>
      <c r="O55" s="49"/>
      <c r="P55" s="50"/>
      <c r="Q55" s="48"/>
      <c r="R55" s="49"/>
      <c r="S55" s="534">
        <v>77019</v>
      </c>
      <c r="T55" s="49"/>
      <c r="U55" s="49"/>
      <c r="V55" s="49"/>
      <c r="W55" s="49"/>
      <c r="X55" s="49"/>
      <c r="Y55" s="49"/>
      <c r="Z55" s="49"/>
      <c r="AA55" s="49"/>
      <c r="AB55" s="49"/>
      <c r="AC55" s="49"/>
      <c r="AD55" s="49"/>
      <c r="AE55" s="50"/>
    </row>
    <row r="56" spans="1:31">
      <c r="A56" s="133">
        <v>42370</v>
      </c>
      <c r="B56" s="48"/>
      <c r="C56" s="49"/>
      <c r="D56" s="534">
        <v>17672</v>
      </c>
      <c r="E56" s="49"/>
      <c r="F56" s="49"/>
      <c r="G56" s="49"/>
      <c r="H56" s="49"/>
      <c r="I56" s="49"/>
      <c r="J56" s="49"/>
      <c r="K56" s="49"/>
      <c r="L56" s="49"/>
      <c r="M56" s="49"/>
      <c r="N56" s="49"/>
      <c r="O56" s="49"/>
      <c r="P56" s="50"/>
      <c r="Q56" s="48"/>
      <c r="R56" s="49"/>
      <c r="S56" s="534">
        <v>99212</v>
      </c>
      <c r="T56" s="49"/>
      <c r="U56" s="49"/>
      <c r="V56" s="49"/>
      <c r="W56" s="49"/>
      <c r="X56" s="49"/>
      <c r="Y56" s="49"/>
      <c r="Z56" s="49"/>
      <c r="AA56" s="49"/>
      <c r="AB56" s="49"/>
      <c r="AC56" s="49"/>
      <c r="AD56" s="49"/>
      <c r="AE56" s="50"/>
    </row>
    <row r="57" spans="1:31">
      <c r="A57" s="133">
        <v>42339</v>
      </c>
      <c r="B57" s="48"/>
      <c r="C57" s="49"/>
      <c r="D57" s="534">
        <v>11523</v>
      </c>
      <c r="E57" s="49"/>
      <c r="F57" s="49"/>
      <c r="G57" s="49"/>
      <c r="H57" s="49"/>
      <c r="I57" s="49"/>
      <c r="J57" s="49"/>
      <c r="K57" s="49"/>
      <c r="L57" s="49"/>
      <c r="M57" s="49"/>
      <c r="N57" s="49"/>
      <c r="O57" s="49"/>
      <c r="P57" s="50"/>
      <c r="Q57" s="48"/>
      <c r="R57" s="49"/>
      <c r="S57" s="534">
        <v>88262</v>
      </c>
      <c r="T57" s="49"/>
      <c r="U57" s="49"/>
      <c r="V57" s="49"/>
      <c r="W57" s="49"/>
      <c r="X57" s="49"/>
      <c r="Y57" s="49"/>
      <c r="Z57" s="49"/>
      <c r="AA57" s="49"/>
      <c r="AB57" s="49"/>
      <c r="AC57" s="49"/>
      <c r="AD57" s="49"/>
      <c r="AE57" s="50"/>
    </row>
    <row r="58" spans="1:31">
      <c r="A58" s="133">
        <v>42309</v>
      </c>
      <c r="B58" s="48"/>
      <c r="C58" s="49"/>
      <c r="D58" s="534">
        <v>13201</v>
      </c>
      <c r="E58" s="49"/>
      <c r="F58" s="49"/>
      <c r="G58" s="49"/>
      <c r="H58" s="49"/>
      <c r="I58" s="49"/>
      <c r="J58" s="49"/>
      <c r="K58" s="49"/>
      <c r="L58" s="49"/>
      <c r="M58" s="49"/>
      <c r="N58" s="49"/>
      <c r="O58" s="49"/>
      <c r="P58" s="50"/>
      <c r="Q58" s="48"/>
      <c r="R58" s="49"/>
      <c r="S58" s="534">
        <v>60707</v>
      </c>
      <c r="T58" s="49"/>
      <c r="U58" s="49"/>
      <c r="V58" s="49"/>
      <c r="W58" s="49"/>
      <c r="X58" s="49"/>
      <c r="Y58" s="49"/>
      <c r="Z58" s="49"/>
      <c r="AA58" s="49"/>
      <c r="AB58" s="49"/>
      <c r="AC58" s="49"/>
      <c r="AD58" s="49"/>
      <c r="AE58" s="50"/>
    </row>
    <row r="59" spans="1:31">
      <c r="A59" s="133">
        <v>42278</v>
      </c>
      <c r="B59" s="48"/>
      <c r="C59" s="49"/>
      <c r="D59" s="534">
        <v>12531</v>
      </c>
      <c r="E59" s="49"/>
      <c r="F59" s="49"/>
      <c r="G59" s="49"/>
      <c r="H59" s="49"/>
      <c r="I59" s="49"/>
      <c r="J59" s="49"/>
      <c r="K59" s="49"/>
      <c r="L59" s="49"/>
      <c r="M59" s="49"/>
      <c r="N59" s="49"/>
      <c r="O59" s="49"/>
      <c r="P59" s="50"/>
      <c r="Q59" s="48"/>
      <c r="R59" s="49"/>
      <c r="S59" s="534">
        <v>55950</v>
      </c>
      <c r="T59" s="49"/>
      <c r="U59" s="49"/>
      <c r="V59" s="49"/>
      <c r="W59" s="49"/>
      <c r="X59" s="49"/>
      <c r="Y59" s="49"/>
      <c r="Z59" s="49"/>
      <c r="AA59" s="49"/>
      <c r="AB59" s="49"/>
      <c r="AC59" s="49"/>
      <c r="AD59" s="49"/>
      <c r="AE59" s="50"/>
    </row>
    <row r="60" spans="1:31">
      <c r="A60" s="133">
        <v>42248</v>
      </c>
      <c r="B60" s="48"/>
      <c r="C60" s="49"/>
      <c r="D60" s="534">
        <v>13737</v>
      </c>
      <c r="E60" s="49"/>
      <c r="F60" s="49"/>
      <c r="G60" s="49"/>
      <c r="H60" s="49"/>
      <c r="I60" s="49"/>
      <c r="J60" s="49"/>
      <c r="K60" s="49"/>
      <c r="L60" s="49"/>
      <c r="M60" s="49"/>
      <c r="N60" s="49"/>
      <c r="O60" s="49"/>
      <c r="P60" s="50"/>
      <c r="Q60" s="48"/>
      <c r="R60" s="49"/>
      <c r="S60" s="534">
        <v>53073</v>
      </c>
      <c r="T60" s="49"/>
      <c r="U60" s="49"/>
      <c r="V60" s="49"/>
      <c r="W60" s="49"/>
      <c r="X60" s="49"/>
      <c r="Y60" s="49"/>
      <c r="Z60" s="49"/>
      <c r="AA60" s="49"/>
      <c r="AB60" s="49"/>
      <c r="AC60" s="49"/>
      <c r="AD60" s="49"/>
      <c r="AE60" s="50"/>
    </row>
    <row r="61" spans="1:31">
      <c r="A61" s="133">
        <v>42217</v>
      </c>
      <c r="B61" s="48"/>
      <c r="C61" s="49"/>
      <c r="D61" s="534">
        <v>13020</v>
      </c>
      <c r="E61" s="49"/>
      <c r="F61" s="49"/>
      <c r="G61" s="49"/>
      <c r="H61" s="49"/>
      <c r="I61" s="49"/>
      <c r="J61" s="49"/>
      <c r="K61" s="49"/>
      <c r="L61" s="49"/>
      <c r="M61" s="49"/>
      <c r="N61" s="49"/>
      <c r="O61" s="49"/>
      <c r="P61" s="50"/>
      <c r="Q61" s="48"/>
      <c r="R61" s="49"/>
      <c r="S61" s="534">
        <v>69574</v>
      </c>
      <c r="T61" s="49"/>
      <c r="U61" s="49"/>
      <c r="V61" s="49"/>
      <c r="W61" s="49"/>
      <c r="X61" s="49"/>
      <c r="Y61" s="49"/>
      <c r="Z61" s="49"/>
      <c r="AA61" s="49"/>
      <c r="AB61" s="49"/>
      <c r="AC61" s="49"/>
      <c r="AD61" s="49"/>
      <c r="AE61" s="50"/>
    </row>
    <row r="62" spans="1:31">
      <c r="A62" s="133">
        <v>42186</v>
      </c>
      <c r="B62" s="48"/>
      <c r="C62" s="49"/>
      <c r="D62" s="534">
        <v>20081</v>
      </c>
      <c r="E62" s="49"/>
      <c r="F62" s="49"/>
      <c r="G62" s="49"/>
      <c r="H62" s="49"/>
      <c r="I62" s="49"/>
      <c r="J62" s="49"/>
      <c r="K62" s="49"/>
      <c r="L62" s="49"/>
      <c r="M62" s="49"/>
      <c r="N62" s="49"/>
      <c r="O62" s="49"/>
      <c r="P62" s="50"/>
      <c r="Q62" s="48"/>
      <c r="R62" s="49"/>
      <c r="S62" s="534">
        <v>86820</v>
      </c>
      <c r="T62" s="49"/>
      <c r="U62" s="49"/>
      <c r="V62" s="49"/>
      <c r="W62" s="49"/>
      <c r="X62" s="49"/>
      <c r="Y62" s="49"/>
      <c r="Z62" s="49"/>
      <c r="AA62" s="49"/>
      <c r="AB62" s="49"/>
      <c r="AC62" s="49"/>
      <c r="AD62" s="49"/>
      <c r="AE62" s="50"/>
    </row>
    <row r="63" spans="1:31">
      <c r="A63" s="133">
        <v>42156</v>
      </c>
      <c r="B63" s="48"/>
      <c r="C63" s="49"/>
      <c r="D63" s="534">
        <v>19012</v>
      </c>
      <c r="E63" s="49"/>
      <c r="F63" s="49"/>
      <c r="G63" s="49"/>
      <c r="H63" s="49"/>
      <c r="I63" s="49"/>
      <c r="J63" s="49"/>
      <c r="K63" s="49"/>
      <c r="L63" s="49"/>
      <c r="M63" s="49"/>
      <c r="N63" s="49"/>
      <c r="O63" s="49"/>
      <c r="P63" s="50"/>
      <c r="Q63" s="48"/>
      <c r="R63" s="49"/>
      <c r="S63" s="534">
        <v>95896</v>
      </c>
      <c r="T63" s="49"/>
      <c r="U63" s="49"/>
      <c r="V63" s="49"/>
      <c r="W63" s="49"/>
      <c r="X63" s="49"/>
      <c r="Y63" s="49"/>
      <c r="Z63" s="49"/>
      <c r="AA63" s="49"/>
      <c r="AB63" s="49"/>
      <c r="AC63" s="49"/>
      <c r="AD63" s="49"/>
      <c r="AE63" s="50"/>
    </row>
    <row r="64" spans="1:31">
      <c r="A64" s="133">
        <v>42125</v>
      </c>
      <c r="B64" s="48"/>
      <c r="C64" s="49"/>
      <c r="D64" s="534">
        <v>14062</v>
      </c>
      <c r="E64" s="49"/>
      <c r="F64" s="49"/>
      <c r="G64" s="49"/>
      <c r="H64" s="49"/>
      <c r="I64" s="49"/>
      <c r="J64" s="49"/>
      <c r="K64" s="49"/>
      <c r="L64" s="49"/>
      <c r="M64" s="49"/>
      <c r="N64" s="49"/>
      <c r="O64" s="49"/>
      <c r="P64" s="50"/>
      <c r="Q64" s="48"/>
      <c r="R64" s="49"/>
      <c r="S64" s="534">
        <v>66883</v>
      </c>
      <c r="T64" s="49"/>
      <c r="U64" s="49"/>
      <c r="V64" s="49"/>
      <c r="W64" s="49"/>
      <c r="X64" s="49"/>
      <c r="Y64" s="49"/>
      <c r="Z64" s="49"/>
      <c r="AA64" s="49"/>
      <c r="AB64" s="49"/>
      <c r="AC64" s="49"/>
      <c r="AD64" s="49"/>
      <c r="AE64" s="50"/>
    </row>
    <row r="65" spans="1:31">
      <c r="A65" s="133">
        <v>42095</v>
      </c>
      <c r="B65" s="48"/>
      <c r="C65" s="49"/>
      <c r="D65" s="534">
        <v>16632</v>
      </c>
      <c r="E65" s="49"/>
      <c r="F65" s="49"/>
      <c r="G65" s="49"/>
      <c r="H65" s="49"/>
      <c r="I65" s="49"/>
      <c r="J65" s="49"/>
      <c r="K65" s="49"/>
      <c r="L65" s="49"/>
      <c r="M65" s="49"/>
      <c r="N65" s="49"/>
      <c r="O65" s="49"/>
      <c r="P65" s="50"/>
      <c r="Q65" s="48"/>
      <c r="R65" s="49"/>
      <c r="S65" s="534">
        <v>67885</v>
      </c>
      <c r="T65" s="49"/>
      <c r="U65" s="49"/>
      <c r="V65" s="49"/>
      <c r="W65" s="49"/>
      <c r="X65" s="49"/>
      <c r="Y65" s="49"/>
      <c r="Z65" s="49"/>
      <c r="AA65" s="49"/>
      <c r="AB65" s="49"/>
      <c r="AC65" s="49"/>
      <c r="AD65" s="49"/>
      <c r="AE65" s="50"/>
    </row>
    <row r="66" spans="1:31">
      <c r="A66" s="133">
        <v>42064</v>
      </c>
      <c r="B66" s="48"/>
      <c r="C66" s="49"/>
      <c r="D66" s="534">
        <v>12168</v>
      </c>
      <c r="E66" s="49"/>
      <c r="F66" s="49"/>
      <c r="G66" s="49"/>
      <c r="H66" s="49"/>
      <c r="I66" s="49"/>
      <c r="J66" s="49"/>
      <c r="K66" s="49"/>
      <c r="L66" s="49"/>
      <c r="M66" s="49"/>
      <c r="N66" s="49"/>
      <c r="O66" s="49"/>
      <c r="P66" s="50"/>
      <c r="Q66" s="48"/>
      <c r="R66" s="49"/>
      <c r="S66" s="534">
        <v>73577</v>
      </c>
      <c r="T66" s="49"/>
      <c r="U66" s="49"/>
      <c r="V66" s="49"/>
      <c r="W66" s="49"/>
      <c r="X66" s="49"/>
      <c r="Y66" s="49"/>
      <c r="Z66" s="49"/>
      <c r="AA66" s="49"/>
      <c r="AB66" s="49"/>
      <c r="AC66" s="49"/>
      <c r="AD66" s="49"/>
      <c r="AE66" s="50"/>
    </row>
    <row r="67" spans="1:31">
      <c r="A67" s="133">
        <v>42036</v>
      </c>
      <c r="B67" s="48"/>
      <c r="C67" s="49"/>
      <c r="D67" s="534">
        <v>10191</v>
      </c>
      <c r="E67" s="49"/>
      <c r="F67" s="49"/>
      <c r="G67" s="49"/>
      <c r="H67" s="49"/>
      <c r="I67" s="49"/>
      <c r="J67" s="49"/>
      <c r="K67" s="49"/>
      <c r="L67" s="49"/>
      <c r="M67" s="49"/>
      <c r="N67" s="49"/>
      <c r="O67" s="49"/>
      <c r="P67" s="50"/>
      <c r="Q67" s="48"/>
      <c r="R67" s="49"/>
      <c r="S67" s="534">
        <v>78662</v>
      </c>
      <c r="T67" s="49"/>
      <c r="U67" s="49"/>
      <c r="V67" s="49"/>
      <c r="W67" s="49"/>
      <c r="X67" s="49"/>
      <c r="Y67" s="49"/>
      <c r="Z67" s="49"/>
      <c r="AA67" s="49"/>
      <c r="AB67" s="49"/>
      <c r="AC67" s="49"/>
      <c r="AD67" s="49"/>
      <c r="AE67" s="50"/>
    </row>
    <row r="68" spans="1:31">
      <c r="A68" s="133">
        <v>42005</v>
      </c>
      <c r="B68" s="48"/>
      <c r="C68" s="49"/>
      <c r="D68" s="534">
        <v>17761</v>
      </c>
      <c r="E68" s="49"/>
      <c r="F68" s="49"/>
      <c r="G68" s="49"/>
      <c r="H68" s="49"/>
      <c r="I68" s="49"/>
      <c r="J68" s="49"/>
      <c r="K68" s="49"/>
      <c r="L68" s="49"/>
      <c r="M68" s="49"/>
      <c r="N68" s="49"/>
      <c r="O68" s="49"/>
      <c r="P68" s="50"/>
      <c r="Q68" s="48"/>
      <c r="R68" s="49"/>
      <c r="S68" s="534">
        <v>96971</v>
      </c>
      <c r="T68" s="49"/>
      <c r="U68" s="49"/>
      <c r="V68" s="49"/>
      <c r="W68" s="49"/>
      <c r="X68" s="49"/>
      <c r="Y68" s="49"/>
      <c r="Z68" s="49"/>
      <c r="AA68" s="49"/>
      <c r="AB68" s="49"/>
      <c r="AC68" s="49"/>
      <c r="AD68" s="49"/>
      <c r="AE68" s="50"/>
    </row>
    <row r="69" spans="1:31">
      <c r="A69" s="133">
        <v>41974</v>
      </c>
      <c r="B69" s="48"/>
      <c r="C69" s="49"/>
      <c r="D69" s="534">
        <v>15511</v>
      </c>
      <c r="E69" s="49"/>
      <c r="F69" s="49"/>
      <c r="G69" s="49"/>
      <c r="H69" s="49"/>
      <c r="I69" s="49"/>
      <c r="J69" s="49"/>
      <c r="K69" s="49"/>
      <c r="L69" s="49"/>
      <c r="M69" s="49"/>
      <c r="N69" s="49"/>
      <c r="O69" s="49"/>
      <c r="P69" s="50"/>
      <c r="Q69" s="48"/>
      <c r="R69" s="49"/>
      <c r="S69" s="534">
        <v>82364</v>
      </c>
      <c r="T69" s="49"/>
      <c r="U69" s="49"/>
      <c r="V69" s="49"/>
      <c r="W69" s="49"/>
      <c r="X69" s="49"/>
      <c r="Y69" s="49"/>
      <c r="Z69" s="49"/>
      <c r="AA69" s="49"/>
      <c r="AB69" s="49"/>
      <c r="AC69" s="49"/>
      <c r="AD69" s="49"/>
      <c r="AE69" s="50"/>
    </row>
    <row r="70" spans="1:31">
      <c r="A70" s="133">
        <v>41944</v>
      </c>
      <c r="B70" s="48"/>
      <c r="C70" s="49"/>
      <c r="D70" s="534">
        <v>11153</v>
      </c>
      <c r="E70" s="49"/>
      <c r="F70" s="49"/>
      <c r="G70" s="49"/>
      <c r="H70" s="49"/>
      <c r="I70" s="49"/>
      <c r="J70" s="49"/>
      <c r="K70" s="49"/>
      <c r="L70" s="49"/>
      <c r="M70" s="49"/>
      <c r="N70" s="49"/>
      <c r="O70" s="49"/>
      <c r="P70" s="50"/>
      <c r="Q70" s="48"/>
      <c r="R70" s="49"/>
      <c r="S70" s="534">
        <v>46426</v>
      </c>
      <c r="T70" s="49"/>
      <c r="U70" s="49"/>
      <c r="V70" s="49"/>
      <c r="W70" s="49"/>
      <c r="X70" s="49"/>
      <c r="Y70" s="49"/>
      <c r="Z70" s="49"/>
      <c r="AA70" s="49"/>
      <c r="AB70" s="49"/>
      <c r="AC70" s="49"/>
      <c r="AD70" s="49"/>
      <c r="AE70" s="50"/>
    </row>
    <row r="71" spans="1:31">
      <c r="A71" s="133">
        <v>41913</v>
      </c>
      <c r="B71" s="48"/>
      <c r="C71" s="49"/>
      <c r="D71" s="534">
        <v>14459</v>
      </c>
      <c r="E71" s="49"/>
      <c r="F71" s="49"/>
      <c r="G71" s="49"/>
      <c r="H71" s="49"/>
      <c r="I71" s="49"/>
      <c r="J71" s="49"/>
      <c r="K71" s="49"/>
      <c r="L71" s="49"/>
      <c r="M71" s="49"/>
      <c r="N71" s="49"/>
      <c r="O71" s="49"/>
      <c r="P71" s="50"/>
      <c r="Q71" s="48"/>
      <c r="R71" s="49"/>
      <c r="S71" s="534">
        <v>100378</v>
      </c>
      <c r="T71" s="49"/>
      <c r="U71" s="49"/>
      <c r="V71" s="49"/>
      <c r="W71" s="49"/>
      <c r="X71" s="49"/>
      <c r="Y71" s="49"/>
      <c r="Z71" s="49"/>
      <c r="AA71" s="49"/>
      <c r="AB71" s="49"/>
      <c r="AC71" s="49"/>
      <c r="AD71" s="49"/>
      <c r="AE71" s="50"/>
    </row>
    <row r="72" spans="1:31">
      <c r="A72" s="133">
        <v>41883</v>
      </c>
      <c r="B72" s="48"/>
      <c r="C72" s="49"/>
      <c r="D72" s="534">
        <v>22297</v>
      </c>
      <c r="E72" s="49"/>
      <c r="F72" s="49"/>
      <c r="G72" s="49"/>
      <c r="H72" s="49"/>
      <c r="I72" s="49"/>
      <c r="J72" s="49"/>
      <c r="K72" s="49"/>
      <c r="L72" s="49"/>
      <c r="M72" s="49"/>
      <c r="N72" s="49"/>
      <c r="O72" s="49"/>
      <c r="P72" s="50"/>
      <c r="Q72" s="48"/>
      <c r="R72" s="49"/>
      <c r="S72" s="534">
        <v>100856</v>
      </c>
      <c r="T72" s="49"/>
      <c r="U72" s="49"/>
      <c r="V72" s="49"/>
      <c r="W72" s="49"/>
      <c r="X72" s="49"/>
      <c r="Y72" s="49"/>
      <c r="Z72" s="49"/>
      <c r="AA72" s="49"/>
      <c r="AB72" s="49"/>
      <c r="AC72" s="49"/>
      <c r="AD72" s="49"/>
      <c r="AE72" s="50"/>
    </row>
    <row r="73" spans="1:31">
      <c r="A73" s="133">
        <v>41852</v>
      </c>
      <c r="B73" s="48"/>
      <c r="C73" s="49"/>
      <c r="D73" s="534">
        <v>14256</v>
      </c>
      <c r="E73" s="49"/>
      <c r="F73" s="49"/>
      <c r="G73" s="49"/>
      <c r="H73" s="49"/>
      <c r="I73" s="49"/>
      <c r="J73" s="49"/>
      <c r="K73" s="49"/>
      <c r="L73" s="49"/>
      <c r="M73" s="49"/>
      <c r="N73" s="49"/>
      <c r="O73" s="49"/>
      <c r="P73" s="50"/>
      <c r="Q73" s="48"/>
      <c r="R73" s="49"/>
      <c r="S73" s="534">
        <v>85242</v>
      </c>
      <c r="T73" s="49"/>
      <c r="U73" s="49"/>
      <c r="V73" s="49"/>
      <c r="W73" s="49"/>
      <c r="X73" s="49"/>
      <c r="Y73" s="49"/>
      <c r="Z73" s="49"/>
      <c r="AA73" s="49"/>
      <c r="AB73" s="49"/>
      <c r="AC73" s="49"/>
      <c r="AD73" s="49"/>
      <c r="AE73" s="50"/>
    </row>
    <row r="74" spans="1:31">
      <c r="A74" s="133">
        <v>41821</v>
      </c>
      <c r="B74" s="48"/>
      <c r="C74" s="49"/>
      <c r="D74" s="534">
        <v>18262</v>
      </c>
      <c r="E74" s="49"/>
      <c r="F74" s="49"/>
      <c r="G74" s="49"/>
      <c r="H74" s="49"/>
      <c r="I74" s="49"/>
      <c r="J74" s="49"/>
      <c r="K74" s="49"/>
      <c r="L74" s="49"/>
      <c r="M74" s="49"/>
      <c r="N74" s="49"/>
      <c r="O74" s="49"/>
      <c r="P74" s="50"/>
      <c r="Q74" s="48"/>
      <c r="R74" s="49"/>
      <c r="S74" s="534">
        <v>63779</v>
      </c>
      <c r="T74" s="49"/>
      <c r="U74" s="49"/>
      <c r="V74" s="49"/>
      <c r="W74" s="49"/>
      <c r="X74" s="49"/>
      <c r="Y74" s="49"/>
      <c r="Z74" s="49"/>
      <c r="AA74" s="49"/>
      <c r="AB74" s="49"/>
      <c r="AC74" s="49"/>
      <c r="AD74" s="49"/>
      <c r="AE74" s="50"/>
    </row>
    <row r="75" spans="1:31">
      <c r="A75" s="133">
        <v>41791</v>
      </c>
      <c r="B75" s="48"/>
      <c r="C75" s="49"/>
      <c r="D75" s="534">
        <v>11175</v>
      </c>
      <c r="E75" s="49"/>
      <c r="F75" s="49"/>
      <c r="G75" s="49"/>
      <c r="H75" s="49"/>
      <c r="I75" s="49"/>
      <c r="J75" s="49"/>
      <c r="K75" s="49"/>
      <c r="L75" s="49"/>
      <c r="M75" s="49"/>
      <c r="N75" s="49"/>
      <c r="O75" s="49"/>
      <c r="P75" s="50"/>
      <c r="Q75" s="48"/>
      <c r="R75" s="49"/>
      <c r="S75" s="534">
        <v>47901</v>
      </c>
      <c r="T75" s="49"/>
      <c r="U75" s="49"/>
      <c r="V75" s="49"/>
      <c r="W75" s="49"/>
      <c r="X75" s="49"/>
      <c r="Y75" s="49"/>
      <c r="Z75" s="49"/>
      <c r="AA75" s="49"/>
      <c r="AB75" s="49"/>
      <c r="AC75" s="49"/>
      <c r="AD75" s="49"/>
      <c r="AE75" s="50"/>
    </row>
    <row r="76" spans="1:31">
      <c r="A76" s="133">
        <v>41760</v>
      </c>
      <c r="B76" s="48"/>
      <c r="C76" s="49"/>
      <c r="D76" s="534">
        <v>14213</v>
      </c>
      <c r="E76" s="49"/>
      <c r="F76" s="49"/>
      <c r="G76" s="49"/>
      <c r="H76" s="49"/>
      <c r="I76" s="49"/>
      <c r="J76" s="49"/>
      <c r="K76" s="49"/>
      <c r="L76" s="49"/>
      <c r="M76" s="49"/>
      <c r="N76" s="49"/>
      <c r="O76" s="49"/>
      <c r="P76" s="50"/>
      <c r="Q76" s="48"/>
      <c r="R76" s="49"/>
      <c r="S76" s="534">
        <v>51973</v>
      </c>
      <c r="T76" s="49"/>
      <c r="U76" s="49"/>
      <c r="V76" s="49"/>
      <c r="W76" s="49"/>
      <c r="X76" s="49"/>
      <c r="Y76" s="49"/>
      <c r="Z76" s="49"/>
      <c r="AA76" s="49"/>
      <c r="AB76" s="49"/>
      <c r="AC76" s="49"/>
      <c r="AD76" s="49"/>
      <c r="AE76" s="50"/>
    </row>
    <row r="77" spans="1:31">
      <c r="A77" s="133">
        <v>41730</v>
      </c>
      <c r="B77" s="48"/>
      <c r="C77" s="49"/>
      <c r="D77" s="534">
        <v>17547</v>
      </c>
      <c r="E77" s="49"/>
      <c r="F77" s="49"/>
      <c r="G77" s="49"/>
      <c r="H77" s="49"/>
      <c r="I77" s="49"/>
      <c r="J77" s="49"/>
      <c r="K77" s="49"/>
      <c r="L77" s="49"/>
      <c r="M77" s="49"/>
      <c r="N77" s="49"/>
      <c r="O77" s="49"/>
      <c r="P77" s="50"/>
      <c r="Q77" s="48"/>
      <c r="R77" s="49"/>
      <c r="S77" s="534">
        <v>65695</v>
      </c>
      <c r="T77" s="49"/>
      <c r="U77" s="49"/>
      <c r="V77" s="49"/>
      <c r="W77" s="49"/>
      <c r="X77" s="49"/>
      <c r="Y77" s="49"/>
      <c r="Z77" s="49"/>
      <c r="AA77" s="49"/>
      <c r="AB77" s="49"/>
      <c r="AC77" s="49"/>
      <c r="AD77" s="49"/>
      <c r="AE77" s="50"/>
    </row>
    <row r="78" spans="1:31">
      <c r="A78" s="133">
        <v>41699</v>
      </c>
      <c r="B78" s="48"/>
      <c r="C78" s="49"/>
      <c r="D78" s="534">
        <v>12510</v>
      </c>
      <c r="E78" s="49"/>
      <c r="F78" s="49"/>
      <c r="G78" s="49"/>
      <c r="H78" s="49"/>
      <c r="I78" s="49"/>
      <c r="J78" s="49"/>
      <c r="K78" s="49"/>
      <c r="L78" s="49"/>
      <c r="M78" s="49"/>
      <c r="N78" s="49"/>
      <c r="O78" s="49"/>
      <c r="P78" s="50"/>
      <c r="Q78" s="48"/>
      <c r="R78" s="49"/>
      <c r="S78" s="534">
        <v>51913</v>
      </c>
      <c r="T78" s="49"/>
      <c r="U78" s="49"/>
      <c r="V78" s="49"/>
      <c r="W78" s="49"/>
      <c r="X78" s="49"/>
      <c r="Y78" s="49"/>
      <c r="Z78" s="49"/>
      <c r="AA78" s="49"/>
      <c r="AB78" s="49"/>
      <c r="AC78" s="49"/>
      <c r="AD78" s="49"/>
      <c r="AE78" s="50"/>
    </row>
    <row r="79" spans="1:31">
      <c r="A79" s="133">
        <v>41671</v>
      </c>
      <c r="B79" s="48"/>
      <c r="C79" s="49"/>
      <c r="D79" s="534">
        <v>12786</v>
      </c>
      <c r="E79" s="49"/>
      <c r="F79" s="49"/>
      <c r="G79" s="49"/>
      <c r="H79" s="49"/>
      <c r="I79" s="49"/>
      <c r="J79" s="49"/>
      <c r="K79" s="49"/>
      <c r="L79" s="49"/>
      <c r="M79" s="49"/>
      <c r="N79" s="49"/>
      <c r="O79" s="49"/>
      <c r="P79" s="50"/>
      <c r="Q79" s="48"/>
      <c r="R79" s="49"/>
      <c r="S79" s="534">
        <v>49383</v>
      </c>
      <c r="T79" s="49"/>
      <c r="U79" s="49"/>
      <c r="V79" s="49"/>
      <c r="W79" s="49"/>
      <c r="X79" s="49"/>
      <c r="Y79" s="49"/>
      <c r="Z79" s="49"/>
      <c r="AA79" s="49"/>
      <c r="AB79" s="49"/>
      <c r="AC79" s="49"/>
      <c r="AD79" s="49"/>
      <c r="AE79" s="50"/>
    </row>
    <row r="80" spans="1:31">
      <c r="A80" s="133">
        <v>41640</v>
      </c>
      <c r="B80" s="48"/>
      <c r="C80" s="49"/>
      <c r="D80" s="534">
        <v>13120</v>
      </c>
      <c r="E80" s="49"/>
      <c r="F80" s="49"/>
      <c r="G80" s="49"/>
      <c r="H80" s="49"/>
      <c r="I80" s="49"/>
      <c r="J80" s="49"/>
      <c r="K80" s="49"/>
      <c r="L80" s="49"/>
      <c r="M80" s="49"/>
      <c r="N80" s="49"/>
      <c r="O80" s="49"/>
      <c r="P80" s="50"/>
      <c r="Q80" s="48"/>
      <c r="R80" s="49"/>
      <c r="S80" s="534">
        <v>73802</v>
      </c>
      <c r="T80" s="49"/>
      <c r="U80" s="49"/>
      <c r="V80" s="49"/>
      <c r="W80" s="49"/>
      <c r="X80" s="49"/>
      <c r="Y80" s="49"/>
      <c r="Z80" s="49"/>
      <c r="AA80" s="49"/>
      <c r="AB80" s="49"/>
      <c r="AC80" s="49"/>
      <c r="AD80" s="49"/>
      <c r="AE80" s="50"/>
    </row>
    <row r="81" spans="1:31">
      <c r="A81" s="133">
        <v>41609</v>
      </c>
      <c r="B81" s="48"/>
      <c r="C81" s="49"/>
      <c r="D81" s="534">
        <v>7006</v>
      </c>
      <c r="E81" s="49"/>
      <c r="F81" s="49"/>
      <c r="G81" s="49"/>
      <c r="H81" s="49"/>
      <c r="I81" s="49"/>
      <c r="J81" s="49"/>
      <c r="K81" s="49"/>
      <c r="L81" s="49"/>
      <c r="M81" s="49"/>
      <c r="N81" s="49"/>
      <c r="O81" s="49"/>
      <c r="P81" s="50"/>
      <c r="Q81" s="48"/>
      <c r="R81" s="49"/>
      <c r="S81" s="534">
        <v>41657</v>
      </c>
      <c r="T81" s="49"/>
      <c r="U81" s="49"/>
      <c r="V81" s="49"/>
      <c r="W81" s="49"/>
      <c r="X81" s="49"/>
      <c r="Y81" s="49"/>
      <c r="Z81" s="49"/>
      <c r="AA81" s="49"/>
      <c r="AB81" s="49"/>
      <c r="AC81" s="49"/>
      <c r="AD81" s="49"/>
      <c r="AE81" s="50"/>
    </row>
    <row r="82" spans="1:31">
      <c r="A82" s="133">
        <v>41579</v>
      </c>
      <c r="B82" s="48"/>
      <c r="C82" s="49"/>
      <c r="D82" s="534">
        <v>6180</v>
      </c>
      <c r="E82" s="49"/>
      <c r="F82" s="49"/>
      <c r="G82" s="49"/>
      <c r="H82" s="49"/>
      <c r="I82" s="49"/>
      <c r="J82" s="49"/>
      <c r="K82" s="49"/>
      <c r="L82" s="49"/>
      <c r="M82" s="49"/>
      <c r="N82" s="49"/>
      <c r="O82" s="49"/>
      <c r="P82" s="50"/>
      <c r="Q82" s="48"/>
      <c r="R82" s="49"/>
      <c r="S82" s="534">
        <v>34320</v>
      </c>
      <c r="T82" s="49"/>
      <c r="U82" s="49"/>
      <c r="V82" s="49"/>
      <c r="W82" s="49"/>
      <c r="X82" s="49"/>
      <c r="Y82" s="49"/>
      <c r="Z82" s="49"/>
      <c r="AA82" s="49"/>
      <c r="AB82" s="49"/>
      <c r="AC82" s="49"/>
      <c r="AD82" s="49"/>
      <c r="AE82" s="50"/>
    </row>
    <row r="83" spans="1:31">
      <c r="A83" s="133">
        <v>41548</v>
      </c>
      <c r="B83" s="48"/>
      <c r="C83" s="49"/>
      <c r="D83" s="534">
        <v>8227</v>
      </c>
      <c r="E83" s="49"/>
      <c r="F83" s="49"/>
      <c r="G83" s="49"/>
      <c r="H83" s="49"/>
      <c r="I83" s="49"/>
      <c r="J83" s="49"/>
      <c r="K83" s="49"/>
      <c r="L83" s="49"/>
      <c r="M83" s="49"/>
      <c r="N83" s="49"/>
      <c r="O83" s="49"/>
      <c r="P83" s="50"/>
      <c r="Q83" s="48"/>
      <c r="R83" s="49"/>
      <c r="S83" s="534">
        <v>40677</v>
      </c>
      <c r="T83" s="49"/>
      <c r="U83" s="49"/>
      <c r="V83" s="49"/>
      <c r="W83" s="49"/>
      <c r="X83" s="49"/>
      <c r="Y83" s="49"/>
      <c r="Z83" s="49"/>
      <c r="AA83" s="49"/>
      <c r="AB83" s="49"/>
      <c r="AC83" s="49"/>
      <c r="AD83" s="49"/>
      <c r="AE83" s="50"/>
    </row>
    <row r="84" spans="1:31">
      <c r="A84" s="133">
        <v>41518</v>
      </c>
      <c r="B84" s="48"/>
      <c r="C84" s="49"/>
      <c r="D84" s="534">
        <v>7038</v>
      </c>
      <c r="E84" s="49"/>
      <c r="F84" s="49"/>
      <c r="G84" s="49"/>
      <c r="H84" s="49"/>
      <c r="I84" s="49"/>
      <c r="J84" s="49"/>
      <c r="K84" s="49"/>
      <c r="L84" s="49"/>
      <c r="M84" s="49"/>
      <c r="N84" s="49"/>
      <c r="O84" s="49"/>
      <c r="P84" s="50"/>
      <c r="Q84" s="48"/>
      <c r="R84" s="49"/>
      <c r="S84" s="534">
        <v>46233</v>
      </c>
      <c r="T84" s="49"/>
      <c r="U84" s="49"/>
      <c r="V84" s="49"/>
      <c r="W84" s="49"/>
      <c r="X84" s="49"/>
      <c r="Y84" s="49"/>
      <c r="Z84" s="49"/>
      <c r="AA84" s="49"/>
      <c r="AB84" s="49"/>
      <c r="AC84" s="49"/>
      <c r="AD84" s="49"/>
      <c r="AE84" s="50"/>
    </row>
    <row r="85" spans="1:31">
      <c r="A85" s="133">
        <v>41487</v>
      </c>
      <c r="B85" s="48"/>
      <c r="C85" s="49"/>
      <c r="D85" s="534">
        <v>7231</v>
      </c>
      <c r="E85" s="49"/>
      <c r="F85" s="49"/>
      <c r="G85" s="49"/>
      <c r="H85" s="49"/>
      <c r="I85" s="49"/>
      <c r="J85" s="49"/>
      <c r="K85" s="49"/>
      <c r="L85" s="49"/>
      <c r="M85" s="49"/>
      <c r="N85" s="49"/>
      <c r="O85" s="49"/>
      <c r="P85" s="50"/>
      <c r="Q85" s="48"/>
      <c r="R85" s="49"/>
      <c r="S85" s="534">
        <v>44129</v>
      </c>
      <c r="T85" s="49"/>
      <c r="U85" s="49"/>
      <c r="V85" s="49"/>
      <c r="W85" s="49"/>
      <c r="X85" s="49"/>
      <c r="Y85" s="49"/>
      <c r="Z85" s="49"/>
      <c r="AA85" s="49"/>
      <c r="AB85" s="49"/>
      <c r="AC85" s="49"/>
      <c r="AD85" s="49"/>
      <c r="AE85" s="50"/>
    </row>
    <row r="86" spans="1:31">
      <c r="A86" s="133">
        <v>41456</v>
      </c>
      <c r="B86" s="48"/>
      <c r="C86" s="49"/>
      <c r="D86" s="534">
        <v>13617</v>
      </c>
      <c r="E86" s="49"/>
      <c r="F86" s="49"/>
      <c r="G86" s="49"/>
      <c r="H86" s="49"/>
      <c r="I86" s="49"/>
      <c r="J86" s="49"/>
      <c r="K86" s="49"/>
      <c r="L86" s="49"/>
      <c r="M86" s="49"/>
      <c r="N86" s="49"/>
      <c r="O86" s="49"/>
      <c r="P86" s="50"/>
      <c r="Q86" s="48"/>
      <c r="R86" s="49"/>
      <c r="S86" s="534">
        <v>88230</v>
      </c>
      <c r="T86" s="49"/>
      <c r="U86" s="49"/>
      <c r="V86" s="49"/>
      <c r="W86" s="49"/>
      <c r="X86" s="49"/>
      <c r="Y86" s="49"/>
      <c r="Z86" s="49"/>
      <c r="AA86" s="49"/>
      <c r="AB86" s="49"/>
      <c r="AC86" s="49"/>
      <c r="AD86" s="49"/>
      <c r="AE86" s="50"/>
    </row>
    <row r="87" spans="1:31">
      <c r="A87" s="133">
        <v>41426</v>
      </c>
      <c r="B87" s="48"/>
      <c r="C87" s="49"/>
      <c r="D87" s="534">
        <v>8397</v>
      </c>
      <c r="E87" s="49"/>
      <c r="F87" s="49"/>
      <c r="G87" s="49"/>
      <c r="H87" s="49"/>
      <c r="I87" s="49"/>
      <c r="J87" s="49"/>
      <c r="K87" s="49"/>
      <c r="L87" s="49"/>
      <c r="M87" s="49"/>
      <c r="N87" s="49"/>
      <c r="O87" s="49"/>
      <c r="P87" s="50"/>
      <c r="Q87" s="48"/>
      <c r="R87" s="49"/>
      <c r="S87" s="534">
        <v>49331</v>
      </c>
      <c r="T87" s="49"/>
      <c r="U87" s="49"/>
      <c r="V87" s="49"/>
      <c r="W87" s="49"/>
      <c r="X87" s="49"/>
      <c r="Y87" s="49"/>
      <c r="Z87" s="49"/>
      <c r="AA87" s="49"/>
      <c r="AB87" s="49"/>
      <c r="AC87" s="49"/>
      <c r="AD87" s="49"/>
      <c r="AE87" s="50"/>
    </row>
    <row r="88" spans="1:31">
      <c r="A88" s="133">
        <v>41395</v>
      </c>
      <c r="B88" s="48"/>
      <c r="C88" s="49"/>
      <c r="D88" s="534">
        <v>7923</v>
      </c>
      <c r="E88" s="49"/>
      <c r="F88" s="49"/>
      <c r="G88" s="49"/>
      <c r="H88" s="49"/>
      <c r="I88" s="49"/>
      <c r="J88" s="49"/>
      <c r="K88" s="49"/>
      <c r="L88" s="49"/>
      <c r="M88" s="49"/>
      <c r="N88" s="49"/>
      <c r="O88" s="49"/>
      <c r="P88" s="50"/>
      <c r="Q88" s="48"/>
      <c r="R88" s="49"/>
      <c r="S88" s="534">
        <v>58312</v>
      </c>
      <c r="T88" s="49"/>
      <c r="U88" s="49"/>
      <c r="V88" s="49"/>
      <c r="W88" s="49"/>
      <c r="X88" s="49"/>
      <c r="Y88" s="49"/>
      <c r="Z88" s="49"/>
      <c r="AA88" s="49"/>
      <c r="AB88" s="49"/>
      <c r="AC88" s="49"/>
      <c r="AD88" s="49"/>
      <c r="AE88" s="50"/>
    </row>
    <row r="89" spans="1:31">
      <c r="A89" s="133">
        <v>41365</v>
      </c>
      <c r="B89" s="48"/>
      <c r="C89" s="49"/>
      <c r="D89" s="534">
        <v>8139</v>
      </c>
      <c r="E89" s="49"/>
      <c r="F89" s="49"/>
      <c r="G89" s="49"/>
      <c r="H89" s="49"/>
      <c r="I89" s="49"/>
      <c r="J89" s="49"/>
      <c r="K89" s="49"/>
      <c r="L89" s="49"/>
      <c r="M89" s="49"/>
      <c r="N89" s="49"/>
      <c r="O89" s="49"/>
      <c r="P89" s="50"/>
      <c r="Q89" s="48"/>
      <c r="R89" s="49"/>
      <c r="S89" s="534">
        <v>64851</v>
      </c>
      <c r="T89" s="49"/>
      <c r="U89" s="49"/>
      <c r="V89" s="49"/>
      <c r="W89" s="49"/>
      <c r="X89" s="49"/>
      <c r="Y89" s="49"/>
      <c r="Z89" s="49"/>
      <c r="AA89" s="49"/>
      <c r="AB89" s="49"/>
      <c r="AC89" s="49"/>
      <c r="AD89" s="49"/>
      <c r="AE89" s="50"/>
    </row>
    <row r="90" spans="1:31">
      <c r="A90" s="133">
        <v>41334</v>
      </c>
      <c r="B90" s="48"/>
      <c r="C90" s="49"/>
      <c r="D90" s="534">
        <v>7347</v>
      </c>
      <c r="E90" s="49"/>
      <c r="F90" s="49"/>
      <c r="G90" s="49"/>
      <c r="H90" s="49"/>
      <c r="I90" s="49"/>
      <c r="J90" s="49"/>
      <c r="K90" s="49"/>
      <c r="L90" s="49"/>
      <c r="M90" s="49"/>
      <c r="N90" s="49"/>
      <c r="O90" s="49"/>
      <c r="P90" s="50"/>
      <c r="Q90" s="48"/>
      <c r="R90" s="49"/>
      <c r="S90" s="534">
        <v>56814</v>
      </c>
      <c r="T90" s="49"/>
      <c r="U90" s="49"/>
      <c r="V90" s="49"/>
      <c r="W90" s="49"/>
      <c r="X90" s="49"/>
      <c r="Y90" s="49"/>
      <c r="Z90" s="49"/>
      <c r="AA90" s="49"/>
      <c r="AB90" s="49"/>
      <c r="AC90" s="49"/>
      <c r="AD90" s="49"/>
      <c r="AE90" s="50"/>
    </row>
    <row r="91" spans="1:31">
      <c r="A91" s="133">
        <v>41306</v>
      </c>
      <c r="B91" s="48"/>
      <c r="C91" s="49"/>
      <c r="D91" s="534">
        <v>7461</v>
      </c>
      <c r="E91" s="49"/>
      <c r="F91" s="49"/>
      <c r="G91" s="49"/>
      <c r="H91" s="49"/>
      <c r="I91" s="49"/>
      <c r="J91" s="49"/>
      <c r="K91" s="49"/>
      <c r="L91" s="49"/>
      <c r="M91" s="49"/>
      <c r="N91" s="49"/>
      <c r="O91" s="49"/>
      <c r="P91" s="50"/>
      <c r="Q91" s="48"/>
      <c r="R91" s="49"/>
      <c r="S91" s="534">
        <v>48770</v>
      </c>
      <c r="T91" s="49"/>
      <c r="U91" s="49"/>
      <c r="V91" s="49"/>
      <c r="W91" s="49"/>
      <c r="X91" s="49"/>
      <c r="Y91" s="49"/>
      <c r="Z91" s="49"/>
      <c r="AA91" s="49"/>
      <c r="AB91" s="49"/>
      <c r="AC91" s="49"/>
      <c r="AD91" s="49"/>
      <c r="AE91" s="50"/>
    </row>
    <row r="92" spans="1:31">
      <c r="A92" s="133">
        <v>41275</v>
      </c>
      <c r="B92" s="48"/>
      <c r="C92" s="49"/>
      <c r="D92" s="534">
        <v>11330</v>
      </c>
      <c r="E92" s="49"/>
      <c r="F92" s="49"/>
      <c r="G92" s="49"/>
      <c r="H92" s="49"/>
      <c r="I92" s="49"/>
      <c r="J92" s="49"/>
      <c r="K92" s="49"/>
      <c r="L92" s="49"/>
      <c r="M92" s="49"/>
      <c r="N92" s="49"/>
      <c r="O92" s="49"/>
      <c r="P92" s="50"/>
      <c r="Q92" s="48"/>
      <c r="R92" s="49"/>
      <c r="S92" s="534">
        <v>71249</v>
      </c>
      <c r="T92" s="49"/>
      <c r="U92" s="49"/>
      <c r="V92" s="49"/>
      <c r="W92" s="49"/>
      <c r="X92" s="49"/>
      <c r="Y92" s="49"/>
      <c r="Z92" s="49"/>
      <c r="AA92" s="49"/>
      <c r="AB92" s="49"/>
      <c r="AC92" s="49"/>
      <c r="AD92" s="49"/>
      <c r="AE92" s="50"/>
    </row>
    <row r="93" spans="1:31">
      <c r="A93" s="133">
        <v>41244</v>
      </c>
      <c r="B93" s="48"/>
      <c r="C93" s="49"/>
      <c r="D93" s="534">
        <v>11033</v>
      </c>
      <c r="E93" s="49"/>
      <c r="F93" s="49"/>
      <c r="G93" s="49"/>
      <c r="H93" s="49"/>
      <c r="I93" s="49"/>
      <c r="J93" s="49"/>
      <c r="K93" s="49"/>
      <c r="L93" s="49"/>
      <c r="M93" s="49"/>
      <c r="N93" s="49"/>
      <c r="O93" s="49"/>
      <c r="P93" s="50"/>
      <c r="Q93" s="48"/>
      <c r="R93" s="49"/>
      <c r="S93" s="534">
        <v>64405</v>
      </c>
      <c r="T93" s="49"/>
      <c r="U93" s="49"/>
      <c r="V93" s="49"/>
      <c r="W93" s="49"/>
      <c r="X93" s="49"/>
      <c r="Y93" s="49"/>
      <c r="Z93" s="49"/>
      <c r="AA93" s="49"/>
      <c r="AB93" s="49"/>
      <c r="AC93" s="49"/>
      <c r="AD93" s="49"/>
      <c r="AE93" s="50"/>
    </row>
    <row r="94" spans="1:31">
      <c r="A94" s="133">
        <v>41214</v>
      </c>
      <c r="B94" s="48"/>
      <c r="C94" s="49"/>
      <c r="D94" s="534">
        <v>12175</v>
      </c>
      <c r="E94" s="49"/>
      <c r="F94" s="49"/>
      <c r="G94" s="49"/>
      <c r="H94" s="49"/>
      <c r="I94" s="49"/>
      <c r="J94" s="49"/>
      <c r="K94" s="49"/>
      <c r="L94" s="49"/>
      <c r="M94" s="49"/>
      <c r="N94" s="49"/>
      <c r="O94" s="49"/>
      <c r="P94" s="50"/>
      <c r="Q94" s="48"/>
      <c r="R94" s="49"/>
      <c r="S94" s="534">
        <v>68899</v>
      </c>
      <c r="T94" s="49"/>
      <c r="U94" s="49"/>
      <c r="V94" s="49"/>
      <c r="W94" s="49"/>
      <c r="X94" s="49"/>
      <c r="Y94" s="49"/>
      <c r="Z94" s="49"/>
      <c r="AA94" s="49"/>
      <c r="AB94" s="49"/>
      <c r="AC94" s="49"/>
      <c r="AD94" s="49"/>
      <c r="AE94" s="50"/>
    </row>
    <row r="95" spans="1:31">
      <c r="A95" s="133">
        <v>41183</v>
      </c>
      <c r="B95" s="48"/>
      <c r="C95" s="49"/>
      <c r="D95" s="534">
        <v>12424</v>
      </c>
      <c r="E95" s="49"/>
      <c r="F95" s="49"/>
      <c r="G95" s="49"/>
      <c r="H95" s="49"/>
      <c r="I95" s="49"/>
      <c r="J95" s="49"/>
      <c r="K95" s="49"/>
      <c r="L95" s="49"/>
      <c r="M95" s="49"/>
      <c r="N95" s="49"/>
      <c r="O95" s="49"/>
      <c r="P95" s="50"/>
      <c r="Q95" s="48"/>
      <c r="R95" s="49"/>
      <c r="S95" s="534">
        <v>60047</v>
      </c>
      <c r="T95" s="49"/>
      <c r="U95" s="49"/>
      <c r="V95" s="49"/>
      <c r="W95" s="49"/>
      <c r="X95" s="49"/>
      <c r="Y95" s="49"/>
      <c r="Z95" s="49"/>
      <c r="AA95" s="49"/>
      <c r="AB95" s="49"/>
      <c r="AC95" s="49"/>
      <c r="AD95" s="49"/>
      <c r="AE95" s="50"/>
    </row>
    <row r="96" spans="1:31">
      <c r="A96" s="133">
        <v>41153</v>
      </c>
      <c r="B96" s="48"/>
      <c r="C96" s="49"/>
      <c r="D96" s="534">
        <v>12030</v>
      </c>
      <c r="E96" s="49"/>
      <c r="F96" s="49"/>
      <c r="G96" s="49"/>
      <c r="H96" s="49"/>
      <c r="I96" s="49"/>
      <c r="J96" s="49"/>
      <c r="K96" s="49"/>
      <c r="L96" s="49"/>
      <c r="M96" s="49"/>
      <c r="N96" s="49"/>
      <c r="O96" s="49"/>
      <c r="P96" s="50"/>
      <c r="Q96" s="48"/>
      <c r="R96" s="49"/>
      <c r="S96" s="534">
        <v>55466</v>
      </c>
      <c r="T96" s="49"/>
      <c r="U96" s="49"/>
      <c r="V96" s="49"/>
      <c r="W96" s="49"/>
      <c r="X96" s="49"/>
      <c r="Y96" s="49"/>
      <c r="Z96" s="49"/>
      <c r="AA96" s="49"/>
      <c r="AB96" s="49"/>
      <c r="AC96" s="49"/>
      <c r="AD96" s="49"/>
      <c r="AE96" s="50"/>
    </row>
    <row r="97" spans="1:31">
      <c r="A97" s="133">
        <v>41122</v>
      </c>
      <c r="B97" s="48"/>
      <c r="C97" s="49"/>
      <c r="D97" s="534">
        <v>11027</v>
      </c>
      <c r="E97" s="49"/>
      <c r="F97" s="49"/>
      <c r="G97" s="49"/>
      <c r="H97" s="49"/>
      <c r="I97" s="49"/>
      <c r="J97" s="49"/>
      <c r="K97" s="49"/>
      <c r="L97" s="49"/>
      <c r="M97" s="49"/>
      <c r="N97" s="49"/>
      <c r="O97" s="49"/>
      <c r="P97" s="50"/>
      <c r="Q97" s="48"/>
      <c r="R97" s="49"/>
      <c r="S97" s="534">
        <v>41893</v>
      </c>
      <c r="T97" s="49"/>
      <c r="U97" s="49"/>
      <c r="V97" s="49"/>
      <c r="W97" s="49"/>
      <c r="X97" s="49"/>
      <c r="Y97" s="49"/>
      <c r="Z97" s="49"/>
      <c r="AA97" s="49"/>
      <c r="AB97" s="49"/>
      <c r="AC97" s="49"/>
      <c r="AD97" s="49"/>
      <c r="AE97" s="50"/>
    </row>
    <row r="98" spans="1:31">
      <c r="A98" s="133">
        <v>41091</v>
      </c>
      <c r="B98" s="48"/>
      <c r="C98" s="49"/>
      <c r="D98" s="534">
        <v>10161</v>
      </c>
      <c r="E98" s="49"/>
      <c r="F98" s="49"/>
      <c r="G98" s="49"/>
      <c r="H98" s="49"/>
      <c r="I98" s="49"/>
      <c r="J98" s="49"/>
      <c r="K98" s="49"/>
      <c r="L98" s="49"/>
      <c r="M98" s="49"/>
      <c r="N98" s="49"/>
      <c r="O98" s="49"/>
      <c r="P98" s="50"/>
      <c r="Q98" s="48"/>
      <c r="R98" s="49"/>
      <c r="S98" s="534">
        <v>42484</v>
      </c>
      <c r="T98" s="49"/>
      <c r="U98" s="49"/>
      <c r="V98" s="49"/>
      <c r="W98" s="49"/>
      <c r="X98" s="49"/>
      <c r="Y98" s="49"/>
      <c r="Z98" s="49"/>
      <c r="AA98" s="49"/>
      <c r="AB98" s="49"/>
      <c r="AC98" s="49"/>
      <c r="AD98" s="49"/>
      <c r="AE98" s="50"/>
    </row>
    <row r="99" spans="1:31">
      <c r="A99" s="133">
        <v>41061</v>
      </c>
      <c r="B99" s="48"/>
      <c r="C99" s="49"/>
      <c r="D99" s="534">
        <v>5325</v>
      </c>
      <c r="E99" s="49"/>
      <c r="F99" s="49"/>
      <c r="G99" s="49"/>
      <c r="H99" s="49"/>
      <c r="I99" s="49"/>
      <c r="J99" s="49"/>
      <c r="K99" s="49"/>
      <c r="L99" s="49"/>
      <c r="M99" s="49"/>
      <c r="N99" s="49"/>
      <c r="O99" s="49"/>
      <c r="P99" s="50"/>
      <c r="Q99" s="48"/>
      <c r="R99" s="49"/>
      <c r="S99" s="534">
        <v>37265</v>
      </c>
      <c r="T99" s="49"/>
      <c r="U99" s="49"/>
      <c r="V99" s="49"/>
      <c r="W99" s="49"/>
      <c r="X99" s="49"/>
      <c r="Y99" s="49"/>
      <c r="Z99" s="49"/>
      <c r="AA99" s="49"/>
      <c r="AB99" s="49"/>
      <c r="AC99" s="49"/>
      <c r="AD99" s="49"/>
      <c r="AE99" s="50"/>
    </row>
    <row r="100" spans="1:31">
      <c r="A100" s="133">
        <v>41030</v>
      </c>
      <c r="B100" s="48"/>
      <c r="C100" s="49"/>
      <c r="D100" s="534">
        <v>3531</v>
      </c>
      <c r="E100" s="49"/>
      <c r="F100" s="49"/>
      <c r="G100" s="49"/>
      <c r="H100" s="49"/>
      <c r="I100" s="49"/>
      <c r="J100" s="49"/>
      <c r="K100" s="49"/>
      <c r="L100" s="49"/>
      <c r="M100" s="49"/>
      <c r="N100" s="49"/>
      <c r="O100" s="49"/>
      <c r="P100" s="50"/>
      <c r="Q100" s="48"/>
      <c r="R100" s="49"/>
      <c r="S100" s="534">
        <v>36776</v>
      </c>
      <c r="T100" s="49"/>
      <c r="U100" s="49"/>
      <c r="V100" s="49"/>
      <c r="W100" s="49"/>
      <c r="X100" s="49"/>
      <c r="Y100" s="49"/>
      <c r="Z100" s="49"/>
      <c r="AA100" s="49"/>
      <c r="AB100" s="49"/>
      <c r="AC100" s="49"/>
      <c r="AD100" s="49"/>
      <c r="AE100" s="50"/>
    </row>
    <row r="101" spans="1:31">
      <c r="A101" s="133">
        <v>41000</v>
      </c>
      <c r="B101" s="48"/>
      <c r="C101" s="49"/>
      <c r="D101" s="534">
        <v>3322</v>
      </c>
      <c r="E101" s="49"/>
      <c r="F101" s="49"/>
      <c r="G101" s="49"/>
      <c r="H101" s="49"/>
      <c r="I101" s="49"/>
      <c r="J101" s="49"/>
      <c r="K101" s="49"/>
      <c r="L101" s="49"/>
      <c r="M101" s="49"/>
      <c r="N101" s="49"/>
      <c r="O101" s="49"/>
      <c r="P101" s="50"/>
      <c r="Q101" s="48"/>
      <c r="R101" s="49"/>
      <c r="S101" s="534">
        <v>33741</v>
      </c>
      <c r="T101" s="49"/>
      <c r="U101" s="49"/>
      <c r="V101" s="49"/>
      <c r="W101" s="49"/>
      <c r="X101" s="49"/>
      <c r="Y101" s="49"/>
      <c r="Z101" s="49"/>
      <c r="AA101" s="49"/>
      <c r="AB101" s="49"/>
      <c r="AC101" s="49"/>
      <c r="AD101" s="49"/>
      <c r="AE101" s="50"/>
    </row>
    <row r="102" spans="1:31">
      <c r="A102" s="133">
        <v>40969</v>
      </c>
      <c r="B102" s="48"/>
      <c r="C102" s="49"/>
      <c r="D102" s="534">
        <v>5600</v>
      </c>
      <c r="E102" s="49"/>
      <c r="F102" s="49"/>
      <c r="G102" s="49"/>
      <c r="H102" s="49"/>
      <c r="I102" s="49"/>
      <c r="J102" s="49"/>
      <c r="K102" s="49"/>
      <c r="L102" s="49"/>
      <c r="M102" s="49"/>
      <c r="N102" s="49"/>
      <c r="O102" s="49"/>
      <c r="P102" s="50"/>
      <c r="Q102" s="48"/>
      <c r="R102" s="49"/>
      <c r="S102" s="534">
        <v>41595</v>
      </c>
      <c r="T102" s="49"/>
      <c r="U102" s="49"/>
      <c r="V102" s="49"/>
      <c r="W102" s="49"/>
      <c r="X102" s="49"/>
      <c r="Y102" s="49"/>
      <c r="Z102" s="49"/>
      <c r="AA102" s="49"/>
      <c r="AB102" s="49"/>
      <c r="AC102" s="49"/>
      <c r="AD102" s="49"/>
      <c r="AE102" s="50"/>
    </row>
    <row r="103" spans="1:31">
      <c r="A103" s="133">
        <v>40940</v>
      </c>
      <c r="B103" s="48"/>
      <c r="C103" s="49"/>
      <c r="D103" s="534">
        <v>7166</v>
      </c>
      <c r="E103" s="49"/>
      <c r="F103" s="49"/>
      <c r="G103" s="49"/>
      <c r="H103" s="49"/>
      <c r="I103" s="49"/>
      <c r="J103" s="49"/>
      <c r="K103" s="49"/>
      <c r="L103" s="49"/>
      <c r="M103" s="49"/>
      <c r="N103" s="49"/>
      <c r="O103" s="49"/>
      <c r="P103" s="50"/>
      <c r="Q103" s="48"/>
      <c r="R103" s="49"/>
      <c r="S103" s="534">
        <v>31164</v>
      </c>
      <c r="T103" s="49"/>
      <c r="U103" s="49"/>
      <c r="V103" s="49"/>
      <c r="W103" s="49"/>
      <c r="X103" s="49"/>
      <c r="Y103" s="49"/>
      <c r="Z103" s="49"/>
      <c r="AA103" s="49"/>
      <c r="AB103" s="49"/>
      <c r="AC103" s="49"/>
      <c r="AD103" s="49"/>
      <c r="AE103" s="50"/>
    </row>
    <row r="104" spans="1:31">
      <c r="A104" s="133">
        <v>40909</v>
      </c>
      <c r="B104" s="48"/>
      <c r="C104" s="49"/>
      <c r="D104" s="534">
        <v>6164</v>
      </c>
      <c r="E104" s="49"/>
      <c r="F104" s="49"/>
      <c r="G104" s="49"/>
      <c r="H104" s="49"/>
      <c r="I104" s="49"/>
      <c r="J104" s="49"/>
      <c r="K104" s="49"/>
      <c r="L104" s="49"/>
      <c r="M104" s="49"/>
      <c r="N104" s="49"/>
      <c r="O104" s="49"/>
      <c r="P104" s="50"/>
      <c r="Q104" s="48"/>
      <c r="R104" s="49"/>
      <c r="S104" s="534">
        <v>46527</v>
      </c>
      <c r="T104" s="49"/>
      <c r="U104" s="49"/>
      <c r="V104" s="49"/>
      <c r="W104" s="49"/>
      <c r="X104" s="49"/>
      <c r="Y104" s="49"/>
      <c r="Z104" s="49"/>
      <c r="AA104" s="49"/>
      <c r="AB104" s="49"/>
      <c r="AC104" s="49"/>
      <c r="AD104" s="49"/>
      <c r="AE104" s="50"/>
    </row>
    <row r="105" spans="1:31">
      <c r="A105" s="133">
        <v>40878</v>
      </c>
      <c r="B105" s="48"/>
      <c r="C105" s="49"/>
      <c r="D105" s="534">
        <v>6296</v>
      </c>
      <c r="E105" s="49"/>
      <c r="F105" s="49"/>
      <c r="G105" s="49"/>
      <c r="H105" s="49"/>
      <c r="I105" s="49"/>
      <c r="J105" s="49"/>
      <c r="K105" s="49"/>
      <c r="L105" s="49"/>
      <c r="M105" s="49"/>
      <c r="N105" s="49"/>
      <c r="O105" s="49"/>
      <c r="P105" s="50"/>
      <c r="Q105" s="48"/>
      <c r="R105" s="49"/>
      <c r="S105" s="534">
        <v>33729</v>
      </c>
      <c r="T105" s="49"/>
      <c r="U105" s="49"/>
      <c r="V105" s="49"/>
      <c r="W105" s="49"/>
      <c r="X105" s="49"/>
      <c r="Y105" s="49"/>
      <c r="Z105" s="49"/>
      <c r="AA105" s="49"/>
      <c r="AB105" s="49"/>
      <c r="AC105" s="49"/>
      <c r="AD105" s="49"/>
      <c r="AE105" s="50"/>
    </row>
    <row r="106" spans="1:31">
      <c r="A106" s="133">
        <v>40848</v>
      </c>
      <c r="B106" s="48"/>
      <c r="C106" s="49"/>
      <c r="D106" s="534">
        <v>5717</v>
      </c>
      <c r="E106" s="49"/>
      <c r="F106" s="49"/>
      <c r="G106" s="49"/>
      <c r="H106" s="49"/>
      <c r="I106" s="49"/>
      <c r="J106" s="49"/>
      <c r="K106" s="49"/>
      <c r="L106" s="49"/>
      <c r="M106" s="49"/>
      <c r="N106" s="49"/>
      <c r="O106" s="49"/>
      <c r="P106" s="50"/>
      <c r="Q106" s="48"/>
      <c r="R106" s="49"/>
      <c r="S106" s="534">
        <v>26325</v>
      </c>
      <c r="T106" s="49"/>
      <c r="U106" s="49"/>
      <c r="V106" s="49"/>
      <c r="W106" s="49"/>
      <c r="X106" s="49"/>
      <c r="Y106" s="49"/>
      <c r="Z106" s="49"/>
      <c r="AA106" s="49"/>
      <c r="AB106" s="49"/>
      <c r="AC106" s="49"/>
      <c r="AD106" s="49"/>
      <c r="AE106" s="50"/>
    </row>
    <row r="107" spans="1:31">
      <c r="A107" s="133">
        <v>40817</v>
      </c>
      <c r="B107" s="48"/>
      <c r="C107" s="49"/>
      <c r="D107" s="534">
        <v>8868</v>
      </c>
      <c r="E107" s="49"/>
      <c r="F107" s="49"/>
      <c r="G107" s="49"/>
      <c r="H107" s="49"/>
      <c r="I107" s="49"/>
      <c r="J107" s="49"/>
      <c r="K107" s="49"/>
      <c r="L107" s="49"/>
      <c r="M107" s="49"/>
      <c r="N107" s="49"/>
      <c r="O107" s="49"/>
      <c r="P107" s="50"/>
      <c r="Q107" s="48"/>
      <c r="R107" s="49"/>
      <c r="S107" s="534">
        <v>34594</v>
      </c>
      <c r="T107" s="49"/>
      <c r="U107" s="49"/>
      <c r="V107" s="49"/>
      <c r="W107" s="49"/>
      <c r="X107" s="49"/>
      <c r="Y107" s="49"/>
      <c r="Z107" s="49"/>
      <c r="AA107" s="49"/>
      <c r="AB107" s="49"/>
      <c r="AC107" s="49"/>
      <c r="AD107" s="49"/>
      <c r="AE107" s="50"/>
    </row>
    <row r="108" spans="1:31">
      <c r="A108" s="133">
        <v>40787</v>
      </c>
      <c r="B108" s="48"/>
      <c r="C108" s="49"/>
      <c r="D108" s="534">
        <v>5286</v>
      </c>
      <c r="E108" s="49"/>
      <c r="F108" s="49"/>
      <c r="G108" s="49"/>
      <c r="H108" s="49"/>
      <c r="I108" s="49"/>
      <c r="J108" s="49"/>
      <c r="K108" s="49"/>
      <c r="L108" s="49"/>
      <c r="M108" s="49"/>
      <c r="N108" s="49"/>
      <c r="O108" s="49"/>
      <c r="P108" s="50"/>
      <c r="Q108" s="48"/>
      <c r="R108" s="49"/>
      <c r="S108" s="534">
        <v>31072</v>
      </c>
      <c r="T108" s="49"/>
      <c r="U108" s="49"/>
      <c r="V108" s="49"/>
      <c r="W108" s="49"/>
      <c r="X108" s="49"/>
      <c r="Y108" s="49"/>
      <c r="Z108" s="49"/>
      <c r="AA108" s="49"/>
      <c r="AB108" s="49"/>
      <c r="AC108" s="49"/>
      <c r="AD108" s="49"/>
      <c r="AE108" s="50"/>
    </row>
    <row r="109" spans="1:31">
      <c r="A109" s="133">
        <v>40756</v>
      </c>
      <c r="B109" s="48"/>
      <c r="C109" s="49"/>
      <c r="D109" s="534">
        <v>5420</v>
      </c>
      <c r="E109" s="49"/>
      <c r="F109" s="49"/>
      <c r="G109" s="49"/>
      <c r="H109" s="49"/>
      <c r="I109" s="49"/>
      <c r="J109" s="49"/>
      <c r="K109" s="49"/>
      <c r="L109" s="49"/>
      <c r="M109" s="49"/>
      <c r="N109" s="49"/>
      <c r="O109" s="49"/>
      <c r="P109" s="50"/>
      <c r="Q109" s="48"/>
      <c r="R109" s="49"/>
      <c r="S109" s="534">
        <v>27727</v>
      </c>
      <c r="T109" s="49"/>
      <c r="U109" s="49"/>
      <c r="V109" s="49"/>
      <c r="W109" s="49"/>
      <c r="X109" s="49"/>
      <c r="Y109" s="49"/>
      <c r="Z109" s="49"/>
      <c r="AA109" s="49"/>
      <c r="AB109" s="49"/>
      <c r="AC109" s="49"/>
      <c r="AD109" s="49"/>
      <c r="AE109" s="50"/>
    </row>
    <row r="110" spans="1:31">
      <c r="A110" s="133">
        <v>40725</v>
      </c>
      <c r="B110" s="48"/>
      <c r="C110" s="49"/>
      <c r="D110" s="534">
        <v>5630</v>
      </c>
      <c r="E110" s="49"/>
      <c r="F110" s="49"/>
      <c r="G110" s="49"/>
      <c r="H110" s="49"/>
      <c r="I110" s="49"/>
      <c r="J110" s="49"/>
      <c r="K110" s="49"/>
      <c r="L110" s="49"/>
      <c r="M110" s="49"/>
      <c r="N110" s="49"/>
      <c r="O110" s="49"/>
      <c r="P110" s="50"/>
      <c r="Q110" s="48"/>
      <c r="R110" s="49"/>
      <c r="S110" s="534">
        <v>28558</v>
      </c>
      <c r="T110" s="49"/>
      <c r="U110" s="49"/>
      <c r="V110" s="49"/>
      <c r="W110" s="49"/>
      <c r="X110" s="49"/>
      <c r="Y110" s="49"/>
      <c r="Z110" s="49"/>
      <c r="AA110" s="49"/>
      <c r="AB110" s="49"/>
      <c r="AC110" s="49"/>
      <c r="AD110" s="49"/>
      <c r="AE110" s="50"/>
    </row>
    <row r="111" spans="1:31">
      <c r="A111" s="133">
        <v>40695</v>
      </c>
      <c r="B111" s="48"/>
      <c r="C111" s="49"/>
      <c r="D111" s="534">
        <v>10357</v>
      </c>
      <c r="E111" s="49"/>
      <c r="F111" s="49"/>
      <c r="G111" s="49"/>
      <c r="H111" s="49"/>
      <c r="I111" s="49"/>
      <c r="J111" s="49"/>
      <c r="K111" s="49"/>
      <c r="L111" s="49"/>
      <c r="M111" s="49"/>
      <c r="N111" s="49"/>
      <c r="O111" s="49"/>
      <c r="P111" s="50"/>
      <c r="Q111" s="48"/>
      <c r="R111" s="49"/>
      <c r="S111" s="534">
        <v>42499</v>
      </c>
      <c r="T111" s="49"/>
      <c r="U111" s="49"/>
      <c r="V111" s="49"/>
      <c r="W111" s="49"/>
      <c r="X111" s="49"/>
      <c r="Y111" s="49"/>
      <c r="Z111" s="49"/>
      <c r="AA111" s="49"/>
      <c r="AB111" s="49"/>
      <c r="AC111" s="49"/>
      <c r="AD111" s="49"/>
      <c r="AE111" s="50"/>
    </row>
    <row r="112" spans="1:31">
      <c r="A112" s="133">
        <v>40664</v>
      </c>
      <c r="B112" s="48"/>
      <c r="C112" s="49"/>
      <c r="D112" s="534">
        <v>8501</v>
      </c>
      <c r="E112" s="49"/>
      <c r="F112" s="49"/>
      <c r="G112" s="49"/>
      <c r="H112" s="49"/>
      <c r="I112" s="49"/>
      <c r="J112" s="49"/>
      <c r="K112" s="49"/>
      <c r="L112" s="49"/>
      <c r="M112" s="49"/>
      <c r="N112" s="49"/>
      <c r="O112" s="49"/>
      <c r="P112" s="50"/>
      <c r="Q112" s="48"/>
      <c r="R112" s="49"/>
      <c r="S112" s="534">
        <v>39674</v>
      </c>
      <c r="T112" s="49"/>
      <c r="U112" s="49"/>
      <c r="V112" s="49"/>
      <c r="W112" s="49"/>
      <c r="X112" s="49"/>
      <c r="Y112" s="49"/>
      <c r="Z112" s="49"/>
      <c r="AA112" s="49"/>
      <c r="AB112" s="49"/>
      <c r="AC112" s="49"/>
      <c r="AD112" s="49"/>
      <c r="AE112" s="50"/>
    </row>
    <row r="113" spans="1:31">
      <c r="A113" s="133">
        <v>40634</v>
      </c>
      <c r="B113" s="48"/>
      <c r="C113" s="49"/>
      <c r="D113" s="534">
        <v>4740</v>
      </c>
      <c r="E113" s="49"/>
      <c r="F113" s="49"/>
      <c r="G113" s="49"/>
      <c r="H113" s="49"/>
      <c r="I113" s="49"/>
      <c r="J113" s="49"/>
      <c r="K113" s="49"/>
      <c r="L113" s="49"/>
      <c r="M113" s="49"/>
      <c r="N113" s="49"/>
      <c r="O113" s="49"/>
      <c r="P113" s="50"/>
      <c r="Q113" s="48"/>
      <c r="R113" s="49"/>
      <c r="S113" s="534">
        <v>30429</v>
      </c>
      <c r="T113" s="49"/>
      <c r="U113" s="49"/>
      <c r="V113" s="49"/>
      <c r="W113" s="49"/>
      <c r="X113" s="49"/>
      <c r="Y113" s="49"/>
      <c r="Z113" s="49"/>
      <c r="AA113" s="49"/>
      <c r="AB113" s="49"/>
      <c r="AC113" s="49"/>
      <c r="AD113" s="49"/>
      <c r="AE113" s="50"/>
    </row>
    <row r="114" spans="1:31">
      <c r="A114" s="133">
        <v>40603</v>
      </c>
      <c r="B114" s="48"/>
      <c r="C114" s="49"/>
      <c r="D114" s="534">
        <v>5251</v>
      </c>
      <c r="E114" s="49"/>
      <c r="F114" s="49"/>
      <c r="G114" s="49"/>
      <c r="H114" s="49"/>
      <c r="I114" s="49"/>
      <c r="J114" s="49"/>
      <c r="K114" s="49"/>
      <c r="L114" s="49"/>
      <c r="M114" s="49"/>
      <c r="N114" s="49"/>
      <c r="O114" s="49"/>
      <c r="P114" s="50"/>
      <c r="Q114" s="48"/>
      <c r="R114" s="49"/>
      <c r="S114" s="534">
        <v>33558</v>
      </c>
      <c r="T114" s="49"/>
      <c r="U114" s="49"/>
      <c r="V114" s="49"/>
      <c r="W114" s="49"/>
      <c r="X114" s="49"/>
      <c r="Y114" s="49"/>
      <c r="Z114" s="49"/>
      <c r="AA114" s="49"/>
      <c r="AB114" s="49"/>
      <c r="AC114" s="49"/>
      <c r="AD114" s="49"/>
      <c r="AE114" s="50"/>
    </row>
    <row r="115" spans="1:31">
      <c r="A115" s="133">
        <v>40575</v>
      </c>
      <c r="B115" s="48"/>
      <c r="C115" s="49"/>
      <c r="D115" s="534">
        <v>5114</v>
      </c>
      <c r="E115" s="49"/>
      <c r="F115" s="49"/>
      <c r="G115" s="49"/>
      <c r="H115" s="49"/>
      <c r="I115" s="49"/>
      <c r="J115" s="49"/>
      <c r="K115" s="49"/>
      <c r="L115" s="49"/>
      <c r="M115" s="49"/>
      <c r="N115" s="49"/>
      <c r="O115" s="49"/>
      <c r="P115" s="50"/>
      <c r="Q115" s="48"/>
      <c r="R115" s="49"/>
      <c r="S115" s="534">
        <v>22392</v>
      </c>
      <c r="T115" s="49"/>
      <c r="U115" s="49"/>
      <c r="V115" s="49"/>
      <c r="W115" s="49"/>
      <c r="X115" s="49"/>
      <c r="Y115" s="49"/>
      <c r="Z115" s="49"/>
      <c r="AA115" s="49"/>
      <c r="AB115" s="49"/>
      <c r="AC115" s="49"/>
      <c r="AD115" s="49"/>
      <c r="AE115" s="50"/>
    </row>
    <row r="116" spans="1:31">
      <c r="A116" s="133">
        <v>40544</v>
      </c>
      <c r="B116" s="48"/>
      <c r="C116" s="49"/>
      <c r="D116" s="534">
        <v>2384</v>
      </c>
      <c r="E116" s="49"/>
      <c r="F116" s="49"/>
      <c r="G116" s="49"/>
      <c r="H116" s="49"/>
      <c r="I116" s="49"/>
      <c r="J116" s="49"/>
      <c r="K116" s="49"/>
      <c r="L116" s="49"/>
      <c r="M116" s="49"/>
      <c r="N116" s="49"/>
      <c r="O116" s="49"/>
      <c r="P116" s="50"/>
      <c r="Q116" s="48"/>
      <c r="R116" s="49"/>
      <c r="S116" s="534">
        <v>18346</v>
      </c>
      <c r="T116" s="49"/>
      <c r="U116" s="49"/>
      <c r="V116" s="49"/>
      <c r="W116" s="49"/>
      <c r="X116" s="49"/>
      <c r="Y116" s="49"/>
      <c r="Z116" s="49"/>
      <c r="AA116" s="49"/>
      <c r="AB116" s="49"/>
      <c r="AC116" s="49"/>
      <c r="AD116" s="49"/>
      <c r="AE116" s="50"/>
    </row>
    <row r="117" spans="1:31">
      <c r="A117" s="133">
        <v>40513</v>
      </c>
      <c r="B117" s="48"/>
      <c r="C117" s="49"/>
      <c r="D117" s="534">
        <v>4068</v>
      </c>
      <c r="E117" s="49"/>
      <c r="F117" s="49"/>
      <c r="G117" s="49"/>
      <c r="H117" s="49"/>
      <c r="I117" s="49"/>
      <c r="J117" s="49"/>
      <c r="K117" s="49"/>
      <c r="L117" s="49"/>
      <c r="M117" s="49"/>
      <c r="N117" s="49"/>
      <c r="O117" s="49"/>
      <c r="P117" s="50"/>
      <c r="Q117" s="48"/>
      <c r="R117" s="49"/>
      <c r="S117" s="534">
        <v>18155</v>
      </c>
      <c r="T117" s="49"/>
      <c r="U117" s="49"/>
      <c r="V117" s="49"/>
      <c r="W117" s="49"/>
      <c r="X117" s="49"/>
      <c r="Y117" s="49"/>
      <c r="Z117" s="49"/>
      <c r="AA117" s="49"/>
      <c r="AB117" s="49"/>
      <c r="AC117" s="49"/>
      <c r="AD117" s="49"/>
      <c r="AE117" s="50"/>
    </row>
    <row r="118" spans="1:31">
      <c r="A118" s="133">
        <v>40483</v>
      </c>
      <c r="B118" s="48"/>
      <c r="C118" s="49"/>
      <c r="D118" s="534">
        <v>2382</v>
      </c>
      <c r="E118" s="49"/>
      <c r="F118" s="49"/>
      <c r="G118" s="49"/>
      <c r="H118" s="49"/>
      <c r="I118" s="49"/>
      <c r="J118" s="49"/>
      <c r="K118" s="49"/>
      <c r="L118" s="49"/>
      <c r="M118" s="49"/>
      <c r="N118" s="49"/>
      <c r="O118" s="49"/>
      <c r="P118" s="50"/>
      <c r="Q118" s="48"/>
      <c r="R118" s="49"/>
      <c r="S118" s="534">
        <v>11279</v>
      </c>
      <c r="T118" s="49"/>
      <c r="U118" s="49"/>
      <c r="V118" s="49"/>
      <c r="W118" s="49"/>
      <c r="X118" s="49"/>
      <c r="Y118" s="49"/>
      <c r="Z118" s="49"/>
      <c r="AA118" s="49"/>
      <c r="AB118" s="49"/>
      <c r="AC118" s="49"/>
      <c r="AD118" s="49"/>
      <c r="AE118" s="50"/>
    </row>
    <row r="119" spans="1:31">
      <c r="A119" s="133">
        <v>40452</v>
      </c>
      <c r="B119" s="48"/>
      <c r="C119" s="49"/>
      <c r="D119" s="534">
        <v>3164</v>
      </c>
      <c r="E119" s="49"/>
      <c r="F119" s="49"/>
      <c r="G119" s="49"/>
      <c r="H119" s="49"/>
      <c r="I119" s="49"/>
      <c r="J119" s="49"/>
      <c r="K119" s="49"/>
      <c r="L119" s="49"/>
      <c r="M119" s="49"/>
      <c r="N119" s="49"/>
      <c r="O119" s="49"/>
      <c r="P119" s="50"/>
      <c r="Q119" s="48"/>
      <c r="R119" s="49"/>
      <c r="S119" s="534">
        <v>12925</v>
      </c>
      <c r="T119" s="49"/>
      <c r="U119" s="49"/>
      <c r="V119" s="49"/>
      <c r="W119" s="49"/>
      <c r="X119" s="49"/>
      <c r="Y119" s="49"/>
      <c r="Z119" s="49"/>
      <c r="AA119" s="49"/>
      <c r="AB119" s="49"/>
      <c r="AC119" s="49"/>
      <c r="AD119" s="49"/>
      <c r="AE119" s="50"/>
    </row>
    <row r="120" spans="1:31">
      <c r="A120" s="133">
        <v>40422</v>
      </c>
      <c r="B120" s="48"/>
      <c r="C120" s="49"/>
      <c r="D120" s="534">
        <v>3026</v>
      </c>
      <c r="E120" s="49"/>
      <c r="F120" s="49"/>
      <c r="G120" s="49"/>
      <c r="H120" s="49"/>
      <c r="I120" s="49"/>
      <c r="J120" s="49"/>
      <c r="K120" s="49"/>
      <c r="L120" s="49"/>
      <c r="M120" s="49"/>
      <c r="N120" s="49"/>
      <c r="O120" s="49"/>
      <c r="P120" s="50"/>
      <c r="Q120" s="48"/>
      <c r="R120" s="49"/>
      <c r="S120" s="534">
        <v>15085</v>
      </c>
      <c r="T120" s="49"/>
      <c r="U120" s="49"/>
      <c r="V120" s="49"/>
      <c r="W120" s="49"/>
      <c r="X120" s="49"/>
      <c r="Y120" s="49"/>
      <c r="Z120" s="49"/>
      <c r="AA120" s="49"/>
      <c r="AB120" s="49"/>
      <c r="AC120" s="49"/>
      <c r="AD120" s="49"/>
      <c r="AE120" s="50"/>
    </row>
    <row r="121" spans="1:31">
      <c r="A121" s="133">
        <v>40391</v>
      </c>
      <c r="B121" s="48"/>
      <c r="C121" s="49"/>
      <c r="D121" s="534">
        <v>2354</v>
      </c>
      <c r="E121" s="49"/>
      <c r="F121" s="49"/>
      <c r="G121" s="49"/>
      <c r="H121" s="49"/>
      <c r="I121" s="49"/>
      <c r="J121" s="49"/>
      <c r="K121" s="49"/>
      <c r="L121" s="49"/>
      <c r="M121" s="49"/>
      <c r="N121" s="49"/>
      <c r="O121" s="49"/>
      <c r="P121" s="50"/>
      <c r="Q121" s="48"/>
      <c r="R121" s="49"/>
      <c r="S121" s="534">
        <v>14371</v>
      </c>
      <c r="T121" s="49"/>
      <c r="U121" s="49"/>
      <c r="V121" s="49"/>
      <c r="W121" s="49"/>
      <c r="X121" s="49"/>
      <c r="Y121" s="49"/>
      <c r="Z121" s="49"/>
      <c r="AA121" s="49"/>
      <c r="AB121" s="49"/>
      <c r="AC121" s="49"/>
      <c r="AD121" s="49"/>
      <c r="AE121" s="50"/>
    </row>
    <row r="122" spans="1:31">
      <c r="A122" s="133">
        <v>40360</v>
      </c>
      <c r="B122" s="48"/>
      <c r="C122" s="49"/>
      <c r="D122" s="534">
        <v>3251</v>
      </c>
      <c r="E122" s="49"/>
      <c r="F122" s="49"/>
      <c r="G122" s="49"/>
      <c r="H122" s="49"/>
      <c r="I122" s="49"/>
      <c r="J122" s="49"/>
      <c r="K122" s="49"/>
      <c r="L122" s="49"/>
      <c r="M122" s="49"/>
      <c r="N122" s="49"/>
      <c r="O122" s="49"/>
      <c r="P122" s="50"/>
      <c r="Q122" s="48"/>
      <c r="R122" s="49"/>
      <c r="S122" s="534">
        <v>14789</v>
      </c>
      <c r="T122" s="49"/>
      <c r="U122" s="49"/>
      <c r="V122" s="49"/>
      <c r="W122" s="49"/>
      <c r="X122" s="49"/>
      <c r="Y122" s="49"/>
      <c r="Z122" s="49"/>
      <c r="AA122" s="49"/>
      <c r="AB122" s="49"/>
      <c r="AC122" s="49"/>
      <c r="AD122" s="49"/>
      <c r="AE122" s="50"/>
    </row>
    <row r="123" spans="1:31">
      <c r="A123" s="133">
        <v>40330</v>
      </c>
      <c r="B123" s="48"/>
      <c r="C123" s="49"/>
      <c r="D123" s="534">
        <v>3748</v>
      </c>
      <c r="E123" s="49"/>
      <c r="F123" s="49"/>
      <c r="G123" s="49"/>
      <c r="H123" s="49"/>
      <c r="I123" s="49"/>
      <c r="J123" s="49"/>
      <c r="K123" s="49"/>
      <c r="L123" s="49"/>
      <c r="M123" s="49"/>
      <c r="N123" s="49"/>
      <c r="O123" s="49"/>
      <c r="P123" s="50"/>
      <c r="Q123" s="48"/>
      <c r="R123" s="49"/>
      <c r="S123" s="534">
        <v>24278</v>
      </c>
      <c r="T123" s="49"/>
      <c r="U123" s="49"/>
      <c r="V123" s="49"/>
      <c r="W123" s="49"/>
      <c r="X123" s="49"/>
      <c r="Y123" s="49"/>
      <c r="Z123" s="49"/>
      <c r="AA123" s="49"/>
      <c r="AB123" s="49"/>
      <c r="AC123" s="49"/>
      <c r="AD123" s="49"/>
      <c r="AE123" s="50"/>
    </row>
    <row r="124" spans="1:31">
      <c r="A124" s="133">
        <v>40299</v>
      </c>
      <c r="B124" s="48"/>
      <c r="C124" s="49"/>
      <c r="D124" s="534">
        <v>5791</v>
      </c>
      <c r="E124" s="49"/>
      <c r="F124" s="49"/>
      <c r="G124" s="49"/>
      <c r="H124" s="49"/>
      <c r="I124" s="49"/>
      <c r="J124" s="49"/>
      <c r="K124" s="49"/>
      <c r="L124" s="49"/>
      <c r="M124" s="49"/>
      <c r="N124" s="49"/>
      <c r="O124" s="49"/>
      <c r="P124" s="50"/>
      <c r="Q124" s="48"/>
      <c r="R124" s="49"/>
      <c r="S124" s="534">
        <v>19445</v>
      </c>
      <c r="T124" s="49"/>
      <c r="U124" s="49"/>
      <c r="V124" s="49"/>
      <c r="W124" s="49"/>
      <c r="X124" s="49"/>
      <c r="Y124" s="49"/>
      <c r="Z124" s="49"/>
      <c r="AA124" s="49"/>
      <c r="AB124" s="49"/>
      <c r="AC124" s="49"/>
      <c r="AD124" s="49"/>
      <c r="AE124" s="50"/>
    </row>
    <row r="125" spans="1:31">
      <c r="A125" s="133">
        <v>40269</v>
      </c>
      <c r="B125" s="48"/>
      <c r="C125" s="49"/>
      <c r="D125" s="534">
        <v>3928</v>
      </c>
      <c r="E125" s="49"/>
      <c r="F125" s="49"/>
      <c r="G125" s="49"/>
      <c r="H125" s="49"/>
      <c r="I125" s="49"/>
      <c r="J125" s="49"/>
      <c r="K125" s="49"/>
      <c r="L125" s="49"/>
      <c r="M125" s="49"/>
      <c r="N125" s="49"/>
      <c r="O125" s="49"/>
      <c r="P125" s="50"/>
      <c r="Q125" s="48"/>
      <c r="R125" s="49"/>
      <c r="S125" s="534">
        <v>17124</v>
      </c>
      <c r="T125" s="49"/>
      <c r="U125" s="49"/>
      <c r="V125" s="49"/>
      <c r="W125" s="49"/>
      <c r="X125" s="49"/>
      <c r="Y125" s="49"/>
      <c r="Z125" s="49"/>
      <c r="AA125" s="49"/>
      <c r="AB125" s="49"/>
      <c r="AC125" s="49"/>
      <c r="AD125" s="49"/>
      <c r="AE125" s="50"/>
    </row>
    <row r="126" spans="1:31">
      <c r="A126" s="133">
        <v>40238</v>
      </c>
      <c r="B126" s="48"/>
      <c r="C126" s="49"/>
      <c r="D126" s="534">
        <v>5207</v>
      </c>
      <c r="E126" s="49"/>
      <c r="F126" s="49"/>
      <c r="G126" s="49"/>
      <c r="H126" s="49"/>
      <c r="I126" s="49"/>
      <c r="J126" s="49"/>
      <c r="K126" s="49"/>
      <c r="L126" s="49"/>
      <c r="M126" s="49"/>
      <c r="N126" s="49"/>
      <c r="O126" s="49"/>
      <c r="P126" s="50"/>
      <c r="Q126" s="48"/>
      <c r="R126" s="49"/>
      <c r="S126" s="534">
        <v>17115</v>
      </c>
      <c r="T126" s="49"/>
      <c r="U126" s="49"/>
      <c r="V126" s="49"/>
      <c r="W126" s="49"/>
      <c r="X126" s="49"/>
      <c r="Y126" s="49"/>
      <c r="Z126" s="49"/>
      <c r="AA126" s="49"/>
      <c r="AB126" s="49"/>
      <c r="AC126" s="49"/>
      <c r="AD126" s="49"/>
      <c r="AE126" s="50"/>
    </row>
    <row r="127" spans="1:31">
      <c r="A127" s="133">
        <v>40210</v>
      </c>
      <c r="B127" s="48"/>
      <c r="C127" s="49"/>
      <c r="D127" s="534">
        <v>3666</v>
      </c>
      <c r="E127" s="49"/>
      <c r="F127" s="49"/>
      <c r="G127" s="49"/>
      <c r="H127" s="49"/>
      <c r="I127" s="49"/>
      <c r="J127" s="49"/>
      <c r="K127" s="49"/>
      <c r="L127" s="49"/>
      <c r="M127" s="49"/>
      <c r="N127" s="49"/>
      <c r="O127" s="49"/>
      <c r="P127" s="50"/>
      <c r="Q127" s="48"/>
      <c r="R127" s="49"/>
      <c r="S127" s="534">
        <v>11471</v>
      </c>
      <c r="T127" s="49"/>
      <c r="U127" s="49"/>
      <c r="V127" s="49"/>
      <c r="W127" s="49"/>
      <c r="X127" s="49"/>
      <c r="Y127" s="49"/>
      <c r="Z127" s="49"/>
      <c r="AA127" s="49"/>
      <c r="AB127" s="49"/>
      <c r="AC127" s="49"/>
      <c r="AD127" s="49"/>
      <c r="AE127" s="50"/>
    </row>
    <row r="128" spans="1:31">
      <c r="A128" s="133">
        <v>40179</v>
      </c>
      <c r="B128" s="48"/>
      <c r="C128" s="49"/>
      <c r="D128" s="534">
        <v>2152</v>
      </c>
      <c r="E128" s="49"/>
      <c r="F128" s="49"/>
      <c r="G128" s="49"/>
      <c r="H128" s="49"/>
      <c r="I128" s="49"/>
      <c r="J128" s="49"/>
      <c r="K128" s="49"/>
      <c r="L128" s="49"/>
      <c r="M128" s="49"/>
      <c r="N128" s="49"/>
      <c r="O128" s="49"/>
      <c r="P128" s="50"/>
      <c r="Q128" s="48"/>
      <c r="R128" s="49"/>
      <c r="S128" s="534">
        <v>11069</v>
      </c>
      <c r="T128" s="49"/>
      <c r="U128" s="49"/>
      <c r="V128" s="49"/>
      <c r="W128" s="49"/>
      <c r="X128" s="49"/>
      <c r="Y128" s="49"/>
      <c r="Z128" s="49"/>
      <c r="AA128" s="49"/>
      <c r="AB128" s="49"/>
      <c r="AC128" s="49"/>
      <c r="AD128" s="49"/>
      <c r="AE128" s="50"/>
    </row>
    <row r="129" spans="1:31">
      <c r="A129" s="133">
        <v>40148</v>
      </c>
      <c r="B129" s="48"/>
      <c r="C129" s="49"/>
      <c r="D129" s="534">
        <v>4068</v>
      </c>
      <c r="E129" s="49"/>
      <c r="F129" s="49"/>
      <c r="G129" s="49"/>
      <c r="H129" s="49"/>
      <c r="I129" s="49"/>
      <c r="J129" s="49"/>
      <c r="K129" s="49"/>
      <c r="L129" s="49"/>
      <c r="M129" s="49"/>
      <c r="N129" s="49"/>
      <c r="O129" s="49"/>
      <c r="P129" s="50"/>
      <c r="Q129" s="48"/>
      <c r="R129" s="49"/>
      <c r="S129" s="534">
        <v>18155</v>
      </c>
      <c r="T129" s="49"/>
      <c r="U129" s="49"/>
      <c r="V129" s="49"/>
      <c r="W129" s="49"/>
      <c r="X129" s="49"/>
      <c r="Y129" s="49"/>
      <c r="Z129" s="49"/>
      <c r="AA129" s="49"/>
      <c r="AB129" s="49"/>
      <c r="AC129" s="49"/>
      <c r="AD129" s="49"/>
      <c r="AE129" s="50"/>
    </row>
    <row r="130" spans="1:31">
      <c r="A130" s="133">
        <v>40118</v>
      </c>
      <c r="B130" s="48"/>
      <c r="C130" s="49"/>
      <c r="D130" s="534">
        <v>2382</v>
      </c>
      <c r="E130" s="49"/>
      <c r="F130" s="49"/>
      <c r="G130" s="49"/>
      <c r="H130" s="49"/>
      <c r="I130" s="49"/>
      <c r="J130" s="49"/>
      <c r="K130" s="49"/>
      <c r="L130" s="49"/>
      <c r="M130" s="49"/>
      <c r="N130" s="49"/>
      <c r="O130" s="49"/>
      <c r="P130" s="50"/>
      <c r="Q130" s="48"/>
      <c r="R130" s="49"/>
      <c r="S130" s="534">
        <v>11279</v>
      </c>
      <c r="T130" s="49"/>
      <c r="U130" s="49"/>
      <c r="V130" s="49"/>
      <c r="W130" s="49"/>
      <c r="X130" s="49"/>
      <c r="Y130" s="49"/>
      <c r="Z130" s="49"/>
      <c r="AA130" s="49"/>
      <c r="AB130" s="49"/>
      <c r="AC130" s="49"/>
      <c r="AD130" s="49"/>
      <c r="AE130" s="50"/>
    </row>
    <row r="131" spans="1:31">
      <c r="A131" s="133">
        <v>40087</v>
      </c>
      <c r="B131" s="48"/>
      <c r="C131" s="49"/>
      <c r="D131" s="534">
        <v>1761</v>
      </c>
      <c r="E131" s="49"/>
      <c r="F131" s="49"/>
      <c r="G131" s="49"/>
      <c r="H131" s="49"/>
      <c r="I131" s="49"/>
      <c r="J131" s="49"/>
      <c r="K131" s="49"/>
      <c r="L131" s="49"/>
      <c r="M131" s="49"/>
      <c r="N131" s="49"/>
      <c r="O131" s="49"/>
      <c r="P131" s="50"/>
      <c r="Q131" s="48"/>
      <c r="R131" s="49"/>
      <c r="S131" s="534">
        <v>7582</v>
      </c>
      <c r="T131" s="49"/>
      <c r="U131" s="49"/>
      <c r="V131" s="49"/>
      <c r="W131" s="49"/>
      <c r="X131" s="49"/>
      <c r="Y131" s="49"/>
      <c r="Z131" s="49"/>
      <c r="AA131" s="49"/>
      <c r="AB131" s="49"/>
      <c r="AC131" s="49"/>
      <c r="AD131" s="49"/>
      <c r="AE131" s="50"/>
    </row>
    <row r="132" spans="1:31">
      <c r="A132" s="133">
        <v>40057</v>
      </c>
      <c r="B132" s="48"/>
      <c r="C132" s="49"/>
      <c r="D132" s="534">
        <v>1492</v>
      </c>
      <c r="E132" s="49"/>
      <c r="F132" s="49"/>
      <c r="G132" s="49"/>
      <c r="H132" s="49"/>
      <c r="I132" s="49"/>
      <c r="J132" s="49"/>
      <c r="K132" s="49"/>
      <c r="L132" s="49"/>
      <c r="M132" s="49"/>
      <c r="N132" s="49"/>
      <c r="O132" s="49"/>
      <c r="P132" s="50"/>
      <c r="Q132" s="48"/>
      <c r="R132" s="49"/>
      <c r="S132" s="534">
        <v>6686</v>
      </c>
      <c r="T132" s="49"/>
      <c r="U132" s="49"/>
      <c r="V132" s="49"/>
      <c r="W132" s="49"/>
      <c r="X132" s="49"/>
      <c r="Y132" s="49"/>
      <c r="Z132" s="49"/>
      <c r="AA132" s="49"/>
      <c r="AB132" s="49"/>
      <c r="AC132" s="49"/>
      <c r="AD132" s="49"/>
      <c r="AE132" s="50"/>
    </row>
    <row r="133" spans="1:31">
      <c r="A133" s="133">
        <v>40026</v>
      </c>
      <c r="B133" s="48"/>
      <c r="C133" s="49"/>
      <c r="D133" s="534">
        <v>1457</v>
      </c>
      <c r="E133" s="49"/>
      <c r="F133" s="49"/>
      <c r="G133" s="49"/>
      <c r="H133" s="49"/>
      <c r="I133" s="49"/>
      <c r="J133" s="49"/>
      <c r="K133" s="49"/>
      <c r="L133" s="49"/>
      <c r="M133" s="49"/>
      <c r="N133" s="49"/>
      <c r="O133" s="49"/>
      <c r="P133" s="50"/>
      <c r="Q133" s="48"/>
      <c r="R133" s="49"/>
      <c r="S133" s="534">
        <v>8556</v>
      </c>
      <c r="T133" s="49"/>
      <c r="U133" s="49"/>
      <c r="V133" s="49"/>
      <c r="W133" s="49"/>
      <c r="X133" s="49"/>
      <c r="Y133" s="49"/>
      <c r="Z133" s="49"/>
      <c r="AA133" s="49"/>
      <c r="AB133" s="49"/>
      <c r="AC133" s="49"/>
      <c r="AD133" s="49"/>
      <c r="AE133" s="50"/>
    </row>
    <row r="134" spans="1:31">
      <c r="A134" s="133">
        <v>39995</v>
      </c>
      <c r="B134" s="48"/>
      <c r="C134" s="49"/>
      <c r="D134" s="534">
        <v>2037</v>
      </c>
      <c r="E134" s="49"/>
      <c r="F134" s="49"/>
      <c r="G134" s="49"/>
      <c r="H134" s="49"/>
      <c r="I134" s="49"/>
      <c r="J134" s="49"/>
      <c r="K134" s="49"/>
      <c r="L134" s="49"/>
      <c r="M134" s="49"/>
      <c r="N134" s="49"/>
      <c r="O134" s="49"/>
      <c r="P134" s="50"/>
      <c r="Q134" s="48"/>
      <c r="R134" s="49"/>
      <c r="S134" s="534">
        <v>10240</v>
      </c>
      <c r="T134" s="49"/>
      <c r="U134" s="49"/>
      <c r="V134" s="49"/>
      <c r="W134" s="49"/>
      <c r="X134" s="49"/>
      <c r="Y134" s="49"/>
      <c r="Z134" s="49"/>
      <c r="AA134" s="49"/>
      <c r="AB134" s="49"/>
      <c r="AC134" s="49"/>
      <c r="AD134" s="49"/>
      <c r="AE134" s="50"/>
    </row>
    <row r="135" spans="1:31">
      <c r="A135" s="133">
        <v>39965</v>
      </c>
      <c r="B135" s="48"/>
      <c r="C135" s="49"/>
      <c r="D135" s="534">
        <v>1964</v>
      </c>
      <c r="E135" s="49"/>
      <c r="F135" s="49"/>
      <c r="G135" s="49"/>
      <c r="H135" s="49"/>
      <c r="I135" s="49"/>
      <c r="J135" s="49"/>
      <c r="K135" s="49"/>
      <c r="L135" s="49"/>
      <c r="M135" s="49"/>
      <c r="N135" s="49"/>
      <c r="O135" s="49"/>
      <c r="P135" s="50"/>
      <c r="Q135" s="48"/>
      <c r="R135" s="49"/>
      <c r="S135" s="534">
        <v>10855</v>
      </c>
      <c r="T135" s="49"/>
      <c r="U135" s="49"/>
      <c r="V135" s="49"/>
      <c r="W135" s="49"/>
      <c r="X135" s="49"/>
      <c r="Y135" s="49"/>
      <c r="Z135" s="49"/>
      <c r="AA135" s="49"/>
      <c r="AB135" s="49"/>
      <c r="AC135" s="49"/>
      <c r="AD135" s="49"/>
      <c r="AE135" s="50"/>
    </row>
    <row r="136" spans="1:31">
      <c r="A136" s="133">
        <v>39934</v>
      </c>
      <c r="B136" s="48"/>
      <c r="C136" s="49"/>
      <c r="D136" s="534">
        <v>2127</v>
      </c>
      <c r="E136" s="49"/>
      <c r="F136" s="49"/>
      <c r="G136" s="49"/>
      <c r="H136" s="49"/>
      <c r="I136" s="49"/>
      <c r="J136" s="49"/>
      <c r="K136" s="49"/>
      <c r="L136" s="49"/>
      <c r="M136" s="49"/>
      <c r="N136" s="49"/>
      <c r="O136" s="49"/>
      <c r="P136" s="50"/>
      <c r="Q136" s="48"/>
      <c r="R136" s="49"/>
      <c r="S136" s="534">
        <v>9843</v>
      </c>
      <c r="T136" s="49"/>
      <c r="U136" s="49"/>
      <c r="V136" s="49"/>
      <c r="W136" s="49"/>
      <c r="X136" s="49"/>
      <c r="Y136" s="49"/>
      <c r="Z136" s="49"/>
      <c r="AA136" s="49"/>
      <c r="AB136" s="49"/>
      <c r="AC136" s="49"/>
      <c r="AD136" s="49"/>
      <c r="AE136" s="50"/>
    </row>
    <row r="137" spans="1:31">
      <c r="A137" s="133">
        <v>39904</v>
      </c>
      <c r="B137" s="48"/>
      <c r="C137" s="49"/>
      <c r="D137" s="534">
        <v>1447</v>
      </c>
      <c r="E137" s="49"/>
      <c r="F137" s="49"/>
      <c r="G137" s="49"/>
      <c r="H137" s="49"/>
      <c r="I137" s="49"/>
      <c r="J137" s="49"/>
      <c r="K137" s="49"/>
      <c r="L137" s="49"/>
      <c r="M137" s="49"/>
      <c r="N137" s="49"/>
      <c r="O137" s="49"/>
      <c r="P137" s="50"/>
      <c r="Q137" s="48"/>
      <c r="R137" s="49"/>
      <c r="S137" s="534">
        <v>7309</v>
      </c>
      <c r="T137" s="49"/>
      <c r="U137" s="49"/>
      <c r="V137" s="49"/>
      <c r="W137" s="49"/>
      <c r="X137" s="49"/>
      <c r="Y137" s="49"/>
      <c r="Z137" s="49"/>
      <c r="AA137" s="49"/>
      <c r="AB137" s="49"/>
      <c r="AC137" s="49"/>
      <c r="AD137" s="49"/>
      <c r="AE137" s="50"/>
    </row>
    <row r="138" spans="1:31">
      <c r="A138" s="133">
        <v>39873</v>
      </c>
      <c r="B138" s="48"/>
      <c r="C138" s="49"/>
      <c r="D138" s="534">
        <v>1252</v>
      </c>
      <c r="E138" s="49"/>
      <c r="F138" s="49"/>
      <c r="G138" s="49"/>
      <c r="H138" s="49"/>
      <c r="I138" s="49"/>
      <c r="J138" s="49"/>
      <c r="K138" s="49"/>
      <c r="L138" s="49"/>
      <c r="M138" s="49"/>
      <c r="N138" s="49"/>
      <c r="O138" s="49"/>
      <c r="P138" s="50"/>
      <c r="Q138" s="48"/>
      <c r="R138" s="49"/>
      <c r="S138" s="534">
        <v>6332</v>
      </c>
      <c r="T138" s="49"/>
      <c r="U138" s="49"/>
      <c r="V138" s="49"/>
      <c r="W138" s="49"/>
      <c r="X138" s="49"/>
      <c r="Y138" s="49"/>
      <c r="Z138" s="49"/>
      <c r="AA138" s="49"/>
      <c r="AB138" s="49"/>
      <c r="AC138" s="49"/>
      <c r="AD138" s="49"/>
      <c r="AE138" s="50"/>
    </row>
    <row r="139" spans="1:31">
      <c r="A139" s="133">
        <v>39845</v>
      </c>
      <c r="B139" s="48"/>
      <c r="C139" s="49"/>
      <c r="D139" s="534">
        <v>3666</v>
      </c>
      <c r="E139" s="49"/>
      <c r="F139" s="49"/>
      <c r="G139" s="49"/>
      <c r="H139" s="49"/>
      <c r="I139" s="49"/>
      <c r="J139" s="49"/>
      <c r="K139" s="49"/>
      <c r="L139" s="49"/>
      <c r="M139" s="49"/>
      <c r="N139" s="49"/>
      <c r="O139" s="49"/>
      <c r="P139" s="50"/>
      <c r="Q139" s="48"/>
      <c r="R139" s="49"/>
      <c r="S139" s="534">
        <v>11471</v>
      </c>
      <c r="T139" s="49"/>
      <c r="U139" s="49"/>
      <c r="V139" s="49"/>
      <c r="W139" s="49"/>
      <c r="X139" s="49"/>
      <c r="Y139" s="49"/>
      <c r="Z139" s="49"/>
      <c r="AA139" s="49"/>
      <c r="AB139" s="49"/>
      <c r="AC139" s="49"/>
      <c r="AD139" s="49"/>
      <c r="AE139" s="50"/>
    </row>
    <row r="140" spans="1:31">
      <c r="A140" s="133">
        <v>39814</v>
      </c>
      <c r="B140" s="48"/>
      <c r="C140" s="49"/>
      <c r="D140" s="534">
        <v>2152</v>
      </c>
      <c r="E140" s="49"/>
      <c r="F140" s="49"/>
      <c r="G140" s="49"/>
      <c r="H140" s="49"/>
      <c r="I140" s="49"/>
      <c r="J140" s="49"/>
      <c r="K140" s="49"/>
      <c r="L140" s="49"/>
      <c r="M140" s="49"/>
      <c r="N140" s="49"/>
      <c r="O140" s="49"/>
      <c r="P140" s="50"/>
      <c r="Q140" s="48"/>
      <c r="R140" s="49"/>
      <c r="S140" s="534">
        <v>11069</v>
      </c>
      <c r="T140" s="49"/>
      <c r="U140" s="49"/>
      <c r="V140" s="49"/>
      <c r="W140" s="49"/>
      <c r="X140" s="49"/>
      <c r="Y140" s="49"/>
      <c r="Z140" s="49"/>
      <c r="AA140" s="49"/>
      <c r="AB140" s="49"/>
      <c r="AC140" s="49"/>
      <c r="AD140" s="49"/>
      <c r="AE140" s="50"/>
    </row>
    <row r="141" spans="1:31">
      <c r="A141" s="133">
        <v>39783</v>
      </c>
      <c r="B141" s="48"/>
      <c r="C141" s="49"/>
      <c r="D141" s="534">
        <v>2462</v>
      </c>
      <c r="E141" s="49"/>
      <c r="F141" s="49"/>
      <c r="G141" s="49"/>
      <c r="H141" s="49"/>
      <c r="I141" s="49"/>
      <c r="J141" s="49"/>
      <c r="K141" s="49"/>
      <c r="L141" s="49"/>
      <c r="M141" s="49"/>
      <c r="N141" s="49"/>
      <c r="O141" s="49"/>
      <c r="P141" s="50"/>
      <c r="Q141" s="48"/>
      <c r="R141" s="49"/>
      <c r="S141" s="534">
        <v>7439</v>
      </c>
      <c r="T141" s="49"/>
      <c r="U141" s="49"/>
      <c r="V141" s="49"/>
      <c r="W141" s="49"/>
      <c r="X141" s="49"/>
      <c r="Y141" s="49"/>
      <c r="Z141" s="49"/>
      <c r="AA141" s="49"/>
      <c r="AB141" s="49"/>
      <c r="AC141" s="49"/>
      <c r="AD141" s="49"/>
      <c r="AE141" s="50"/>
    </row>
    <row r="142" spans="1:31">
      <c r="A142" s="133">
        <v>39753</v>
      </c>
      <c r="B142" s="48"/>
      <c r="C142" s="49"/>
      <c r="D142" s="534">
        <v>3985</v>
      </c>
      <c r="E142" s="49"/>
      <c r="F142" s="49"/>
      <c r="G142" s="49"/>
      <c r="H142" s="49"/>
      <c r="I142" s="49"/>
      <c r="J142" s="49"/>
      <c r="K142" s="49"/>
      <c r="L142" s="49"/>
      <c r="M142" s="49"/>
      <c r="N142" s="49"/>
      <c r="O142" s="49"/>
      <c r="P142" s="50"/>
      <c r="Q142" s="48"/>
      <c r="R142" s="49"/>
      <c r="S142" s="534">
        <v>9600</v>
      </c>
      <c r="T142" s="49"/>
      <c r="U142" s="49"/>
      <c r="V142" s="49"/>
      <c r="W142" s="49"/>
      <c r="X142" s="49"/>
      <c r="Y142" s="49"/>
      <c r="Z142" s="49"/>
      <c r="AA142" s="49"/>
      <c r="AB142" s="49"/>
      <c r="AC142" s="49"/>
      <c r="AD142" s="49"/>
      <c r="AE142" s="50"/>
    </row>
    <row r="143" spans="1:31">
      <c r="A143" s="133">
        <v>39722</v>
      </c>
      <c r="B143" s="48"/>
      <c r="C143" s="49"/>
      <c r="D143" s="534">
        <v>6258</v>
      </c>
      <c r="E143" s="49"/>
      <c r="F143" s="49"/>
      <c r="G143" s="49"/>
      <c r="H143" s="49"/>
      <c r="I143" s="49"/>
      <c r="J143" s="49"/>
      <c r="K143" s="49"/>
      <c r="L143" s="49"/>
      <c r="M143" s="49"/>
      <c r="N143" s="49"/>
      <c r="O143" s="49"/>
      <c r="P143" s="50"/>
      <c r="Q143" s="48"/>
      <c r="R143" s="49"/>
      <c r="S143" s="534">
        <v>12627</v>
      </c>
      <c r="T143" s="49"/>
      <c r="U143" s="49"/>
      <c r="V143" s="49"/>
      <c r="W143" s="49"/>
      <c r="X143" s="49"/>
      <c r="Y143" s="49"/>
      <c r="Z143" s="49"/>
      <c r="AA143" s="49"/>
      <c r="AB143" s="49"/>
      <c r="AC143" s="49"/>
      <c r="AD143" s="49"/>
      <c r="AE143" s="50"/>
    </row>
    <row r="144" spans="1:31">
      <c r="A144" s="133">
        <v>39692</v>
      </c>
      <c r="B144" s="48"/>
      <c r="C144" s="49"/>
      <c r="D144" s="534">
        <v>3237</v>
      </c>
      <c r="E144" s="49"/>
      <c r="F144" s="49"/>
      <c r="G144" s="49"/>
      <c r="H144" s="49"/>
      <c r="I144" s="49"/>
      <c r="J144" s="49"/>
      <c r="K144" s="49"/>
      <c r="L144" s="49"/>
      <c r="M144" s="49"/>
      <c r="N144" s="49"/>
      <c r="O144" s="49"/>
      <c r="P144" s="50"/>
      <c r="Q144" s="48"/>
      <c r="R144" s="49"/>
      <c r="S144" s="534">
        <v>8094</v>
      </c>
      <c r="T144" s="49"/>
      <c r="U144" s="49"/>
      <c r="V144" s="49"/>
      <c r="W144" s="49"/>
      <c r="X144" s="49"/>
      <c r="Y144" s="49"/>
      <c r="Z144" s="49"/>
      <c r="AA144" s="49"/>
      <c r="AB144" s="49"/>
      <c r="AC144" s="49"/>
      <c r="AD144" s="49"/>
      <c r="AE144" s="50"/>
    </row>
    <row r="145" spans="1:31">
      <c r="A145" s="133">
        <v>39661</v>
      </c>
      <c r="B145" s="48"/>
      <c r="C145" s="49"/>
      <c r="D145" s="534">
        <v>2274</v>
      </c>
      <c r="E145" s="49"/>
      <c r="F145" s="49"/>
      <c r="G145" s="49"/>
      <c r="H145" s="49"/>
      <c r="I145" s="49"/>
      <c r="J145" s="49"/>
      <c r="K145" s="49"/>
      <c r="L145" s="49"/>
      <c r="M145" s="49"/>
      <c r="N145" s="49"/>
      <c r="O145" s="49"/>
      <c r="P145" s="50"/>
      <c r="Q145" s="48"/>
      <c r="R145" s="49"/>
      <c r="S145" s="534">
        <v>9720</v>
      </c>
      <c r="T145" s="49"/>
      <c r="U145" s="49"/>
      <c r="V145" s="49"/>
      <c r="W145" s="49"/>
      <c r="X145" s="49"/>
      <c r="Y145" s="49"/>
      <c r="Z145" s="49"/>
      <c r="AA145" s="49"/>
      <c r="AB145" s="49"/>
      <c r="AC145" s="49"/>
      <c r="AD145" s="49"/>
      <c r="AE145" s="50"/>
    </row>
    <row r="146" spans="1:31">
      <c r="A146" s="133">
        <v>39630</v>
      </c>
      <c r="B146" s="48"/>
      <c r="C146" s="49"/>
      <c r="D146" s="534">
        <v>2383</v>
      </c>
      <c r="E146" s="49"/>
      <c r="F146" s="49"/>
      <c r="G146" s="49"/>
      <c r="H146" s="49"/>
      <c r="I146" s="49"/>
      <c r="J146" s="49"/>
      <c r="K146" s="49"/>
      <c r="L146" s="49"/>
      <c r="M146" s="49"/>
      <c r="N146" s="49"/>
      <c r="O146" s="49"/>
      <c r="P146" s="50"/>
      <c r="Q146" s="48"/>
      <c r="R146" s="49"/>
      <c r="S146" s="534">
        <v>11733</v>
      </c>
      <c r="T146" s="49"/>
      <c r="U146" s="49"/>
      <c r="V146" s="49"/>
      <c r="W146" s="49"/>
      <c r="X146" s="49"/>
      <c r="Y146" s="49"/>
      <c r="Z146" s="49"/>
      <c r="AA146" s="49"/>
      <c r="AB146" s="49"/>
      <c r="AC146" s="49"/>
      <c r="AD146" s="49"/>
      <c r="AE146" s="50"/>
    </row>
    <row r="147" spans="1:31">
      <c r="A147" s="133">
        <v>39600</v>
      </c>
      <c r="B147" s="48"/>
      <c r="C147" s="49"/>
      <c r="D147" s="534">
        <v>1717</v>
      </c>
      <c r="E147" s="49"/>
      <c r="F147" s="49"/>
      <c r="G147" s="49"/>
      <c r="H147" s="49"/>
      <c r="I147" s="49"/>
      <c r="J147" s="49"/>
      <c r="K147" s="49"/>
      <c r="L147" s="49"/>
      <c r="M147" s="49"/>
      <c r="N147" s="49"/>
      <c r="O147" s="49"/>
      <c r="P147" s="50"/>
      <c r="Q147" s="48"/>
      <c r="R147" s="49"/>
      <c r="S147" s="534">
        <v>8411</v>
      </c>
      <c r="T147" s="49"/>
      <c r="U147" s="49"/>
      <c r="V147" s="49"/>
      <c r="W147" s="49"/>
      <c r="X147" s="49"/>
      <c r="Y147" s="49"/>
      <c r="Z147" s="49"/>
      <c r="AA147" s="49"/>
      <c r="AB147" s="49"/>
      <c r="AC147" s="49"/>
      <c r="AD147" s="49"/>
      <c r="AE147" s="50"/>
    </row>
    <row r="148" spans="1:31">
      <c r="A148" s="133">
        <v>39569</v>
      </c>
      <c r="B148" s="48"/>
      <c r="C148" s="49"/>
      <c r="D148" s="534">
        <v>1486</v>
      </c>
      <c r="E148" s="49"/>
      <c r="F148" s="49"/>
      <c r="G148" s="49"/>
      <c r="H148" s="49"/>
      <c r="I148" s="49"/>
      <c r="J148" s="49"/>
      <c r="K148" s="49"/>
      <c r="L148" s="49"/>
      <c r="M148" s="49"/>
      <c r="N148" s="49"/>
      <c r="O148" s="49"/>
      <c r="P148" s="50"/>
      <c r="Q148" s="48"/>
      <c r="R148" s="49"/>
      <c r="S148" s="534">
        <v>7443</v>
      </c>
      <c r="T148" s="49"/>
      <c r="U148" s="49"/>
      <c r="V148" s="49"/>
      <c r="W148" s="49"/>
      <c r="X148" s="49"/>
      <c r="Y148" s="49"/>
      <c r="Z148" s="49"/>
      <c r="AA148" s="49"/>
      <c r="AB148" s="49"/>
      <c r="AC148" s="49"/>
      <c r="AD148" s="49"/>
      <c r="AE148" s="50"/>
    </row>
    <row r="149" spans="1:31">
      <c r="A149" s="133">
        <v>39539</v>
      </c>
      <c r="B149" s="48"/>
      <c r="C149" s="49"/>
      <c r="D149" s="534">
        <v>527</v>
      </c>
      <c r="E149" s="49"/>
      <c r="F149" s="49"/>
      <c r="G149" s="49"/>
      <c r="H149" s="49"/>
      <c r="I149" s="49"/>
      <c r="J149" s="49"/>
      <c r="K149" s="49"/>
      <c r="L149" s="49"/>
      <c r="M149" s="49"/>
      <c r="N149" s="49"/>
      <c r="O149" s="49"/>
      <c r="P149" s="50"/>
      <c r="Q149" s="48"/>
      <c r="R149" s="49"/>
      <c r="S149" s="534">
        <v>3359</v>
      </c>
      <c r="T149" s="49"/>
      <c r="U149" s="49"/>
      <c r="V149" s="49"/>
      <c r="W149" s="49"/>
      <c r="X149" s="49"/>
      <c r="Y149" s="49"/>
      <c r="Z149" s="49"/>
      <c r="AA149" s="49"/>
      <c r="AB149" s="49"/>
      <c r="AC149" s="49"/>
      <c r="AD149" s="49"/>
      <c r="AE149" s="50"/>
    </row>
    <row r="150" spans="1:31">
      <c r="A150" s="133">
        <v>39508</v>
      </c>
      <c r="B150" s="48"/>
      <c r="C150" s="49"/>
      <c r="D150" s="534">
        <v>1645</v>
      </c>
      <c r="E150" s="49"/>
      <c r="F150" s="49"/>
      <c r="G150" s="49"/>
      <c r="H150" s="49"/>
      <c r="I150" s="49"/>
      <c r="J150" s="49"/>
      <c r="K150" s="49"/>
      <c r="L150" s="49"/>
      <c r="M150" s="49"/>
      <c r="N150" s="49"/>
      <c r="O150" s="49"/>
      <c r="P150" s="50"/>
      <c r="Q150" s="48"/>
      <c r="R150" s="49"/>
      <c r="S150" s="534">
        <v>6946</v>
      </c>
      <c r="T150" s="49"/>
      <c r="U150" s="49"/>
      <c r="V150" s="49"/>
      <c r="W150" s="49"/>
      <c r="X150" s="49"/>
      <c r="Y150" s="49"/>
      <c r="Z150" s="49"/>
      <c r="AA150" s="49"/>
      <c r="AB150" s="49"/>
      <c r="AC150" s="49"/>
      <c r="AD150" s="49"/>
      <c r="AE150" s="50"/>
    </row>
    <row r="151" spans="1:31">
      <c r="A151" s="133">
        <v>39479</v>
      </c>
      <c r="B151" s="48"/>
      <c r="C151" s="49"/>
      <c r="D151" s="534">
        <v>970</v>
      </c>
      <c r="E151" s="49"/>
      <c r="F151" s="49"/>
      <c r="G151" s="49"/>
      <c r="H151" s="49"/>
      <c r="I151" s="49"/>
      <c r="J151" s="49"/>
      <c r="K151" s="49"/>
      <c r="L151" s="49"/>
      <c r="M151" s="49"/>
      <c r="N151" s="49"/>
      <c r="O151" s="49"/>
      <c r="P151" s="50"/>
      <c r="Q151" s="48"/>
      <c r="R151" s="49"/>
      <c r="S151" s="534">
        <v>4794</v>
      </c>
      <c r="T151" s="49"/>
      <c r="U151" s="49"/>
      <c r="V151" s="49"/>
      <c r="W151" s="49"/>
      <c r="X151" s="49"/>
      <c r="Y151" s="49"/>
      <c r="Z151" s="49"/>
      <c r="AA151" s="49"/>
      <c r="AB151" s="49"/>
      <c r="AC151" s="49"/>
      <c r="AD151" s="49"/>
      <c r="AE151" s="50"/>
    </row>
    <row r="152" spans="1:31">
      <c r="A152" s="133">
        <v>39448</v>
      </c>
      <c r="B152" s="48"/>
      <c r="C152" s="49"/>
      <c r="D152" s="534">
        <v>1677</v>
      </c>
      <c r="E152" s="49"/>
      <c r="F152" s="49"/>
      <c r="G152" s="49"/>
      <c r="H152" s="49"/>
      <c r="I152" s="49"/>
      <c r="J152" s="49"/>
      <c r="K152" s="49"/>
      <c r="L152" s="49"/>
      <c r="M152" s="49"/>
      <c r="N152" s="49"/>
      <c r="O152" s="49"/>
      <c r="P152" s="50"/>
      <c r="Q152" s="48"/>
      <c r="R152" s="49"/>
      <c r="S152" s="534">
        <v>7620</v>
      </c>
      <c r="T152" s="49"/>
      <c r="U152" s="49"/>
      <c r="V152" s="49"/>
      <c r="W152" s="49"/>
      <c r="X152" s="49"/>
      <c r="Y152" s="49"/>
      <c r="Z152" s="49"/>
      <c r="AA152" s="49"/>
      <c r="AB152" s="49"/>
      <c r="AC152" s="49"/>
      <c r="AD152" s="49"/>
      <c r="AE152" s="50"/>
    </row>
    <row r="153" spans="1:31">
      <c r="A153" s="133">
        <v>39417</v>
      </c>
      <c r="B153" s="48"/>
      <c r="C153" s="49"/>
      <c r="D153" s="534">
        <v>1063</v>
      </c>
      <c r="E153" s="49"/>
      <c r="F153" s="49"/>
      <c r="G153" s="49"/>
      <c r="H153" s="49"/>
      <c r="I153" s="49"/>
      <c r="J153" s="49"/>
      <c r="K153" s="49"/>
      <c r="L153" s="49"/>
      <c r="M153" s="49"/>
      <c r="N153" s="49"/>
      <c r="O153" s="49"/>
      <c r="P153" s="50"/>
      <c r="Q153" s="48"/>
      <c r="R153" s="49"/>
      <c r="S153" s="534">
        <v>5612</v>
      </c>
      <c r="T153" s="49"/>
      <c r="U153" s="49"/>
      <c r="V153" s="49"/>
      <c r="W153" s="49"/>
      <c r="X153" s="49"/>
      <c r="Y153" s="49"/>
      <c r="Z153" s="49"/>
      <c r="AA153" s="49"/>
      <c r="AB153" s="49"/>
      <c r="AC153" s="49"/>
      <c r="AD153" s="49"/>
      <c r="AE153" s="50"/>
    </row>
    <row r="154" spans="1:31">
      <c r="A154" s="133">
        <v>39387</v>
      </c>
      <c r="B154" s="48"/>
      <c r="C154" s="49"/>
      <c r="D154" s="534">
        <v>1815</v>
      </c>
      <c r="E154" s="49"/>
      <c r="F154" s="49"/>
      <c r="G154" s="49"/>
      <c r="H154" s="49"/>
      <c r="I154" s="49"/>
      <c r="J154" s="49"/>
      <c r="K154" s="49"/>
      <c r="L154" s="49"/>
      <c r="M154" s="49"/>
      <c r="N154" s="49"/>
      <c r="O154" s="49"/>
      <c r="P154" s="50"/>
      <c r="Q154" s="48"/>
      <c r="R154" s="49"/>
      <c r="S154" s="534">
        <v>10505</v>
      </c>
      <c r="T154" s="49"/>
      <c r="U154" s="49"/>
      <c r="V154" s="49"/>
      <c r="W154" s="49"/>
      <c r="X154" s="49"/>
      <c r="Y154" s="49"/>
      <c r="Z154" s="49"/>
      <c r="AA154" s="49"/>
      <c r="AB154" s="49"/>
      <c r="AC154" s="49"/>
      <c r="AD154" s="49"/>
      <c r="AE154" s="50"/>
    </row>
    <row r="155" spans="1:31">
      <c r="A155" s="133">
        <v>39356</v>
      </c>
      <c r="B155" s="48"/>
      <c r="C155" s="49"/>
      <c r="D155" s="534">
        <v>1664</v>
      </c>
      <c r="E155" s="49"/>
      <c r="F155" s="49"/>
      <c r="G155" s="49"/>
      <c r="H155" s="49"/>
      <c r="I155" s="49"/>
      <c r="J155" s="49"/>
      <c r="K155" s="49"/>
      <c r="L155" s="49"/>
      <c r="M155" s="49"/>
      <c r="N155" s="49"/>
      <c r="O155" s="49"/>
      <c r="P155" s="50"/>
      <c r="Q155" s="48"/>
      <c r="R155" s="49"/>
      <c r="S155" s="534">
        <v>5211</v>
      </c>
      <c r="T155" s="49"/>
      <c r="U155" s="49"/>
      <c r="V155" s="49"/>
      <c r="W155" s="49"/>
      <c r="X155" s="49"/>
      <c r="Y155" s="49"/>
      <c r="Z155" s="49"/>
      <c r="AA155" s="49"/>
      <c r="AB155" s="49"/>
      <c r="AC155" s="49"/>
      <c r="AD155" s="49"/>
      <c r="AE155" s="50"/>
    </row>
    <row r="156" spans="1:31">
      <c r="A156" s="133">
        <v>39326</v>
      </c>
      <c r="B156" s="48"/>
      <c r="C156" s="49"/>
      <c r="D156" s="534">
        <v>1485</v>
      </c>
      <c r="E156" s="49"/>
      <c r="F156" s="49"/>
      <c r="G156" s="49"/>
      <c r="H156" s="49"/>
      <c r="I156" s="49"/>
      <c r="J156" s="49"/>
      <c r="K156" s="49"/>
      <c r="L156" s="49"/>
      <c r="M156" s="49"/>
      <c r="N156" s="49"/>
      <c r="O156" s="49"/>
      <c r="P156" s="50"/>
      <c r="Q156" s="48"/>
      <c r="R156" s="49"/>
      <c r="S156" s="534">
        <v>6169</v>
      </c>
      <c r="T156" s="49"/>
      <c r="U156" s="49"/>
      <c r="V156" s="49"/>
      <c r="W156" s="49"/>
      <c r="X156" s="49"/>
      <c r="Y156" s="49"/>
      <c r="Z156" s="49"/>
      <c r="AA156" s="49"/>
      <c r="AB156" s="49"/>
      <c r="AC156" s="49"/>
      <c r="AD156" s="49"/>
      <c r="AE156" s="50"/>
    </row>
    <row r="157" spans="1:31">
      <c r="A157" s="133">
        <v>39295</v>
      </c>
      <c r="B157" s="48"/>
      <c r="C157" s="49"/>
      <c r="D157" s="534">
        <v>1723</v>
      </c>
      <c r="E157" s="49"/>
      <c r="F157" s="49"/>
      <c r="G157" s="49"/>
      <c r="H157" s="49"/>
      <c r="I157" s="49"/>
      <c r="J157" s="49"/>
      <c r="K157" s="49"/>
      <c r="L157" s="49"/>
      <c r="M157" s="49"/>
      <c r="N157" s="49"/>
      <c r="O157" s="49"/>
      <c r="P157" s="50"/>
      <c r="Q157" s="48"/>
      <c r="R157" s="49"/>
      <c r="S157" s="534">
        <v>6330</v>
      </c>
      <c r="T157" s="49"/>
      <c r="U157" s="49"/>
      <c r="V157" s="49"/>
      <c r="W157" s="49"/>
      <c r="X157" s="49"/>
      <c r="Y157" s="49"/>
      <c r="Z157" s="49"/>
      <c r="AA157" s="49"/>
      <c r="AB157" s="49"/>
      <c r="AC157" s="49"/>
      <c r="AD157" s="49"/>
      <c r="AE157" s="50"/>
    </row>
    <row r="158" spans="1:31">
      <c r="A158" s="133">
        <v>39264</v>
      </c>
      <c r="B158" s="48"/>
      <c r="C158" s="49"/>
      <c r="D158" s="534">
        <v>2109</v>
      </c>
      <c r="E158" s="49"/>
      <c r="F158" s="49"/>
      <c r="G158" s="49"/>
      <c r="H158" s="49"/>
      <c r="I158" s="49"/>
      <c r="J158" s="49"/>
      <c r="K158" s="49"/>
      <c r="L158" s="49"/>
      <c r="M158" s="49"/>
      <c r="N158" s="49"/>
      <c r="O158" s="49"/>
      <c r="P158" s="50"/>
      <c r="Q158" s="48"/>
      <c r="R158" s="49"/>
      <c r="S158" s="534">
        <v>8382</v>
      </c>
      <c r="T158" s="49"/>
      <c r="U158" s="49"/>
      <c r="V158" s="49"/>
      <c r="W158" s="49"/>
      <c r="X158" s="49"/>
      <c r="Y158" s="49"/>
      <c r="Z158" s="49"/>
      <c r="AA158" s="49"/>
      <c r="AB158" s="49"/>
      <c r="AC158" s="49"/>
      <c r="AD158" s="49"/>
      <c r="AE158" s="50"/>
    </row>
    <row r="159" spans="1:31">
      <c r="A159" s="133">
        <v>39234</v>
      </c>
      <c r="B159" s="48"/>
      <c r="C159" s="49"/>
      <c r="D159" s="534">
        <v>1968</v>
      </c>
      <c r="E159" s="49"/>
      <c r="F159" s="49"/>
      <c r="G159" s="49"/>
      <c r="H159" s="49"/>
      <c r="I159" s="49"/>
      <c r="J159" s="49"/>
      <c r="K159" s="49"/>
      <c r="L159" s="49"/>
      <c r="M159" s="49"/>
      <c r="N159" s="49"/>
      <c r="O159" s="49"/>
      <c r="P159" s="50"/>
      <c r="Q159" s="48"/>
      <c r="R159" s="49"/>
      <c r="S159" s="534">
        <v>9761</v>
      </c>
      <c r="T159" s="49"/>
      <c r="U159" s="49"/>
      <c r="V159" s="49"/>
      <c r="W159" s="49"/>
      <c r="X159" s="49"/>
      <c r="Y159" s="49"/>
      <c r="Z159" s="49"/>
      <c r="AA159" s="49"/>
      <c r="AB159" s="49"/>
      <c r="AC159" s="49"/>
      <c r="AD159" s="49"/>
      <c r="AE159" s="50"/>
    </row>
    <row r="160" spans="1:31">
      <c r="A160" s="133">
        <v>39203</v>
      </c>
      <c r="B160" s="48"/>
      <c r="C160" s="49"/>
      <c r="D160" s="534">
        <v>1748</v>
      </c>
      <c r="E160" s="49"/>
      <c r="F160" s="49"/>
      <c r="G160" s="49"/>
      <c r="H160" s="49"/>
      <c r="I160" s="49"/>
      <c r="J160" s="49"/>
      <c r="K160" s="49"/>
      <c r="L160" s="49"/>
      <c r="M160" s="49"/>
      <c r="N160" s="49"/>
      <c r="O160" s="49"/>
      <c r="P160" s="50"/>
      <c r="Q160" s="48"/>
      <c r="R160" s="49"/>
      <c r="S160" s="534">
        <v>16246</v>
      </c>
      <c r="T160" s="49"/>
      <c r="U160" s="49"/>
      <c r="V160" s="49"/>
      <c r="W160" s="49"/>
      <c r="X160" s="49"/>
      <c r="Y160" s="49"/>
      <c r="Z160" s="49"/>
      <c r="AA160" s="49"/>
      <c r="AB160" s="49"/>
      <c r="AC160" s="49"/>
      <c r="AD160" s="49"/>
      <c r="AE160" s="50"/>
    </row>
    <row r="161" spans="1:31">
      <c r="A161" s="133">
        <v>39173</v>
      </c>
      <c r="B161" s="48"/>
      <c r="C161" s="49"/>
      <c r="D161" s="534">
        <v>1275</v>
      </c>
      <c r="E161" s="49"/>
      <c r="F161" s="49"/>
      <c r="G161" s="49"/>
      <c r="H161" s="49"/>
      <c r="I161" s="49"/>
      <c r="J161" s="49"/>
      <c r="K161" s="49"/>
      <c r="L161" s="49"/>
      <c r="M161" s="49"/>
      <c r="N161" s="49"/>
      <c r="O161" s="49"/>
      <c r="P161" s="50"/>
      <c r="Q161" s="48"/>
      <c r="R161" s="49"/>
      <c r="S161" s="534">
        <v>9162</v>
      </c>
      <c r="T161" s="49"/>
      <c r="U161" s="49"/>
      <c r="V161" s="49"/>
      <c r="W161" s="49"/>
      <c r="X161" s="49"/>
      <c r="Y161" s="49"/>
      <c r="Z161" s="49"/>
      <c r="AA161" s="49"/>
      <c r="AB161" s="49"/>
      <c r="AC161" s="49"/>
      <c r="AD161" s="49"/>
      <c r="AE161" s="50"/>
    </row>
    <row r="162" spans="1:31">
      <c r="A162" s="133">
        <v>39142</v>
      </c>
      <c r="B162" s="48"/>
      <c r="C162" s="49"/>
      <c r="D162" s="534">
        <v>1443</v>
      </c>
      <c r="E162" s="49"/>
      <c r="F162" s="49"/>
      <c r="G162" s="49"/>
      <c r="H162" s="49"/>
      <c r="I162" s="49"/>
      <c r="J162" s="49"/>
      <c r="K162" s="49"/>
      <c r="L162" s="49"/>
      <c r="M162" s="49"/>
      <c r="N162" s="49"/>
      <c r="O162" s="49"/>
      <c r="P162" s="50"/>
      <c r="Q162" s="48"/>
      <c r="R162" s="49"/>
      <c r="S162" s="534">
        <v>7117</v>
      </c>
      <c r="T162" s="49"/>
      <c r="U162" s="49"/>
      <c r="V162" s="49"/>
      <c r="W162" s="49"/>
      <c r="X162" s="49"/>
      <c r="Y162" s="49"/>
      <c r="Z162" s="49"/>
      <c r="AA162" s="49"/>
      <c r="AB162" s="49"/>
      <c r="AC162" s="49"/>
      <c r="AD162" s="49"/>
      <c r="AE162" s="50"/>
    </row>
    <row r="163" spans="1:31">
      <c r="A163" s="133">
        <v>39114</v>
      </c>
      <c r="B163" s="48"/>
      <c r="C163" s="49"/>
      <c r="D163" s="534">
        <v>758</v>
      </c>
      <c r="E163" s="49"/>
      <c r="F163" s="49"/>
      <c r="G163" s="49"/>
      <c r="H163" s="49"/>
      <c r="I163" s="49"/>
      <c r="J163" s="49"/>
      <c r="K163" s="49"/>
      <c r="L163" s="49"/>
      <c r="M163" s="49"/>
      <c r="N163" s="49"/>
      <c r="O163" s="49"/>
      <c r="P163" s="50"/>
      <c r="Q163" s="48"/>
      <c r="R163" s="49"/>
      <c r="S163" s="534">
        <v>5585</v>
      </c>
      <c r="T163" s="49"/>
      <c r="U163" s="49"/>
      <c r="V163" s="49"/>
      <c r="W163" s="49"/>
      <c r="X163" s="49"/>
      <c r="Y163" s="49"/>
      <c r="Z163" s="49"/>
      <c r="AA163" s="49"/>
      <c r="AB163" s="49"/>
      <c r="AC163" s="49"/>
      <c r="AD163" s="49"/>
      <c r="AE163" s="50"/>
    </row>
    <row r="164" spans="1:31" ht="16" thickBot="1">
      <c r="A164" s="193">
        <v>39083</v>
      </c>
      <c r="B164" s="51"/>
      <c r="C164" s="52"/>
      <c r="D164" s="537">
        <v>576</v>
      </c>
      <c r="E164" s="52"/>
      <c r="F164" s="52"/>
      <c r="G164" s="52"/>
      <c r="H164" s="52"/>
      <c r="I164" s="52"/>
      <c r="J164" s="52"/>
      <c r="K164" s="52"/>
      <c r="L164" s="52"/>
      <c r="M164" s="52"/>
      <c r="N164" s="52"/>
      <c r="O164" s="52"/>
      <c r="P164" s="53"/>
      <c r="Q164" s="51"/>
      <c r="R164" s="52"/>
      <c r="S164" s="537">
        <v>4572</v>
      </c>
      <c r="T164" s="52"/>
      <c r="U164" s="52"/>
      <c r="V164" s="52"/>
      <c r="W164" s="52"/>
      <c r="X164" s="52"/>
      <c r="Y164" s="52"/>
      <c r="Z164" s="52"/>
      <c r="AA164" s="52"/>
      <c r="AB164" s="52"/>
      <c r="AC164" s="52"/>
      <c r="AD164" s="52"/>
      <c r="AE164" s="53"/>
    </row>
    <row r="166" spans="1:31">
      <c r="B166" s="1057" t="s">
        <v>214</v>
      </c>
      <c r="C166" s="1057"/>
      <c r="D166" s="1057"/>
      <c r="E166" s="1057"/>
      <c r="F166" s="1057"/>
      <c r="G166" s="1057"/>
    </row>
  </sheetData>
  <mergeCells count="15">
    <mergeCell ref="A1:AE2"/>
    <mergeCell ref="A3:A5"/>
    <mergeCell ref="B166:G166"/>
    <mergeCell ref="B3:P3"/>
    <mergeCell ref="Q3:AE3"/>
    <mergeCell ref="B4:D4"/>
    <mergeCell ref="E4:G4"/>
    <mergeCell ref="H4:J4"/>
    <mergeCell ref="K4:M4"/>
    <mergeCell ref="N4:P4"/>
    <mergeCell ref="Q4:S4"/>
    <mergeCell ref="T4:V4"/>
    <mergeCell ref="W4:Y4"/>
    <mergeCell ref="Z4:AB4"/>
    <mergeCell ref="AC4:AE4"/>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E163"/>
  <sheetViews>
    <sheetView workbookViewId="0">
      <selection activeCell="G8" sqref="G8"/>
    </sheetView>
  </sheetViews>
  <sheetFormatPr baseColWidth="10" defaultColWidth="11.5" defaultRowHeight="14"/>
  <cols>
    <col min="1" max="1" width="13.33203125" style="130" customWidth="1"/>
    <col min="2" max="5" width="13.33203125" style="4" customWidth="1"/>
    <col min="6" max="16384" width="11.5" style="4"/>
  </cols>
  <sheetData>
    <row r="1" spans="1:5" s="3" customFormat="1" ht="40" customHeight="1" thickBot="1">
      <c r="B1" s="1063" t="s">
        <v>126</v>
      </c>
      <c r="C1" s="1064"/>
      <c r="D1" s="1064"/>
      <c r="E1" s="1065"/>
    </row>
    <row r="2" spans="1:5" s="3" customFormat="1" ht="27" customHeight="1" thickBot="1">
      <c r="A2" s="1054" t="s">
        <v>9</v>
      </c>
      <c r="B2" s="1061" t="s">
        <v>120</v>
      </c>
      <c r="C2" s="1062"/>
      <c r="D2" s="1061" t="s">
        <v>121</v>
      </c>
      <c r="E2" s="1062"/>
    </row>
    <row r="3" spans="1:5" s="3" customFormat="1" ht="69" customHeight="1" thickBot="1">
      <c r="A3" s="1056"/>
      <c r="B3" s="528" t="s">
        <v>127</v>
      </c>
      <c r="C3" s="529" t="s">
        <v>128</v>
      </c>
      <c r="D3" s="528" t="s">
        <v>127</v>
      </c>
      <c r="E3" s="529" t="s">
        <v>128</v>
      </c>
    </row>
    <row r="4" spans="1:5">
      <c r="A4" s="449">
        <v>43862</v>
      </c>
      <c r="B4" s="530">
        <v>39567</v>
      </c>
      <c r="C4" s="531">
        <v>24541</v>
      </c>
      <c r="D4" s="530">
        <v>124957</v>
      </c>
      <c r="E4" s="531">
        <v>74038</v>
      </c>
    </row>
    <row r="5" spans="1:5">
      <c r="A5" s="449">
        <v>43831</v>
      </c>
      <c r="B5" s="530" vm="27">
        <v>41299</v>
      </c>
      <c r="C5" s="531" vm="28">
        <v>24753</v>
      </c>
      <c r="D5" s="530" vm="29">
        <v>163056</v>
      </c>
      <c r="E5" s="531" vm="30">
        <v>89822</v>
      </c>
    </row>
    <row r="6" spans="1:5">
      <c r="A6" s="448">
        <v>43800</v>
      </c>
      <c r="B6" s="530">
        <v>35521</v>
      </c>
      <c r="C6" s="531">
        <v>19853</v>
      </c>
      <c r="D6" s="530">
        <v>156583</v>
      </c>
      <c r="E6" s="531">
        <v>79783</v>
      </c>
    </row>
    <row r="7" spans="1:5">
      <c r="A7" s="449">
        <v>43770</v>
      </c>
      <c r="B7" s="530">
        <v>34535</v>
      </c>
      <c r="C7" s="531">
        <v>19381</v>
      </c>
      <c r="D7" s="530">
        <v>154963</v>
      </c>
      <c r="E7" s="531">
        <v>79035</v>
      </c>
    </row>
    <row r="8" spans="1:5">
      <c r="A8" s="449">
        <v>43739</v>
      </c>
      <c r="B8" s="530">
        <v>38441</v>
      </c>
      <c r="C8" s="531">
        <v>21758</v>
      </c>
      <c r="D8" s="530">
        <v>150938</v>
      </c>
      <c r="E8" s="531">
        <v>78337</v>
      </c>
    </row>
    <row r="9" spans="1:5">
      <c r="A9" s="449">
        <v>43709</v>
      </c>
      <c r="B9" s="530">
        <v>40866</v>
      </c>
      <c r="C9" s="531">
        <v>23386</v>
      </c>
      <c r="D9" s="530">
        <v>147498</v>
      </c>
      <c r="E9" s="531">
        <v>78753</v>
      </c>
    </row>
    <row r="10" spans="1:5">
      <c r="A10" s="449">
        <v>43678</v>
      </c>
      <c r="B10" s="530">
        <v>32925</v>
      </c>
      <c r="C10" s="531">
        <v>18567</v>
      </c>
      <c r="D10" s="530">
        <v>125259</v>
      </c>
      <c r="E10" s="531">
        <v>65090</v>
      </c>
    </row>
    <row r="11" spans="1:5">
      <c r="A11" s="449">
        <v>43647</v>
      </c>
      <c r="B11" s="530">
        <v>51136</v>
      </c>
      <c r="C11" s="531">
        <v>27999</v>
      </c>
      <c r="D11" s="530">
        <v>200987</v>
      </c>
      <c r="E11" s="531">
        <v>101001</v>
      </c>
    </row>
    <row r="12" spans="1:5">
      <c r="A12" s="449">
        <v>43617</v>
      </c>
      <c r="B12" s="530">
        <v>38153</v>
      </c>
      <c r="C12" s="531">
        <v>20478</v>
      </c>
      <c r="D12" s="530">
        <v>144343</v>
      </c>
      <c r="E12" s="531">
        <v>71980</v>
      </c>
    </row>
    <row r="13" spans="1:5">
      <c r="A13" s="449">
        <v>43586</v>
      </c>
      <c r="B13" s="530">
        <v>45603</v>
      </c>
      <c r="C13" s="531">
        <v>26112</v>
      </c>
      <c r="D13" s="530">
        <v>157935</v>
      </c>
      <c r="E13" s="531">
        <v>84779</v>
      </c>
    </row>
    <row r="14" spans="1:5">
      <c r="A14" s="449">
        <v>43556</v>
      </c>
      <c r="B14" s="530">
        <v>42025</v>
      </c>
      <c r="C14" s="531">
        <v>24749</v>
      </c>
      <c r="D14" s="530">
        <v>142090</v>
      </c>
      <c r="E14" s="531">
        <v>76363</v>
      </c>
    </row>
    <row r="15" spans="1:5">
      <c r="A15" s="449">
        <v>43525</v>
      </c>
      <c r="B15" s="530">
        <v>41901</v>
      </c>
      <c r="C15" s="531">
        <v>24058</v>
      </c>
      <c r="D15" s="530">
        <v>144966</v>
      </c>
      <c r="E15" s="531">
        <v>78126</v>
      </c>
    </row>
    <row r="16" spans="1:5">
      <c r="A16" s="449">
        <v>43497</v>
      </c>
      <c r="B16" s="530">
        <v>47824</v>
      </c>
      <c r="C16" s="531">
        <v>26890</v>
      </c>
      <c r="D16" s="530">
        <v>172124</v>
      </c>
      <c r="E16" s="531">
        <v>90014</v>
      </c>
    </row>
    <row r="17" spans="1:5">
      <c r="A17" s="449">
        <v>43466</v>
      </c>
      <c r="B17" s="530">
        <v>60711</v>
      </c>
      <c r="C17" s="531">
        <v>34440</v>
      </c>
      <c r="D17" s="530">
        <v>257355</v>
      </c>
      <c r="E17" s="531">
        <v>129795</v>
      </c>
    </row>
    <row r="18" spans="1:5">
      <c r="A18" s="449">
        <v>43435</v>
      </c>
      <c r="B18" s="530">
        <v>45497</v>
      </c>
      <c r="C18" s="531">
        <v>23847</v>
      </c>
      <c r="D18" s="530">
        <v>211843</v>
      </c>
      <c r="E18" s="531">
        <v>98286</v>
      </c>
    </row>
    <row r="19" spans="1:5">
      <c r="A19" s="449">
        <v>43405</v>
      </c>
      <c r="B19" s="530">
        <v>43848</v>
      </c>
      <c r="C19" s="531">
        <v>23887</v>
      </c>
      <c r="D19" s="530">
        <v>208011</v>
      </c>
      <c r="E19" s="531">
        <v>97412</v>
      </c>
    </row>
    <row r="20" spans="1:5">
      <c r="A20" s="449">
        <v>43374</v>
      </c>
      <c r="B20" s="530">
        <v>45824</v>
      </c>
      <c r="C20" s="531">
        <v>26626</v>
      </c>
      <c r="D20" s="530">
        <v>168220</v>
      </c>
      <c r="E20" s="531">
        <v>89488</v>
      </c>
    </row>
    <row r="21" spans="1:5">
      <c r="A21" s="449">
        <v>43344</v>
      </c>
      <c r="B21" s="530">
        <v>39509</v>
      </c>
      <c r="C21" s="531">
        <v>22456</v>
      </c>
      <c r="D21" s="530">
        <v>140164</v>
      </c>
      <c r="E21" s="531">
        <v>73044</v>
      </c>
    </row>
    <row r="22" spans="1:5">
      <c r="A22" s="449">
        <v>43313</v>
      </c>
      <c r="B22" s="530">
        <v>29863</v>
      </c>
      <c r="C22" s="531">
        <v>16786</v>
      </c>
      <c r="D22" s="530">
        <v>106401</v>
      </c>
      <c r="E22" s="531">
        <v>55799</v>
      </c>
    </row>
    <row r="23" spans="1:5">
      <c r="A23" s="449">
        <v>43282</v>
      </c>
      <c r="B23" s="530">
        <v>35722</v>
      </c>
      <c r="C23" s="531">
        <v>19970</v>
      </c>
      <c r="D23" s="530">
        <v>128308</v>
      </c>
      <c r="E23" s="531">
        <v>66552</v>
      </c>
    </row>
    <row r="24" spans="1:5">
      <c r="A24" s="449">
        <v>43252</v>
      </c>
      <c r="B24" s="530">
        <v>33541</v>
      </c>
      <c r="C24" s="531">
        <v>18555</v>
      </c>
      <c r="D24" s="530">
        <v>114081</v>
      </c>
      <c r="E24" s="531">
        <v>58537</v>
      </c>
    </row>
    <row r="25" spans="1:5">
      <c r="A25" s="449">
        <v>43221</v>
      </c>
      <c r="B25" s="530">
        <v>31534</v>
      </c>
      <c r="C25" s="531">
        <v>18468</v>
      </c>
      <c r="D25" s="530">
        <v>103867</v>
      </c>
      <c r="E25" s="531">
        <v>55899</v>
      </c>
    </row>
    <row r="26" spans="1:5">
      <c r="A26" s="449">
        <v>43191</v>
      </c>
      <c r="B26" s="530">
        <v>28729</v>
      </c>
      <c r="C26" s="531">
        <v>17245</v>
      </c>
      <c r="D26" s="530">
        <v>98422</v>
      </c>
      <c r="E26" s="531">
        <v>55595</v>
      </c>
    </row>
    <row r="27" spans="1:5">
      <c r="A27" s="449">
        <v>43160</v>
      </c>
      <c r="B27" s="530">
        <v>29379</v>
      </c>
      <c r="C27" s="531">
        <v>16937</v>
      </c>
      <c r="D27" s="530">
        <v>101839</v>
      </c>
      <c r="E27" s="531">
        <v>54367</v>
      </c>
    </row>
    <row r="28" spans="1:5">
      <c r="A28" s="449">
        <v>43132</v>
      </c>
      <c r="B28" s="530">
        <v>28463</v>
      </c>
      <c r="C28" s="531">
        <v>16218</v>
      </c>
      <c r="D28" s="530">
        <v>104865</v>
      </c>
      <c r="E28" s="531">
        <v>54191</v>
      </c>
    </row>
    <row r="29" spans="1:5">
      <c r="A29" s="449">
        <v>43101</v>
      </c>
      <c r="B29" s="530">
        <v>34870</v>
      </c>
      <c r="C29" s="531">
        <v>20384</v>
      </c>
      <c r="D29" s="530">
        <v>145976</v>
      </c>
      <c r="E29" s="531">
        <v>74465</v>
      </c>
    </row>
    <row r="30" spans="1:5">
      <c r="A30" s="449">
        <v>43070</v>
      </c>
      <c r="B30" s="530">
        <v>26433</v>
      </c>
      <c r="C30" s="531">
        <v>14600</v>
      </c>
      <c r="D30" s="530">
        <v>117683</v>
      </c>
      <c r="E30" s="531">
        <v>57973</v>
      </c>
    </row>
    <row r="31" spans="1:5">
      <c r="A31" s="449">
        <v>43040</v>
      </c>
      <c r="B31" s="530">
        <v>28077</v>
      </c>
      <c r="C31" s="531">
        <v>15850</v>
      </c>
      <c r="D31" s="530">
        <v>116713</v>
      </c>
      <c r="E31" s="531">
        <v>59491</v>
      </c>
    </row>
    <row r="32" spans="1:5">
      <c r="A32" s="449">
        <v>43009</v>
      </c>
      <c r="B32" s="530">
        <v>30576</v>
      </c>
      <c r="C32" s="531">
        <v>17265</v>
      </c>
      <c r="D32" s="530">
        <v>112637</v>
      </c>
      <c r="E32" s="531">
        <v>57805</v>
      </c>
    </row>
    <row r="33" spans="1:5">
      <c r="A33" s="449">
        <v>42979</v>
      </c>
      <c r="B33" s="530">
        <v>26472</v>
      </c>
      <c r="C33" s="531">
        <v>14996</v>
      </c>
      <c r="D33" s="530">
        <v>94905</v>
      </c>
      <c r="E33" s="531">
        <v>48882</v>
      </c>
    </row>
    <row r="34" spans="1:5">
      <c r="A34" s="449">
        <v>42948</v>
      </c>
      <c r="B34" s="530">
        <v>27551</v>
      </c>
      <c r="C34" s="531">
        <v>15962</v>
      </c>
      <c r="D34" s="530">
        <v>89525</v>
      </c>
      <c r="E34" s="531">
        <v>49033</v>
      </c>
    </row>
    <row r="35" spans="1:5">
      <c r="A35" s="449">
        <v>42917</v>
      </c>
      <c r="B35" s="530">
        <v>30582</v>
      </c>
      <c r="C35" s="531">
        <v>17180</v>
      </c>
      <c r="D35" s="530">
        <v>106003</v>
      </c>
      <c r="E35" s="531">
        <v>55529</v>
      </c>
    </row>
    <row r="36" spans="1:5">
      <c r="A36" s="449">
        <v>42887</v>
      </c>
      <c r="B36" s="530">
        <v>33924</v>
      </c>
      <c r="C36" s="531">
        <v>18723</v>
      </c>
      <c r="D36" s="530">
        <v>120517</v>
      </c>
      <c r="E36" s="531">
        <v>59794</v>
      </c>
    </row>
    <row r="37" spans="1:5">
      <c r="A37" s="449">
        <v>42856</v>
      </c>
      <c r="B37" s="530">
        <v>30928</v>
      </c>
      <c r="C37" s="531">
        <v>17678</v>
      </c>
      <c r="D37" s="530">
        <v>97919</v>
      </c>
      <c r="E37" s="531">
        <v>52651</v>
      </c>
    </row>
    <row r="38" spans="1:5">
      <c r="A38" s="449">
        <v>42826</v>
      </c>
      <c r="B38" s="530">
        <v>28268</v>
      </c>
      <c r="C38" s="531">
        <v>16204</v>
      </c>
      <c r="D38" s="530">
        <v>88551</v>
      </c>
      <c r="E38" s="531">
        <v>47699</v>
      </c>
    </row>
    <row r="39" spans="1:5">
      <c r="A39" s="449">
        <v>42795</v>
      </c>
      <c r="B39" s="530">
        <v>33284</v>
      </c>
      <c r="C39" s="531">
        <v>18698</v>
      </c>
      <c r="D39" s="530">
        <v>110529</v>
      </c>
      <c r="E39" s="531">
        <v>57610</v>
      </c>
    </row>
    <row r="40" spans="1:5">
      <c r="A40" s="449">
        <v>42767</v>
      </c>
      <c r="B40" s="530">
        <v>33018</v>
      </c>
      <c r="C40" s="531">
        <v>18690</v>
      </c>
      <c r="D40" s="530">
        <v>109375</v>
      </c>
      <c r="E40" s="531">
        <v>57193</v>
      </c>
    </row>
    <row r="41" spans="1:5">
      <c r="A41" s="449">
        <v>42736</v>
      </c>
      <c r="B41" s="530">
        <v>41256</v>
      </c>
      <c r="C41" s="531">
        <v>24570</v>
      </c>
      <c r="D41" s="530">
        <v>158739</v>
      </c>
      <c r="E41" s="531">
        <v>85120</v>
      </c>
    </row>
    <row r="42" spans="1:5">
      <c r="A42" s="449">
        <v>42705</v>
      </c>
      <c r="B42" s="530">
        <v>33261</v>
      </c>
      <c r="C42" s="531">
        <v>17960</v>
      </c>
      <c r="D42" s="530">
        <v>140317</v>
      </c>
      <c r="E42" s="531">
        <v>67973</v>
      </c>
    </row>
    <row r="43" spans="1:5">
      <c r="A43" s="449">
        <v>42675</v>
      </c>
      <c r="B43" s="530">
        <v>34296</v>
      </c>
      <c r="C43" s="531">
        <v>19050</v>
      </c>
      <c r="D43" s="530">
        <v>136963</v>
      </c>
      <c r="E43" s="531">
        <v>69823</v>
      </c>
    </row>
    <row r="44" spans="1:5">
      <c r="A44" s="449">
        <v>42644</v>
      </c>
      <c r="B44" s="530">
        <v>35346</v>
      </c>
      <c r="C44" s="531">
        <v>19986</v>
      </c>
      <c r="D44" s="530">
        <v>122182</v>
      </c>
      <c r="E44" s="531">
        <v>62748</v>
      </c>
    </row>
    <row r="45" spans="1:5">
      <c r="A45" s="449">
        <v>42614</v>
      </c>
      <c r="B45" s="530">
        <v>31830</v>
      </c>
      <c r="C45" s="531">
        <v>17711</v>
      </c>
      <c r="D45" s="530">
        <v>107685</v>
      </c>
      <c r="E45" s="531">
        <v>55299</v>
      </c>
    </row>
    <row r="46" spans="1:5">
      <c r="A46" s="449">
        <v>42583</v>
      </c>
      <c r="B46" s="530">
        <v>41824</v>
      </c>
      <c r="C46" s="531">
        <v>23854</v>
      </c>
      <c r="D46" s="530">
        <v>140766</v>
      </c>
      <c r="E46" s="531">
        <v>76582</v>
      </c>
    </row>
    <row r="47" spans="1:5">
      <c r="A47" s="449">
        <v>42552</v>
      </c>
      <c r="B47" s="530">
        <v>34304</v>
      </c>
      <c r="C47" s="531">
        <v>19806</v>
      </c>
      <c r="D47" s="530">
        <v>139871</v>
      </c>
      <c r="E47" s="531">
        <v>72483</v>
      </c>
    </row>
    <row r="48" spans="1:5">
      <c r="A48" s="449">
        <v>42522</v>
      </c>
      <c r="B48" s="530">
        <v>38483</v>
      </c>
      <c r="C48" s="531">
        <v>21614</v>
      </c>
      <c r="D48" s="530">
        <v>136359</v>
      </c>
      <c r="E48" s="531">
        <v>70740</v>
      </c>
    </row>
    <row r="49" spans="1:5">
      <c r="A49" s="449">
        <v>42491</v>
      </c>
      <c r="B49" s="530">
        <v>30097</v>
      </c>
      <c r="C49" s="531">
        <v>17258</v>
      </c>
      <c r="D49" s="530">
        <v>106071</v>
      </c>
      <c r="E49" s="531">
        <v>56369</v>
      </c>
    </row>
    <row r="50" spans="1:5">
      <c r="A50" s="449">
        <v>42461</v>
      </c>
      <c r="B50" s="530">
        <v>30696</v>
      </c>
      <c r="C50" s="531">
        <v>17489</v>
      </c>
      <c r="D50" s="530">
        <v>101520</v>
      </c>
      <c r="E50" s="531">
        <v>54985</v>
      </c>
    </row>
    <row r="51" spans="1:5">
      <c r="A51" s="449">
        <v>42430</v>
      </c>
      <c r="B51" s="530">
        <v>33306</v>
      </c>
      <c r="C51" s="531">
        <v>19314</v>
      </c>
      <c r="D51" s="530">
        <v>112111</v>
      </c>
      <c r="E51" s="531">
        <v>61404</v>
      </c>
    </row>
    <row r="52" spans="1:5">
      <c r="A52" s="449">
        <v>42401</v>
      </c>
      <c r="B52" s="530">
        <v>33294</v>
      </c>
      <c r="C52" s="531">
        <v>18844</v>
      </c>
      <c r="D52" s="530">
        <v>120497</v>
      </c>
      <c r="E52" s="531">
        <v>63249</v>
      </c>
    </row>
    <row r="53" spans="1:5">
      <c r="A53" s="449">
        <v>42370</v>
      </c>
      <c r="B53" s="530">
        <v>34605</v>
      </c>
      <c r="C53" s="531">
        <v>20097</v>
      </c>
      <c r="D53" s="530">
        <v>153744</v>
      </c>
      <c r="E53" s="531">
        <v>81306</v>
      </c>
    </row>
    <row r="54" spans="1:5">
      <c r="A54" s="449">
        <v>42339</v>
      </c>
      <c r="B54" s="530">
        <v>26157</v>
      </c>
      <c r="C54" s="531">
        <v>15019</v>
      </c>
      <c r="D54" s="530">
        <v>110361</v>
      </c>
      <c r="E54" s="531">
        <v>58687</v>
      </c>
    </row>
    <row r="55" spans="1:5">
      <c r="A55" s="449">
        <v>42309</v>
      </c>
      <c r="B55" s="530">
        <v>25749</v>
      </c>
      <c r="C55" s="531">
        <v>12099</v>
      </c>
      <c r="D55" s="530">
        <v>104079</v>
      </c>
      <c r="E55" s="531">
        <v>44813</v>
      </c>
    </row>
    <row r="56" spans="1:5">
      <c r="A56" s="449">
        <v>42278</v>
      </c>
      <c r="B56" s="530">
        <v>23019</v>
      </c>
      <c r="C56" s="531">
        <v>10745</v>
      </c>
      <c r="D56" s="530">
        <v>84656</v>
      </c>
      <c r="E56" s="531">
        <v>35408</v>
      </c>
    </row>
    <row r="57" spans="1:5">
      <c r="A57" s="449">
        <v>42248</v>
      </c>
      <c r="B57" s="530">
        <v>22546</v>
      </c>
      <c r="C57" s="531">
        <v>10455</v>
      </c>
      <c r="D57" s="530">
        <v>73414</v>
      </c>
      <c r="E57" s="531">
        <v>32750</v>
      </c>
    </row>
    <row r="58" spans="1:5">
      <c r="A58" s="449">
        <v>42217</v>
      </c>
      <c r="B58" s="530">
        <v>23460</v>
      </c>
      <c r="C58" s="531">
        <v>11144</v>
      </c>
      <c r="D58" s="530">
        <v>78282</v>
      </c>
      <c r="E58" s="531">
        <v>35312</v>
      </c>
    </row>
    <row r="59" spans="1:5">
      <c r="A59" s="449">
        <v>42186</v>
      </c>
      <c r="B59" s="530">
        <v>27102</v>
      </c>
      <c r="C59" s="531">
        <v>12969</v>
      </c>
      <c r="D59" s="530">
        <v>96552</v>
      </c>
      <c r="E59" s="531">
        <v>45157</v>
      </c>
    </row>
    <row r="60" spans="1:5">
      <c r="A60" s="449">
        <v>42156</v>
      </c>
      <c r="B60" s="530">
        <v>30485</v>
      </c>
      <c r="C60" s="531">
        <v>13377</v>
      </c>
      <c r="D60" s="530">
        <v>119422</v>
      </c>
      <c r="E60" s="531">
        <v>50023</v>
      </c>
    </row>
    <row r="61" spans="1:5">
      <c r="A61" s="449">
        <v>42125</v>
      </c>
      <c r="B61" s="530">
        <v>22037</v>
      </c>
      <c r="C61" s="531">
        <v>10215</v>
      </c>
      <c r="D61" s="530">
        <v>70705</v>
      </c>
      <c r="E61" s="531">
        <v>31442</v>
      </c>
    </row>
    <row r="62" spans="1:5">
      <c r="A62" s="449">
        <v>42095</v>
      </c>
      <c r="B62" s="530">
        <v>23779</v>
      </c>
      <c r="C62" s="531">
        <v>10841</v>
      </c>
      <c r="D62" s="530">
        <v>76259</v>
      </c>
      <c r="E62" s="531">
        <v>33906</v>
      </c>
    </row>
    <row r="63" spans="1:5">
      <c r="A63" s="449">
        <v>42064</v>
      </c>
      <c r="B63" s="530">
        <v>23798</v>
      </c>
      <c r="C63" s="531">
        <v>11955</v>
      </c>
      <c r="D63" s="530">
        <v>78348</v>
      </c>
      <c r="E63" s="531">
        <v>38506</v>
      </c>
    </row>
    <row r="64" spans="1:5">
      <c r="A64" s="449">
        <v>42036</v>
      </c>
      <c r="B64" s="530">
        <v>23531</v>
      </c>
      <c r="C64" s="531">
        <v>11452</v>
      </c>
      <c r="D64" s="530">
        <v>81808</v>
      </c>
      <c r="E64" s="531">
        <v>37223</v>
      </c>
    </row>
    <row r="65" spans="1:5">
      <c r="A65" s="449">
        <v>42005</v>
      </c>
      <c r="B65" s="530">
        <v>26628</v>
      </c>
      <c r="C65" s="531">
        <v>13734</v>
      </c>
      <c r="D65" s="530">
        <v>111384</v>
      </c>
      <c r="E65" s="531">
        <v>57047</v>
      </c>
    </row>
    <row r="66" spans="1:5">
      <c r="A66" s="449">
        <v>41974</v>
      </c>
      <c r="B66" s="530">
        <v>23208</v>
      </c>
      <c r="C66" s="531">
        <v>40405</v>
      </c>
      <c r="D66" s="530">
        <v>96288</v>
      </c>
      <c r="E66" s="531">
        <v>42563</v>
      </c>
    </row>
    <row r="67" spans="1:5">
      <c r="A67" s="449">
        <v>41944</v>
      </c>
      <c r="B67" s="530">
        <v>20031</v>
      </c>
      <c r="C67" s="531">
        <v>9206</v>
      </c>
      <c r="D67" s="530">
        <v>84109</v>
      </c>
      <c r="E67" s="531">
        <v>36847</v>
      </c>
    </row>
    <row r="68" spans="1:5">
      <c r="A68" s="449">
        <v>41913</v>
      </c>
      <c r="B68" s="530">
        <v>19361</v>
      </c>
      <c r="C68" s="531">
        <v>9124</v>
      </c>
      <c r="D68" s="530">
        <v>72590</v>
      </c>
      <c r="E68" s="531">
        <v>32099</v>
      </c>
    </row>
    <row r="69" spans="1:5">
      <c r="A69" s="449">
        <v>41883</v>
      </c>
      <c r="B69" s="530">
        <v>21631</v>
      </c>
      <c r="C69" s="531">
        <v>11455</v>
      </c>
      <c r="D69" s="530">
        <v>73046</v>
      </c>
      <c r="E69" s="531">
        <v>37536</v>
      </c>
    </row>
    <row r="70" spans="1:5">
      <c r="A70" s="449">
        <v>41852</v>
      </c>
      <c r="B70" s="530">
        <v>18950</v>
      </c>
      <c r="C70" s="531">
        <v>9394</v>
      </c>
      <c r="D70" s="530">
        <v>67692</v>
      </c>
      <c r="E70" s="531">
        <v>33293</v>
      </c>
    </row>
    <row r="71" spans="1:5">
      <c r="A71" s="449">
        <v>41821</v>
      </c>
      <c r="B71" s="530">
        <v>22988</v>
      </c>
      <c r="C71" s="531">
        <v>11499</v>
      </c>
      <c r="D71" s="530">
        <v>83486</v>
      </c>
      <c r="E71" s="531">
        <v>41936</v>
      </c>
    </row>
    <row r="72" spans="1:5">
      <c r="A72" s="449">
        <v>41791</v>
      </c>
      <c r="B72" s="530">
        <v>22503</v>
      </c>
      <c r="C72" s="531">
        <v>10918</v>
      </c>
      <c r="D72" s="530">
        <v>84828</v>
      </c>
      <c r="E72" s="531">
        <v>41282</v>
      </c>
    </row>
    <row r="73" spans="1:5">
      <c r="A73" s="449">
        <v>41760</v>
      </c>
      <c r="B73" s="530">
        <v>18828</v>
      </c>
      <c r="C73" s="531">
        <v>9838</v>
      </c>
      <c r="D73" s="530">
        <v>61847</v>
      </c>
      <c r="E73" s="531">
        <v>31654</v>
      </c>
    </row>
    <row r="74" spans="1:5">
      <c r="A74" s="449">
        <v>41730</v>
      </c>
      <c r="B74" s="530">
        <v>18511</v>
      </c>
      <c r="C74" s="531">
        <v>9374</v>
      </c>
      <c r="D74" s="530">
        <v>64623</v>
      </c>
      <c r="E74" s="531">
        <v>33634</v>
      </c>
    </row>
    <row r="75" spans="1:5">
      <c r="A75" s="449">
        <v>41699</v>
      </c>
      <c r="B75" s="530">
        <v>18494</v>
      </c>
      <c r="C75" s="531">
        <v>9524</v>
      </c>
      <c r="D75" s="530">
        <v>60275</v>
      </c>
      <c r="E75" s="531">
        <v>30509</v>
      </c>
    </row>
    <row r="76" spans="1:5">
      <c r="A76" s="449">
        <v>41671</v>
      </c>
      <c r="B76" s="530">
        <v>19105</v>
      </c>
      <c r="C76" s="531">
        <v>9239</v>
      </c>
      <c r="D76" s="530">
        <v>63861</v>
      </c>
      <c r="E76" s="531">
        <v>30964</v>
      </c>
    </row>
    <row r="77" spans="1:5">
      <c r="A77" s="449">
        <v>41640</v>
      </c>
      <c r="B77" s="530">
        <v>22868</v>
      </c>
      <c r="C77" s="531">
        <v>12048</v>
      </c>
      <c r="D77" s="530">
        <v>87150</v>
      </c>
      <c r="E77" s="531">
        <v>46693</v>
      </c>
    </row>
    <row r="78" spans="1:5">
      <c r="A78" s="449">
        <v>41609</v>
      </c>
      <c r="B78" s="530">
        <v>19153</v>
      </c>
      <c r="C78" s="531">
        <v>8866</v>
      </c>
      <c r="D78" s="530">
        <v>73828</v>
      </c>
      <c r="E78" s="531">
        <v>35124</v>
      </c>
    </row>
    <row r="79" spans="1:5">
      <c r="A79" s="449">
        <v>41579</v>
      </c>
      <c r="B79" s="530">
        <v>17254</v>
      </c>
      <c r="C79" s="531">
        <v>8360</v>
      </c>
      <c r="D79" s="530">
        <v>69992</v>
      </c>
      <c r="E79" s="531">
        <v>33577</v>
      </c>
    </row>
    <row r="80" spans="1:5">
      <c r="A80" s="449">
        <v>41548</v>
      </c>
      <c r="B80" s="530">
        <v>15224</v>
      </c>
      <c r="C80" s="531">
        <v>7740</v>
      </c>
      <c r="D80" s="530">
        <v>52450</v>
      </c>
      <c r="E80" s="531">
        <v>25381</v>
      </c>
    </row>
    <row r="81" spans="1:5">
      <c r="A81" s="449">
        <v>41518</v>
      </c>
      <c r="B81" s="530">
        <v>24861</v>
      </c>
      <c r="C81" s="531">
        <v>9213</v>
      </c>
      <c r="D81" s="530">
        <v>67439</v>
      </c>
      <c r="E81" s="531">
        <v>28362</v>
      </c>
    </row>
    <row r="82" spans="1:5">
      <c r="A82" s="449">
        <v>41487</v>
      </c>
      <c r="B82" s="530">
        <v>15120</v>
      </c>
      <c r="C82" s="531">
        <v>8030</v>
      </c>
      <c r="D82" s="530">
        <v>46749</v>
      </c>
      <c r="E82" s="531">
        <v>24626</v>
      </c>
    </row>
    <row r="83" spans="1:5">
      <c r="A83" s="449">
        <v>41456</v>
      </c>
      <c r="B83" s="530">
        <v>22809</v>
      </c>
      <c r="C83" s="531">
        <v>13178</v>
      </c>
      <c r="D83" s="530">
        <v>71602</v>
      </c>
      <c r="E83" s="531">
        <v>41174</v>
      </c>
    </row>
    <row r="84" spans="1:5">
      <c r="A84" s="449">
        <v>41426</v>
      </c>
      <c r="B84" s="530">
        <v>17207</v>
      </c>
      <c r="C84" s="531">
        <v>8515</v>
      </c>
      <c r="D84" s="530">
        <v>58740</v>
      </c>
      <c r="E84" s="531">
        <v>28325</v>
      </c>
    </row>
    <row r="85" spans="1:5">
      <c r="A85" s="449">
        <v>41395</v>
      </c>
      <c r="B85" s="530">
        <v>16058</v>
      </c>
      <c r="C85" s="531">
        <v>8637</v>
      </c>
      <c r="D85" s="530">
        <v>50672</v>
      </c>
      <c r="E85" s="531">
        <v>27720</v>
      </c>
    </row>
    <row r="86" spans="1:5">
      <c r="A86" s="449">
        <v>41365</v>
      </c>
      <c r="B86" s="530">
        <v>15881</v>
      </c>
      <c r="C86" s="531">
        <v>7950</v>
      </c>
      <c r="D86" s="530">
        <v>52117</v>
      </c>
      <c r="E86" s="531">
        <v>27990</v>
      </c>
    </row>
    <row r="87" spans="1:5">
      <c r="A87" s="449">
        <v>41334</v>
      </c>
      <c r="B87" s="530">
        <v>17018</v>
      </c>
      <c r="C87" s="531">
        <v>7918</v>
      </c>
      <c r="D87" s="530">
        <v>58697</v>
      </c>
      <c r="E87" s="531">
        <v>28247</v>
      </c>
    </row>
    <row r="88" spans="1:5">
      <c r="A88" s="449">
        <v>41306</v>
      </c>
      <c r="B88" s="530">
        <v>16800</v>
      </c>
      <c r="C88" s="531">
        <v>9998</v>
      </c>
      <c r="D88" s="530">
        <v>57486</v>
      </c>
      <c r="E88" s="531">
        <v>34106</v>
      </c>
    </row>
    <row r="89" spans="1:5">
      <c r="A89" s="449">
        <v>41275</v>
      </c>
      <c r="B89" s="530">
        <v>19953</v>
      </c>
      <c r="C89" s="531">
        <v>10678</v>
      </c>
      <c r="D89" s="530">
        <v>83638</v>
      </c>
      <c r="E89" s="531">
        <v>46318</v>
      </c>
    </row>
    <row r="90" spans="1:5">
      <c r="A90" s="449">
        <v>41244</v>
      </c>
      <c r="B90" s="530">
        <v>15501</v>
      </c>
      <c r="C90" s="531">
        <v>7581</v>
      </c>
      <c r="D90" s="530">
        <v>63358</v>
      </c>
      <c r="E90" s="531">
        <v>32801</v>
      </c>
    </row>
    <row r="91" spans="1:5">
      <c r="A91" s="449">
        <v>41214</v>
      </c>
      <c r="B91" s="530">
        <v>15414</v>
      </c>
      <c r="C91" s="531">
        <v>7506</v>
      </c>
      <c r="D91" s="530">
        <v>62622</v>
      </c>
      <c r="E91" s="531">
        <v>30641</v>
      </c>
    </row>
    <row r="92" spans="1:5">
      <c r="A92" s="449">
        <v>41183</v>
      </c>
      <c r="B92" s="530">
        <v>15183</v>
      </c>
      <c r="C92" s="531">
        <v>7995</v>
      </c>
      <c r="D92" s="530">
        <v>49368</v>
      </c>
      <c r="E92" s="531">
        <v>26589</v>
      </c>
    </row>
    <row r="93" spans="1:5">
      <c r="A93" s="449">
        <v>41153</v>
      </c>
      <c r="B93" s="530">
        <v>14982</v>
      </c>
      <c r="C93" s="531">
        <v>7574</v>
      </c>
      <c r="D93" s="530">
        <v>45318</v>
      </c>
      <c r="E93" s="531">
        <v>23906</v>
      </c>
    </row>
    <row r="94" spans="1:5">
      <c r="A94" s="449">
        <v>41122</v>
      </c>
      <c r="B94" s="530">
        <v>13993</v>
      </c>
      <c r="C94" s="531">
        <v>7078</v>
      </c>
      <c r="D94" s="530">
        <v>43149</v>
      </c>
      <c r="E94" s="531">
        <v>22148</v>
      </c>
    </row>
    <row r="95" spans="1:5">
      <c r="A95" s="449">
        <v>41091</v>
      </c>
      <c r="B95" s="530">
        <v>15180</v>
      </c>
      <c r="C95" s="531">
        <v>9541</v>
      </c>
      <c r="D95" s="530">
        <v>46340</v>
      </c>
      <c r="E95" s="531">
        <v>32037</v>
      </c>
    </row>
    <row r="96" spans="1:5">
      <c r="A96" s="449">
        <v>41061</v>
      </c>
      <c r="B96" s="530">
        <v>13885</v>
      </c>
      <c r="C96" s="531">
        <v>8667</v>
      </c>
      <c r="D96" s="530">
        <v>42918</v>
      </c>
      <c r="E96" s="531">
        <v>29583</v>
      </c>
    </row>
    <row r="97" spans="1:5">
      <c r="A97" s="449">
        <v>41030</v>
      </c>
      <c r="B97" s="530">
        <v>12653</v>
      </c>
      <c r="C97" s="531">
        <v>8284</v>
      </c>
      <c r="D97" s="530">
        <v>37193</v>
      </c>
      <c r="E97" s="531">
        <v>26260</v>
      </c>
    </row>
    <row r="98" spans="1:5">
      <c r="A98" s="449">
        <v>41000</v>
      </c>
      <c r="B98" s="530">
        <v>12078</v>
      </c>
      <c r="C98" s="531">
        <v>7921</v>
      </c>
      <c r="D98" s="530">
        <v>35105</v>
      </c>
      <c r="E98" s="531">
        <v>24528</v>
      </c>
    </row>
    <row r="99" spans="1:5">
      <c r="A99" s="449">
        <v>40969</v>
      </c>
      <c r="B99" s="530">
        <v>12995</v>
      </c>
      <c r="C99" s="531">
        <v>8466</v>
      </c>
      <c r="D99" s="530">
        <v>38898</v>
      </c>
      <c r="E99" s="531">
        <v>27094</v>
      </c>
    </row>
    <row r="100" spans="1:5">
      <c r="A100" s="449">
        <v>40940</v>
      </c>
      <c r="B100" s="530">
        <v>13364</v>
      </c>
      <c r="C100" s="531">
        <v>8719</v>
      </c>
      <c r="D100" s="530">
        <v>40336</v>
      </c>
      <c r="E100" s="531">
        <v>27653</v>
      </c>
    </row>
    <row r="101" spans="1:5">
      <c r="A101" s="449">
        <v>40909</v>
      </c>
      <c r="B101" s="530">
        <v>17675</v>
      </c>
      <c r="C101" s="531">
        <v>12248</v>
      </c>
      <c r="D101" s="530">
        <v>61870</v>
      </c>
      <c r="E101" s="531">
        <v>44626</v>
      </c>
    </row>
    <row r="102" spans="1:5">
      <c r="A102" s="449">
        <v>40878</v>
      </c>
      <c r="B102" s="530">
        <v>12080</v>
      </c>
      <c r="C102" s="531">
        <v>7972</v>
      </c>
      <c r="D102" s="530">
        <v>41394</v>
      </c>
      <c r="E102" s="531">
        <v>28623</v>
      </c>
    </row>
    <row r="103" spans="1:5">
      <c r="A103" s="449">
        <v>40848</v>
      </c>
      <c r="B103" s="530">
        <v>10835</v>
      </c>
      <c r="C103" s="531">
        <v>7099</v>
      </c>
      <c r="D103" s="530">
        <v>39536</v>
      </c>
      <c r="E103" s="531">
        <v>26589</v>
      </c>
    </row>
    <row r="104" spans="1:5">
      <c r="A104" s="449">
        <v>40817</v>
      </c>
      <c r="B104" s="530">
        <v>12286</v>
      </c>
      <c r="C104" s="531">
        <v>8171</v>
      </c>
      <c r="D104" s="530">
        <v>36223</v>
      </c>
      <c r="E104" s="531">
        <v>25134</v>
      </c>
    </row>
    <row r="105" spans="1:5">
      <c r="A105" s="449">
        <v>40787</v>
      </c>
      <c r="B105" s="530">
        <v>12619</v>
      </c>
      <c r="C105" s="531">
        <v>7729</v>
      </c>
      <c r="D105" s="530">
        <v>35478</v>
      </c>
      <c r="E105" s="531">
        <v>24020</v>
      </c>
    </row>
    <row r="106" spans="1:5">
      <c r="A106" s="449">
        <v>40756</v>
      </c>
      <c r="B106" s="530">
        <v>11948</v>
      </c>
      <c r="C106" s="531">
        <v>7448</v>
      </c>
      <c r="D106" s="530">
        <v>34929</v>
      </c>
      <c r="E106" s="531">
        <v>23996</v>
      </c>
    </row>
    <row r="107" spans="1:5">
      <c r="A107" s="449">
        <v>40725</v>
      </c>
      <c r="B107" s="530">
        <v>12550</v>
      </c>
      <c r="C107" s="531">
        <v>8588</v>
      </c>
      <c r="D107" s="530">
        <v>37353</v>
      </c>
      <c r="E107" s="531">
        <v>27515</v>
      </c>
    </row>
    <row r="108" spans="1:5">
      <c r="A108" s="449">
        <v>40695</v>
      </c>
      <c r="B108" s="530">
        <v>11104</v>
      </c>
      <c r="C108" s="531">
        <v>7725</v>
      </c>
      <c r="D108" s="530">
        <v>33196</v>
      </c>
      <c r="E108" s="531">
        <v>24467</v>
      </c>
    </row>
    <row r="109" spans="1:5">
      <c r="A109" s="449">
        <v>40664</v>
      </c>
      <c r="B109" s="530">
        <v>10567</v>
      </c>
      <c r="C109" s="531">
        <v>7396</v>
      </c>
      <c r="D109" s="530">
        <v>30624</v>
      </c>
      <c r="E109" s="531">
        <v>22504</v>
      </c>
    </row>
    <row r="110" spans="1:5">
      <c r="A110" s="449">
        <v>40634</v>
      </c>
      <c r="B110" s="530">
        <v>11147</v>
      </c>
      <c r="C110" s="531">
        <v>7808</v>
      </c>
      <c r="D110" s="530">
        <v>31393</v>
      </c>
      <c r="E110" s="531">
        <v>23117</v>
      </c>
    </row>
    <row r="111" spans="1:5">
      <c r="A111" s="449">
        <v>40603</v>
      </c>
      <c r="B111" s="530">
        <v>12525</v>
      </c>
      <c r="C111" s="531">
        <v>8578</v>
      </c>
      <c r="D111" s="530">
        <v>37023</v>
      </c>
      <c r="E111" s="531">
        <v>26636</v>
      </c>
    </row>
    <row r="112" spans="1:5">
      <c r="A112" s="449">
        <v>40575</v>
      </c>
      <c r="B112" s="530">
        <v>11346</v>
      </c>
      <c r="C112" s="531">
        <v>7925</v>
      </c>
      <c r="D112" s="530">
        <v>33981</v>
      </c>
      <c r="E112" s="531">
        <v>24627</v>
      </c>
    </row>
    <row r="113" spans="1:5">
      <c r="A113" s="449">
        <v>40544</v>
      </c>
      <c r="B113" s="530">
        <v>14572</v>
      </c>
      <c r="C113" s="531">
        <v>10374</v>
      </c>
      <c r="D113" s="530">
        <v>50107</v>
      </c>
      <c r="E113" s="531">
        <v>36181</v>
      </c>
    </row>
    <row r="114" spans="1:5">
      <c r="A114" s="449">
        <v>40513</v>
      </c>
      <c r="B114" s="530">
        <v>10794</v>
      </c>
      <c r="C114" s="531">
        <v>6726</v>
      </c>
      <c r="D114" s="530">
        <v>38010</v>
      </c>
      <c r="E114" s="531">
        <v>25033</v>
      </c>
    </row>
    <row r="115" spans="1:5">
      <c r="A115" s="449">
        <v>40483</v>
      </c>
      <c r="B115" s="530">
        <v>9818</v>
      </c>
      <c r="C115" s="531">
        <v>6699</v>
      </c>
      <c r="D115" s="530">
        <v>35267</v>
      </c>
      <c r="E115" s="531">
        <v>24377</v>
      </c>
    </row>
    <row r="116" spans="1:5">
      <c r="A116" s="449">
        <v>40452</v>
      </c>
      <c r="B116" s="530">
        <v>10258</v>
      </c>
      <c r="C116" s="531">
        <v>7078</v>
      </c>
      <c r="D116" s="530">
        <v>32044</v>
      </c>
      <c r="E116" s="531">
        <v>22886</v>
      </c>
    </row>
    <row r="117" spans="1:5">
      <c r="A117" s="449">
        <v>40422</v>
      </c>
      <c r="B117" s="530">
        <v>9808</v>
      </c>
      <c r="C117" s="531">
        <v>7222</v>
      </c>
      <c r="D117" s="530">
        <v>28626</v>
      </c>
      <c r="E117" s="531">
        <v>21503</v>
      </c>
    </row>
    <row r="118" spans="1:5">
      <c r="A118" s="449">
        <v>40391</v>
      </c>
      <c r="B118" s="530">
        <v>11436</v>
      </c>
      <c r="C118" s="531">
        <v>8204</v>
      </c>
      <c r="D118" s="530">
        <v>33012</v>
      </c>
      <c r="E118" s="531">
        <v>24518</v>
      </c>
    </row>
    <row r="119" spans="1:5">
      <c r="A119" s="449">
        <v>40360</v>
      </c>
      <c r="B119" s="530">
        <v>11709</v>
      </c>
      <c r="C119" s="531">
        <v>8568</v>
      </c>
      <c r="D119" s="530">
        <v>36385</v>
      </c>
      <c r="E119" s="531">
        <v>27300</v>
      </c>
    </row>
    <row r="120" spans="1:5">
      <c r="A120" s="449">
        <v>40330</v>
      </c>
      <c r="B120" s="530">
        <v>11176</v>
      </c>
      <c r="C120" s="531">
        <v>8534</v>
      </c>
      <c r="D120" s="530">
        <v>34200</v>
      </c>
      <c r="E120" s="531">
        <v>26284</v>
      </c>
    </row>
    <row r="121" spans="1:5">
      <c r="A121" s="449">
        <v>40299</v>
      </c>
      <c r="B121" s="530">
        <v>9541</v>
      </c>
      <c r="C121" s="531">
        <v>7081</v>
      </c>
      <c r="D121" s="530">
        <v>28722</v>
      </c>
      <c r="E121" s="531">
        <v>22290</v>
      </c>
    </row>
    <row r="122" spans="1:5">
      <c r="A122" s="449">
        <v>40269</v>
      </c>
      <c r="B122" s="530">
        <v>10714</v>
      </c>
      <c r="C122" s="531">
        <v>8027</v>
      </c>
      <c r="D122" s="530">
        <v>31229</v>
      </c>
      <c r="E122" s="531">
        <v>23805</v>
      </c>
    </row>
    <row r="123" spans="1:5">
      <c r="A123" s="449">
        <v>40238</v>
      </c>
      <c r="B123" s="530">
        <v>12626</v>
      </c>
      <c r="C123" s="531">
        <v>9147</v>
      </c>
      <c r="D123" s="530">
        <v>37460</v>
      </c>
      <c r="E123" s="531">
        <v>28138</v>
      </c>
    </row>
    <row r="124" spans="1:5">
      <c r="A124" s="449">
        <v>40210</v>
      </c>
      <c r="B124" s="530">
        <v>12009</v>
      </c>
      <c r="C124" s="531">
        <v>8776</v>
      </c>
      <c r="D124" s="530">
        <v>38960</v>
      </c>
      <c r="E124" s="531">
        <v>30707</v>
      </c>
    </row>
    <row r="125" spans="1:5">
      <c r="A125" s="449">
        <v>40179</v>
      </c>
      <c r="B125" s="530">
        <v>14496</v>
      </c>
      <c r="C125" s="531">
        <v>11291</v>
      </c>
      <c r="D125" s="530">
        <v>53128</v>
      </c>
      <c r="E125" s="531">
        <v>41253</v>
      </c>
    </row>
    <row r="126" spans="1:5">
      <c r="A126" s="449">
        <v>40148</v>
      </c>
      <c r="B126" s="530">
        <v>10794</v>
      </c>
      <c r="C126" s="531">
        <v>6726</v>
      </c>
      <c r="D126" s="530">
        <v>38010</v>
      </c>
      <c r="E126" s="531">
        <v>25033</v>
      </c>
    </row>
    <row r="127" spans="1:5">
      <c r="A127" s="449">
        <v>40118</v>
      </c>
      <c r="B127" s="530">
        <v>10737</v>
      </c>
      <c r="C127" s="531">
        <v>6044</v>
      </c>
      <c r="D127" s="530">
        <v>36979</v>
      </c>
      <c r="E127" s="531">
        <v>23056</v>
      </c>
    </row>
    <row r="128" spans="1:5">
      <c r="A128" s="449">
        <v>40087</v>
      </c>
      <c r="B128" s="530">
        <v>13494</v>
      </c>
      <c r="C128" s="531">
        <v>8422</v>
      </c>
      <c r="D128" s="530">
        <v>42221</v>
      </c>
      <c r="E128" s="531">
        <v>27589</v>
      </c>
    </row>
    <row r="129" spans="1:5">
      <c r="A129" s="449">
        <v>40057</v>
      </c>
      <c r="B129" s="530">
        <v>12699</v>
      </c>
      <c r="C129" s="531">
        <v>6967</v>
      </c>
      <c r="D129" s="530">
        <v>40676</v>
      </c>
      <c r="E129" s="531">
        <v>23693</v>
      </c>
    </row>
    <row r="130" spans="1:5">
      <c r="A130" s="449">
        <v>40026</v>
      </c>
      <c r="B130" s="530">
        <v>12771</v>
      </c>
      <c r="C130" s="531">
        <v>8280</v>
      </c>
      <c r="D130" s="530">
        <v>38430</v>
      </c>
      <c r="E130" s="531">
        <v>25908</v>
      </c>
    </row>
    <row r="131" spans="1:5">
      <c r="A131" s="449">
        <v>39995</v>
      </c>
      <c r="B131" s="530">
        <v>16076</v>
      </c>
      <c r="C131" s="531">
        <v>9790</v>
      </c>
      <c r="D131" s="530">
        <v>44905</v>
      </c>
      <c r="E131" s="531">
        <v>30609</v>
      </c>
    </row>
    <row r="132" spans="1:5">
      <c r="A132" s="449">
        <v>39965</v>
      </c>
      <c r="B132" s="530">
        <v>14341</v>
      </c>
      <c r="C132" s="531">
        <v>9063</v>
      </c>
      <c r="D132" s="530">
        <v>43774</v>
      </c>
      <c r="E132" s="531">
        <v>30364</v>
      </c>
    </row>
    <row r="133" spans="1:5">
      <c r="A133" s="449">
        <v>39934</v>
      </c>
      <c r="B133" s="530">
        <v>14521</v>
      </c>
      <c r="C133" s="531">
        <v>9538</v>
      </c>
      <c r="D133" s="530">
        <v>44492</v>
      </c>
      <c r="E133" s="531">
        <v>29975</v>
      </c>
    </row>
    <row r="134" spans="1:5">
      <c r="A134" s="449">
        <v>39904</v>
      </c>
      <c r="B134" s="530">
        <v>18423</v>
      </c>
      <c r="C134" s="531">
        <v>13008</v>
      </c>
      <c r="D134" s="530">
        <v>53391</v>
      </c>
      <c r="E134" s="531">
        <v>38604</v>
      </c>
    </row>
    <row r="135" spans="1:5">
      <c r="A135" s="449">
        <v>39873</v>
      </c>
      <c r="B135" s="530">
        <v>22014</v>
      </c>
      <c r="C135" s="531">
        <v>14954</v>
      </c>
      <c r="D135" s="530">
        <v>62131</v>
      </c>
      <c r="E135" s="531">
        <v>45535</v>
      </c>
    </row>
    <row r="136" spans="1:5">
      <c r="A136" s="449">
        <v>39845</v>
      </c>
      <c r="B136" s="530">
        <v>12009</v>
      </c>
      <c r="C136" s="531">
        <v>8776</v>
      </c>
      <c r="D136" s="530">
        <v>38960</v>
      </c>
      <c r="E136" s="531">
        <v>30707</v>
      </c>
    </row>
    <row r="137" spans="1:5">
      <c r="A137" s="449">
        <v>39814</v>
      </c>
      <c r="B137" s="530">
        <v>23720</v>
      </c>
      <c r="C137" s="531">
        <v>14420</v>
      </c>
      <c r="D137" s="530">
        <v>78555</v>
      </c>
      <c r="E137" s="531">
        <v>57211</v>
      </c>
    </row>
    <row r="138" spans="1:5">
      <c r="A138" s="449">
        <v>39783</v>
      </c>
      <c r="B138" s="530">
        <v>19187</v>
      </c>
      <c r="C138" s="531">
        <v>15495</v>
      </c>
      <c r="D138" s="530">
        <v>60040</v>
      </c>
      <c r="E138" s="531">
        <v>50030</v>
      </c>
    </row>
    <row r="139" spans="1:5">
      <c r="A139" s="449">
        <v>39753</v>
      </c>
      <c r="B139" s="530">
        <v>11411</v>
      </c>
      <c r="C139" s="531">
        <v>8742</v>
      </c>
      <c r="D139" s="530">
        <v>41776</v>
      </c>
      <c r="E139" s="531">
        <v>34334</v>
      </c>
    </row>
    <row r="140" spans="1:5">
      <c r="A140" s="449">
        <v>39722</v>
      </c>
      <c r="B140" s="530">
        <v>8514</v>
      </c>
      <c r="C140" s="531">
        <v>6662</v>
      </c>
      <c r="D140" s="530">
        <v>28307</v>
      </c>
      <c r="E140" s="531">
        <v>23150</v>
      </c>
    </row>
    <row r="141" spans="1:5">
      <c r="A141" s="449">
        <v>39692</v>
      </c>
      <c r="B141" s="530">
        <v>8405</v>
      </c>
      <c r="C141" s="531">
        <v>6738</v>
      </c>
      <c r="D141" s="530">
        <v>25375</v>
      </c>
      <c r="E141" s="531">
        <v>21459</v>
      </c>
    </row>
    <row r="142" spans="1:5">
      <c r="A142" s="449">
        <v>39661</v>
      </c>
      <c r="B142" s="530">
        <v>10936</v>
      </c>
      <c r="C142" s="531">
        <v>8821</v>
      </c>
      <c r="D142" s="530">
        <v>29107</v>
      </c>
      <c r="E142" s="531">
        <v>24960</v>
      </c>
    </row>
    <row r="143" spans="1:5">
      <c r="A143" s="449">
        <v>39630</v>
      </c>
      <c r="B143" s="530">
        <v>7854</v>
      </c>
      <c r="C143" s="531">
        <v>6260</v>
      </c>
      <c r="D143" s="530">
        <v>27437</v>
      </c>
      <c r="E143" s="531">
        <v>22103</v>
      </c>
    </row>
    <row r="144" spans="1:5">
      <c r="A144" s="449">
        <v>39600</v>
      </c>
      <c r="B144" s="530">
        <v>7274</v>
      </c>
      <c r="C144" s="531">
        <v>5799</v>
      </c>
      <c r="D144" s="530">
        <v>23158</v>
      </c>
      <c r="E144" s="531">
        <v>19333</v>
      </c>
    </row>
    <row r="145" spans="1:5">
      <c r="A145" s="449">
        <v>39569</v>
      </c>
      <c r="B145" s="530">
        <v>7527</v>
      </c>
      <c r="C145" s="531">
        <v>5670</v>
      </c>
      <c r="D145" s="530">
        <v>23623</v>
      </c>
      <c r="E145" s="531">
        <v>19321</v>
      </c>
    </row>
    <row r="146" spans="1:5">
      <c r="A146" s="449">
        <v>39539</v>
      </c>
      <c r="B146" s="530">
        <v>8596</v>
      </c>
      <c r="C146" s="531">
        <v>6640</v>
      </c>
      <c r="D146" s="530">
        <v>23659</v>
      </c>
      <c r="E146" s="531">
        <v>19368</v>
      </c>
    </row>
    <row r="147" spans="1:5">
      <c r="A147" s="449">
        <v>39508</v>
      </c>
      <c r="B147" s="530">
        <v>8509</v>
      </c>
      <c r="C147" s="531">
        <v>6454</v>
      </c>
      <c r="D147" s="530">
        <v>27209</v>
      </c>
      <c r="E147" s="531">
        <v>21999</v>
      </c>
    </row>
    <row r="148" spans="1:5">
      <c r="A148" s="449">
        <v>39479</v>
      </c>
      <c r="B148" s="530">
        <v>8121</v>
      </c>
      <c r="C148" s="531">
        <v>6484</v>
      </c>
      <c r="D148" s="530">
        <v>27014</v>
      </c>
      <c r="E148" s="531">
        <v>22441</v>
      </c>
    </row>
    <row r="149" spans="1:5">
      <c r="A149" s="449">
        <v>39448</v>
      </c>
      <c r="B149" s="530">
        <v>6806</v>
      </c>
      <c r="C149" s="531">
        <v>4929</v>
      </c>
      <c r="D149" s="530">
        <v>25661</v>
      </c>
      <c r="E149" s="531">
        <v>19959</v>
      </c>
    </row>
    <row r="150" spans="1:5">
      <c r="A150" s="449">
        <v>39417</v>
      </c>
      <c r="B150" s="530">
        <v>5542</v>
      </c>
      <c r="C150" s="531">
        <v>4426</v>
      </c>
      <c r="D150" s="530">
        <v>20230</v>
      </c>
      <c r="E150" s="531">
        <v>16982</v>
      </c>
    </row>
    <row r="151" spans="1:5">
      <c r="A151" s="449">
        <v>39387</v>
      </c>
      <c r="B151" s="530">
        <v>6470</v>
      </c>
      <c r="C151" s="531">
        <v>5343</v>
      </c>
      <c r="D151" s="530">
        <v>20568</v>
      </c>
      <c r="E151" s="531">
        <v>17544</v>
      </c>
    </row>
    <row r="152" spans="1:5">
      <c r="A152" s="449">
        <v>39356</v>
      </c>
      <c r="B152" s="530">
        <v>5674</v>
      </c>
      <c r="C152" s="531">
        <v>4505</v>
      </c>
      <c r="D152" s="530">
        <v>18165</v>
      </c>
      <c r="E152" s="531">
        <v>15110</v>
      </c>
    </row>
    <row r="153" spans="1:5">
      <c r="A153" s="449">
        <v>39326</v>
      </c>
      <c r="B153" s="530">
        <v>6374</v>
      </c>
      <c r="C153" s="531">
        <v>5067</v>
      </c>
      <c r="D153" s="530">
        <v>18286</v>
      </c>
      <c r="E153" s="531">
        <v>15460</v>
      </c>
    </row>
    <row r="154" spans="1:5">
      <c r="A154" s="449">
        <v>39295</v>
      </c>
      <c r="B154" s="530">
        <v>5813</v>
      </c>
      <c r="C154" s="531">
        <v>5027</v>
      </c>
      <c r="D154" s="530">
        <v>17765</v>
      </c>
      <c r="E154" s="531">
        <v>15961</v>
      </c>
    </row>
    <row r="155" spans="1:5">
      <c r="A155" s="449">
        <v>39264</v>
      </c>
      <c r="B155" s="530">
        <v>6880</v>
      </c>
      <c r="C155" s="531">
        <v>5805</v>
      </c>
      <c r="D155" s="530">
        <v>19043</v>
      </c>
      <c r="E155" s="531">
        <v>16916</v>
      </c>
    </row>
    <row r="156" spans="1:5">
      <c r="A156" s="449">
        <v>39234</v>
      </c>
      <c r="B156" s="530">
        <v>6136</v>
      </c>
      <c r="C156" s="531">
        <v>5275</v>
      </c>
      <c r="D156" s="530">
        <v>18390</v>
      </c>
      <c r="E156" s="531">
        <v>16470</v>
      </c>
    </row>
    <row r="157" spans="1:5">
      <c r="A157" s="449">
        <v>39203</v>
      </c>
      <c r="B157" s="530">
        <v>7554</v>
      </c>
      <c r="C157" s="531">
        <v>6559</v>
      </c>
      <c r="D157" s="530">
        <v>21627</v>
      </c>
      <c r="E157" s="531">
        <v>19519</v>
      </c>
    </row>
    <row r="158" spans="1:5">
      <c r="A158" s="449">
        <v>39173</v>
      </c>
      <c r="B158" s="530">
        <v>7194</v>
      </c>
      <c r="C158" s="531">
        <v>6254</v>
      </c>
      <c r="D158" s="530">
        <v>20799</v>
      </c>
      <c r="E158" s="531">
        <v>18700</v>
      </c>
    </row>
    <row r="159" spans="1:5">
      <c r="A159" s="449">
        <v>39142</v>
      </c>
      <c r="B159" s="530">
        <v>7864</v>
      </c>
      <c r="C159" s="531">
        <v>6671</v>
      </c>
      <c r="D159" s="530">
        <v>21378</v>
      </c>
      <c r="E159" s="531">
        <v>19038</v>
      </c>
    </row>
    <row r="160" spans="1:5">
      <c r="A160" s="449">
        <v>39114</v>
      </c>
      <c r="B160" s="530">
        <v>8165</v>
      </c>
      <c r="C160" s="531">
        <v>7088</v>
      </c>
      <c r="D160" s="530">
        <v>24321</v>
      </c>
      <c r="E160" s="531">
        <v>21810</v>
      </c>
    </row>
    <row r="161" spans="1:5" ht="15" thickBot="1">
      <c r="A161" s="449">
        <v>39083</v>
      </c>
      <c r="B161" s="532">
        <v>6991</v>
      </c>
      <c r="C161" s="533">
        <v>4098</v>
      </c>
      <c r="D161" s="532">
        <v>22244</v>
      </c>
      <c r="E161" s="533">
        <v>19946</v>
      </c>
    </row>
    <row r="163" spans="1:5" ht="15">
      <c r="B163" s="1057" t="s">
        <v>214</v>
      </c>
      <c r="C163" s="1057"/>
      <c r="D163" s="1057"/>
      <c r="E163" s="1057"/>
    </row>
  </sheetData>
  <mergeCells count="5">
    <mergeCell ref="A2:A3"/>
    <mergeCell ref="B163:E163"/>
    <mergeCell ref="B1:E1"/>
    <mergeCell ref="B2:C2"/>
    <mergeCell ref="D2:E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65"/>
  <sheetViews>
    <sheetView topLeftCell="A3" workbookViewId="0">
      <selection activeCell="G20" sqref="G20"/>
    </sheetView>
  </sheetViews>
  <sheetFormatPr baseColWidth="10" defaultColWidth="10.83203125" defaultRowHeight="14"/>
  <cols>
    <col min="1" max="1" width="7.83203125" style="101" customWidth="1"/>
    <col min="2" max="8" width="10.83203125" style="4" customWidth="1"/>
    <col min="9" max="12" width="13.33203125" style="4" customWidth="1"/>
    <col min="13" max="19" width="10.83203125" style="4" customWidth="1"/>
    <col min="20" max="24" width="13.33203125" style="4" customWidth="1"/>
    <col min="25" max="16384" width="10.83203125" style="4"/>
  </cols>
  <sheetData>
    <row r="1" spans="1:23" ht="20" customHeight="1">
      <c r="A1" s="747" t="s">
        <v>238</v>
      </c>
      <c r="B1" s="748"/>
      <c r="C1" s="748"/>
      <c r="D1" s="748"/>
      <c r="E1" s="748"/>
      <c r="F1" s="748"/>
      <c r="G1" s="748"/>
      <c r="H1" s="748"/>
      <c r="I1" s="748"/>
      <c r="J1" s="748"/>
      <c r="K1" s="748"/>
      <c r="L1" s="748"/>
      <c r="M1" s="748"/>
      <c r="N1" s="748"/>
      <c r="O1" s="748"/>
      <c r="P1" s="748"/>
      <c r="Q1" s="749"/>
    </row>
    <row r="2" spans="1:23" ht="20" customHeight="1" thickBot="1">
      <c r="A2" s="773"/>
      <c r="B2" s="774"/>
      <c r="C2" s="774"/>
      <c r="D2" s="774"/>
      <c r="E2" s="774"/>
      <c r="F2" s="774"/>
      <c r="G2" s="774"/>
      <c r="H2" s="774"/>
      <c r="I2" s="774"/>
      <c r="J2" s="774"/>
      <c r="K2" s="774"/>
      <c r="L2" s="774"/>
      <c r="M2" s="774"/>
      <c r="N2" s="774"/>
      <c r="O2" s="774"/>
      <c r="P2" s="774"/>
      <c r="Q2" s="775"/>
    </row>
    <row r="3" spans="1:23" s="511" customFormat="1" ht="66" customHeight="1" thickBot="1">
      <c r="A3" s="754" t="s">
        <v>131</v>
      </c>
      <c r="B3" s="776" t="s">
        <v>242</v>
      </c>
      <c r="C3" s="771"/>
      <c r="D3" s="770" t="s">
        <v>241</v>
      </c>
      <c r="E3" s="771"/>
      <c r="F3" s="770" t="s">
        <v>244</v>
      </c>
      <c r="G3" s="771"/>
      <c r="H3" s="770" t="s">
        <v>227</v>
      </c>
      <c r="I3" s="771"/>
      <c r="J3" s="770" t="s">
        <v>260</v>
      </c>
      <c r="K3" s="771"/>
      <c r="L3" s="770" t="s">
        <v>245</v>
      </c>
      <c r="M3" s="771"/>
      <c r="N3" s="770" t="s">
        <v>262</v>
      </c>
      <c r="O3" s="771"/>
      <c r="P3" s="770" t="s">
        <v>276</v>
      </c>
      <c r="Q3" s="772"/>
    </row>
    <row r="4" spans="1:23" s="511" customFormat="1" ht="15" thickBot="1">
      <c r="A4" s="755"/>
      <c r="B4" s="524" t="s">
        <v>120</v>
      </c>
      <c r="C4" s="522" t="s">
        <v>121</v>
      </c>
      <c r="D4" s="522" t="s">
        <v>120</v>
      </c>
      <c r="E4" s="522" t="s">
        <v>121</v>
      </c>
      <c r="F4" s="522" t="s">
        <v>120</v>
      </c>
      <c r="G4" s="522" t="s">
        <v>121</v>
      </c>
      <c r="H4" s="522" t="s">
        <v>120</v>
      </c>
      <c r="I4" s="522" t="s">
        <v>121</v>
      </c>
      <c r="J4" s="522" t="s">
        <v>226</v>
      </c>
      <c r="K4" s="522" t="s">
        <v>121</v>
      </c>
      <c r="L4" s="522" t="s">
        <v>226</v>
      </c>
      <c r="M4" s="522" t="s">
        <v>121</v>
      </c>
      <c r="N4" s="522" t="s">
        <v>226</v>
      </c>
      <c r="O4" s="522" t="s">
        <v>121</v>
      </c>
      <c r="P4" s="522" t="s">
        <v>226</v>
      </c>
      <c r="Q4" s="523" t="s">
        <v>121</v>
      </c>
    </row>
    <row r="5" spans="1:23">
      <c r="A5" s="444">
        <v>2019</v>
      </c>
      <c r="B5" s="525">
        <v>6788</v>
      </c>
      <c r="C5" s="83">
        <v>32549</v>
      </c>
      <c r="D5" s="83">
        <v>5778</v>
      </c>
      <c r="E5" s="83">
        <v>28080</v>
      </c>
      <c r="F5" s="83">
        <v>1010</v>
      </c>
      <c r="G5" s="83">
        <v>4469</v>
      </c>
      <c r="H5" s="602">
        <v>14.8791985857395</v>
      </c>
      <c r="I5" s="602">
        <v>13.730068512089467</v>
      </c>
      <c r="J5" s="83">
        <v>193</v>
      </c>
      <c r="K5" s="83">
        <v>2286</v>
      </c>
      <c r="L5" s="83">
        <v>6981</v>
      </c>
      <c r="M5" s="83">
        <v>34835</v>
      </c>
      <c r="N5" s="83">
        <v>1203</v>
      </c>
      <c r="O5" s="83">
        <v>6755</v>
      </c>
      <c r="P5" s="602">
        <v>17.232488182208851</v>
      </c>
      <c r="Q5" s="656">
        <v>19.391416678627817</v>
      </c>
      <c r="S5" s="601"/>
      <c r="T5" s="601"/>
    </row>
    <row r="6" spans="1:23">
      <c r="A6" s="445">
        <v>2018</v>
      </c>
      <c r="B6" s="526">
        <v>6738</v>
      </c>
      <c r="C6" s="49">
        <v>32274</v>
      </c>
      <c r="D6" s="49">
        <v>5899</v>
      </c>
      <c r="E6" s="49">
        <v>28738</v>
      </c>
      <c r="F6" s="49">
        <v>839</v>
      </c>
      <c r="G6" s="49">
        <v>3537</v>
      </c>
      <c r="H6" s="603">
        <v>12.451766102701098</v>
      </c>
      <c r="I6" s="603">
        <v>10.959286112660346</v>
      </c>
      <c r="J6" s="49">
        <v>205</v>
      </c>
      <c r="K6" s="49">
        <v>2170</v>
      </c>
      <c r="L6" s="49">
        <v>6943</v>
      </c>
      <c r="M6" s="49">
        <v>34444</v>
      </c>
      <c r="N6" s="49">
        <v>1044</v>
      </c>
      <c r="O6" s="49">
        <v>5707</v>
      </c>
      <c r="P6" s="603">
        <v>15.036727639348985</v>
      </c>
      <c r="Q6" s="612">
        <v>16.568923469980255</v>
      </c>
      <c r="S6" s="601"/>
      <c r="T6" s="601"/>
    </row>
    <row r="7" spans="1:23">
      <c r="A7" s="445">
        <v>2017</v>
      </c>
      <c r="B7" s="526">
        <v>6578</v>
      </c>
      <c r="C7" s="49">
        <v>31643</v>
      </c>
      <c r="D7" s="49">
        <v>5664</v>
      </c>
      <c r="E7" s="49">
        <v>28189</v>
      </c>
      <c r="F7" s="49">
        <v>914</v>
      </c>
      <c r="G7" s="49">
        <v>3454</v>
      </c>
      <c r="H7" s="603">
        <v>13.894800851322591</v>
      </c>
      <c r="I7" s="603">
        <v>10.915526340738868</v>
      </c>
      <c r="J7" s="49">
        <v>212</v>
      </c>
      <c r="K7" s="49">
        <v>2264</v>
      </c>
      <c r="L7" s="49">
        <v>6790</v>
      </c>
      <c r="M7" s="49">
        <v>33907</v>
      </c>
      <c r="N7" s="49">
        <v>1126</v>
      </c>
      <c r="O7" s="49">
        <v>5718</v>
      </c>
      <c r="P7" s="603">
        <v>16.583210603829158</v>
      </c>
      <c r="Q7" s="612">
        <v>16.863774441855664</v>
      </c>
      <c r="S7" s="601"/>
      <c r="T7" s="601"/>
    </row>
    <row r="8" spans="1:23">
      <c r="A8" s="445">
        <v>2016</v>
      </c>
      <c r="B8" s="526">
        <v>6427</v>
      </c>
      <c r="C8" s="49">
        <v>30535</v>
      </c>
      <c r="D8" s="49">
        <v>5558</v>
      </c>
      <c r="E8" s="49">
        <v>27205</v>
      </c>
      <c r="F8" s="49">
        <v>869</v>
      </c>
      <c r="G8" s="49">
        <v>3330</v>
      </c>
      <c r="H8" s="603">
        <v>13.521082931383226</v>
      </c>
      <c r="I8" s="603">
        <v>10.905518257737024</v>
      </c>
      <c r="J8" s="49">
        <v>213</v>
      </c>
      <c r="K8" s="49">
        <v>2420</v>
      </c>
      <c r="L8" s="49">
        <v>6640</v>
      </c>
      <c r="M8" s="49">
        <v>32955</v>
      </c>
      <c r="N8" s="49">
        <v>1082</v>
      </c>
      <c r="O8" s="49">
        <v>5750</v>
      </c>
      <c r="P8" s="603">
        <v>16.295180722891565</v>
      </c>
      <c r="Q8" s="612">
        <v>17.448035199514489</v>
      </c>
      <c r="S8" s="601"/>
      <c r="T8" s="601"/>
    </row>
    <row r="9" spans="1:23">
      <c r="A9" s="445">
        <v>2015</v>
      </c>
      <c r="B9" s="526">
        <v>6092</v>
      </c>
      <c r="C9" s="49">
        <v>29678</v>
      </c>
      <c r="D9" s="49">
        <v>5306</v>
      </c>
      <c r="E9" s="49">
        <v>26621</v>
      </c>
      <c r="F9" s="49">
        <v>786</v>
      </c>
      <c r="G9" s="49">
        <v>3057</v>
      </c>
      <c r="H9" s="603">
        <v>12.902166776099802</v>
      </c>
      <c r="I9" s="603">
        <v>10.300559336882539</v>
      </c>
      <c r="J9" s="49">
        <v>254</v>
      </c>
      <c r="K9" s="49">
        <v>2402</v>
      </c>
      <c r="L9" s="49">
        <v>6346</v>
      </c>
      <c r="M9" s="49">
        <v>32080</v>
      </c>
      <c r="N9" s="49">
        <v>1040</v>
      </c>
      <c r="O9" s="49">
        <v>5459</v>
      </c>
      <c r="P9" s="603">
        <v>16.388276079420109</v>
      </c>
      <c r="Q9" s="612">
        <v>17.016832917705734</v>
      </c>
      <c r="S9" s="601"/>
      <c r="T9" s="601"/>
    </row>
    <row r="10" spans="1:23" ht="15" thickBot="1">
      <c r="A10" s="446">
        <v>2014</v>
      </c>
      <c r="B10" s="527">
        <v>5785</v>
      </c>
      <c r="C10" s="52">
        <v>28786</v>
      </c>
      <c r="D10" s="52">
        <v>5096</v>
      </c>
      <c r="E10" s="52">
        <v>25933</v>
      </c>
      <c r="F10" s="52">
        <v>688</v>
      </c>
      <c r="G10" s="52">
        <v>2853</v>
      </c>
      <c r="H10" s="604">
        <v>11.892826274848748</v>
      </c>
      <c r="I10" s="604">
        <v>9.9110678802195515</v>
      </c>
      <c r="J10" s="52">
        <v>309</v>
      </c>
      <c r="K10" s="52">
        <v>2484</v>
      </c>
      <c r="L10" s="52">
        <v>6094</v>
      </c>
      <c r="M10" s="52">
        <v>31270</v>
      </c>
      <c r="N10" s="52">
        <v>997</v>
      </c>
      <c r="O10" s="52">
        <v>5337</v>
      </c>
      <c r="P10" s="604">
        <v>16.360354446997047</v>
      </c>
      <c r="Q10" s="617">
        <v>17.067476814838503</v>
      </c>
      <c r="S10" s="601"/>
      <c r="T10" s="601"/>
    </row>
    <row r="12" spans="1:23" ht="15" thickBot="1"/>
    <row r="13" spans="1:23" ht="15" thickBot="1">
      <c r="A13" s="764" t="s">
        <v>131</v>
      </c>
      <c r="B13" s="767" t="s">
        <v>120</v>
      </c>
      <c r="C13" s="768"/>
      <c r="D13" s="768"/>
      <c r="E13" s="768"/>
      <c r="F13" s="768"/>
      <c r="G13" s="768"/>
      <c r="H13" s="768"/>
      <c r="I13" s="768"/>
      <c r="J13" s="768"/>
      <c r="K13" s="768"/>
      <c r="L13" s="769"/>
      <c r="M13" s="767" t="s">
        <v>121</v>
      </c>
      <c r="N13" s="768"/>
      <c r="O13" s="768"/>
      <c r="P13" s="768"/>
      <c r="Q13" s="768"/>
      <c r="R13" s="768"/>
      <c r="S13" s="768"/>
      <c r="T13" s="768"/>
      <c r="U13" s="768"/>
      <c r="V13" s="768"/>
      <c r="W13" s="769"/>
    </row>
    <row r="14" spans="1:23" ht="15" thickBot="1">
      <c r="A14" s="765"/>
      <c r="B14" s="767" t="s">
        <v>132</v>
      </c>
      <c r="C14" s="769"/>
      <c r="D14" s="767" t="s">
        <v>133</v>
      </c>
      <c r="E14" s="768"/>
      <c r="F14" s="768"/>
      <c r="G14" s="768"/>
      <c r="H14" s="769"/>
      <c r="I14" s="768" t="s">
        <v>134</v>
      </c>
      <c r="J14" s="768"/>
      <c r="K14" s="768"/>
      <c r="L14" s="769"/>
      <c r="M14" s="767" t="s">
        <v>132</v>
      </c>
      <c r="N14" s="769"/>
      <c r="O14" s="767" t="s">
        <v>133</v>
      </c>
      <c r="P14" s="768"/>
      <c r="Q14" s="768"/>
      <c r="R14" s="768"/>
      <c r="S14" s="769"/>
      <c r="T14" s="768" t="s">
        <v>134</v>
      </c>
      <c r="U14" s="768"/>
      <c r="V14" s="768"/>
      <c r="W14" s="769"/>
    </row>
    <row r="15" spans="1:23" s="599" customFormat="1" ht="46" thickBot="1">
      <c r="A15" s="766"/>
      <c r="B15" s="597" t="s">
        <v>61</v>
      </c>
      <c r="C15" s="562" t="s">
        <v>62</v>
      </c>
      <c r="D15" s="597" t="s">
        <v>138</v>
      </c>
      <c r="E15" s="522" t="s">
        <v>139</v>
      </c>
      <c r="F15" s="522" t="s">
        <v>231</v>
      </c>
      <c r="G15" s="522" t="s">
        <v>141</v>
      </c>
      <c r="H15" s="523" t="s">
        <v>232</v>
      </c>
      <c r="I15" s="469" t="s">
        <v>143</v>
      </c>
      <c r="J15" s="470" t="s">
        <v>233</v>
      </c>
      <c r="K15" s="470" t="s">
        <v>272</v>
      </c>
      <c r="L15" s="471" t="s">
        <v>234</v>
      </c>
      <c r="M15" s="524" t="s">
        <v>61</v>
      </c>
      <c r="N15" s="523" t="s">
        <v>62</v>
      </c>
      <c r="O15" s="597" t="s">
        <v>138</v>
      </c>
      <c r="P15" s="522" t="s">
        <v>139</v>
      </c>
      <c r="Q15" s="522" t="s">
        <v>231</v>
      </c>
      <c r="R15" s="522" t="s">
        <v>141</v>
      </c>
      <c r="S15" s="523" t="s">
        <v>232</v>
      </c>
      <c r="T15" s="598" t="s">
        <v>143</v>
      </c>
      <c r="U15" s="470" t="s">
        <v>233</v>
      </c>
      <c r="V15" s="470" t="s">
        <v>272</v>
      </c>
      <c r="W15" s="471" t="s">
        <v>146</v>
      </c>
    </row>
    <row r="16" spans="1:23" ht="15" thickBot="1">
      <c r="A16" s="596"/>
      <c r="B16" s="767" t="s">
        <v>261</v>
      </c>
      <c r="C16" s="768"/>
      <c r="D16" s="768"/>
      <c r="E16" s="768"/>
      <c r="F16" s="768"/>
      <c r="G16" s="768"/>
      <c r="H16" s="768"/>
      <c r="I16" s="768"/>
      <c r="J16" s="768"/>
      <c r="K16" s="768"/>
      <c r="L16" s="768"/>
      <c r="M16" s="768"/>
      <c r="N16" s="768"/>
      <c r="O16" s="768"/>
      <c r="P16" s="768"/>
      <c r="Q16" s="768"/>
      <c r="R16" s="768"/>
      <c r="S16" s="768"/>
      <c r="T16" s="768"/>
      <c r="U16" s="768"/>
      <c r="V16" s="768"/>
      <c r="W16" s="769"/>
    </row>
    <row r="17" spans="1:23">
      <c r="A17" s="657">
        <v>2019</v>
      </c>
      <c r="B17" s="481">
        <v>75</v>
      </c>
      <c r="C17" s="483">
        <v>119</v>
      </c>
      <c r="D17" s="481">
        <v>13</v>
      </c>
      <c r="E17" s="482">
        <v>16</v>
      </c>
      <c r="F17" s="482">
        <v>34</v>
      </c>
      <c r="G17" s="482">
        <v>88</v>
      </c>
      <c r="H17" s="563">
        <v>43</v>
      </c>
      <c r="I17" s="481">
        <v>7</v>
      </c>
      <c r="J17" s="482">
        <v>107</v>
      </c>
      <c r="K17" s="482">
        <v>46</v>
      </c>
      <c r="L17" s="563">
        <v>33</v>
      </c>
      <c r="M17" s="564">
        <v>880</v>
      </c>
      <c r="N17" s="563">
        <v>1406</v>
      </c>
      <c r="O17" s="481">
        <v>226</v>
      </c>
      <c r="P17" s="482">
        <v>300</v>
      </c>
      <c r="Q17" s="482">
        <v>498</v>
      </c>
      <c r="R17" s="482">
        <v>884</v>
      </c>
      <c r="S17" s="563">
        <v>378</v>
      </c>
      <c r="T17" s="564">
        <v>147</v>
      </c>
      <c r="U17" s="482">
        <v>1295</v>
      </c>
      <c r="V17" s="482">
        <v>519</v>
      </c>
      <c r="W17" s="563">
        <v>325</v>
      </c>
    </row>
    <row r="18" spans="1:23">
      <c r="A18" s="657">
        <v>2018</v>
      </c>
      <c r="B18" s="10">
        <v>70</v>
      </c>
      <c r="C18" s="12">
        <v>137</v>
      </c>
      <c r="D18" s="10">
        <v>14</v>
      </c>
      <c r="E18" s="11">
        <v>23</v>
      </c>
      <c r="F18" s="11">
        <v>40</v>
      </c>
      <c r="G18" s="11">
        <v>89</v>
      </c>
      <c r="H18" s="20">
        <v>38</v>
      </c>
      <c r="I18" s="10">
        <v>9</v>
      </c>
      <c r="J18" s="11">
        <v>115</v>
      </c>
      <c r="K18" s="11">
        <v>49</v>
      </c>
      <c r="L18" s="20">
        <v>33</v>
      </c>
      <c r="M18" s="565">
        <v>823</v>
      </c>
      <c r="N18" s="20">
        <v>1348</v>
      </c>
      <c r="O18" s="10">
        <v>228</v>
      </c>
      <c r="P18" s="11">
        <v>280</v>
      </c>
      <c r="Q18" s="11">
        <v>485</v>
      </c>
      <c r="R18" s="11">
        <v>835</v>
      </c>
      <c r="S18" s="20">
        <v>343</v>
      </c>
      <c r="T18" s="565">
        <v>145</v>
      </c>
      <c r="U18" s="11">
        <v>1237</v>
      </c>
      <c r="V18" s="11">
        <v>483</v>
      </c>
      <c r="W18" s="20">
        <v>304</v>
      </c>
    </row>
    <row r="19" spans="1:23">
      <c r="A19" s="657">
        <v>2017</v>
      </c>
      <c r="B19" s="10">
        <v>72</v>
      </c>
      <c r="C19" s="12">
        <v>139</v>
      </c>
      <c r="D19" s="10">
        <v>14</v>
      </c>
      <c r="E19" s="11">
        <v>26</v>
      </c>
      <c r="F19" s="11">
        <v>48</v>
      </c>
      <c r="G19" s="11">
        <v>85</v>
      </c>
      <c r="H19" s="20">
        <v>38</v>
      </c>
      <c r="I19" s="566" t="s">
        <v>235</v>
      </c>
      <c r="J19" s="11">
        <v>113</v>
      </c>
      <c r="K19" s="11">
        <v>54</v>
      </c>
      <c r="L19" s="20">
        <v>37</v>
      </c>
      <c r="M19" s="565">
        <v>905</v>
      </c>
      <c r="N19" s="20">
        <v>1359</v>
      </c>
      <c r="O19" s="10">
        <v>233</v>
      </c>
      <c r="P19" s="11">
        <v>324</v>
      </c>
      <c r="Q19" s="11">
        <v>510</v>
      </c>
      <c r="R19" s="11">
        <v>865</v>
      </c>
      <c r="S19" s="20">
        <v>331</v>
      </c>
      <c r="T19" s="565">
        <v>136</v>
      </c>
      <c r="U19" s="11">
        <v>1296</v>
      </c>
      <c r="V19" s="11">
        <v>511</v>
      </c>
      <c r="W19" s="20">
        <v>320</v>
      </c>
    </row>
    <row r="20" spans="1:23">
      <c r="A20" s="657">
        <v>2016</v>
      </c>
      <c r="B20" s="10">
        <v>75</v>
      </c>
      <c r="C20" s="12">
        <v>139</v>
      </c>
      <c r="D20" s="10">
        <v>13</v>
      </c>
      <c r="E20" s="11">
        <v>27</v>
      </c>
      <c r="F20" s="11">
        <v>43</v>
      </c>
      <c r="G20" s="11">
        <v>88</v>
      </c>
      <c r="H20" s="20">
        <v>42</v>
      </c>
      <c r="I20" s="566" t="s">
        <v>235</v>
      </c>
      <c r="J20" s="11">
        <v>122</v>
      </c>
      <c r="K20" s="11">
        <v>49</v>
      </c>
      <c r="L20" s="20">
        <v>35</v>
      </c>
      <c r="M20" s="565">
        <v>990</v>
      </c>
      <c r="N20" s="20">
        <v>1429</v>
      </c>
      <c r="O20" s="10">
        <v>272</v>
      </c>
      <c r="P20" s="11">
        <v>358</v>
      </c>
      <c r="Q20" s="11">
        <v>555</v>
      </c>
      <c r="R20" s="11">
        <v>889</v>
      </c>
      <c r="S20" s="20">
        <v>346</v>
      </c>
      <c r="T20" s="565">
        <v>161</v>
      </c>
      <c r="U20" s="11">
        <v>1419</v>
      </c>
      <c r="V20" s="11">
        <v>516</v>
      </c>
      <c r="W20" s="20">
        <v>323</v>
      </c>
    </row>
    <row r="21" spans="1:23">
      <c r="A21" s="657">
        <v>2015</v>
      </c>
      <c r="B21" s="10">
        <v>93</v>
      </c>
      <c r="C21" s="12">
        <v>161</v>
      </c>
      <c r="D21" s="10">
        <v>24</v>
      </c>
      <c r="E21" s="11">
        <v>24</v>
      </c>
      <c r="F21" s="11">
        <v>53</v>
      </c>
      <c r="G21" s="11">
        <v>105</v>
      </c>
      <c r="H21" s="20">
        <v>49</v>
      </c>
      <c r="I21" s="10">
        <v>13</v>
      </c>
      <c r="J21" s="11">
        <v>161</v>
      </c>
      <c r="K21" s="11">
        <v>51</v>
      </c>
      <c r="L21" s="20">
        <v>30</v>
      </c>
      <c r="M21" s="565">
        <v>998</v>
      </c>
      <c r="N21" s="20">
        <v>1404</v>
      </c>
      <c r="O21" s="10">
        <v>278</v>
      </c>
      <c r="P21" s="11">
        <v>335</v>
      </c>
      <c r="Q21" s="11">
        <v>559</v>
      </c>
      <c r="R21" s="11">
        <v>875</v>
      </c>
      <c r="S21" s="20">
        <v>355</v>
      </c>
      <c r="T21" s="565">
        <v>162</v>
      </c>
      <c r="U21" s="11">
        <v>1470</v>
      </c>
      <c r="V21" s="11">
        <v>492</v>
      </c>
      <c r="W21" s="20">
        <v>277</v>
      </c>
    </row>
    <row r="22" spans="1:23" ht="15" thickBot="1">
      <c r="A22" s="658">
        <v>2014</v>
      </c>
      <c r="B22" s="26">
        <v>114</v>
      </c>
      <c r="C22" s="28">
        <v>195</v>
      </c>
      <c r="D22" s="26">
        <v>28</v>
      </c>
      <c r="E22" s="27">
        <v>32</v>
      </c>
      <c r="F22" s="27">
        <v>67</v>
      </c>
      <c r="G22" s="27">
        <v>125</v>
      </c>
      <c r="H22" s="29">
        <v>56</v>
      </c>
      <c r="I22" s="26">
        <v>12</v>
      </c>
      <c r="J22" s="27">
        <v>198</v>
      </c>
      <c r="K22" s="27">
        <v>67</v>
      </c>
      <c r="L22" s="29">
        <v>32</v>
      </c>
      <c r="M22" s="567">
        <v>984</v>
      </c>
      <c r="N22" s="29">
        <v>1501</v>
      </c>
      <c r="O22" s="26">
        <v>287</v>
      </c>
      <c r="P22" s="27">
        <v>362</v>
      </c>
      <c r="Q22" s="27">
        <v>577</v>
      </c>
      <c r="R22" s="27">
        <v>899</v>
      </c>
      <c r="S22" s="29">
        <v>359</v>
      </c>
      <c r="T22" s="567">
        <v>155</v>
      </c>
      <c r="U22" s="27">
        <v>1531</v>
      </c>
      <c r="V22" s="27">
        <v>528</v>
      </c>
      <c r="W22" s="29">
        <v>271</v>
      </c>
    </row>
    <row r="23" spans="1:23" thickBot="1">
      <c r="A23" s="758" t="s">
        <v>243</v>
      </c>
      <c r="B23" s="759"/>
      <c r="C23" s="759"/>
      <c r="D23" s="759"/>
      <c r="E23" s="759"/>
      <c r="F23" s="759"/>
      <c r="G23" s="759"/>
      <c r="H23" s="759"/>
      <c r="I23" s="759"/>
      <c r="J23" s="759"/>
      <c r="K23" s="759"/>
      <c r="L23" s="759"/>
      <c r="M23" s="759"/>
      <c r="N23" s="759"/>
      <c r="O23" s="759"/>
      <c r="P23" s="759"/>
      <c r="Q23" s="759"/>
      <c r="R23" s="759"/>
      <c r="S23" s="759"/>
      <c r="T23" s="759"/>
      <c r="U23" s="759"/>
      <c r="V23" s="759"/>
      <c r="W23" s="760"/>
    </row>
    <row r="24" spans="1:23">
      <c r="A24" s="444">
        <v>2019</v>
      </c>
      <c r="B24" s="568">
        <v>594</v>
      </c>
      <c r="C24" s="569">
        <v>416</v>
      </c>
      <c r="D24" s="570">
        <v>86</v>
      </c>
      <c r="E24" s="571">
        <v>205</v>
      </c>
      <c r="F24" s="571">
        <v>292</v>
      </c>
      <c r="G24" s="571">
        <v>364</v>
      </c>
      <c r="H24" s="572">
        <v>64</v>
      </c>
      <c r="I24" s="481">
        <v>14</v>
      </c>
      <c r="J24" s="482">
        <v>455</v>
      </c>
      <c r="K24" s="482">
        <v>265</v>
      </c>
      <c r="L24" s="483">
        <v>277</v>
      </c>
      <c r="M24" s="570">
        <v>2707</v>
      </c>
      <c r="N24" s="572">
        <v>1762</v>
      </c>
      <c r="O24" s="568">
        <v>371</v>
      </c>
      <c r="P24" s="571">
        <v>945</v>
      </c>
      <c r="Q24" s="571">
        <v>1349</v>
      </c>
      <c r="R24" s="571">
        <v>1549</v>
      </c>
      <c r="S24" s="572">
        <v>255</v>
      </c>
      <c r="T24" s="481">
        <v>92</v>
      </c>
      <c r="U24" s="482">
        <v>2157</v>
      </c>
      <c r="V24" s="482">
        <v>1097</v>
      </c>
      <c r="W24" s="563">
        <v>1123</v>
      </c>
    </row>
    <row r="25" spans="1:23">
      <c r="A25" s="445">
        <v>2018</v>
      </c>
      <c r="B25" s="573">
        <v>493</v>
      </c>
      <c r="C25" s="574">
        <v>346</v>
      </c>
      <c r="D25" s="575">
        <v>75</v>
      </c>
      <c r="E25" s="576">
        <v>149</v>
      </c>
      <c r="F25" s="576">
        <v>242</v>
      </c>
      <c r="G25" s="576">
        <v>310</v>
      </c>
      <c r="H25" s="577">
        <v>64</v>
      </c>
      <c r="I25" s="575">
        <v>10</v>
      </c>
      <c r="J25" s="576">
        <v>392</v>
      </c>
      <c r="K25" s="576">
        <v>190</v>
      </c>
      <c r="L25" s="578">
        <v>247</v>
      </c>
      <c r="M25" s="575">
        <v>2082</v>
      </c>
      <c r="N25" s="577">
        <v>1455</v>
      </c>
      <c r="O25" s="573">
        <v>309</v>
      </c>
      <c r="P25" s="576">
        <v>743</v>
      </c>
      <c r="Q25" s="576">
        <v>1081</v>
      </c>
      <c r="R25" s="576">
        <v>1189</v>
      </c>
      <c r="S25" s="577">
        <v>215</v>
      </c>
      <c r="T25" s="575">
        <v>60</v>
      </c>
      <c r="U25" s="576">
        <v>1694</v>
      </c>
      <c r="V25" s="576">
        <v>832</v>
      </c>
      <c r="W25" s="577">
        <v>951</v>
      </c>
    </row>
    <row r="26" spans="1:23">
      <c r="A26" s="445">
        <v>2017</v>
      </c>
      <c r="B26" s="573">
        <v>508</v>
      </c>
      <c r="C26" s="574">
        <v>406</v>
      </c>
      <c r="D26" s="575">
        <v>65</v>
      </c>
      <c r="E26" s="576">
        <v>186</v>
      </c>
      <c r="F26" s="576">
        <v>267</v>
      </c>
      <c r="G26" s="576">
        <v>335</v>
      </c>
      <c r="H26" s="577">
        <v>61</v>
      </c>
      <c r="I26" s="10">
        <v>14</v>
      </c>
      <c r="J26" s="11">
        <v>418</v>
      </c>
      <c r="K26" s="11">
        <v>212</v>
      </c>
      <c r="L26" s="12">
        <v>269</v>
      </c>
      <c r="M26" s="575">
        <v>2024</v>
      </c>
      <c r="N26" s="577">
        <v>1431</v>
      </c>
      <c r="O26" s="573">
        <v>305</v>
      </c>
      <c r="P26" s="576">
        <v>764</v>
      </c>
      <c r="Q26" s="576">
        <v>1051</v>
      </c>
      <c r="R26" s="576">
        <v>1146</v>
      </c>
      <c r="S26" s="577">
        <v>189</v>
      </c>
      <c r="T26" s="10">
        <v>63</v>
      </c>
      <c r="U26" s="11">
        <v>1636</v>
      </c>
      <c r="V26" s="11">
        <v>826</v>
      </c>
      <c r="W26" s="20">
        <v>930</v>
      </c>
    </row>
    <row r="27" spans="1:23">
      <c r="A27" s="445">
        <v>2016</v>
      </c>
      <c r="B27" s="573">
        <v>517</v>
      </c>
      <c r="C27" s="574">
        <v>352</v>
      </c>
      <c r="D27" s="575">
        <v>74</v>
      </c>
      <c r="E27" s="576">
        <v>175</v>
      </c>
      <c r="F27" s="576">
        <v>266</v>
      </c>
      <c r="G27" s="576">
        <v>299</v>
      </c>
      <c r="H27" s="577">
        <v>54</v>
      </c>
      <c r="I27" s="10">
        <v>8</v>
      </c>
      <c r="J27" s="11">
        <v>410</v>
      </c>
      <c r="K27" s="11">
        <v>207</v>
      </c>
      <c r="L27" s="12">
        <v>244</v>
      </c>
      <c r="M27" s="575">
        <v>2006</v>
      </c>
      <c r="N27" s="577">
        <v>1324</v>
      </c>
      <c r="O27" s="573">
        <v>287</v>
      </c>
      <c r="P27" s="576">
        <v>698</v>
      </c>
      <c r="Q27" s="576">
        <v>1060</v>
      </c>
      <c r="R27" s="576">
        <v>1113</v>
      </c>
      <c r="S27" s="577">
        <v>171</v>
      </c>
      <c r="T27" s="10">
        <v>60</v>
      </c>
      <c r="U27" s="11">
        <v>1658</v>
      </c>
      <c r="V27" s="11">
        <v>784</v>
      </c>
      <c r="W27" s="20">
        <v>828</v>
      </c>
    </row>
    <row r="28" spans="1:23">
      <c r="A28" s="445">
        <v>2015</v>
      </c>
      <c r="B28" s="573">
        <v>466</v>
      </c>
      <c r="C28" s="574">
        <v>320</v>
      </c>
      <c r="D28" s="575">
        <v>77</v>
      </c>
      <c r="E28" s="576">
        <v>146</v>
      </c>
      <c r="F28" s="576">
        <v>211</v>
      </c>
      <c r="G28" s="576">
        <v>301</v>
      </c>
      <c r="H28" s="577">
        <v>51</v>
      </c>
      <c r="I28" s="10">
        <v>14</v>
      </c>
      <c r="J28" s="11">
        <v>408</v>
      </c>
      <c r="K28" s="11">
        <v>175</v>
      </c>
      <c r="L28" s="12">
        <v>189</v>
      </c>
      <c r="M28" s="575">
        <v>1891</v>
      </c>
      <c r="N28" s="577">
        <v>1167</v>
      </c>
      <c r="O28" s="573">
        <v>294</v>
      </c>
      <c r="P28" s="576">
        <v>625</v>
      </c>
      <c r="Q28" s="576">
        <v>942</v>
      </c>
      <c r="R28" s="576">
        <v>1027</v>
      </c>
      <c r="S28" s="577">
        <v>169</v>
      </c>
      <c r="T28" s="10">
        <v>59</v>
      </c>
      <c r="U28" s="11">
        <v>1627</v>
      </c>
      <c r="V28" s="11">
        <v>680</v>
      </c>
      <c r="W28" s="20">
        <v>692</v>
      </c>
    </row>
    <row r="29" spans="1:23" ht="15" thickBot="1">
      <c r="A29" s="446">
        <v>2014</v>
      </c>
      <c r="B29" s="579">
        <v>419</v>
      </c>
      <c r="C29" s="580">
        <v>270</v>
      </c>
      <c r="D29" s="581">
        <v>68</v>
      </c>
      <c r="E29" s="582">
        <v>136</v>
      </c>
      <c r="F29" s="582">
        <v>194</v>
      </c>
      <c r="G29" s="582">
        <v>246</v>
      </c>
      <c r="H29" s="583">
        <v>45</v>
      </c>
      <c r="I29" s="26">
        <v>14</v>
      </c>
      <c r="J29" s="27">
        <v>366</v>
      </c>
      <c r="K29" s="27">
        <v>157</v>
      </c>
      <c r="L29" s="28">
        <v>151</v>
      </c>
      <c r="M29" s="581">
        <v>1813</v>
      </c>
      <c r="N29" s="583">
        <v>1040</v>
      </c>
      <c r="O29" s="579">
        <v>281</v>
      </c>
      <c r="P29" s="582">
        <v>578</v>
      </c>
      <c r="Q29" s="582">
        <v>924</v>
      </c>
      <c r="R29" s="582">
        <v>929</v>
      </c>
      <c r="S29" s="583">
        <v>142</v>
      </c>
      <c r="T29" s="26">
        <v>73</v>
      </c>
      <c r="U29" s="27">
        <v>1516</v>
      </c>
      <c r="V29" s="27">
        <v>658</v>
      </c>
      <c r="W29" s="29">
        <v>606</v>
      </c>
    </row>
    <row r="30" spans="1:23" thickBot="1">
      <c r="A30" s="758" t="s">
        <v>246</v>
      </c>
      <c r="B30" s="759"/>
      <c r="C30" s="759"/>
      <c r="D30" s="759"/>
      <c r="E30" s="759"/>
      <c r="F30" s="759"/>
      <c r="G30" s="759"/>
      <c r="H30" s="759"/>
      <c r="I30" s="759"/>
      <c r="J30" s="759"/>
      <c r="K30" s="759"/>
      <c r="L30" s="759"/>
      <c r="M30" s="759"/>
      <c r="N30" s="759"/>
      <c r="O30" s="759"/>
      <c r="P30" s="759"/>
      <c r="Q30" s="759"/>
      <c r="R30" s="759"/>
      <c r="S30" s="759"/>
      <c r="T30" s="759"/>
      <c r="U30" s="759"/>
      <c r="V30" s="759"/>
      <c r="W30" s="760"/>
    </row>
    <row r="31" spans="1:23">
      <c r="A31" s="444">
        <v>2019</v>
      </c>
      <c r="B31" s="30">
        <v>4583</v>
      </c>
      <c r="C31" s="31">
        <v>2205</v>
      </c>
      <c r="D31" s="30">
        <v>357</v>
      </c>
      <c r="E31" s="32">
        <v>815</v>
      </c>
      <c r="F31" s="32">
        <v>1993</v>
      </c>
      <c r="G31" s="32">
        <v>3097</v>
      </c>
      <c r="H31" s="31">
        <v>526</v>
      </c>
      <c r="I31" s="30">
        <v>101</v>
      </c>
      <c r="J31" s="32">
        <v>3119</v>
      </c>
      <c r="K31" s="32">
        <v>1537</v>
      </c>
      <c r="L31" s="584">
        <v>2030</v>
      </c>
      <c r="M31" s="30">
        <v>21863</v>
      </c>
      <c r="N31" s="31">
        <v>10686</v>
      </c>
      <c r="O31" s="30">
        <v>1756</v>
      </c>
      <c r="P31" s="32">
        <v>3426</v>
      </c>
      <c r="Q31" s="32">
        <v>8708</v>
      </c>
      <c r="R31" s="32">
        <v>14952</v>
      </c>
      <c r="S31" s="31">
        <v>3707</v>
      </c>
      <c r="T31" s="30">
        <v>1005</v>
      </c>
      <c r="U31" s="32">
        <v>16321</v>
      </c>
      <c r="V31" s="32">
        <v>6996</v>
      </c>
      <c r="W31" s="584">
        <v>8227</v>
      </c>
    </row>
    <row r="32" spans="1:23">
      <c r="A32" s="445">
        <v>2018</v>
      </c>
      <c r="B32" s="41">
        <v>4508</v>
      </c>
      <c r="C32" s="42">
        <v>2230</v>
      </c>
      <c r="D32" s="41">
        <v>348</v>
      </c>
      <c r="E32" s="43">
        <v>765</v>
      </c>
      <c r="F32" s="43">
        <v>2048</v>
      </c>
      <c r="G32" s="43">
        <v>3066</v>
      </c>
      <c r="H32" s="42">
        <v>511</v>
      </c>
      <c r="I32" s="41">
        <v>88</v>
      </c>
      <c r="J32" s="43">
        <v>3143</v>
      </c>
      <c r="K32" s="43">
        <v>1495</v>
      </c>
      <c r="L32" s="585">
        <v>2012</v>
      </c>
      <c r="M32" s="41">
        <v>21801</v>
      </c>
      <c r="N32" s="42">
        <v>10473</v>
      </c>
      <c r="O32" s="41">
        <v>1803</v>
      </c>
      <c r="P32" s="43">
        <v>3380</v>
      </c>
      <c r="Q32" s="43">
        <v>8665</v>
      </c>
      <c r="R32" s="43">
        <v>14736</v>
      </c>
      <c r="S32" s="42">
        <v>3690</v>
      </c>
      <c r="T32" s="41">
        <v>1045</v>
      </c>
      <c r="U32" s="43">
        <v>16734</v>
      </c>
      <c r="V32" s="43">
        <v>6819</v>
      </c>
      <c r="W32" s="585">
        <v>7676</v>
      </c>
    </row>
    <row r="33" spans="1:23">
      <c r="A33" s="445">
        <v>2017</v>
      </c>
      <c r="B33" s="41">
        <v>4396</v>
      </c>
      <c r="C33" s="42">
        <v>2182</v>
      </c>
      <c r="D33" s="41">
        <v>319</v>
      </c>
      <c r="E33" s="43">
        <v>763</v>
      </c>
      <c r="F33" s="43">
        <v>2070</v>
      </c>
      <c r="G33" s="43">
        <v>2974</v>
      </c>
      <c r="H33" s="42">
        <v>453</v>
      </c>
      <c r="I33" s="41">
        <v>109</v>
      </c>
      <c r="J33" s="43">
        <v>3095</v>
      </c>
      <c r="K33" s="43">
        <v>1457</v>
      </c>
      <c r="L33" s="585">
        <v>1917</v>
      </c>
      <c r="M33" s="41">
        <v>21484</v>
      </c>
      <c r="N33" s="42">
        <v>10159</v>
      </c>
      <c r="O33" s="41">
        <v>1791</v>
      </c>
      <c r="P33" s="43">
        <v>3355</v>
      </c>
      <c r="Q33" s="43">
        <v>8682</v>
      </c>
      <c r="R33" s="43">
        <v>14352</v>
      </c>
      <c r="S33" s="42">
        <v>3464</v>
      </c>
      <c r="T33" s="41">
        <v>1076</v>
      </c>
      <c r="U33" s="43">
        <v>16644</v>
      </c>
      <c r="V33" s="43">
        <v>6573</v>
      </c>
      <c r="W33" s="585">
        <v>7350</v>
      </c>
    </row>
    <row r="34" spans="1:23">
      <c r="A34" s="445">
        <v>2016</v>
      </c>
      <c r="B34" s="41">
        <v>4392</v>
      </c>
      <c r="C34" s="42">
        <v>2035</v>
      </c>
      <c r="D34" s="41">
        <v>353</v>
      </c>
      <c r="E34" s="43">
        <v>773</v>
      </c>
      <c r="F34" s="43">
        <v>2107</v>
      </c>
      <c r="G34" s="43">
        <v>2785</v>
      </c>
      <c r="H34" s="42">
        <v>409</v>
      </c>
      <c r="I34" s="41">
        <v>89</v>
      </c>
      <c r="J34" s="43">
        <v>3091</v>
      </c>
      <c r="K34" s="43">
        <v>1418</v>
      </c>
      <c r="L34" s="585">
        <v>1829</v>
      </c>
      <c r="M34" s="41">
        <v>20899</v>
      </c>
      <c r="N34" s="42">
        <v>9637</v>
      </c>
      <c r="O34" s="41">
        <v>1777</v>
      </c>
      <c r="P34" s="43">
        <v>3249</v>
      </c>
      <c r="Q34" s="43">
        <v>8617</v>
      </c>
      <c r="R34" s="43">
        <v>13677</v>
      </c>
      <c r="S34" s="42">
        <v>3216</v>
      </c>
      <c r="T34" s="41">
        <v>1038</v>
      </c>
      <c r="U34" s="43">
        <v>16328</v>
      </c>
      <c r="V34" s="43">
        <v>6277</v>
      </c>
      <c r="W34" s="585">
        <v>6892</v>
      </c>
    </row>
    <row r="35" spans="1:23">
      <c r="A35" s="445">
        <v>2015</v>
      </c>
      <c r="B35" s="41">
        <v>4214</v>
      </c>
      <c r="C35" s="42">
        <v>1878</v>
      </c>
      <c r="D35" s="41">
        <v>363</v>
      </c>
      <c r="E35" s="43">
        <v>773</v>
      </c>
      <c r="F35" s="43">
        <v>2010</v>
      </c>
      <c r="G35" s="43">
        <v>2597</v>
      </c>
      <c r="H35" s="42">
        <v>349</v>
      </c>
      <c r="I35" s="41">
        <v>81</v>
      </c>
      <c r="J35" s="43">
        <v>3054</v>
      </c>
      <c r="K35" s="43">
        <v>1323</v>
      </c>
      <c r="L35" s="585">
        <v>1635</v>
      </c>
      <c r="M35" s="41">
        <v>20453</v>
      </c>
      <c r="N35" s="42">
        <v>9225</v>
      </c>
      <c r="O35" s="41">
        <v>1784</v>
      </c>
      <c r="P35" s="43">
        <v>3173</v>
      </c>
      <c r="Q35" s="43">
        <v>8580</v>
      </c>
      <c r="R35" s="43">
        <v>13131</v>
      </c>
      <c r="S35" s="42">
        <v>3009</v>
      </c>
      <c r="T35" s="41">
        <v>1115</v>
      </c>
      <c r="U35" s="43">
        <v>16277</v>
      </c>
      <c r="V35" s="43">
        <v>6002</v>
      </c>
      <c r="W35" s="585">
        <v>6284</v>
      </c>
    </row>
    <row r="36" spans="1:23" ht="15" thickBot="1">
      <c r="A36" s="446">
        <v>2014</v>
      </c>
      <c r="B36" s="118">
        <v>4061</v>
      </c>
      <c r="C36" s="119">
        <v>1723</v>
      </c>
      <c r="D36" s="118">
        <v>358</v>
      </c>
      <c r="E36" s="120">
        <v>720</v>
      </c>
      <c r="F36" s="120">
        <v>1925</v>
      </c>
      <c r="G36" s="120">
        <v>2481</v>
      </c>
      <c r="H36" s="119">
        <v>301</v>
      </c>
      <c r="I36" s="118">
        <v>73</v>
      </c>
      <c r="J36" s="120">
        <v>2974</v>
      </c>
      <c r="K36" s="120">
        <v>1288</v>
      </c>
      <c r="L36" s="586">
        <v>1451</v>
      </c>
      <c r="M36" s="118">
        <v>20057</v>
      </c>
      <c r="N36" s="119">
        <v>8729</v>
      </c>
      <c r="O36" s="118">
        <v>1741</v>
      </c>
      <c r="P36" s="120">
        <v>3048</v>
      </c>
      <c r="Q36" s="120">
        <v>8568</v>
      </c>
      <c r="R36" s="120">
        <v>12605</v>
      </c>
      <c r="S36" s="119">
        <v>2824</v>
      </c>
      <c r="T36" s="118">
        <v>1170</v>
      </c>
      <c r="U36" s="120">
        <v>16100</v>
      </c>
      <c r="V36" s="120">
        <v>5825</v>
      </c>
      <c r="W36" s="586">
        <v>5691</v>
      </c>
    </row>
    <row r="37" spans="1:23" thickBot="1">
      <c r="A37" s="758" t="s">
        <v>250</v>
      </c>
      <c r="B37" s="759"/>
      <c r="C37" s="759"/>
      <c r="D37" s="759"/>
      <c r="E37" s="759"/>
      <c r="F37" s="759"/>
      <c r="G37" s="759"/>
      <c r="H37" s="759"/>
      <c r="I37" s="759"/>
      <c r="J37" s="759"/>
      <c r="K37" s="759"/>
      <c r="L37" s="759"/>
      <c r="M37" s="759"/>
      <c r="N37" s="759"/>
      <c r="O37" s="759"/>
      <c r="P37" s="759"/>
      <c r="Q37" s="759"/>
      <c r="R37" s="759"/>
      <c r="S37" s="759"/>
      <c r="T37" s="759"/>
      <c r="U37" s="759"/>
      <c r="V37" s="759"/>
      <c r="W37" s="760"/>
    </row>
    <row r="38" spans="1:23">
      <c r="A38" s="444">
        <v>2019</v>
      </c>
      <c r="B38" s="587">
        <f>B17+B24</f>
        <v>669</v>
      </c>
      <c r="C38" s="588">
        <f t="shared" ref="C38:W38" si="0">C17+C24</f>
        <v>535</v>
      </c>
      <c r="D38" s="587">
        <f t="shared" si="0"/>
        <v>99</v>
      </c>
      <c r="E38" s="589">
        <f t="shared" si="0"/>
        <v>221</v>
      </c>
      <c r="F38" s="589">
        <f t="shared" si="0"/>
        <v>326</v>
      </c>
      <c r="G38" s="589">
        <f t="shared" si="0"/>
        <v>452</v>
      </c>
      <c r="H38" s="588">
        <f t="shared" si="0"/>
        <v>107</v>
      </c>
      <c r="I38" s="587">
        <f t="shared" si="0"/>
        <v>21</v>
      </c>
      <c r="J38" s="589">
        <f t="shared" si="0"/>
        <v>562</v>
      </c>
      <c r="K38" s="589">
        <f t="shared" si="0"/>
        <v>311</v>
      </c>
      <c r="L38" s="588">
        <f t="shared" si="0"/>
        <v>310</v>
      </c>
      <c r="M38" s="568">
        <f t="shared" si="0"/>
        <v>3587</v>
      </c>
      <c r="N38" s="590">
        <f t="shared" si="0"/>
        <v>3168</v>
      </c>
      <c r="O38" s="587">
        <f t="shared" si="0"/>
        <v>597</v>
      </c>
      <c r="P38" s="589">
        <f t="shared" si="0"/>
        <v>1245</v>
      </c>
      <c r="Q38" s="589">
        <f t="shared" si="0"/>
        <v>1847</v>
      </c>
      <c r="R38" s="589">
        <f t="shared" si="0"/>
        <v>2433</v>
      </c>
      <c r="S38" s="588">
        <f t="shared" si="0"/>
        <v>633</v>
      </c>
      <c r="T38" s="568">
        <f t="shared" si="0"/>
        <v>239</v>
      </c>
      <c r="U38" s="568">
        <f t="shared" si="0"/>
        <v>3452</v>
      </c>
      <c r="V38" s="568">
        <f t="shared" si="0"/>
        <v>1616</v>
      </c>
      <c r="W38" s="569">
        <f t="shared" si="0"/>
        <v>1448</v>
      </c>
    </row>
    <row r="39" spans="1:23">
      <c r="A39" s="445">
        <v>2018</v>
      </c>
      <c r="B39" s="570">
        <f t="shared" ref="B39:W43" si="1">B18+B25</f>
        <v>563</v>
      </c>
      <c r="C39" s="569">
        <f t="shared" si="1"/>
        <v>483</v>
      </c>
      <c r="D39" s="570">
        <f t="shared" si="1"/>
        <v>89</v>
      </c>
      <c r="E39" s="568">
        <f t="shared" si="1"/>
        <v>172</v>
      </c>
      <c r="F39" s="568">
        <f t="shared" si="1"/>
        <v>282</v>
      </c>
      <c r="G39" s="568">
        <f t="shared" si="1"/>
        <v>399</v>
      </c>
      <c r="H39" s="569">
        <f t="shared" si="1"/>
        <v>102</v>
      </c>
      <c r="I39" s="570">
        <f t="shared" si="1"/>
        <v>19</v>
      </c>
      <c r="J39" s="568">
        <f t="shared" si="1"/>
        <v>507</v>
      </c>
      <c r="K39" s="568">
        <f t="shared" si="1"/>
        <v>239</v>
      </c>
      <c r="L39" s="569">
        <f t="shared" si="1"/>
        <v>280</v>
      </c>
      <c r="M39" s="568">
        <f t="shared" si="1"/>
        <v>2905</v>
      </c>
      <c r="N39" s="590">
        <f t="shared" si="1"/>
        <v>2803</v>
      </c>
      <c r="O39" s="570">
        <f t="shared" si="1"/>
        <v>537</v>
      </c>
      <c r="P39" s="568">
        <f t="shared" si="1"/>
        <v>1023</v>
      </c>
      <c r="Q39" s="568">
        <f t="shared" si="1"/>
        <v>1566</v>
      </c>
      <c r="R39" s="568">
        <f t="shared" si="1"/>
        <v>2024</v>
      </c>
      <c r="S39" s="569">
        <f t="shared" si="1"/>
        <v>558</v>
      </c>
      <c r="T39" s="568">
        <f t="shared" si="1"/>
        <v>205</v>
      </c>
      <c r="U39" s="568">
        <f t="shared" si="1"/>
        <v>2931</v>
      </c>
      <c r="V39" s="568">
        <f t="shared" si="1"/>
        <v>1315</v>
      </c>
      <c r="W39" s="569">
        <f t="shared" si="1"/>
        <v>1255</v>
      </c>
    </row>
    <row r="40" spans="1:23">
      <c r="A40" s="445">
        <v>2017</v>
      </c>
      <c r="B40" s="570">
        <f t="shared" si="1"/>
        <v>580</v>
      </c>
      <c r="C40" s="569">
        <f t="shared" si="1"/>
        <v>545</v>
      </c>
      <c r="D40" s="570">
        <f t="shared" si="1"/>
        <v>79</v>
      </c>
      <c r="E40" s="568">
        <f t="shared" si="1"/>
        <v>212</v>
      </c>
      <c r="F40" s="568">
        <f t="shared" si="1"/>
        <v>315</v>
      </c>
      <c r="G40" s="568">
        <f t="shared" si="1"/>
        <v>420</v>
      </c>
      <c r="H40" s="569">
        <f t="shared" si="1"/>
        <v>99</v>
      </c>
      <c r="I40" s="591" t="s">
        <v>235</v>
      </c>
      <c r="J40" s="568">
        <f t="shared" si="1"/>
        <v>531</v>
      </c>
      <c r="K40" s="568">
        <f t="shared" si="1"/>
        <v>266</v>
      </c>
      <c r="L40" s="569">
        <f t="shared" si="1"/>
        <v>306</v>
      </c>
      <c r="M40" s="568">
        <f t="shared" si="1"/>
        <v>2929</v>
      </c>
      <c r="N40" s="590">
        <f t="shared" si="1"/>
        <v>2790</v>
      </c>
      <c r="O40" s="570">
        <f t="shared" si="1"/>
        <v>538</v>
      </c>
      <c r="P40" s="568">
        <f t="shared" si="1"/>
        <v>1088</v>
      </c>
      <c r="Q40" s="568">
        <f t="shared" si="1"/>
        <v>1561</v>
      </c>
      <c r="R40" s="568">
        <f t="shared" si="1"/>
        <v>2011</v>
      </c>
      <c r="S40" s="569">
        <f t="shared" si="1"/>
        <v>520</v>
      </c>
      <c r="T40" s="568">
        <f t="shared" si="1"/>
        <v>199</v>
      </c>
      <c r="U40" s="568">
        <f t="shared" si="1"/>
        <v>2932</v>
      </c>
      <c r="V40" s="568">
        <f t="shared" si="1"/>
        <v>1337</v>
      </c>
      <c r="W40" s="569">
        <f t="shared" si="1"/>
        <v>1250</v>
      </c>
    </row>
    <row r="41" spans="1:23">
      <c r="A41" s="445">
        <v>2016</v>
      </c>
      <c r="B41" s="570">
        <f t="shared" si="1"/>
        <v>592</v>
      </c>
      <c r="C41" s="569">
        <f t="shared" si="1"/>
        <v>491</v>
      </c>
      <c r="D41" s="570">
        <f t="shared" si="1"/>
        <v>87</v>
      </c>
      <c r="E41" s="568">
        <f t="shared" si="1"/>
        <v>202</v>
      </c>
      <c r="F41" s="568">
        <f t="shared" si="1"/>
        <v>309</v>
      </c>
      <c r="G41" s="568">
        <f t="shared" si="1"/>
        <v>387</v>
      </c>
      <c r="H41" s="569">
        <f t="shared" si="1"/>
        <v>96</v>
      </c>
      <c r="I41" s="591" t="s">
        <v>235</v>
      </c>
      <c r="J41" s="568">
        <f t="shared" si="1"/>
        <v>532</v>
      </c>
      <c r="K41" s="568">
        <f t="shared" si="1"/>
        <v>256</v>
      </c>
      <c r="L41" s="569">
        <f t="shared" si="1"/>
        <v>279</v>
      </c>
      <c r="M41" s="568">
        <f t="shared" si="1"/>
        <v>2996</v>
      </c>
      <c r="N41" s="590">
        <f t="shared" si="1"/>
        <v>2753</v>
      </c>
      <c r="O41" s="570">
        <f t="shared" si="1"/>
        <v>559</v>
      </c>
      <c r="P41" s="568">
        <f t="shared" si="1"/>
        <v>1056</v>
      </c>
      <c r="Q41" s="568">
        <f t="shared" si="1"/>
        <v>1615</v>
      </c>
      <c r="R41" s="568">
        <f t="shared" si="1"/>
        <v>2002</v>
      </c>
      <c r="S41" s="569">
        <f t="shared" si="1"/>
        <v>517</v>
      </c>
      <c r="T41" s="568">
        <f t="shared" si="1"/>
        <v>221</v>
      </c>
      <c r="U41" s="568">
        <f t="shared" si="1"/>
        <v>3077</v>
      </c>
      <c r="V41" s="568">
        <f t="shared" si="1"/>
        <v>1300</v>
      </c>
      <c r="W41" s="569">
        <f t="shared" si="1"/>
        <v>1151</v>
      </c>
    </row>
    <row r="42" spans="1:23">
      <c r="A42" s="445">
        <v>2015</v>
      </c>
      <c r="B42" s="570">
        <f t="shared" si="1"/>
        <v>559</v>
      </c>
      <c r="C42" s="569">
        <f t="shared" si="1"/>
        <v>481</v>
      </c>
      <c r="D42" s="570">
        <f t="shared" si="1"/>
        <v>101</v>
      </c>
      <c r="E42" s="568">
        <f t="shared" si="1"/>
        <v>170</v>
      </c>
      <c r="F42" s="568">
        <f t="shared" si="1"/>
        <v>264</v>
      </c>
      <c r="G42" s="568">
        <f t="shared" si="1"/>
        <v>406</v>
      </c>
      <c r="H42" s="569">
        <f t="shared" si="1"/>
        <v>100</v>
      </c>
      <c r="I42" s="570">
        <f t="shared" si="1"/>
        <v>27</v>
      </c>
      <c r="J42" s="568">
        <f t="shared" si="1"/>
        <v>569</v>
      </c>
      <c r="K42" s="568">
        <f t="shared" si="1"/>
        <v>226</v>
      </c>
      <c r="L42" s="569">
        <f t="shared" si="1"/>
        <v>219</v>
      </c>
      <c r="M42" s="568">
        <f t="shared" si="1"/>
        <v>2889</v>
      </c>
      <c r="N42" s="590">
        <f t="shared" si="1"/>
        <v>2571</v>
      </c>
      <c r="O42" s="570">
        <f t="shared" si="1"/>
        <v>572</v>
      </c>
      <c r="P42" s="568">
        <f t="shared" si="1"/>
        <v>960</v>
      </c>
      <c r="Q42" s="568">
        <f t="shared" si="1"/>
        <v>1501</v>
      </c>
      <c r="R42" s="568">
        <f t="shared" si="1"/>
        <v>1902</v>
      </c>
      <c r="S42" s="569">
        <f t="shared" si="1"/>
        <v>524</v>
      </c>
      <c r="T42" s="568">
        <f t="shared" si="1"/>
        <v>221</v>
      </c>
      <c r="U42" s="568">
        <f t="shared" si="1"/>
        <v>3097</v>
      </c>
      <c r="V42" s="568">
        <f t="shared" si="1"/>
        <v>1172</v>
      </c>
      <c r="W42" s="569">
        <f t="shared" si="1"/>
        <v>969</v>
      </c>
    </row>
    <row r="43" spans="1:23" ht="15" thickBot="1">
      <c r="A43" s="446">
        <v>2014</v>
      </c>
      <c r="B43" s="592">
        <f t="shared" si="1"/>
        <v>533</v>
      </c>
      <c r="C43" s="593">
        <f t="shared" si="1"/>
        <v>465</v>
      </c>
      <c r="D43" s="592">
        <f t="shared" si="1"/>
        <v>96</v>
      </c>
      <c r="E43" s="594">
        <f t="shared" si="1"/>
        <v>168</v>
      </c>
      <c r="F43" s="594">
        <f t="shared" si="1"/>
        <v>261</v>
      </c>
      <c r="G43" s="594">
        <f t="shared" si="1"/>
        <v>371</v>
      </c>
      <c r="H43" s="593">
        <f t="shared" si="1"/>
        <v>101</v>
      </c>
      <c r="I43" s="592">
        <f t="shared" si="1"/>
        <v>26</v>
      </c>
      <c r="J43" s="594">
        <f t="shared" si="1"/>
        <v>564</v>
      </c>
      <c r="K43" s="594">
        <f t="shared" si="1"/>
        <v>224</v>
      </c>
      <c r="L43" s="593">
        <f t="shared" si="1"/>
        <v>183</v>
      </c>
      <c r="M43" s="568">
        <f t="shared" si="1"/>
        <v>2797</v>
      </c>
      <c r="N43" s="590">
        <f t="shared" si="1"/>
        <v>2541</v>
      </c>
      <c r="O43" s="592">
        <f t="shared" si="1"/>
        <v>568</v>
      </c>
      <c r="P43" s="594">
        <f t="shared" si="1"/>
        <v>940</v>
      </c>
      <c r="Q43" s="594">
        <f t="shared" si="1"/>
        <v>1501</v>
      </c>
      <c r="R43" s="594">
        <f t="shared" si="1"/>
        <v>1828</v>
      </c>
      <c r="S43" s="593">
        <f t="shared" si="1"/>
        <v>501</v>
      </c>
      <c r="T43" s="568">
        <f t="shared" si="1"/>
        <v>228</v>
      </c>
      <c r="U43" s="568">
        <f t="shared" si="1"/>
        <v>3047</v>
      </c>
      <c r="V43" s="568">
        <f t="shared" si="1"/>
        <v>1186</v>
      </c>
      <c r="W43" s="569">
        <f t="shared" si="1"/>
        <v>877</v>
      </c>
    </row>
    <row r="44" spans="1:23" thickBot="1">
      <c r="A44" s="758" t="s">
        <v>251</v>
      </c>
      <c r="B44" s="761"/>
      <c r="C44" s="761"/>
      <c r="D44" s="761"/>
      <c r="E44" s="761"/>
      <c r="F44" s="761"/>
      <c r="G44" s="761"/>
      <c r="H44" s="761"/>
      <c r="I44" s="761"/>
      <c r="J44" s="761"/>
      <c r="K44" s="761"/>
      <c r="L44" s="761"/>
      <c r="M44" s="761"/>
      <c r="N44" s="761"/>
      <c r="O44" s="761"/>
      <c r="P44" s="761"/>
      <c r="Q44" s="761"/>
      <c r="R44" s="761"/>
      <c r="S44" s="761"/>
      <c r="T44" s="761"/>
      <c r="U44" s="761"/>
      <c r="V44" s="761"/>
      <c r="W44" s="762"/>
    </row>
    <row r="45" spans="1:23">
      <c r="A45" s="659">
        <v>2019</v>
      </c>
      <c r="B45" s="54">
        <f>B17+B31</f>
        <v>4658</v>
      </c>
      <c r="C45" s="55">
        <f t="shared" ref="C45:W45" si="2">C17+C31</f>
        <v>2324</v>
      </c>
      <c r="D45" s="54">
        <f t="shared" si="2"/>
        <v>370</v>
      </c>
      <c r="E45" s="56">
        <f t="shared" si="2"/>
        <v>831</v>
      </c>
      <c r="F45" s="56">
        <f t="shared" si="2"/>
        <v>2027</v>
      </c>
      <c r="G45" s="56">
        <f t="shared" si="2"/>
        <v>3185</v>
      </c>
      <c r="H45" s="57">
        <f t="shared" si="2"/>
        <v>569</v>
      </c>
      <c r="I45" s="58">
        <f t="shared" si="2"/>
        <v>108</v>
      </c>
      <c r="J45" s="56">
        <f t="shared" si="2"/>
        <v>3226</v>
      </c>
      <c r="K45" s="56">
        <f t="shared" si="2"/>
        <v>1583</v>
      </c>
      <c r="L45" s="55">
        <f t="shared" si="2"/>
        <v>2063</v>
      </c>
      <c r="M45" s="54">
        <f t="shared" si="2"/>
        <v>22743</v>
      </c>
      <c r="N45" s="57">
        <f t="shared" si="2"/>
        <v>12092</v>
      </c>
      <c r="O45" s="58">
        <f t="shared" si="2"/>
        <v>1982</v>
      </c>
      <c r="P45" s="56">
        <f t="shared" si="2"/>
        <v>3726</v>
      </c>
      <c r="Q45" s="56">
        <f t="shared" si="2"/>
        <v>9206</v>
      </c>
      <c r="R45" s="56">
        <f t="shared" si="2"/>
        <v>15836</v>
      </c>
      <c r="S45" s="55">
        <f t="shared" si="2"/>
        <v>4085</v>
      </c>
      <c r="T45" s="54">
        <f t="shared" si="2"/>
        <v>1152</v>
      </c>
      <c r="U45" s="56">
        <f t="shared" si="2"/>
        <v>17616</v>
      </c>
      <c r="V45" s="56">
        <f t="shared" si="2"/>
        <v>7515</v>
      </c>
      <c r="W45" s="57">
        <f t="shared" si="2"/>
        <v>8552</v>
      </c>
    </row>
    <row r="46" spans="1:23">
      <c r="A46" s="657">
        <v>2018</v>
      </c>
      <c r="B46" s="66">
        <f t="shared" ref="B46:W50" si="3">B18+B32</f>
        <v>4578</v>
      </c>
      <c r="C46" s="67">
        <f t="shared" si="3"/>
        <v>2367</v>
      </c>
      <c r="D46" s="66">
        <f t="shared" si="3"/>
        <v>362</v>
      </c>
      <c r="E46" s="68">
        <f t="shared" si="3"/>
        <v>788</v>
      </c>
      <c r="F46" s="68">
        <f t="shared" si="3"/>
        <v>2088</v>
      </c>
      <c r="G46" s="68">
        <f t="shared" si="3"/>
        <v>3155</v>
      </c>
      <c r="H46" s="69">
        <f t="shared" si="3"/>
        <v>549</v>
      </c>
      <c r="I46" s="70">
        <f t="shared" si="3"/>
        <v>97</v>
      </c>
      <c r="J46" s="68">
        <f t="shared" si="3"/>
        <v>3258</v>
      </c>
      <c r="K46" s="68">
        <f t="shared" si="3"/>
        <v>1544</v>
      </c>
      <c r="L46" s="67">
        <f t="shared" si="3"/>
        <v>2045</v>
      </c>
      <c r="M46" s="66">
        <f t="shared" si="3"/>
        <v>22624</v>
      </c>
      <c r="N46" s="69">
        <f t="shared" si="3"/>
        <v>11821</v>
      </c>
      <c r="O46" s="70">
        <f t="shared" si="3"/>
        <v>2031</v>
      </c>
      <c r="P46" s="68">
        <f t="shared" si="3"/>
        <v>3660</v>
      </c>
      <c r="Q46" s="68">
        <f t="shared" si="3"/>
        <v>9150</v>
      </c>
      <c r="R46" s="68">
        <f t="shared" si="3"/>
        <v>15571</v>
      </c>
      <c r="S46" s="67">
        <f t="shared" si="3"/>
        <v>4033</v>
      </c>
      <c r="T46" s="66">
        <f t="shared" si="3"/>
        <v>1190</v>
      </c>
      <c r="U46" s="68">
        <f t="shared" si="3"/>
        <v>17971</v>
      </c>
      <c r="V46" s="68">
        <f t="shared" si="3"/>
        <v>7302</v>
      </c>
      <c r="W46" s="69">
        <f t="shared" si="3"/>
        <v>7980</v>
      </c>
    </row>
    <row r="47" spans="1:23">
      <c r="A47" s="657">
        <v>2017</v>
      </c>
      <c r="B47" s="66">
        <f t="shared" si="3"/>
        <v>4468</v>
      </c>
      <c r="C47" s="67">
        <f t="shared" si="3"/>
        <v>2321</v>
      </c>
      <c r="D47" s="66">
        <f t="shared" si="3"/>
        <v>333</v>
      </c>
      <c r="E47" s="68">
        <f t="shared" si="3"/>
        <v>789</v>
      </c>
      <c r="F47" s="68">
        <f t="shared" si="3"/>
        <v>2118</v>
      </c>
      <c r="G47" s="68">
        <f t="shared" si="3"/>
        <v>3059</v>
      </c>
      <c r="H47" s="69">
        <f t="shared" si="3"/>
        <v>491</v>
      </c>
      <c r="I47" s="595" t="s">
        <v>235</v>
      </c>
      <c r="J47" s="68">
        <f t="shared" si="3"/>
        <v>3208</v>
      </c>
      <c r="K47" s="68">
        <f t="shared" si="3"/>
        <v>1511</v>
      </c>
      <c r="L47" s="67">
        <f t="shared" si="3"/>
        <v>1954</v>
      </c>
      <c r="M47" s="66">
        <f t="shared" si="3"/>
        <v>22389</v>
      </c>
      <c r="N47" s="69">
        <f t="shared" si="3"/>
        <v>11518</v>
      </c>
      <c r="O47" s="70">
        <f t="shared" si="3"/>
        <v>2024</v>
      </c>
      <c r="P47" s="68">
        <f t="shared" si="3"/>
        <v>3679</v>
      </c>
      <c r="Q47" s="68">
        <f t="shared" si="3"/>
        <v>9192</v>
      </c>
      <c r="R47" s="68">
        <f t="shared" si="3"/>
        <v>15217</v>
      </c>
      <c r="S47" s="67">
        <f t="shared" si="3"/>
        <v>3795</v>
      </c>
      <c r="T47" s="66">
        <f t="shared" si="3"/>
        <v>1212</v>
      </c>
      <c r="U47" s="68">
        <f t="shared" si="3"/>
        <v>17940</v>
      </c>
      <c r="V47" s="68">
        <f t="shared" si="3"/>
        <v>7084</v>
      </c>
      <c r="W47" s="69">
        <f t="shared" si="3"/>
        <v>7670</v>
      </c>
    </row>
    <row r="48" spans="1:23">
      <c r="A48" s="657">
        <v>2016</v>
      </c>
      <c r="B48" s="66">
        <f t="shared" si="3"/>
        <v>4467</v>
      </c>
      <c r="C48" s="67">
        <f t="shared" si="3"/>
        <v>2174</v>
      </c>
      <c r="D48" s="66">
        <f t="shared" si="3"/>
        <v>366</v>
      </c>
      <c r="E48" s="68">
        <f t="shared" si="3"/>
        <v>800</v>
      </c>
      <c r="F48" s="68">
        <f t="shared" si="3"/>
        <v>2150</v>
      </c>
      <c r="G48" s="68">
        <f t="shared" si="3"/>
        <v>2873</v>
      </c>
      <c r="H48" s="69">
        <f t="shared" si="3"/>
        <v>451</v>
      </c>
      <c r="I48" s="595" t="s">
        <v>235</v>
      </c>
      <c r="J48" s="68">
        <f t="shared" si="3"/>
        <v>3213</v>
      </c>
      <c r="K48" s="68">
        <f t="shared" si="3"/>
        <v>1467</v>
      </c>
      <c r="L48" s="67">
        <f t="shared" si="3"/>
        <v>1864</v>
      </c>
      <c r="M48" s="66">
        <f t="shared" si="3"/>
        <v>21889</v>
      </c>
      <c r="N48" s="69">
        <f t="shared" si="3"/>
        <v>11066</v>
      </c>
      <c r="O48" s="70">
        <f t="shared" si="3"/>
        <v>2049</v>
      </c>
      <c r="P48" s="68">
        <f t="shared" si="3"/>
        <v>3607</v>
      </c>
      <c r="Q48" s="68">
        <f t="shared" si="3"/>
        <v>9172</v>
      </c>
      <c r="R48" s="68">
        <f t="shared" si="3"/>
        <v>14566</v>
      </c>
      <c r="S48" s="67">
        <f t="shared" si="3"/>
        <v>3562</v>
      </c>
      <c r="T48" s="66">
        <f t="shared" si="3"/>
        <v>1199</v>
      </c>
      <c r="U48" s="68">
        <f t="shared" si="3"/>
        <v>17747</v>
      </c>
      <c r="V48" s="68">
        <f t="shared" si="3"/>
        <v>6793</v>
      </c>
      <c r="W48" s="69">
        <f t="shared" si="3"/>
        <v>7215</v>
      </c>
    </row>
    <row r="49" spans="1:23">
      <c r="A49" s="657">
        <v>2015</v>
      </c>
      <c r="B49" s="66">
        <f t="shared" si="3"/>
        <v>4307</v>
      </c>
      <c r="C49" s="67">
        <f t="shared" si="3"/>
        <v>2039</v>
      </c>
      <c r="D49" s="66">
        <f t="shared" si="3"/>
        <v>387</v>
      </c>
      <c r="E49" s="68">
        <f t="shared" si="3"/>
        <v>797</v>
      </c>
      <c r="F49" s="68">
        <f t="shared" si="3"/>
        <v>2063</v>
      </c>
      <c r="G49" s="68">
        <f t="shared" si="3"/>
        <v>2702</v>
      </c>
      <c r="H49" s="69">
        <f t="shared" si="3"/>
        <v>398</v>
      </c>
      <c r="I49" s="70">
        <f t="shared" si="3"/>
        <v>94</v>
      </c>
      <c r="J49" s="68">
        <f t="shared" si="3"/>
        <v>3215</v>
      </c>
      <c r="K49" s="68">
        <f t="shared" si="3"/>
        <v>1374</v>
      </c>
      <c r="L49" s="67">
        <f t="shared" si="3"/>
        <v>1665</v>
      </c>
      <c r="M49" s="66">
        <f t="shared" si="3"/>
        <v>21451</v>
      </c>
      <c r="N49" s="69">
        <f t="shared" si="3"/>
        <v>10629</v>
      </c>
      <c r="O49" s="70">
        <f t="shared" si="3"/>
        <v>2062</v>
      </c>
      <c r="P49" s="68">
        <f t="shared" si="3"/>
        <v>3508</v>
      </c>
      <c r="Q49" s="68">
        <f t="shared" si="3"/>
        <v>9139</v>
      </c>
      <c r="R49" s="68">
        <f t="shared" si="3"/>
        <v>14006</v>
      </c>
      <c r="S49" s="67">
        <f t="shared" si="3"/>
        <v>3364</v>
      </c>
      <c r="T49" s="66">
        <f t="shared" si="3"/>
        <v>1277</v>
      </c>
      <c r="U49" s="68">
        <f t="shared" si="3"/>
        <v>17747</v>
      </c>
      <c r="V49" s="68">
        <f t="shared" si="3"/>
        <v>6494</v>
      </c>
      <c r="W49" s="69">
        <f t="shared" si="3"/>
        <v>6561</v>
      </c>
    </row>
    <row r="50" spans="1:23" ht="15" thickBot="1">
      <c r="A50" s="658">
        <v>2014</v>
      </c>
      <c r="B50" s="85">
        <f t="shared" si="3"/>
        <v>4175</v>
      </c>
      <c r="C50" s="86">
        <f t="shared" si="3"/>
        <v>1918</v>
      </c>
      <c r="D50" s="85">
        <f t="shared" si="3"/>
        <v>386</v>
      </c>
      <c r="E50" s="87">
        <f t="shared" si="3"/>
        <v>752</v>
      </c>
      <c r="F50" s="87">
        <f t="shared" si="3"/>
        <v>1992</v>
      </c>
      <c r="G50" s="87">
        <f t="shared" si="3"/>
        <v>2606</v>
      </c>
      <c r="H50" s="88">
        <f t="shared" si="3"/>
        <v>357</v>
      </c>
      <c r="I50" s="89">
        <f t="shared" si="3"/>
        <v>85</v>
      </c>
      <c r="J50" s="87">
        <f t="shared" si="3"/>
        <v>3172</v>
      </c>
      <c r="K50" s="87">
        <f t="shared" si="3"/>
        <v>1355</v>
      </c>
      <c r="L50" s="86">
        <f t="shared" si="3"/>
        <v>1483</v>
      </c>
      <c r="M50" s="85">
        <f t="shared" si="3"/>
        <v>21041</v>
      </c>
      <c r="N50" s="88">
        <f t="shared" si="3"/>
        <v>10230</v>
      </c>
      <c r="O50" s="89">
        <f t="shared" si="3"/>
        <v>2028</v>
      </c>
      <c r="P50" s="87">
        <f t="shared" si="3"/>
        <v>3410</v>
      </c>
      <c r="Q50" s="87">
        <f t="shared" si="3"/>
        <v>9145</v>
      </c>
      <c r="R50" s="87">
        <f t="shared" si="3"/>
        <v>13504</v>
      </c>
      <c r="S50" s="86">
        <f t="shared" si="3"/>
        <v>3183</v>
      </c>
      <c r="T50" s="85">
        <f t="shared" si="3"/>
        <v>1325</v>
      </c>
      <c r="U50" s="87">
        <f t="shared" si="3"/>
        <v>17631</v>
      </c>
      <c r="V50" s="87">
        <f t="shared" si="3"/>
        <v>6353</v>
      </c>
      <c r="W50" s="88">
        <f t="shared" si="3"/>
        <v>5962</v>
      </c>
    </row>
    <row r="51" spans="1:23" ht="15" thickBot="1">
      <c r="A51" s="600"/>
      <c r="B51" s="763" t="s">
        <v>239</v>
      </c>
      <c r="C51" s="761"/>
      <c r="D51" s="761"/>
      <c r="E51" s="761"/>
      <c r="F51" s="761"/>
      <c r="G51" s="761"/>
      <c r="H51" s="761"/>
      <c r="I51" s="761"/>
      <c r="J51" s="761"/>
      <c r="K51" s="761"/>
      <c r="L51" s="761"/>
      <c r="M51" s="761"/>
      <c r="N51" s="761"/>
      <c r="O51" s="761"/>
      <c r="P51" s="761"/>
      <c r="Q51" s="761"/>
      <c r="R51" s="761"/>
      <c r="S51" s="761"/>
      <c r="T51" s="761"/>
      <c r="U51" s="761"/>
      <c r="V51" s="761"/>
      <c r="W51" s="762"/>
    </row>
    <row r="52" spans="1:23">
      <c r="A52" s="479">
        <v>2019</v>
      </c>
      <c r="B52" s="605">
        <v>14.362387290682696</v>
      </c>
      <c r="C52" s="606">
        <v>23.02065404475043</v>
      </c>
      <c r="D52" s="605">
        <v>26.756756756756754</v>
      </c>
      <c r="E52" s="607">
        <v>26.594464500601685</v>
      </c>
      <c r="F52" s="607">
        <v>16.082881105081402</v>
      </c>
      <c r="G52" s="607">
        <v>14.191522762951333</v>
      </c>
      <c r="H52" s="608">
        <v>18.804920913884008</v>
      </c>
      <c r="I52" s="609">
        <v>19.444444444444446</v>
      </c>
      <c r="J52" s="607">
        <v>17.420954742715438</v>
      </c>
      <c r="K52" s="607">
        <v>19.646241313960832</v>
      </c>
      <c r="L52" s="606">
        <v>15.026660203587008</v>
      </c>
      <c r="M52" s="605">
        <v>15.77188585498835</v>
      </c>
      <c r="N52" s="608">
        <v>26.199139927224614</v>
      </c>
      <c r="O52" s="609">
        <v>30.121089808274469</v>
      </c>
      <c r="P52" s="607">
        <v>33.413848631239937</v>
      </c>
      <c r="Q52" s="607">
        <v>20.063002389745819</v>
      </c>
      <c r="R52" s="607">
        <v>15.363728214195504</v>
      </c>
      <c r="S52" s="606">
        <v>15.495716034271725</v>
      </c>
      <c r="T52" s="605">
        <v>20.746527777777779</v>
      </c>
      <c r="U52" s="607">
        <v>19.595821980018165</v>
      </c>
      <c r="V52" s="607">
        <v>21.503659347970725</v>
      </c>
      <c r="W52" s="608">
        <v>16.931711880261926</v>
      </c>
    </row>
    <row r="53" spans="1:23">
      <c r="A53" s="445">
        <v>2018</v>
      </c>
      <c r="B53" s="610">
        <v>12.297946701616427</v>
      </c>
      <c r="C53" s="611">
        <v>20.405576679340935</v>
      </c>
      <c r="D53" s="610">
        <v>24.585635359116022</v>
      </c>
      <c r="E53" s="603">
        <v>21.82741116751269</v>
      </c>
      <c r="F53" s="603">
        <v>13.505747126436782</v>
      </c>
      <c r="G53" s="603">
        <v>12.646592709984153</v>
      </c>
      <c r="H53" s="612">
        <v>18.579234972677597</v>
      </c>
      <c r="I53" s="613">
        <v>19.587628865979383</v>
      </c>
      <c r="J53" s="603">
        <v>15.561694290976058</v>
      </c>
      <c r="K53" s="603">
        <v>15.479274611398964</v>
      </c>
      <c r="L53" s="611">
        <v>13.691931540342297</v>
      </c>
      <c r="M53" s="610">
        <v>12.840346534653465</v>
      </c>
      <c r="N53" s="612">
        <v>23.712037898654938</v>
      </c>
      <c r="O53" s="613">
        <v>26.440177252584935</v>
      </c>
      <c r="P53" s="603">
        <v>27.95081967213115</v>
      </c>
      <c r="Q53" s="603">
        <v>17.114754098360656</v>
      </c>
      <c r="R53" s="603">
        <v>12.998522895125554</v>
      </c>
      <c r="S53" s="611">
        <v>13.835854202826681</v>
      </c>
      <c r="T53" s="610">
        <v>17.22689075630252</v>
      </c>
      <c r="U53" s="603">
        <v>16.309609927104781</v>
      </c>
      <c r="V53" s="603">
        <v>18.008764721993977</v>
      </c>
      <c r="W53" s="612">
        <v>15.726817042606516</v>
      </c>
    </row>
    <row r="54" spans="1:23">
      <c r="A54" s="445">
        <v>2017</v>
      </c>
      <c r="B54" s="610">
        <v>12.981199641897941</v>
      </c>
      <c r="C54" s="611">
        <v>23.481258078414477</v>
      </c>
      <c r="D54" s="610">
        <v>23.723723723723726</v>
      </c>
      <c r="E54" s="603">
        <v>26.869455006337134</v>
      </c>
      <c r="F54" s="603">
        <v>14.872521246458922</v>
      </c>
      <c r="G54" s="603">
        <v>13.729977116704806</v>
      </c>
      <c r="H54" s="612">
        <v>20.162932790224033</v>
      </c>
      <c r="I54" s="614" t="s">
        <v>235</v>
      </c>
      <c r="J54" s="603">
        <v>16.552369077306732</v>
      </c>
      <c r="K54" s="603">
        <v>17.604235605559232</v>
      </c>
      <c r="L54" s="611">
        <v>15.660184237461616</v>
      </c>
      <c r="M54" s="610">
        <v>13.082317209343874</v>
      </c>
      <c r="N54" s="612">
        <v>24.222955374196907</v>
      </c>
      <c r="O54" s="613">
        <v>26.581027667984191</v>
      </c>
      <c r="P54" s="603">
        <v>29.573253601522154</v>
      </c>
      <c r="Q54" s="603">
        <v>16.982158398607485</v>
      </c>
      <c r="R54" s="603">
        <v>13.21548268384044</v>
      </c>
      <c r="S54" s="611">
        <v>13.702239789196311</v>
      </c>
      <c r="T54" s="610">
        <v>16.419141914191417</v>
      </c>
      <c r="U54" s="603">
        <v>16.343366778149388</v>
      </c>
      <c r="V54" s="603">
        <v>18.873517786561266</v>
      </c>
      <c r="W54" s="612">
        <v>16.297262059973924</v>
      </c>
    </row>
    <row r="55" spans="1:23">
      <c r="A55" s="445">
        <v>2016</v>
      </c>
      <c r="B55" s="610">
        <v>13.252742332661741</v>
      </c>
      <c r="C55" s="611">
        <v>22.585096596136154</v>
      </c>
      <c r="D55" s="610">
        <v>23.770491803278688</v>
      </c>
      <c r="E55" s="603">
        <v>25.25</v>
      </c>
      <c r="F55" s="603">
        <v>14.372093023255813</v>
      </c>
      <c r="G55" s="603">
        <v>13.470240167072747</v>
      </c>
      <c r="H55" s="612">
        <v>21.286031042128602</v>
      </c>
      <c r="I55" s="614" t="s">
        <v>235</v>
      </c>
      <c r="J55" s="603">
        <v>16.557734204793029</v>
      </c>
      <c r="K55" s="603">
        <v>17.450579413769599</v>
      </c>
      <c r="L55" s="611">
        <v>14.967811158798284</v>
      </c>
      <c r="M55" s="610">
        <v>13.687240166293572</v>
      </c>
      <c r="N55" s="612">
        <v>24.878004699078257</v>
      </c>
      <c r="O55" s="613">
        <v>27.281600780868715</v>
      </c>
      <c r="P55" s="603">
        <v>29.276406986415303</v>
      </c>
      <c r="Q55" s="603">
        <v>17.607937200174444</v>
      </c>
      <c r="R55" s="603">
        <v>13.744336125223121</v>
      </c>
      <c r="S55" s="611">
        <v>14.514317798989332</v>
      </c>
      <c r="T55" s="610">
        <v>18.432026688907424</v>
      </c>
      <c r="U55" s="603">
        <v>17.33814165774497</v>
      </c>
      <c r="V55" s="603">
        <v>19.137347269247755</v>
      </c>
      <c r="W55" s="612">
        <v>15.952875952875953</v>
      </c>
    </row>
    <row r="56" spans="1:23">
      <c r="A56" s="445">
        <v>2015</v>
      </c>
      <c r="B56" s="610">
        <v>12.978871604364986</v>
      </c>
      <c r="C56" s="611">
        <v>23.589995095635118</v>
      </c>
      <c r="D56" s="610">
        <v>26.098191214470283</v>
      </c>
      <c r="E56" s="603">
        <v>21.329987452948558</v>
      </c>
      <c r="F56" s="603">
        <v>12.796897721764422</v>
      </c>
      <c r="G56" s="603">
        <v>15.025906735751295</v>
      </c>
      <c r="H56" s="612">
        <v>25.125628140703515</v>
      </c>
      <c r="I56" s="613">
        <v>28.723404255319153</v>
      </c>
      <c r="J56" s="603">
        <v>17.698289269051322</v>
      </c>
      <c r="K56" s="603">
        <v>16.448326055312958</v>
      </c>
      <c r="L56" s="611">
        <v>13.153153153153152</v>
      </c>
      <c r="M56" s="610">
        <v>13.467903594238031</v>
      </c>
      <c r="N56" s="612">
        <v>24.188540784645781</v>
      </c>
      <c r="O56" s="613">
        <v>27.740058195926288</v>
      </c>
      <c r="P56" s="603">
        <v>27.366020524515395</v>
      </c>
      <c r="Q56" s="603">
        <v>16.424116424116423</v>
      </c>
      <c r="R56" s="603">
        <v>13.579894331001</v>
      </c>
      <c r="S56" s="611">
        <v>15.576694411414982</v>
      </c>
      <c r="T56" s="610">
        <v>17.306186374314798</v>
      </c>
      <c r="U56" s="603">
        <v>17.450836761142728</v>
      </c>
      <c r="V56" s="603">
        <v>18.047428395441948</v>
      </c>
      <c r="W56" s="612">
        <v>14.769090077732052</v>
      </c>
    </row>
    <row r="57" spans="1:23" ht="15" thickBot="1">
      <c r="A57" s="446">
        <v>2014</v>
      </c>
      <c r="B57" s="615">
        <v>12.766467065868264</v>
      </c>
      <c r="C57" s="616">
        <v>24.244004171011472</v>
      </c>
      <c r="D57" s="615">
        <v>24.870466321243523</v>
      </c>
      <c r="E57" s="604">
        <v>22.340425531914892</v>
      </c>
      <c r="F57" s="604">
        <v>13.102409638554215</v>
      </c>
      <c r="G57" s="604">
        <v>14.236377590176517</v>
      </c>
      <c r="H57" s="617">
        <v>28.291316526610643</v>
      </c>
      <c r="I57" s="618">
        <v>30.588235294117649</v>
      </c>
      <c r="J57" s="604">
        <v>17.780580075662041</v>
      </c>
      <c r="K57" s="604">
        <v>16.531365313653136</v>
      </c>
      <c r="L57" s="616">
        <v>12.339851652056643</v>
      </c>
      <c r="M57" s="615">
        <v>13.293094434675156</v>
      </c>
      <c r="N57" s="617">
        <v>24.838709677419356</v>
      </c>
      <c r="O57" s="618">
        <v>28.007889546351084</v>
      </c>
      <c r="P57" s="604">
        <v>27.565982404692079</v>
      </c>
      <c r="Q57" s="604">
        <v>16.413340623291418</v>
      </c>
      <c r="R57" s="604">
        <v>13.536729857819903</v>
      </c>
      <c r="S57" s="616">
        <v>15.739868049010367</v>
      </c>
      <c r="T57" s="615">
        <v>17.20754716981132</v>
      </c>
      <c r="U57" s="604">
        <v>17.282060007940558</v>
      </c>
      <c r="V57" s="604">
        <v>18.668345663466081</v>
      </c>
      <c r="W57" s="617">
        <v>14.709828916470983</v>
      </c>
    </row>
    <row r="58" spans="1:23">
      <c r="A58" s="519"/>
      <c r="B58" s="619"/>
      <c r="C58" s="619"/>
      <c r="D58" s="619"/>
      <c r="E58" s="619"/>
      <c r="F58" s="619"/>
      <c r="G58" s="619"/>
      <c r="H58" s="619"/>
      <c r="I58" s="619"/>
      <c r="J58" s="619"/>
      <c r="K58" s="619"/>
      <c r="L58" s="619"/>
      <c r="M58" s="619"/>
      <c r="N58" s="619"/>
      <c r="O58" s="619"/>
      <c r="P58" s="619"/>
      <c r="Q58" s="619"/>
      <c r="R58" s="619"/>
      <c r="S58" s="619"/>
      <c r="T58" s="619"/>
      <c r="U58" s="619"/>
      <c r="V58" s="619"/>
      <c r="W58" s="619"/>
    </row>
    <row r="60" spans="1:23">
      <c r="A60" s="757" t="s">
        <v>236</v>
      </c>
      <c r="B60" s="757"/>
      <c r="C60" s="757"/>
      <c r="D60" s="757"/>
      <c r="E60" s="757"/>
      <c r="F60" s="757"/>
    </row>
    <row r="61" spans="1:23">
      <c r="A61" s="757" t="s">
        <v>237</v>
      </c>
      <c r="B61" s="757"/>
    </row>
    <row r="62" spans="1:23" ht="12" customHeight="1">
      <c r="A62" s="756" t="s">
        <v>277</v>
      </c>
      <c r="B62" s="756"/>
      <c r="C62" s="756"/>
      <c r="D62" s="756"/>
      <c r="E62" s="756"/>
      <c r="F62" s="756"/>
      <c r="G62" s="756"/>
      <c r="H62" s="756"/>
      <c r="I62" s="756"/>
      <c r="J62" s="756"/>
    </row>
    <row r="63" spans="1:23" ht="14" customHeight="1">
      <c r="A63" s="756"/>
      <c r="B63" s="756"/>
      <c r="C63" s="756"/>
      <c r="D63" s="756"/>
      <c r="E63" s="756"/>
      <c r="F63" s="756"/>
      <c r="G63" s="756"/>
      <c r="H63" s="756"/>
      <c r="I63" s="756"/>
      <c r="J63" s="756"/>
    </row>
    <row r="64" spans="1:23" ht="14" customHeight="1">
      <c r="A64" s="756"/>
      <c r="B64" s="756"/>
      <c r="C64" s="756"/>
      <c r="D64" s="756"/>
      <c r="E64" s="756"/>
      <c r="F64" s="756"/>
      <c r="G64" s="756"/>
      <c r="H64" s="756"/>
      <c r="I64" s="756"/>
      <c r="J64" s="756"/>
    </row>
    <row r="65" spans="1:10" ht="16" customHeight="1">
      <c r="A65" s="756"/>
      <c r="B65" s="756"/>
      <c r="C65" s="756"/>
      <c r="D65" s="756"/>
      <c r="E65" s="756"/>
      <c r="F65" s="756"/>
      <c r="G65" s="756"/>
      <c r="H65" s="756"/>
      <c r="I65" s="756"/>
      <c r="J65" s="756"/>
    </row>
  </sheetData>
  <mergeCells count="28">
    <mergeCell ref="N3:O3"/>
    <mergeCell ref="P3:Q3"/>
    <mergeCell ref="A3:A4"/>
    <mergeCell ref="A1:Q2"/>
    <mergeCell ref="B3:C3"/>
    <mergeCell ref="D3:E3"/>
    <mergeCell ref="F3:G3"/>
    <mergeCell ref="H3:I3"/>
    <mergeCell ref="J3:K3"/>
    <mergeCell ref="L3:M3"/>
    <mergeCell ref="A13:A15"/>
    <mergeCell ref="B16:W16"/>
    <mergeCell ref="B13:L13"/>
    <mergeCell ref="M13:W13"/>
    <mergeCell ref="B14:C14"/>
    <mergeCell ref="D14:H14"/>
    <mergeCell ref="I14:L14"/>
    <mergeCell ref="M14:N14"/>
    <mergeCell ref="O14:S14"/>
    <mergeCell ref="T14:W14"/>
    <mergeCell ref="A62:J65"/>
    <mergeCell ref="A60:F60"/>
    <mergeCell ref="A61:B61"/>
    <mergeCell ref="A23:W23"/>
    <mergeCell ref="A30:W30"/>
    <mergeCell ref="A37:W37"/>
    <mergeCell ref="A44:W44"/>
    <mergeCell ref="B51:W5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25"/>
  <sheetViews>
    <sheetView workbookViewId="0">
      <selection activeCell="G30" sqref="G30"/>
    </sheetView>
  </sheetViews>
  <sheetFormatPr baseColWidth="10" defaultColWidth="10.83203125" defaultRowHeight="14"/>
  <cols>
    <col min="1" max="1" width="7.83203125" style="101" customWidth="1"/>
    <col min="2" max="3" width="10.83203125" style="4" customWidth="1"/>
    <col min="4" max="7" width="13.33203125" style="4" customWidth="1"/>
    <col min="8" max="15" width="10.83203125" style="4" customWidth="1"/>
    <col min="16" max="24" width="13.33203125" style="4" customWidth="1"/>
    <col min="25" max="16384" width="10.83203125" style="4"/>
  </cols>
  <sheetData>
    <row r="1" spans="1:24" ht="20" customHeight="1">
      <c r="A1" s="747" t="s">
        <v>217</v>
      </c>
      <c r="B1" s="748"/>
      <c r="C1" s="748"/>
      <c r="D1" s="748"/>
      <c r="E1" s="748"/>
      <c r="F1" s="748"/>
      <c r="G1" s="748"/>
      <c r="H1" s="748"/>
      <c r="I1" s="748"/>
      <c r="J1" s="748"/>
      <c r="K1" s="748"/>
      <c r="L1" s="748"/>
      <c r="M1" s="748"/>
      <c r="N1" s="748"/>
      <c r="O1" s="748"/>
      <c r="P1" s="748"/>
      <c r="Q1" s="748"/>
      <c r="R1" s="748"/>
      <c r="S1" s="748"/>
      <c r="T1" s="748"/>
      <c r="U1" s="748"/>
      <c r="V1" s="748"/>
      <c r="W1" s="748"/>
      <c r="X1" s="749"/>
    </row>
    <row r="2" spans="1:24" ht="20" customHeight="1" thickBot="1">
      <c r="A2" s="750"/>
      <c r="B2" s="751"/>
      <c r="C2" s="751"/>
      <c r="D2" s="751"/>
      <c r="E2" s="751"/>
      <c r="F2" s="751"/>
      <c r="G2" s="751"/>
      <c r="H2" s="751"/>
      <c r="I2" s="751"/>
      <c r="J2" s="751"/>
      <c r="K2" s="751"/>
      <c r="L2" s="751"/>
      <c r="M2" s="751"/>
      <c r="N2" s="751"/>
      <c r="O2" s="751"/>
      <c r="P2" s="751"/>
      <c r="Q2" s="751"/>
      <c r="R2" s="751"/>
      <c r="S2" s="751"/>
      <c r="T2" s="751"/>
      <c r="U2" s="751"/>
      <c r="V2" s="751"/>
      <c r="W2" s="751"/>
      <c r="X2" s="752"/>
    </row>
    <row r="3" spans="1:24" s="421" customFormat="1" ht="19" customHeight="1" thickBot="1">
      <c r="A3" s="780" t="s">
        <v>243</v>
      </c>
      <c r="B3" s="781"/>
      <c r="C3" s="781"/>
      <c r="D3" s="781"/>
      <c r="E3" s="781"/>
      <c r="F3" s="781"/>
      <c r="G3" s="781"/>
      <c r="H3" s="781"/>
      <c r="I3" s="781"/>
      <c r="J3" s="781"/>
      <c r="K3" s="781"/>
      <c r="L3" s="781"/>
      <c r="M3" s="781"/>
      <c r="N3" s="781"/>
      <c r="O3" s="781"/>
      <c r="P3" s="781"/>
      <c r="Q3" s="781"/>
      <c r="R3" s="781"/>
      <c r="S3" s="781"/>
      <c r="T3" s="781"/>
      <c r="U3" s="781"/>
      <c r="V3" s="781"/>
      <c r="W3" s="781"/>
      <c r="X3" s="782"/>
    </row>
    <row r="4" spans="1:24" s="421" customFormat="1" ht="15" thickBot="1">
      <c r="A4" s="754" t="s">
        <v>131</v>
      </c>
      <c r="B4" s="783" t="s">
        <v>132</v>
      </c>
      <c r="C4" s="784"/>
      <c r="D4" s="785" t="s">
        <v>134</v>
      </c>
      <c r="E4" s="783"/>
      <c r="F4" s="783"/>
      <c r="G4" s="784"/>
      <c r="H4" s="785" t="s">
        <v>133</v>
      </c>
      <c r="I4" s="783"/>
      <c r="J4" s="783"/>
      <c r="K4" s="783"/>
      <c r="L4" s="784"/>
      <c r="M4" s="785" t="s">
        <v>135</v>
      </c>
      <c r="N4" s="783"/>
      <c r="O4" s="783"/>
      <c r="P4" s="783"/>
      <c r="Q4" s="784"/>
      <c r="R4" s="777" t="s">
        <v>136</v>
      </c>
      <c r="S4" s="779"/>
      <c r="T4" s="777" t="s">
        <v>137</v>
      </c>
      <c r="U4" s="778"/>
      <c r="V4" s="778"/>
      <c r="W4" s="778"/>
      <c r="X4" s="779"/>
    </row>
    <row r="5" spans="1:24" s="421" customFormat="1" ht="46" thickBot="1">
      <c r="A5" s="755"/>
      <c r="B5" s="440" t="s">
        <v>61</v>
      </c>
      <c r="C5" s="672" t="s">
        <v>62</v>
      </c>
      <c r="D5" s="484" t="s">
        <v>143</v>
      </c>
      <c r="E5" s="485" t="s">
        <v>144</v>
      </c>
      <c r="F5" s="485" t="s">
        <v>273</v>
      </c>
      <c r="G5" s="486" t="s">
        <v>146</v>
      </c>
      <c r="H5" s="484" t="s">
        <v>138</v>
      </c>
      <c r="I5" s="485" t="s">
        <v>139</v>
      </c>
      <c r="J5" s="485" t="s">
        <v>140</v>
      </c>
      <c r="K5" s="485" t="s">
        <v>141</v>
      </c>
      <c r="L5" s="486" t="s">
        <v>142</v>
      </c>
      <c r="M5" s="484" t="s">
        <v>147</v>
      </c>
      <c r="N5" s="485" t="s">
        <v>148</v>
      </c>
      <c r="O5" s="485" t="s">
        <v>149</v>
      </c>
      <c r="P5" s="485" t="s">
        <v>150</v>
      </c>
      <c r="Q5" s="486" t="s">
        <v>151</v>
      </c>
      <c r="R5" s="484" t="s">
        <v>152</v>
      </c>
      <c r="S5" s="486" t="s">
        <v>153</v>
      </c>
      <c r="T5" s="484" t="s">
        <v>154</v>
      </c>
      <c r="U5" s="485" t="s">
        <v>155</v>
      </c>
      <c r="V5" s="485" t="s">
        <v>264</v>
      </c>
      <c r="W5" s="485" t="s">
        <v>265</v>
      </c>
      <c r="X5" s="486" t="s">
        <v>156</v>
      </c>
    </row>
    <row r="6" spans="1:24">
      <c r="A6" s="444">
        <v>2019</v>
      </c>
      <c r="B6" s="673">
        <v>594</v>
      </c>
      <c r="C6" s="674">
        <v>416</v>
      </c>
      <c r="D6" s="481">
        <v>14</v>
      </c>
      <c r="E6" s="482">
        <v>455</v>
      </c>
      <c r="F6" s="482">
        <v>265</v>
      </c>
      <c r="G6" s="483">
        <v>277</v>
      </c>
      <c r="H6" s="487">
        <v>86</v>
      </c>
      <c r="I6" s="488">
        <v>205</v>
      </c>
      <c r="J6" s="488">
        <v>292</v>
      </c>
      <c r="K6" s="488">
        <v>364</v>
      </c>
      <c r="L6" s="489">
        <v>64</v>
      </c>
      <c r="M6" s="487">
        <v>9</v>
      </c>
      <c r="N6" s="488">
        <v>318</v>
      </c>
      <c r="O6" s="488">
        <v>608</v>
      </c>
      <c r="P6" s="488">
        <v>41</v>
      </c>
      <c r="Q6" s="489">
        <v>34</v>
      </c>
      <c r="R6" s="13">
        <v>812</v>
      </c>
      <c r="S6" s="14">
        <v>198</v>
      </c>
      <c r="T6" s="13">
        <v>41</v>
      </c>
      <c r="U6" s="15">
        <v>34</v>
      </c>
      <c r="V6" s="15">
        <v>55</v>
      </c>
      <c r="W6" s="15">
        <v>872</v>
      </c>
      <c r="X6" s="16">
        <v>8</v>
      </c>
    </row>
    <row r="7" spans="1:24">
      <c r="A7" s="445">
        <v>2018</v>
      </c>
      <c r="B7" s="5">
        <v>493</v>
      </c>
      <c r="C7" s="6">
        <v>346</v>
      </c>
      <c r="D7" s="575">
        <v>10</v>
      </c>
      <c r="E7" s="576">
        <v>392</v>
      </c>
      <c r="F7" s="576">
        <v>190</v>
      </c>
      <c r="G7" s="578">
        <v>247</v>
      </c>
      <c r="H7" s="7">
        <v>75</v>
      </c>
      <c r="I7" s="8">
        <v>149</v>
      </c>
      <c r="J7" s="8">
        <v>242</v>
      </c>
      <c r="K7" s="8">
        <v>310</v>
      </c>
      <c r="L7" s="9">
        <v>64</v>
      </c>
      <c r="M7" s="7">
        <v>7</v>
      </c>
      <c r="N7" s="8">
        <v>230</v>
      </c>
      <c r="O7" s="8">
        <v>525</v>
      </c>
      <c r="P7" s="8">
        <v>42</v>
      </c>
      <c r="Q7" s="9">
        <v>35</v>
      </c>
      <c r="R7" s="10">
        <v>678</v>
      </c>
      <c r="S7" s="12">
        <v>162</v>
      </c>
      <c r="T7" s="10">
        <v>42</v>
      </c>
      <c r="U7" s="11">
        <v>35</v>
      </c>
      <c r="V7" s="11">
        <v>54</v>
      </c>
      <c r="W7" s="11">
        <v>699</v>
      </c>
      <c r="X7" s="20">
        <v>9</v>
      </c>
    </row>
    <row r="8" spans="1:24">
      <c r="A8" s="445">
        <v>2017</v>
      </c>
      <c r="B8" s="5">
        <v>508</v>
      </c>
      <c r="C8" s="6">
        <v>406</v>
      </c>
      <c r="D8" s="10">
        <v>14</v>
      </c>
      <c r="E8" s="11">
        <v>418</v>
      </c>
      <c r="F8" s="11">
        <v>212</v>
      </c>
      <c r="G8" s="12">
        <v>269</v>
      </c>
      <c r="H8" s="7">
        <v>65</v>
      </c>
      <c r="I8" s="8">
        <v>186</v>
      </c>
      <c r="J8" s="8">
        <v>267</v>
      </c>
      <c r="K8" s="8">
        <v>335</v>
      </c>
      <c r="L8" s="9">
        <v>61</v>
      </c>
      <c r="M8" s="7">
        <v>10</v>
      </c>
      <c r="N8" s="8">
        <v>264</v>
      </c>
      <c r="O8" s="8">
        <v>555</v>
      </c>
      <c r="P8" s="8">
        <v>36</v>
      </c>
      <c r="Q8" s="9">
        <v>49</v>
      </c>
      <c r="R8" s="10">
        <v>734</v>
      </c>
      <c r="S8" s="12">
        <v>180</v>
      </c>
      <c r="T8" s="10">
        <v>36</v>
      </c>
      <c r="U8" s="11">
        <v>49</v>
      </c>
      <c r="V8" s="11">
        <v>56</v>
      </c>
      <c r="W8" s="11">
        <v>764</v>
      </c>
      <c r="X8" s="20">
        <v>9</v>
      </c>
    </row>
    <row r="9" spans="1:24">
      <c r="A9" s="445">
        <v>2016</v>
      </c>
      <c r="B9" s="5">
        <v>517</v>
      </c>
      <c r="C9" s="6">
        <v>352</v>
      </c>
      <c r="D9" s="10">
        <v>8</v>
      </c>
      <c r="E9" s="11">
        <v>410</v>
      </c>
      <c r="F9" s="11">
        <v>207</v>
      </c>
      <c r="G9" s="12">
        <v>244</v>
      </c>
      <c r="H9" s="7">
        <v>74</v>
      </c>
      <c r="I9" s="8">
        <v>175</v>
      </c>
      <c r="J9" s="8">
        <v>266</v>
      </c>
      <c r="K9" s="8">
        <v>299</v>
      </c>
      <c r="L9" s="9">
        <v>54</v>
      </c>
      <c r="M9" s="7">
        <v>3</v>
      </c>
      <c r="N9" s="8">
        <v>281</v>
      </c>
      <c r="O9" s="8">
        <v>511</v>
      </c>
      <c r="P9" s="8">
        <v>35</v>
      </c>
      <c r="Q9" s="9">
        <v>38</v>
      </c>
      <c r="R9" s="10">
        <v>701</v>
      </c>
      <c r="S9" s="12">
        <v>168</v>
      </c>
      <c r="T9" s="10">
        <v>35</v>
      </c>
      <c r="U9" s="11">
        <v>38</v>
      </c>
      <c r="V9" s="11">
        <v>61</v>
      </c>
      <c r="W9" s="11">
        <v>731</v>
      </c>
      <c r="X9" s="20">
        <v>4</v>
      </c>
    </row>
    <row r="10" spans="1:24">
      <c r="A10" s="445">
        <v>2015</v>
      </c>
      <c r="B10" s="5">
        <v>466</v>
      </c>
      <c r="C10" s="6">
        <v>320</v>
      </c>
      <c r="D10" s="10">
        <v>14</v>
      </c>
      <c r="E10" s="11">
        <v>408</v>
      </c>
      <c r="F10" s="11">
        <v>175</v>
      </c>
      <c r="G10" s="12">
        <v>189</v>
      </c>
      <c r="H10" s="7">
        <v>77</v>
      </c>
      <c r="I10" s="8">
        <v>146</v>
      </c>
      <c r="J10" s="8">
        <v>211</v>
      </c>
      <c r="K10" s="8">
        <v>301</v>
      </c>
      <c r="L10" s="9">
        <v>51</v>
      </c>
      <c r="M10" s="7">
        <v>3</v>
      </c>
      <c r="N10" s="8">
        <v>270</v>
      </c>
      <c r="O10" s="8">
        <v>430</v>
      </c>
      <c r="P10" s="8">
        <v>33</v>
      </c>
      <c r="Q10" s="9">
        <v>50</v>
      </c>
      <c r="R10" s="10">
        <v>623</v>
      </c>
      <c r="S10" s="12">
        <v>163</v>
      </c>
      <c r="T10" s="10">
        <v>33</v>
      </c>
      <c r="U10" s="11">
        <v>50</v>
      </c>
      <c r="V10" s="11">
        <v>42</v>
      </c>
      <c r="W10" s="11">
        <v>657</v>
      </c>
      <c r="X10" s="20">
        <v>4</v>
      </c>
    </row>
    <row r="11" spans="1:24" ht="15" thickBot="1">
      <c r="A11" s="446">
        <v>2014</v>
      </c>
      <c r="B11" s="21">
        <v>419</v>
      </c>
      <c r="C11" s="22">
        <v>270</v>
      </c>
      <c r="D11" s="26">
        <v>14</v>
      </c>
      <c r="E11" s="27">
        <v>366</v>
      </c>
      <c r="F11" s="27">
        <v>157</v>
      </c>
      <c r="G11" s="28">
        <v>151</v>
      </c>
      <c r="H11" s="23">
        <v>68</v>
      </c>
      <c r="I11" s="24">
        <v>136</v>
      </c>
      <c r="J11" s="24">
        <v>194</v>
      </c>
      <c r="K11" s="24">
        <v>246</v>
      </c>
      <c r="L11" s="25">
        <v>45</v>
      </c>
      <c r="M11" s="23">
        <v>5</v>
      </c>
      <c r="N11" s="24">
        <v>260</v>
      </c>
      <c r="O11" s="24">
        <v>354</v>
      </c>
      <c r="P11" s="24">
        <v>26</v>
      </c>
      <c r="Q11" s="25">
        <v>43</v>
      </c>
      <c r="R11" s="26">
        <v>554</v>
      </c>
      <c r="S11" s="28">
        <v>134</v>
      </c>
      <c r="T11" s="26">
        <v>26</v>
      </c>
      <c r="U11" s="27">
        <v>43</v>
      </c>
      <c r="V11" s="27">
        <v>44</v>
      </c>
      <c r="W11" s="27">
        <v>569</v>
      </c>
      <c r="X11" s="29">
        <v>6</v>
      </c>
    </row>
    <row r="13" spans="1:24" ht="15" thickBot="1"/>
    <row r="14" spans="1:24" s="421" customFormat="1" ht="17" customHeight="1" thickBot="1">
      <c r="A14" s="780" t="s">
        <v>218</v>
      </c>
      <c r="B14" s="781"/>
      <c r="C14" s="781"/>
      <c r="D14" s="781"/>
      <c r="E14" s="781"/>
      <c r="F14" s="781"/>
      <c r="G14" s="781"/>
      <c r="H14" s="781"/>
      <c r="I14" s="781"/>
      <c r="J14" s="781"/>
      <c r="K14" s="781"/>
      <c r="L14" s="782"/>
    </row>
    <row r="15" spans="1:24" s="421" customFormat="1" ht="15" thickBot="1">
      <c r="A15" s="754" t="s">
        <v>131</v>
      </c>
      <c r="B15" s="777" t="s">
        <v>132</v>
      </c>
      <c r="C15" s="779"/>
      <c r="D15" s="777" t="s">
        <v>134</v>
      </c>
      <c r="E15" s="778"/>
      <c r="F15" s="778"/>
      <c r="G15" s="779"/>
      <c r="H15" s="777" t="s">
        <v>133</v>
      </c>
      <c r="I15" s="778"/>
      <c r="J15" s="778"/>
      <c r="K15" s="778"/>
      <c r="L15" s="779"/>
    </row>
    <row r="16" spans="1:24" s="421" customFormat="1" ht="46" thickBot="1">
      <c r="A16" s="755"/>
      <c r="B16" s="447" t="s">
        <v>157</v>
      </c>
      <c r="C16" s="441" t="s">
        <v>62</v>
      </c>
      <c r="D16" s="493" t="s">
        <v>143</v>
      </c>
      <c r="E16" s="494" t="s">
        <v>144</v>
      </c>
      <c r="F16" s="494" t="s">
        <v>273</v>
      </c>
      <c r="G16" s="495" t="s">
        <v>146</v>
      </c>
      <c r="H16" s="490" t="s">
        <v>138</v>
      </c>
      <c r="I16" s="491" t="s">
        <v>139</v>
      </c>
      <c r="J16" s="491" t="s">
        <v>140</v>
      </c>
      <c r="K16" s="491" t="s">
        <v>141</v>
      </c>
      <c r="L16" s="492" t="s">
        <v>142</v>
      </c>
    </row>
    <row r="17" spans="1:12">
      <c r="A17" s="444">
        <v>2019</v>
      </c>
      <c r="B17" s="629">
        <v>13</v>
      </c>
      <c r="C17" s="630">
        <v>18.899999999999999</v>
      </c>
      <c r="D17" s="629">
        <v>13.5</v>
      </c>
      <c r="E17" s="634">
        <v>14.6</v>
      </c>
      <c r="F17" s="634">
        <v>17.2</v>
      </c>
      <c r="G17" s="630">
        <v>13.6</v>
      </c>
      <c r="H17" s="629">
        <v>24</v>
      </c>
      <c r="I17" s="634">
        <v>25.1</v>
      </c>
      <c r="J17" s="634">
        <v>14.6</v>
      </c>
      <c r="K17" s="634">
        <v>11.8</v>
      </c>
      <c r="L17" s="630">
        <v>12.2</v>
      </c>
    </row>
    <row r="18" spans="1:12">
      <c r="A18" s="445">
        <v>2018</v>
      </c>
      <c r="B18" s="635">
        <v>10.9</v>
      </c>
      <c r="C18" s="636">
        <v>15.5</v>
      </c>
      <c r="D18" s="635">
        <v>10.9</v>
      </c>
      <c r="E18" s="640">
        <v>12.5</v>
      </c>
      <c r="F18" s="640">
        <v>12.7</v>
      </c>
      <c r="G18" s="636">
        <v>12.3</v>
      </c>
      <c r="H18" s="635">
        <v>21.4</v>
      </c>
      <c r="I18" s="640">
        <v>19.5</v>
      </c>
      <c r="J18" s="640">
        <v>11.8</v>
      </c>
      <c r="K18" s="640">
        <v>10.1</v>
      </c>
      <c r="L18" s="636">
        <v>12.5</v>
      </c>
    </row>
    <row r="19" spans="1:12">
      <c r="A19" s="445">
        <v>2017</v>
      </c>
      <c r="B19" s="635">
        <v>11.6</v>
      </c>
      <c r="C19" s="636">
        <v>18.600000000000001</v>
      </c>
      <c r="D19" s="635">
        <v>12.6</v>
      </c>
      <c r="E19" s="640">
        <v>13.5</v>
      </c>
      <c r="F19" s="640">
        <v>14.6</v>
      </c>
      <c r="G19" s="636">
        <v>14</v>
      </c>
      <c r="H19" s="635">
        <v>20.3</v>
      </c>
      <c r="I19" s="640">
        <v>24.4</v>
      </c>
      <c r="J19" s="640">
        <v>12.9</v>
      </c>
      <c r="K19" s="640">
        <v>11.3</v>
      </c>
      <c r="L19" s="636">
        <v>13.5</v>
      </c>
    </row>
    <row r="20" spans="1:12">
      <c r="A20" s="445">
        <v>2016</v>
      </c>
      <c r="B20" s="635">
        <v>11.8</v>
      </c>
      <c r="C20" s="636">
        <v>17.3</v>
      </c>
      <c r="D20" s="635">
        <v>8.5</v>
      </c>
      <c r="E20" s="640">
        <v>13.3</v>
      </c>
      <c r="F20" s="640">
        <v>14.6</v>
      </c>
      <c r="G20" s="636">
        <v>13.4</v>
      </c>
      <c r="H20" s="635">
        <v>21.1</v>
      </c>
      <c r="I20" s="640">
        <v>22.6</v>
      </c>
      <c r="J20" s="640">
        <v>12.6</v>
      </c>
      <c r="K20" s="640">
        <v>10.7</v>
      </c>
      <c r="L20" s="636">
        <v>13.2</v>
      </c>
    </row>
    <row r="21" spans="1:12">
      <c r="A21" s="445">
        <v>2015</v>
      </c>
      <c r="B21" s="635">
        <v>11.1</v>
      </c>
      <c r="C21" s="636">
        <v>17</v>
      </c>
      <c r="D21" s="635">
        <v>16.899999999999999</v>
      </c>
      <c r="E21" s="640">
        <v>13.4</v>
      </c>
      <c r="F21" s="640">
        <v>13.2</v>
      </c>
      <c r="G21" s="636">
        <v>11.6</v>
      </c>
      <c r="H21" s="635">
        <v>21.2</v>
      </c>
      <c r="I21" s="640">
        <v>18.899999999999999</v>
      </c>
      <c r="J21" s="640">
        <v>10.5</v>
      </c>
      <c r="K21" s="640">
        <v>11.6</v>
      </c>
      <c r="L21" s="636">
        <v>14.7</v>
      </c>
    </row>
    <row r="22" spans="1:12" ht="15" thickBot="1">
      <c r="A22" s="446">
        <v>2014</v>
      </c>
      <c r="B22" s="641">
        <v>10.3</v>
      </c>
      <c r="C22" s="642">
        <v>15.6</v>
      </c>
      <c r="D22" s="641">
        <v>18.8</v>
      </c>
      <c r="E22" s="646">
        <v>12.3</v>
      </c>
      <c r="F22" s="646">
        <v>12.2</v>
      </c>
      <c r="G22" s="642">
        <v>10.4</v>
      </c>
      <c r="H22" s="641">
        <v>19</v>
      </c>
      <c r="I22" s="646">
        <v>18.8</v>
      </c>
      <c r="J22" s="646">
        <v>10.1</v>
      </c>
      <c r="K22" s="646">
        <v>9.9</v>
      </c>
      <c r="L22" s="642">
        <v>14.8</v>
      </c>
    </row>
    <row r="25" spans="1:12">
      <c r="A25" s="101" t="s">
        <v>225</v>
      </c>
    </row>
  </sheetData>
  <mergeCells count="14">
    <mergeCell ref="A1:X2"/>
    <mergeCell ref="D15:G15"/>
    <mergeCell ref="H15:L15"/>
    <mergeCell ref="A15:A16"/>
    <mergeCell ref="A14:L14"/>
    <mergeCell ref="A3:X3"/>
    <mergeCell ref="A4:A5"/>
    <mergeCell ref="B4:C4"/>
    <mergeCell ref="H4:L4"/>
    <mergeCell ref="D4:G4"/>
    <mergeCell ref="M4:Q4"/>
    <mergeCell ref="R4:S4"/>
    <mergeCell ref="T4:X4"/>
    <mergeCell ref="B15:C15"/>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B26"/>
  <sheetViews>
    <sheetView workbookViewId="0">
      <selection activeCell="H29" sqref="H29"/>
    </sheetView>
  </sheetViews>
  <sheetFormatPr baseColWidth="10" defaultColWidth="10.83203125" defaultRowHeight="14"/>
  <cols>
    <col min="1" max="1" width="7.83203125" style="101" customWidth="1"/>
    <col min="2" max="8" width="8.33203125" style="4" customWidth="1"/>
    <col min="9" max="12" width="13.33203125" style="4" customWidth="1"/>
    <col min="13" max="15" width="10.83203125" style="4" customWidth="1"/>
    <col min="16" max="24" width="13.33203125" style="4" customWidth="1"/>
    <col min="25" max="28" width="10.83203125" style="4" customWidth="1"/>
    <col min="29" max="16384" width="10.83203125" style="4"/>
  </cols>
  <sheetData>
    <row r="1" spans="1:28" ht="20" customHeight="1">
      <c r="A1" s="747" t="s">
        <v>219</v>
      </c>
      <c r="B1" s="748"/>
      <c r="C1" s="748"/>
      <c r="D1" s="748"/>
      <c r="E1" s="748"/>
      <c r="F1" s="748"/>
      <c r="G1" s="748"/>
      <c r="H1" s="748"/>
      <c r="I1" s="748"/>
      <c r="J1" s="748"/>
      <c r="K1" s="748"/>
      <c r="L1" s="748"/>
      <c r="M1" s="748"/>
      <c r="N1" s="748"/>
      <c r="O1" s="748"/>
      <c r="P1" s="748"/>
      <c r="Q1" s="748"/>
      <c r="R1" s="748"/>
      <c r="S1" s="748"/>
      <c r="T1" s="748"/>
      <c r="U1" s="748"/>
      <c r="V1" s="748"/>
      <c r="W1" s="748"/>
      <c r="X1" s="748"/>
      <c r="Y1" s="748"/>
      <c r="Z1" s="748"/>
      <c r="AA1" s="748"/>
      <c r="AB1" s="749"/>
    </row>
    <row r="2" spans="1:28" ht="20" customHeight="1" thickBot="1">
      <c r="A2" s="750"/>
      <c r="B2" s="751"/>
      <c r="C2" s="751"/>
      <c r="D2" s="751"/>
      <c r="E2" s="751"/>
      <c r="F2" s="751"/>
      <c r="G2" s="751"/>
      <c r="H2" s="751"/>
      <c r="I2" s="751"/>
      <c r="J2" s="751"/>
      <c r="K2" s="751"/>
      <c r="L2" s="751"/>
      <c r="M2" s="751"/>
      <c r="N2" s="751"/>
      <c r="O2" s="751"/>
      <c r="P2" s="751"/>
      <c r="Q2" s="751"/>
      <c r="R2" s="751"/>
      <c r="S2" s="751"/>
      <c r="T2" s="751"/>
      <c r="U2" s="751"/>
      <c r="V2" s="751"/>
      <c r="W2" s="751"/>
      <c r="X2" s="751"/>
      <c r="Y2" s="751"/>
      <c r="Z2" s="751"/>
      <c r="AA2" s="751"/>
      <c r="AB2" s="752"/>
    </row>
    <row r="3" spans="1:28" s="421" customFormat="1" ht="18" customHeight="1" thickBot="1">
      <c r="A3" s="780" t="s">
        <v>240</v>
      </c>
      <c r="B3" s="781"/>
      <c r="C3" s="781"/>
      <c r="D3" s="781"/>
      <c r="E3" s="781"/>
      <c r="F3" s="781"/>
      <c r="G3" s="781"/>
      <c r="H3" s="781"/>
      <c r="I3" s="781"/>
      <c r="J3" s="781"/>
      <c r="K3" s="781"/>
      <c r="L3" s="781"/>
      <c r="M3" s="781"/>
      <c r="N3" s="781"/>
      <c r="O3" s="781"/>
      <c r="P3" s="781"/>
      <c r="Q3" s="781"/>
      <c r="R3" s="781"/>
      <c r="S3" s="781"/>
      <c r="T3" s="781"/>
      <c r="U3" s="781"/>
      <c r="V3" s="781"/>
      <c r="W3" s="781"/>
      <c r="X3" s="781"/>
      <c r="Y3" s="781"/>
      <c r="Z3" s="781"/>
      <c r="AA3" s="781"/>
      <c r="AB3" s="782"/>
    </row>
    <row r="4" spans="1:28" s="421" customFormat="1" ht="15" thickBot="1">
      <c r="A4" s="793" t="s">
        <v>131</v>
      </c>
      <c r="B4" s="795" t="s">
        <v>132</v>
      </c>
      <c r="C4" s="796"/>
      <c r="D4" s="795" t="s">
        <v>133</v>
      </c>
      <c r="E4" s="797"/>
      <c r="F4" s="797"/>
      <c r="G4" s="797"/>
      <c r="H4" s="796"/>
      <c r="I4" s="795" t="s">
        <v>158</v>
      </c>
      <c r="J4" s="797"/>
      <c r="K4" s="797"/>
      <c r="L4" s="796"/>
      <c r="M4" s="786" t="s">
        <v>159</v>
      </c>
      <c r="N4" s="787"/>
      <c r="O4" s="798"/>
      <c r="P4" s="786" t="s">
        <v>160</v>
      </c>
      <c r="Q4" s="787"/>
      <c r="R4" s="787"/>
      <c r="S4" s="787"/>
      <c r="T4" s="787"/>
      <c r="U4" s="787"/>
      <c r="V4" s="788" t="s">
        <v>161</v>
      </c>
      <c r="W4" s="789"/>
      <c r="X4" s="790"/>
      <c r="Y4" s="788" t="s">
        <v>162</v>
      </c>
      <c r="Z4" s="790"/>
      <c r="AA4" s="788" t="s">
        <v>147</v>
      </c>
      <c r="AB4" s="790"/>
    </row>
    <row r="5" spans="1:28" s="421" customFormat="1" ht="61" thickBot="1">
      <c r="A5" s="794"/>
      <c r="B5" s="422" t="s">
        <v>61</v>
      </c>
      <c r="C5" s="423" t="s">
        <v>62</v>
      </c>
      <c r="D5" s="496" t="s">
        <v>138</v>
      </c>
      <c r="E5" s="497" t="s">
        <v>139</v>
      </c>
      <c r="F5" s="497" t="s">
        <v>140</v>
      </c>
      <c r="G5" s="497" t="s">
        <v>141</v>
      </c>
      <c r="H5" s="498" t="s">
        <v>142</v>
      </c>
      <c r="I5" s="499" t="s">
        <v>143</v>
      </c>
      <c r="J5" s="500" t="s">
        <v>144</v>
      </c>
      <c r="K5" s="500" t="s">
        <v>145</v>
      </c>
      <c r="L5" s="501" t="s">
        <v>146</v>
      </c>
      <c r="M5" s="424" t="s">
        <v>147</v>
      </c>
      <c r="N5" s="425" t="s">
        <v>148</v>
      </c>
      <c r="O5" s="426" t="s">
        <v>149</v>
      </c>
      <c r="P5" s="427" t="s">
        <v>163</v>
      </c>
      <c r="Q5" s="428" t="s">
        <v>164</v>
      </c>
      <c r="R5" s="428" t="s">
        <v>165</v>
      </c>
      <c r="S5" s="429" t="s">
        <v>266</v>
      </c>
      <c r="T5" s="429" t="s">
        <v>166</v>
      </c>
      <c r="U5" s="430" t="s">
        <v>167</v>
      </c>
      <c r="V5" s="431" t="s">
        <v>265</v>
      </c>
      <c r="W5" s="432" t="s">
        <v>264</v>
      </c>
      <c r="X5" s="433" t="s">
        <v>168</v>
      </c>
      <c r="Y5" s="434" t="s">
        <v>169</v>
      </c>
      <c r="Z5" s="433" t="s">
        <v>170</v>
      </c>
      <c r="AA5" s="434" t="s">
        <v>147</v>
      </c>
      <c r="AB5" s="435" t="s">
        <v>171</v>
      </c>
    </row>
    <row r="6" spans="1:28">
      <c r="A6" s="436">
        <v>2019</v>
      </c>
      <c r="B6" s="30">
        <v>3989</v>
      </c>
      <c r="C6" s="31">
        <v>1789</v>
      </c>
      <c r="D6" s="30">
        <v>272</v>
      </c>
      <c r="E6" s="32">
        <v>610</v>
      </c>
      <c r="F6" s="32">
        <v>1701</v>
      </c>
      <c r="G6" s="32">
        <v>2733</v>
      </c>
      <c r="H6" s="31">
        <v>462</v>
      </c>
      <c r="I6" s="30">
        <v>88</v>
      </c>
      <c r="J6" s="32">
        <v>2664</v>
      </c>
      <c r="K6" s="32">
        <v>1272</v>
      </c>
      <c r="L6" s="33">
        <v>1754</v>
      </c>
      <c r="M6" s="34">
        <v>69</v>
      </c>
      <c r="N6" s="35">
        <v>1839</v>
      </c>
      <c r="O6" s="36">
        <v>3869</v>
      </c>
      <c r="P6" s="34">
        <v>2459</v>
      </c>
      <c r="Q6" s="35">
        <v>445</v>
      </c>
      <c r="R6" s="35">
        <v>1057</v>
      </c>
      <c r="S6" s="35">
        <v>1814</v>
      </c>
      <c r="T6" s="35">
        <v>3</v>
      </c>
      <c r="U6" s="37" t="s">
        <v>235</v>
      </c>
      <c r="V6" s="38">
        <v>4683</v>
      </c>
      <c r="W6" s="39">
        <v>1007</v>
      </c>
      <c r="X6" s="40">
        <v>88</v>
      </c>
      <c r="Y6" s="38">
        <v>4496</v>
      </c>
      <c r="Z6" s="40">
        <v>1282</v>
      </c>
      <c r="AA6" s="38">
        <v>69</v>
      </c>
      <c r="AB6" s="40">
        <v>5708</v>
      </c>
    </row>
    <row r="7" spans="1:28">
      <c r="A7" s="436">
        <v>2018</v>
      </c>
      <c r="B7" s="41">
        <v>4014</v>
      </c>
      <c r="C7" s="42">
        <v>1885</v>
      </c>
      <c r="D7" s="41">
        <v>273</v>
      </c>
      <c r="E7" s="43">
        <v>616</v>
      </c>
      <c r="F7" s="43">
        <v>1806</v>
      </c>
      <c r="G7" s="43">
        <v>2756</v>
      </c>
      <c r="H7" s="42">
        <v>447</v>
      </c>
      <c r="I7" s="41">
        <v>78</v>
      </c>
      <c r="J7" s="43">
        <v>2751</v>
      </c>
      <c r="K7" s="43">
        <v>1305</v>
      </c>
      <c r="L7" s="44">
        <v>1765</v>
      </c>
      <c r="M7" s="45">
        <v>70</v>
      </c>
      <c r="N7" s="46">
        <v>1900</v>
      </c>
      <c r="O7" s="47">
        <v>3929</v>
      </c>
      <c r="P7" s="45">
        <v>2525</v>
      </c>
      <c r="Q7" s="46">
        <v>422</v>
      </c>
      <c r="R7" s="46">
        <v>1078</v>
      </c>
      <c r="S7" s="46">
        <v>1869</v>
      </c>
      <c r="T7" s="46">
        <v>4</v>
      </c>
      <c r="U7" s="47">
        <v>1</v>
      </c>
      <c r="V7" s="48">
        <v>4765</v>
      </c>
      <c r="W7" s="49">
        <v>1041</v>
      </c>
      <c r="X7" s="50">
        <v>92</v>
      </c>
      <c r="Y7" s="48">
        <v>4664</v>
      </c>
      <c r="Z7" s="50">
        <v>1235</v>
      </c>
      <c r="AA7" s="48">
        <v>70</v>
      </c>
      <c r="AB7" s="50">
        <v>5829</v>
      </c>
    </row>
    <row r="8" spans="1:28">
      <c r="A8" s="436">
        <v>2017</v>
      </c>
      <c r="B8" s="41">
        <v>3888</v>
      </c>
      <c r="C8" s="42">
        <v>1776</v>
      </c>
      <c r="D8" s="41">
        <v>254</v>
      </c>
      <c r="E8" s="43">
        <v>577</v>
      </c>
      <c r="F8" s="43">
        <v>1804</v>
      </c>
      <c r="G8" s="43">
        <v>2638</v>
      </c>
      <c r="H8" s="42">
        <v>392</v>
      </c>
      <c r="I8" s="41">
        <v>96</v>
      </c>
      <c r="J8" s="43">
        <v>2676</v>
      </c>
      <c r="K8" s="43">
        <v>1245</v>
      </c>
      <c r="L8" s="44">
        <v>1647</v>
      </c>
      <c r="M8" s="45">
        <v>66</v>
      </c>
      <c r="N8" s="46">
        <v>1800</v>
      </c>
      <c r="O8" s="47">
        <v>3799</v>
      </c>
      <c r="P8" s="45">
        <v>2411</v>
      </c>
      <c r="Q8" s="46">
        <v>449</v>
      </c>
      <c r="R8" s="46">
        <v>1038</v>
      </c>
      <c r="S8" s="46">
        <v>1765</v>
      </c>
      <c r="T8" s="46">
        <v>0</v>
      </c>
      <c r="U8" s="47">
        <v>0</v>
      </c>
      <c r="V8" s="48">
        <v>4556</v>
      </c>
      <c r="W8" s="49">
        <v>1012</v>
      </c>
      <c r="X8" s="50">
        <v>97</v>
      </c>
      <c r="Y8" s="48">
        <v>4490</v>
      </c>
      <c r="Z8" s="50">
        <v>1174</v>
      </c>
      <c r="AA8" s="48">
        <v>66</v>
      </c>
      <c r="AB8" s="50">
        <v>5598</v>
      </c>
    </row>
    <row r="9" spans="1:28">
      <c r="A9" s="436">
        <v>2016</v>
      </c>
      <c r="B9" s="41">
        <v>3875</v>
      </c>
      <c r="C9" s="42">
        <v>1683</v>
      </c>
      <c r="D9" s="41">
        <v>279</v>
      </c>
      <c r="E9" s="43">
        <v>599</v>
      </c>
      <c r="F9" s="43">
        <v>1841</v>
      </c>
      <c r="G9" s="43">
        <v>2485</v>
      </c>
      <c r="H9" s="42">
        <v>355</v>
      </c>
      <c r="I9" s="41">
        <v>81</v>
      </c>
      <c r="J9" s="43">
        <v>2681</v>
      </c>
      <c r="K9" s="43">
        <v>1211</v>
      </c>
      <c r="L9" s="44">
        <v>1585</v>
      </c>
      <c r="M9" s="45">
        <v>51</v>
      </c>
      <c r="N9" s="46">
        <v>1822</v>
      </c>
      <c r="O9" s="47">
        <v>3685</v>
      </c>
      <c r="P9" s="45">
        <v>2363</v>
      </c>
      <c r="Q9" s="46">
        <v>523</v>
      </c>
      <c r="R9" s="46">
        <v>1014</v>
      </c>
      <c r="S9" s="46">
        <v>1656</v>
      </c>
      <c r="T9" s="46">
        <v>2</v>
      </c>
      <c r="U9" s="47">
        <v>1</v>
      </c>
      <c r="V9" s="48">
        <v>4551</v>
      </c>
      <c r="W9" s="49">
        <v>920</v>
      </c>
      <c r="X9" s="50">
        <v>87</v>
      </c>
      <c r="Y9" s="48">
        <v>4494</v>
      </c>
      <c r="Z9" s="50">
        <v>1064</v>
      </c>
      <c r="AA9" s="48">
        <v>51</v>
      </c>
      <c r="AB9" s="50">
        <v>5508</v>
      </c>
    </row>
    <row r="10" spans="1:28">
      <c r="A10" s="436">
        <v>2015</v>
      </c>
      <c r="B10" s="41">
        <v>3748</v>
      </c>
      <c r="C10" s="42">
        <v>1558</v>
      </c>
      <c r="D10" s="41">
        <v>286</v>
      </c>
      <c r="E10" s="43">
        <v>627</v>
      </c>
      <c r="F10" s="43">
        <v>1799</v>
      </c>
      <c r="G10" s="43">
        <v>2297</v>
      </c>
      <c r="H10" s="42">
        <v>298</v>
      </c>
      <c r="I10" s="41">
        <v>67</v>
      </c>
      <c r="J10" s="43">
        <v>2646</v>
      </c>
      <c r="K10" s="43">
        <v>1147</v>
      </c>
      <c r="L10" s="44">
        <v>1446</v>
      </c>
      <c r="M10" s="45">
        <v>37</v>
      </c>
      <c r="N10" s="46">
        <v>1922</v>
      </c>
      <c r="O10" s="47">
        <v>3347</v>
      </c>
      <c r="P10" s="45">
        <v>2219</v>
      </c>
      <c r="Q10" s="46">
        <v>429</v>
      </c>
      <c r="R10" s="46">
        <v>1174</v>
      </c>
      <c r="S10" s="46">
        <v>1467</v>
      </c>
      <c r="T10" s="46">
        <v>7</v>
      </c>
      <c r="U10" s="47">
        <v>10</v>
      </c>
      <c r="V10" s="48">
        <v>4384</v>
      </c>
      <c r="W10" s="49">
        <v>850</v>
      </c>
      <c r="X10" s="50">
        <v>72</v>
      </c>
      <c r="Y10" s="48">
        <v>4332</v>
      </c>
      <c r="Z10" s="50">
        <v>974</v>
      </c>
      <c r="AA10" s="48">
        <v>37</v>
      </c>
      <c r="AB10" s="50">
        <v>5269</v>
      </c>
    </row>
    <row r="11" spans="1:28" ht="15" thickBot="1">
      <c r="A11" s="437">
        <v>2014</v>
      </c>
      <c r="B11" s="118">
        <v>3643</v>
      </c>
      <c r="C11" s="119">
        <v>1454</v>
      </c>
      <c r="D11" s="118">
        <v>290</v>
      </c>
      <c r="E11" s="120">
        <v>584</v>
      </c>
      <c r="F11" s="120">
        <v>1731</v>
      </c>
      <c r="G11" s="120">
        <v>2235</v>
      </c>
      <c r="H11" s="119">
        <v>256</v>
      </c>
      <c r="I11" s="118">
        <v>59</v>
      </c>
      <c r="J11" s="120">
        <v>2607</v>
      </c>
      <c r="K11" s="120">
        <v>1131</v>
      </c>
      <c r="L11" s="121">
        <v>1299</v>
      </c>
      <c r="M11" s="122">
        <v>28</v>
      </c>
      <c r="N11" s="123">
        <v>1870</v>
      </c>
      <c r="O11" s="124">
        <v>3198</v>
      </c>
      <c r="P11" s="122">
        <v>2105</v>
      </c>
      <c r="Q11" s="123">
        <v>382</v>
      </c>
      <c r="R11" s="123">
        <v>981</v>
      </c>
      <c r="S11" s="123">
        <v>1439</v>
      </c>
      <c r="T11" s="123">
        <v>83</v>
      </c>
      <c r="U11" s="124">
        <v>107</v>
      </c>
      <c r="V11" s="51">
        <v>4201</v>
      </c>
      <c r="W11" s="52">
        <v>836</v>
      </c>
      <c r="X11" s="53">
        <v>60</v>
      </c>
      <c r="Y11" s="51">
        <v>4137</v>
      </c>
      <c r="Z11" s="53">
        <v>959</v>
      </c>
      <c r="AA11" s="51">
        <v>28</v>
      </c>
      <c r="AB11" s="53">
        <v>5068</v>
      </c>
    </row>
    <row r="13" spans="1:28" ht="15" thickBot="1"/>
    <row r="14" spans="1:28" s="421" customFormat="1" ht="18" customHeight="1" thickBot="1">
      <c r="A14" s="780" t="s">
        <v>220</v>
      </c>
      <c r="B14" s="781"/>
      <c r="C14" s="781"/>
      <c r="D14" s="781"/>
      <c r="E14" s="781"/>
      <c r="F14" s="781"/>
      <c r="G14" s="781"/>
      <c r="H14" s="781"/>
      <c r="I14" s="781"/>
      <c r="J14" s="781"/>
      <c r="K14" s="781"/>
      <c r="L14" s="782"/>
    </row>
    <row r="15" spans="1:28" s="421" customFormat="1" ht="15" thickBot="1">
      <c r="A15" s="791" t="s">
        <v>131</v>
      </c>
      <c r="B15" s="785" t="s">
        <v>132</v>
      </c>
      <c r="C15" s="784"/>
      <c r="D15" s="785" t="s">
        <v>133</v>
      </c>
      <c r="E15" s="783"/>
      <c r="F15" s="783"/>
      <c r="G15" s="783"/>
      <c r="H15" s="783"/>
      <c r="I15" s="777" t="s">
        <v>134</v>
      </c>
      <c r="J15" s="778"/>
      <c r="K15" s="778"/>
      <c r="L15" s="779"/>
    </row>
    <row r="16" spans="1:28" s="421" customFormat="1" ht="46" thickBot="1">
      <c r="A16" s="792"/>
      <c r="B16" s="440" t="s">
        <v>157</v>
      </c>
      <c r="C16" s="441" t="s">
        <v>62</v>
      </c>
      <c r="D16" s="459" t="s">
        <v>138</v>
      </c>
      <c r="E16" s="460" t="s">
        <v>139</v>
      </c>
      <c r="F16" s="460" t="s">
        <v>140</v>
      </c>
      <c r="G16" s="460" t="s">
        <v>141</v>
      </c>
      <c r="H16" s="502" t="s">
        <v>142</v>
      </c>
      <c r="I16" s="503" t="s">
        <v>143</v>
      </c>
      <c r="J16" s="500" t="s">
        <v>144</v>
      </c>
      <c r="K16" s="500" t="s">
        <v>145</v>
      </c>
      <c r="L16" s="504" t="s">
        <v>146</v>
      </c>
    </row>
    <row r="17" spans="1:12">
      <c r="A17" s="438">
        <v>2019</v>
      </c>
      <c r="B17" s="629">
        <v>67.099999999999994</v>
      </c>
      <c r="C17" s="630">
        <v>30.5</v>
      </c>
      <c r="D17" s="631">
        <v>25.5</v>
      </c>
      <c r="E17" s="632">
        <v>50.6</v>
      </c>
      <c r="F17" s="632">
        <v>64.7</v>
      </c>
      <c r="G17" s="632">
        <v>59.7</v>
      </c>
      <c r="H17" s="633">
        <v>19.8</v>
      </c>
      <c r="I17" s="629">
        <v>14.5</v>
      </c>
      <c r="J17" s="634">
        <v>43.1</v>
      </c>
      <c r="K17" s="634">
        <v>50.2</v>
      </c>
      <c r="L17" s="630">
        <v>70.3</v>
      </c>
    </row>
    <row r="18" spans="1:12">
      <c r="A18" s="438">
        <v>2018</v>
      </c>
      <c r="B18" s="635">
        <v>68.599999999999994</v>
      </c>
      <c r="C18" s="636">
        <v>32</v>
      </c>
      <c r="D18" s="637">
        <v>25.5</v>
      </c>
      <c r="E18" s="638">
        <v>52.2</v>
      </c>
      <c r="F18" s="638">
        <v>66.400000000000006</v>
      </c>
      <c r="G18" s="638">
        <v>60.9</v>
      </c>
      <c r="H18" s="639">
        <v>19.899999999999999</v>
      </c>
      <c r="I18" s="635">
        <v>12.5</v>
      </c>
      <c r="J18" s="640">
        <v>44</v>
      </c>
      <c r="K18" s="640">
        <v>53.7</v>
      </c>
      <c r="L18" s="636">
        <v>72.400000000000006</v>
      </c>
    </row>
    <row r="19" spans="1:12">
      <c r="A19" s="438">
        <v>2017</v>
      </c>
      <c r="B19" s="635">
        <v>68.400000000000006</v>
      </c>
      <c r="C19" s="636">
        <v>30.8</v>
      </c>
      <c r="D19" s="637">
        <v>23.9</v>
      </c>
      <c r="E19" s="638">
        <v>50.1</v>
      </c>
      <c r="F19" s="638">
        <v>65.2</v>
      </c>
      <c r="G19" s="638">
        <v>60.3</v>
      </c>
      <c r="H19" s="639">
        <v>18.7</v>
      </c>
      <c r="I19" s="635">
        <v>14.5</v>
      </c>
      <c r="J19" s="640">
        <v>43.6</v>
      </c>
      <c r="K19" s="640">
        <v>53</v>
      </c>
      <c r="L19" s="636">
        <v>71.400000000000006</v>
      </c>
    </row>
    <row r="20" spans="1:12">
      <c r="A20" s="438">
        <v>2016</v>
      </c>
      <c r="B20" s="635">
        <v>68.3</v>
      </c>
      <c r="C20" s="636">
        <v>29.3</v>
      </c>
      <c r="D20" s="637">
        <v>25.3</v>
      </c>
      <c r="E20" s="638">
        <v>50.9</v>
      </c>
      <c r="F20" s="638">
        <v>64.8</v>
      </c>
      <c r="G20" s="638">
        <v>58.1</v>
      </c>
      <c r="H20" s="639">
        <v>17.600000000000001</v>
      </c>
      <c r="I20" s="635">
        <v>13</v>
      </c>
      <c r="J20" s="640">
        <v>42.8</v>
      </c>
      <c r="K20" s="640">
        <v>52.5</v>
      </c>
      <c r="L20" s="636">
        <v>71.599999999999994</v>
      </c>
    </row>
    <row r="21" spans="1:12">
      <c r="A21" s="438">
        <v>2015</v>
      </c>
      <c r="B21" s="635">
        <v>67.099999999999994</v>
      </c>
      <c r="C21" s="636">
        <v>27.7</v>
      </c>
      <c r="D21" s="637">
        <v>24.9</v>
      </c>
      <c r="E21" s="638">
        <v>52.3</v>
      </c>
      <c r="F21" s="638">
        <v>64.8</v>
      </c>
      <c r="G21" s="638">
        <v>55.5</v>
      </c>
      <c r="H21" s="639">
        <v>15.3</v>
      </c>
      <c r="I21" s="635">
        <v>10.4</v>
      </c>
      <c r="J21" s="640">
        <v>41.8</v>
      </c>
      <c r="K21" s="640">
        <v>51.4</v>
      </c>
      <c r="L21" s="636">
        <v>72.2</v>
      </c>
    </row>
    <row r="22" spans="1:12" ht="15" thickBot="1">
      <c r="A22" s="439">
        <v>2014</v>
      </c>
      <c r="B22" s="641">
        <v>66.400000000000006</v>
      </c>
      <c r="C22" s="642">
        <v>26.5</v>
      </c>
      <c r="D22" s="643">
        <v>25.2</v>
      </c>
      <c r="E22" s="644">
        <v>50.2</v>
      </c>
      <c r="F22" s="644">
        <v>63.9</v>
      </c>
      <c r="G22" s="644">
        <v>54.8</v>
      </c>
      <c r="H22" s="645">
        <v>13.6</v>
      </c>
      <c r="I22" s="641">
        <v>9.1</v>
      </c>
      <c r="J22" s="646">
        <v>41.1</v>
      </c>
      <c r="K22" s="646">
        <v>51.3</v>
      </c>
      <c r="L22" s="642">
        <v>72.8</v>
      </c>
    </row>
    <row r="23" spans="1:12">
      <c r="A23" s="519"/>
      <c r="B23" s="109"/>
      <c r="C23" s="109"/>
      <c r="D23" s="520"/>
      <c r="E23" s="520"/>
      <c r="F23" s="520"/>
      <c r="G23" s="520"/>
      <c r="H23" s="520"/>
      <c r="I23" s="109"/>
      <c r="J23" s="109"/>
      <c r="K23" s="109"/>
      <c r="L23" s="109"/>
    </row>
    <row r="25" spans="1:12">
      <c r="A25" s="101" t="s">
        <v>225</v>
      </c>
    </row>
    <row r="26" spans="1:12">
      <c r="A26" s="757" t="s">
        <v>237</v>
      </c>
      <c r="B26" s="757"/>
    </row>
  </sheetData>
  <mergeCells count="17">
    <mergeCell ref="M4:O4"/>
    <mergeCell ref="P4:U4"/>
    <mergeCell ref="V4:X4"/>
    <mergeCell ref="Y4:Z4"/>
    <mergeCell ref="A26:B26"/>
    <mergeCell ref="A1:AB2"/>
    <mergeCell ref="A14:L14"/>
    <mergeCell ref="AA4:AB4"/>
    <mergeCell ref="B15:C15"/>
    <mergeCell ref="I15:L15"/>
    <mergeCell ref="D15:H15"/>
    <mergeCell ref="A15:A16"/>
    <mergeCell ref="A3:AB3"/>
    <mergeCell ref="A4:A5"/>
    <mergeCell ref="B4:C4"/>
    <mergeCell ref="D4:H4"/>
    <mergeCell ref="I4:L4"/>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25"/>
  <sheetViews>
    <sheetView workbookViewId="0">
      <selection activeCell="I28" sqref="I28"/>
    </sheetView>
  </sheetViews>
  <sheetFormatPr baseColWidth="10" defaultColWidth="10.83203125" defaultRowHeight="14"/>
  <cols>
    <col min="1" max="1" width="7.83203125" style="101" customWidth="1"/>
    <col min="2" max="8" width="8.33203125" style="4" customWidth="1"/>
    <col min="9" max="12" width="13.83203125" style="4" customWidth="1"/>
    <col min="13" max="16384" width="10.83203125" style="4"/>
  </cols>
  <sheetData>
    <row r="1" spans="1:12" s="3" customFormat="1" ht="20" customHeight="1">
      <c r="A1" s="747" t="s">
        <v>221</v>
      </c>
      <c r="B1" s="748"/>
      <c r="C1" s="748"/>
      <c r="D1" s="748"/>
      <c r="E1" s="748"/>
      <c r="F1" s="748"/>
      <c r="G1" s="748"/>
      <c r="H1" s="748"/>
      <c r="I1" s="748"/>
      <c r="J1" s="748"/>
      <c r="K1" s="748"/>
      <c r="L1" s="749"/>
    </row>
    <row r="2" spans="1:12" s="3" customFormat="1" ht="20" customHeight="1" thickBot="1">
      <c r="A2" s="750"/>
      <c r="B2" s="751"/>
      <c r="C2" s="751"/>
      <c r="D2" s="751"/>
      <c r="E2" s="751"/>
      <c r="F2" s="751"/>
      <c r="G2" s="751"/>
      <c r="H2" s="751"/>
      <c r="I2" s="751"/>
      <c r="J2" s="751"/>
      <c r="K2" s="751"/>
      <c r="L2" s="752"/>
    </row>
    <row r="3" spans="1:12" s="421" customFormat="1" ht="16" customHeight="1" thickBot="1">
      <c r="A3" s="780" t="s">
        <v>246</v>
      </c>
      <c r="B3" s="781"/>
      <c r="C3" s="781"/>
      <c r="D3" s="781"/>
      <c r="E3" s="781"/>
      <c r="F3" s="781"/>
      <c r="G3" s="781"/>
      <c r="H3" s="781"/>
      <c r="I3" s="781"/>
      <c r="J3" s="781"/>
      <c r="K3" s="781"/>
      <c r="L3" s="782"/>
    </row>
    <row r="4" spans="1:12" s="421" customFormat="1" ht="15" thickBot="1">
      <c r="A4" s="801" t="s">
        <v>131</v>
      </c>
      <c r="B4" s="803" t="s">
        <v>132</v>
      </c>
      <c r="C4" s="804"/>
      <c r="D4" s="803" t="s">
        <v>133</v>
      </c>
      <c r="E4" s="805"/>
      <c r="F4" s="805"/>
      <c r="G4" s="805"/>
      <c r="H4" s="804"/>
      <c r="I4" s="803" t="s">
        <v>158</v>
      </c>
      <c r="J4" s="805"/>
      <c r="K4" s="805"/>
      <c r="L4" s="806"/>
    </row>
    <row r="5" spans="1:12" s="421" customFormat="1" ht="58" customHeight="1" thickBot="1">
      <c r="A5" s="802"/>
      <c r="B5" s="450" t="s">
        <v>61</v>
      </c>
      <c r="C5" s="451" t="s">
        <v>62</v>
      </c>
      <c r="D5" s="459" t="s">
        <v>138</v>
      </c>
      <c r="E5" s="460" t="s">
        <v>139</v>
      </c>
      <c r="F5" s="460" t="s">
        <v>140</v>
      </c>
      <c r="G5" s="460" t="s">
        <v>141</v>
      </c>
      <c r="H5" s="461" t="s">
        <v>142</v>
      </c>
      <c r="I5" s="462" t="s">
        <v>143</v>
      </c>
      <c r="J5" s="463" t="s">
        <v>144</v>
      </c>
      <c r="K5" s="463" t="s">
        <v>273</v>
      </c>
      <c r="L5" s="464" t="s">
        <v>146</v>
      </c>
    </row>
    <row r="6" spans="1:12">
      <c r="A6" s="452">
        <v>2019</v>
      </c>
      <c r="B6" s="38">
        <v>4583</v>
      </c>
      <c r="C6" s="40">
        <v>2205</v>
      </c>
      <c r="D6" s="38">
        <v>357</v>
      </c>
      <c r="E6" s="39">
        <v>815</v>
      </c>
      <c r="F6" s="39">
        <v>1993</v>
      </c>
      <c r="G6" s="39">
        <v>3097</v>
      </c>
      <c r="H6" s="40">
        <v>526</v>
      </c>
      <c r="I6" s="38">
        <v>101</v>
      </c>
      <c r="J6" s="39">
        <v>3119</v>
      </c>
      <c r="K6" s="39">
        <v>1537</v>
      </c>
      <c r="L6" s="40">
        <v>2030</v>
      </c>
    </row>
    <row r="7" spans="1:12">
      <c r="A7" s="453">
        <v>2018</v>
      </c>
      <c r="B7" s="48">
        <v>4508</v>
      </c>
      <c r="C7" s="50">
        <v>2230</v>
      </c>
      <c r="D7" s="48">
        <v>348</v>
      </c>
      <c r="E7" s="49">
        <v>765</v>
      </c>
      <c r="F7" s="49">
        <v>2048</v>
      </c>
      <c r="G7" s="49">
        <v>3066</v>
      </c>
      <c r="H7" s="50">
        <v>511</v>
      </c>
      <c r="I7" s="48">
        <v>88</v>
      </c>
      <c r="J7" s="49">
        <v>3143</v>
      </c>
      <c r="K7" s="49">
        <v>1495</v>
      </c>
      <c r="L7" s="50">
        <v>2012</v>
      </c>
    </row>
    <row r="8" spans="1:12">
      <c r="A8" s="453">
        <v>2017</v>
      </c>
      <c r="B8" s="48">
        <v>4396</v>
      </c>
      <c r="C8" s="50">
        <v>2182</v>
      </c>
      <c r="D8" s="48">
        <v>319</v>
      </c>
      <c r="E8" s="49">
        <v>763</v>
      </c>
      <c r="F8" s="49">
        <v>2070</v>
      </c>
      <c r="G8" s="49">
        <v>2974</v>
      </c>
      <c r="H8" s="50">
        <v>453</v>
      </c>
      <c r="I8" s="48">
        <v>109</v>
      </c>
      <c r="J8" s="49">
        <v>3095</v>
      </c>
      <c r="K8" s="49">
        <v>1457</v>
      </c>
      <c r="L8" s="50">
        <v>1917</v>
      </c>
    </row>
    <row r="9" spans="1:12">
      <c r="A9" s="453">
        <v>2016</v>
      </c>
      <c r="B9" s="48">
        <v>4392</v>
      </c>
      <c r="C9" s="50">
        <v>2035</v>
      </c>
      <c r="D9" s="48">
        <v>353</v>
      </c>
      <c r="E9" s="49">
        <v>773</v>
      </c>
      <c r="F9" s="49">
        <v>2107</v>
      </c>
      <c r="G9" s="49">
        <v>2785</v>
      </c>
      <c r="H9" s="50">
        <v>409</v>
      </c>
      <c r="I9" s="48">
        <v>89</v>
      </c>
      <c r="J9" s="49">
        <v>3091</v>
      </c>
      <c r="K9" s="49">
        <v>1418</v>
      </c>
      <c r="L9" s="50">
        <v>1829</v>
      </c>
    </row>
    <row r="10" spans="1:12">
      <c r="A10" s="453">
        <v>2015</v>
      </c>
      <c r="B10" s="48">
        <v>4214</v>
      </c>
      <c r="C10" s="50">
        <v>1878</v>
      </c>
      <c r="D10" s="48">
        <v>363</v>
      </c>
      <c r="E10" s="49">
        <v>773</v>
      </c>
      <c r="F10" s="49">
        <v>2010</v>
      </c>
      <c r="G10" s="49">
        <v>2597</v>
      </c>
      <c r="H10" s="50">
        <v>349</v>
      </c>
      <c r="I10" s="48">
        <v>81</v>
      </c>
      <c r="J10" s="49">
        <v>3054</v>
      </c>
      <c r="K10" s="49">
        <v>1323</v>
      </c>
      <c r="L10" s="50">
        <v>1635</v>
      </c>
    </row>
    <row r="11" spans="1:12" ht="15" thickBot="1">
      <c r="A11" s="454">
        <v>2014</v>
      </c>
      <c r="B11" s="51">
        <v>4061</v>
      </c>
      <c r="C11" s="53">
        <v>1723</v>
      </c>
      <c r="D11" s="51">
        <v>358</v>
      </c>
      <c r="E11" s="52">
        <v>720</v>
      </c>
      <c r="F11" s="52">
        <v>1925</v>
      </c>
      <c r="G11" s="52">
        <v>2481</v>
      </c>
      <c r="H11" s="53">
        <v>301</v>
      </c>
      <c r="I11" s="51">
        <v>73</v>
      </c>
      <c r="J11" s="52">
        <v>2974</v>
      </c>
      <c r="K11" s="52">
        <v>1288</v>
      </c>
      <c r="L11" s="53">
        <v>1451</v>
      </c>
    </row>
    <row r="13" spans="1:12" ht="15" thickBot="1"/>
    <row r="14" spans="1:12" s="421" customFormat="1" ht="18" customHeight="1" thickBot="1">
      <c r="A14" s="780" t="s">
        <v>222</v>
      </c>
      <c r="B14" s="781"/>
      <c r="C14" s="781"/>
      <c r="D14" s="781"/>
      <c r="E14" s="781"/>
      <c r="F14" s="781"/>
      <c r="G14" s="781"/>
      <c r="H14" s="781"/>
      <c r="I14" s="781"/>
      <c r="J14" s="781"/>
      <c r="K14" s="781"/>
      <c r="L14" s="782"/>
    </row>
    <row r="15" spans="1:12" s="421" customFormat="1" ht="16" customHeight="1" thickBot="1">
      <c r="A15" s="799" t="s">
        <v>131</v>
      </c>
      <c r="B15" s="803" t="s">
        <v>132</v>
      </c>
      <c r="C15" s="804"/>
      <c r="D15" s="803" t="s">
        <v>133</v>
      </c>
      <c r="E15" s="805"/>
      <c r="F15" s="805"/>
      <c r="G15" s="805"/>
      <c r="H15" s="804"/>
      <c r="I15" s="803" t="s">
        <v>158</v>
      </c>
      <c r="J15" s="805"/>
      <c r="K15" s="805"/>
      <c r="L15" s="806"/>
    </row>
    <row r="16" spans="1:12" s="421" customFormat="1" ht="58" customHeight="1" thickBot="1">
      <c r="A16" s="800"/>
      <c r="B16" s="450" t="s">
        <v>61</v>
      </c>
      <c r="C16" s="451" t="s">
        <v>62</v>
      </c>
      <c r="D16" s="459" t="s">
        <v>138</v>
      </c>
      <c r="E16" s="460" t="s">
        <v>139</v>
      </c>
      <c r="F16" s="460" t="s">
        <v>140</v>
      </c>
      <c r="G16" s="460" t="s">
        <v>141</v>
      </c>
      <c r="H16" s="461" t="s">
        <v>142</v>
      </c>
      <c r="I16" s="462" t="s">
        <v>143</v>
      </c>
      <c r="J16" s="463" t="s">
        <v>144</v>
      </c>
      <c r="K16" s="463" t="s">
        <v>273</v>
      </c>
      <c r="L16" s="464" t="s">
        <v>146</v>
      </c>
    </row>
    <row r="17" spans="1:12">
      <c r="A17" s="452">
        <v>2019</v>
      </c>
      <c r="B17" s="620">
        <v>77.099999999999994</v>
      </c>
      <c r="C17" s="621">
        <v>37.6</v>
      </c>
      <c r="D17" s="620">
        <v>33.5</v>
      </c>
      <c r="E17" s="622">
        <v>67.599999999999994</v>
      </c>
      <c r="F17" s="622">
        <v>75.8</v>
      </c>
      <c r="G17" s="622">
        <v>67.7</v>
      </c>
      <c r="H17" s="621">
        <v>22.5</v>
      </c>
      <c r="I17" s="620">
        <v>16.7</v>
      </c>
      <c r="J17" s="622">
        <v>50.5</v>
      </c>
      <c r="K17" s="622">
        <v>60.7</v>
      </c>
      <c r="L17" s="621">
        <v>81.400000000000006</v>
      </c>
    </row>
    <row r="18" spans="1:12">
      <c r="A18" s="453">
        <v>2018</v>
      </c>
      <c r="B18" s="623">
        <v>77.099999999999994</v>
      </c>
      <c r="C18" s="624">
        <v>37.9</v>
      </c>
      <c r="D18" s="623">
        <v>32.4</v>
      </c>
      <c r="E18" s="625">
        <v>64.900000000000006</v>
      </c>
      <c r="F18" s="625">
        <v>75.3</v>
      </c>
      <c r="G18" s="625">
        <v>67.8</v>
      </c>
      <c r="H18" s="624">
        <v>22.8</v>
      </c>
      <c r="I18" s="623">
        <v>14.1</v>
      </c>
      <c r="J18" s="625">
        <v>50.3</v>
      </c>
      <c r="K18" s="625">
        <v>61.5</v>
      </c>
      <c r="L18" s="624">
        <v>82.5</v>
      </c>
    </row>
    <row r="19" spans="1:12">
      <c r="A19" s="453">
        <v>2017</v>
      </c>
      <c r="B19" s="623">
        <v>77.400000000000006</v>
      </c>
      <c r="C19" s="624">
        <v>37.799999999999997</v>
      </c>
      <c r="D19" s="623">
        <v>30</v>
      </c>
      <c r="E19" s="625">
        <v>66.3</v>
      </c>
      <c r="F19" s="625">
        <v>74.8</v>
      </c>
      <c r="G19" s="625">
        <v>67.900000000000006</v>
      </c>
      <c r="H19" s="624">
        <v>21.6</v>
      </c>
      <c r="I19" s="623">
        <v>16.600000000000001</v>
      </c>
      <c r="J19" s="625">
        <v>50.4</v>
      </c>
      <c r="K19" s="625">
        <v>62</v>
      </c>
      <c r="L19" s="624">
        <v>83</v>
      </c>
    </row>
    <row r="20" spans="1:12">
      <c r="A20" s="453">
        <v>2016</v>
      </c>
      <c r="B20" s="623">
        <v>77.400000000000006</v>
      </c>
      <c r="C20" s="624">
        <v>35.5</v>
      </c>
      <c r="D20" s="623">
        <v>32</v>
      </c>
      <c r="E20" s="625">
        <v>65.7</v>
      </c>
      <c r="F20" s="625">
        <v>74.2</v>
      </c>
      <c r="G20" s="625">
        <v>65.099999999999994</v>
      </c>
      <c r="H20" s="624">
        <v>20.3</v>
      </c>
      <c r="I20" s="623">
        <v>14.2</v>
      </c>
      <c r="J20" s="625">
        <v>49.3</v>
      </c>
      <c r="K20" s="625">
        <v>61.5</v>
      </c>
      <c r="L20" s="624">
        <v>82.6</v>
      </c>
    </row>
    <row r="21" spans="1:12">
      <c r="A21" s="453">
        <v>2015</v>
      </c>
      <c r="B21" s="623">
        <v>75.400000000000006</v>
      </c>
      <c r="C21" s="624">
        <v>33.4</v>
      </c>
      <c r="D21" s="623">
        <v>31.6</v>
      </c>
      <c r="E21" s="625">
        <v>64.5</v>
      </c>
      <c r="F21" s="625">
        <v>72.400000000000006</v>
      </c>
      <c r="G21" s="625">
        <v>62.8</v>
      </c>
      <c r="H21" s="624">
        <v>17.899999999999999</v>
      </c>
      <c r="I21" s="623">
        <v>12.5</v>
      </c>
      <c r="J21" s="625">
        <v>48.3</v>
      </c>
      <c r="K21" s="625">
        <v>59.3</v>
      </c>
      <c r="L21" s="624">
        <v>81.7</v>
      </c>
    </row>
    <row r="22" spans="1:12" ht="15" thickBot="1">
      <c r="A22" s="454">
        <v>2014</v>
      </c>
      <c r="B22" s="626">
        <v>74</v>
      </c>
      <c r="C22" s="627">
        <v>31.4</v>
      </c>
      <c r="D22" s="626">
        <v>31.2</v>
      </c>
      <c r="E22" s="628">
        <v>61.8</v>
      </c>
      <c r="F22" s="628">
        <v>71.099999999999994</v>
      </c>
      <c r="G22" s="628">
        <v>60.8</v>
      </c>
      <c r="H22" s="627">
        <v>16</v>
      </c>
      <c r="I22" s="626">
        <v>11.2</v>
      </c>
      <c r="J22" s="628">
        <v>46.9</v>
      </c>
      <c r="K22" s="628">
        <v>58.4</v>
      </c>
      <c r="L22" s="627">
        <v>81.3</v>
      </c>
    </row>
    <row r="23" spans="1:12">
      <c r="A23" s="519"/>
      <c r="B23" s="521"/>
      <c r="C23" s="521"/>
      <c r="D23" s="521"/>
      <c r="E23" s="521"/>
      <c r="F23" s="521"/>
      <c r="G23" s="521"/>
      <c r="H23" s="521"/>
      <c r="I23" s="521"/>
      <c r="J23" s="521"/>
      <c r="K23" s="521"/>
      <c r="L23" s="521"/>
    </row>
    <row r="25" spans="1:12">
      <c r="A25" s="101" t="s">
        <v>225</v>
      </c>
    </row>
  </sheetData>
  <mergeCells count="11">
    <mergeCell ref="A15:A16"/>
    <mergeCell ref="A1:L2"/>
    <mergeCell ref="A14:L14"/>
    <mergeCell ref="A3:L3"/>
    <mergeCell ref="A4:A5"/>
    <mergeCell ref="B4:C4"/>
    <mergeCell ref="D4:H4"/>
    <mergeCell ref="I4:L4"/>
    <mergeCell ref="B15:C15"/>
    <mergeCell ref="D15:H15"/>
    <mergeCell ref="I15:L15"/>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E13"/>
  <sheetViews>
    <sheetView workbookViewId="0">
      <selection activeCell="I24" sqref="I24"/>
    </sheetView>
  </sheetViews>
  <sheetFormatPr baseColWidth="10" defaultColWidth="10.83203125" defaultRowHeight="14"/>
  <cols>
    <col min="1" max="1" width="8.33203125" style="101" customWidth="1"/>
    <col min="2" max="8" width="8.33203125" style="4" customWidth="1"/>
    <col min="9" max="12" width="13.33203125" style="4" customWidth="1"/>
    <col min="13" max="15" width="10.83203125" style="4" customWidth="1"/>
    <col min="16" max="31" width="13.33203125" style="4" customWidth="1"/>
    <col min="32" max="16384" width="10.83203125" style="4"/>
  </cols>
  <sheetData>
    <row r="1" spans="1:31" ht="20" customHeight="1">
      <c r="A1" s="751" t="s">
        <v>256</v>
      </c>
      <c r="B1" s="751"/>
      <c r="C1" s="751"/>
      <c r="D1" s="751"/>
      <c r="E1" s="751"/>
      <c r="F1" s="751"/>
      <c r="G1" s="751"/>
      <c r="H1" s="751"/>
      <c r="I1" s="751"/>
      <c r="J1" s="751"/>
      <c r="K1" s="751"/>
      <c r="L1" s="751"/>
      <c r="M1" s="751"/>
      <c r="N1" s="751"/>
      <c r="O1" s="751"/>
      <c r="P1" s="751"/>
      <c r="Q1" s="751"/>
      <c r="R1" s="751"/>
      <c r="S1" s="751"/>
      <c r="T1" s="751"/>
      <c r="U1" s="751"/>
      <c r="V1" s="751"/>
      <c r="W1" s="751"/>
      <c r="X1" s="751"/>
      <c r="Y1" s="751"/>
      <c r="Z1" s="751"/>
      <c r="AA1" s="751"/>
      <c r="AB1" s="751"/>
      <c r="AC1" s="751"/>
      <c r="AD1" s="751"/>
      <c r="AE1" s="751"/>
    </row>
    <row r="2" spans="1:31" ht="20" customHeight="1" thickBot="1">
      <c r="A2" s="751"/>
      <c r="B2" s="751"/>
      <c r="C2" s="751"/>
      <c r="D2" s="751"/>
      <c r="E2" s="751"/>
      <c r="F2" s="751"/>
      <c r="G2" s="751"/>
      <c r="H2" s="751"/>
      <c r="I2" s="751"/>
      <c r="J2" s="751"/>
      <c r="K2" s="751"/>
      <c r="L2" s="751"/>
      <c r="M2" s="751"/>
      <c r="N2" s="751"/>
      <c r="O2" s="751"/>
      <c r="P2" s="751"/>
      <c r="Q2" s="751"/>
      <c r="R2" s="751"/>
      <c r="S2" s="751"/>
      <c r="T2" s="751"/>
      <c r="U2" s="751"/>
      <c r="V2" s="751"/>
      <c r="W2" s="751"/>
      <c r="X2" s="751"/>
      <c r="Y2" s="751"/>
      <c r="Z2" s="751"/>
      <c r="AA2" s="751"/>
      <c r="AB2" s="751"/>
      <c r="AC2" s="751"/>
      <c r="AD2" s="751"/>
      <c r="AE2" s="751"/>
    </row>
    <row r="3" spans="1:31" s="480" customFormat="1" ht="17" customHeight="1" thickBot="1">
      <c r="A3" s="801" t="s">
        <v>131</v>
      </c>
      <c r="B3" s="808" t="s">
        <v>132</v>
      </c>
      <c r="C3" s="809"/>
      <c r="D3" s="808" t="s">
        <v>133</v>
      </c>
      <c r="E3" s="810"/>
      <c r="F3" s="810"/>
      <c r="G3" s="810"/>
      <c r="H3" s="809"/>
      <c r="I3" s="808" t="s">
        <v>158</v>
      </c>
      <c r="J3" s="810"/>
      <c r="K3" s="810"/>
      <c r="L3" s="811"/>
      <c r="M3" s="780" t="s">
        <v>135</v>
      </c>
      <c r="N3" s="781"/>
      <c r="O3" s="781"/>
      <c r="P3" s="781"/>
      <c r="Q3" s="782"/>
      <c r="R3" s="812" t="s">
        <v>137</v>
      </c>
      <c r="S3" s="813"/>
      <c r="T3" s="813"/>
      <c r="U3" s="813"/>
      <c r="V3" s="814"/>
      <c r="W3" s="812" t="s">
        <v>172</v>
      </c>
      <c r="X3" s="813"/>
      <c r="Y3" s="813"/>
      <c r="Z3" s="813"/>
      <c r="AA3" s="813"/>
      <c r="AB3" s="813"/>
      <c r="AC3" s="813"/>
      <c r="AD3" s="813"/>
      <c r="AE3" s="814"/>
    </row>
    <row r="4" spans="1:31" s="421" customFormat="1" ht="61" thickBot="1">
      <c r="A4" s="807"/>
      <c r="B4" s="506" t="s">
        <v>61</v>
      </c>
      <c r="C4" s="508" t="s">
        <v>62</v>
      </c>
      <c r="D4" s="509" t="s">
        <v>138</v>
      </c>
      <c r="E4" s="463" t="s">
        <v>139</v>
      </c>
      <c r="F4" s="463" t="s">
        <v>140</v>
      </c>
      <c r="G4" s="463" t="s">
        <v>141</v>
      </c>
      <c r="H4" s="505" t="s">
        <v>142</v>
      </c>
      <c r="I4" s="506" t="s">
        <v>143</v>
      </c>
      <c r="J4" s="507" t="s">
        <v>144</v>
      </c>
      <c r="K4" s="507" t="s">
        <v>273</v>
      </c>
      <c r="L4" s="508" t="s">
        <v>146</v>
      </c>
      <c r="M4" s="506" t="s">
        <v>147</v>
      </c>
      <c r="N4" s="507" t="s">
        <v>148</v>
      </c>
      <c r="O4" s="507" t="s">
        <v>149</v>
      </c>
      <c r="P4" s="507" t="s">
        <v>150</v>
      </c>
      <c r="Q4" s="508" t="s">
        <v>151</v>
      </c>
      <c r="R4" s="506" t="s">
        <v>154</v>
      </c>
      <c r="S4" s="507" t="s">
        <v>155</v>
      </c>
      <c r="T4" s="507" t="s">
        <v>264</v>
      </c>
      <c r="U4" s="507" t="s">
        <v>265</v>
      </c>
      <c r="V4" s="508" t="s">
        <v>156</v>
      </c>
      <c r="W4" s="506" t="s">
        <v>173</v>
      </c>
      <c r="X4" s="507" t="s">
        <v>174</v>
      </c>
      <c r="Y4" s="507" t="s">
        <v>175</v>
      </c>
      <c r="Z4" s="507" t="s">
        <v>176</v>
      </c>
      <c r="AA4" s="507" t="s">
        <v>274</v>
      </c>
      <c r="AB4" s="507" t="s">
        <v>178</v>
      </c>
      <c r="AC4" s="507" t="s">
        <v>267</v>
      </c>
      <c r="AD4" s="507" t="s">
        <v>275</v>
      </c>
      <c r="AE4" s="508" t="s">
        <v>179</v>
      </c>
    </row>
    <row r="5" spans="1:31">
      <c r="A5" s="452">
        <v>2019</v>
      </c>
      <c r="B5" s="54">
        <v>1365</v>
      </c>
      <c r="C5" s="55">
        <v>3660</v>
      </c>
      <c r="D5" s="54">
        <v>709</v>
      </c>
      <c r="E5" s="56">
        <v>391</v>
      </c>
      <c r="F5" s="56">
        <v>638</v>
      </c>
      <c r="G5" s="56">
        <v>1477</v>
      </c>
      <c r="H5" s="57">
        <v>1810</v>
      </c>
      <c r="I5" s="58">
        <v>504</v>
      </c>
      <c r="J5" s="56">
        <v>3060</v>
      </c>
      <c r="K5" s="56">
        <v>996</v>
      </c>
      <c r="L5" s="57">
        <v>465</v>
      </c>
      <c r="M5" s="59">
        <v>83</v>
      </c>
      <c r="N5" s="60">
        <v>635</v>
      </c>
      <c r="O5" s="60">
        <v>1080</v>
      </c>
      <c r="P5" s="61">
        <v>1851</v>
      </c>
      <c r="Q5" s="62">
        <v>1375</v>
      </c>
      <c r="R5" s="63">
        <v>1851</v>
      </c>
      <c r="S5" s="64">
        <v>1375</v>
      </c>
      <c r="T5" s="64">
        <v>186</v>
      </c>
      <c r="U5" s="64">
        <v>1504</v>
      </c>
      <c r="V5" s="65">
        <v>107</v>
      </c>
      <c r="W5" s="63">
        <v>27</v>
      </c>
      <c r="X5" s="64">
        <v>166</v>
      </c>
      <c r="Y5" s="64">
        <v>6</v>
      </c>
      <c r="Z5" s="39">
        <v>2027</v>
      </c>
      <c r="AA5" s="39">
        <v>841</v>
      </c>
      <c r="AB5" s="39">
        <v>996</v>
      </c>
      <c r="AC5" s="39">
        <v>445</v>
      </c>
      <c r="AD5" s="39">
        <v>487</v>
      </c>
      <c r="AE5" s="40">
        <v>29</v>
      </c>
    </row>
    <row r="6" spans="1:31" ht="15">
      <c r="A6" s="453">
        <v>2018</v>
      </c>
      <c r="B6" s="66">
        <v>1341</v>
      </c>
      <c r="C6" s="67">
        <v>3662</v>
      </c>
      <c r="D6" s="66">
        <v>726</v>
      </c>
      <c r="E6" s="68">
        <v>414</v>
      </c>
      <c r="F6" s="68">
        <v>673</v>
      </c>
      <c r="G6" s="68">
        <v>1459</v>
      </c>
      <c r="H6" s="69">
        <v>1731</v>
      </c>
      <c r="I6" s="70">
        <v>537</v>
      </c>
      <c r="J6" s="68">
        <v>3105</v>
      </c>
      <c r="K6" s="68">
        <v>936</v>
      </c>
      <c r="L6" s="69">
        <v>426</v>
      </c>
      <c r="M6" s="71">
        <v>95</v>
      </c>
      <c r="N6" s="72">
        <v>657</v>
      </c>
      <c r="O6" s="72">
        <v>1038</v>
      </c>
      <c r="P6" s="73">
        <v>1791</v>
      </c>
      <c r="Q6" s="74">
        <v>1423</v>
      </c>
      <c r="R6" s="75">
        <v>1791</v>
      </c>
      <c r="S6" s="76">
        <v>1423</v>
      </c>
      <c r="T6" s="76">
        <v>189</v>
      </c>
      <c r="U6" s="76">
        <v>1485</v>
      </c>
      <c r="V6" s="77">
        <v>116</v>
      </c>
      <c r="W6" s="75">
        <v>28</v>
      </c>
      <c r="X6" s="76">
        <v>177</v>
      </c>
      <c r="Y6" s="76">
        <v>15</v>
      </c>
      <c r="Z6" s="76">
        <v>1914</v>
      </c>
      <c r="AA6" s="76">
        <v>857</v>
      </c>
      <c r="AB6" s="76">
        <v>936</v>
      </c>
      <c r="AC6" s="76">
        <v>512</v>
      </c>
      <c r="AD6" s="76">
        <v>540</v>
      </c>
      <c r="AE6" s="77">
        <v>23</v>
      </c>
    </row>
    <row r="7" spans="1:31">
      <c r="A7" s="453">
        <v>2017</v>
      </c>
      <c r="B7" s="66">
        <v>1285</v>
      </c>
      <c r="C7" s="67">
        <v>3594</v>
      </c>
      <c r="D7" s="66">
        <v>745</v>
      </c>
      <c r="E7" s="68">
        <v>388</v>
      </c>
      <c r="F7" s="68">
        <v>698</v>
      </c>
      <c r="G7" s="68">
        <v>1404</v>
      </c>
      <c r="H7" s="69">
        <v>1645</v>
      </c>
      <c r="I7" s="70">
        <v>550</v>
      </c>
      <c r="J7" s="68">
        <v>3046</v>
      </c>
      <c r="K7" s="68">
        <v>892</v>
      </c>
      <c r="L7" s="69">
        <v>391</v>
      </c>
      <c r="M7" s="71">
        <v>107</v>
      </c>
      <c r="N7" s="72">
        <v>587</v>
      </c>
      <c r="O7" s="72">
        <v>952</v>
      </c>
      <c r="P7" s="73">
        <v>1707</v>
      </c>
      <c r="Q7" s="74">
        <v>1526</v>
      </c>
      <c r="R7" s="78">
        <v>1707</v>
      </c>
      <c r="S7" s="79">
        <v>1526</v>
      </c>
      <c r="T7" s="79">
        <v>193</v>
      </c>
      <c r="U7" s="79">
        <v>1331</v>
      </c>
      <c r="V7" s="80">
        <v>122</v>
      </c>
      <c r="W7" s="81">
        <v>20</v>
      </c>
      <c r="X7" s="82">
        <v>192</v>
      </c>
      <c r="Y7" s="82">
        <v>7</v>
      </c>
      <c r="Z7" s="83">
        <v>1843</v>
      </c>
      <c r="AA7" s="83">
        <v>839</v>
      </c>
      <c r="AB7" s="83">
        <v>859</v>
      </c>
      <c r="AC7" s="83">
        <v>504</v>
      </c>
      <c r="AD7" s="83">
        <v>602</v>
      </c>
      <c r="AE7" s="84">
        <v>14</v>
      </c>
    </row>
    <row r="8" spans="1:31">
      <c r="A8" s="453">
        <v>2016</v>
      </c>
      <c r="B8" s="66">
        <v>1283</v>
      </c>
      <c r="C8" s="67">
        <v>3705</v>
      </c>
      <c r="D8" s="66">
        <v>750</v>
      </c>
      <c r="E8" s="68">
        <v>404</v>
      </c>
      <c r="F8" s="68">
        <v>734</v>
      </c>
      <c r="G8" s="68">
        <v>1493</v>
      </c>
      <c r="H8" s="69">
        <v>1608</v>
      </c>
      <c r="I8" s="70">
        <v>538</v>
      </c>
      <c r="J8" s="68">
        <v>3178</v>
      </c>
      <c r="K8" s="68">
        <v>887</v>
      </c>
      <c r="L8" s="69">
        <v>385</v>
      </c>
      <c r="M8" s="71">
        <v>73</v>
      </c>
      <c r="N8" s="72">
        <v>581</v>
      </c>
      <c r="O8" s="72">
        <v>918</v>
      </c>
      <c r="P8" s="73">
        <v>1740</v>
      </c>
      <c r="Q8" s="74">
        <v>1677</v>
      </c>
      <c r="R8" s="78">
        <v>1740</v>
      </c>
      <c r="S8" s="79">
        <v>1677</v>
      </c>
      <c r="T8" s="79">
        <v>195</v>
      </c>
      <c r="U8" s="79">
        <v>1285</v>
      </c>
      <c r="V8" s="80">
        <v>92</v>
      </c>
      <c r="W8" s="78">
        <v>22</v>
      </c>
      <c r="X8" s="79">
        <v>191</v>
      </c>
      <c r="Y8" s="79">
        <v>5</v>
      </c>
      <c r="Z8" s="49">
        <v>1913</v>
      </c>
      <c r="AA8" s="49">
        <v>860</v>
      </c>
      <c r="AB8" s="49">
        <v>841</v>
      </c>
      <c r="AC8" s="49">
        <v>520</v>
      </c>
      <c r="AD8" s="49">
        <v>619</v>
      </c>
      <c r="AE8" s="50">
        <v>15</v>
      </c>
    </row>
    <row r="9" spans="1:31">
      <c r="A9" s="453">
        <v>2015</v>
      </c>
      <c r="B9" s="66">
        <v>1372</v>
      </c>
      <c r="C9" s="67">
        <v>3739</v>
      </c>
      <c r="D9" s="66">
        <v>783</v>
      </c>
      <c r="E9" s="68">
        <v>426</v>
      </c>
      <c r="F9" s="68">
        <v>765</v>
      </c>
      <c r="G9" s="68">
        <v>1540</v>
      </c>
      <c r="H9" s="69">
        <v>1596</v>
      </c>
      <c r="I9" s="70">
        <v>562</v>
      </c>
      <c r="J9" s="68">
        <v>3273</v>
      </c>
      <c r="K9" s="68">
        <v>908</v>
      </c>
      <c r="L9" s="69">
        <v>367</v>
      </c>
      <c r="M9" s="71">
        <v>55</v>
      </c>
      <c r="N9" s="72">
        <v>589</v>
      </c>
      <c r="O9" s="72">
        <v>842</v>
      </c>
      <c r="P9" s="73">
        <v>1692</v>
      </c>
      <c r="Q9" s="74">
        <v>1933</v>
      </c>
      <c r="R9" s="78">
        <v>1692</v>
      </c>
      <c r="S9" s="79">
        <v>1933</v>
      </c>
      <c r="T9" s="79">
        <v>193</v>
      </c>
      <c r="U9" s="79">
        <v>1235</v>
      </c>
      <c r="V9" s="80">
        <v>56</v>
      </c>
      <c r="W9" s="78">
        <v>25</v>
      </c>
      <c r="X9" s="79">
        <v>229</v>
      </c>
      <c r="Y9" s="79">
        <v>7</v>
      </c>
      <c r="Z9" s="49">
        <v>2120</v>
      </c>
      <c r="AA9" s="49">
        <v>863</v>
      </c>
      <c r="AB9" s="49">
        <v>859</v>
      </c>
      <c r="AC9" s="49">
        <v>455</v>
      </c>
      <c r="AD9" s="49">
        <v>521</v>
      </c>
      <c r="AE9" s="50">
        <v>32</v>
      </c>
    </row>
    <row r="10" spans="1:31" ht="15" thickBot="1">
      <c r="A10" s="454">
        <v>2014</v>
      </c>
      <c r="B10" s="85">
        <v>1425</v>
      </c>
      <c r="C10" s="86">
        <v>3772</v>
      </c>
      <c r="D10" s="85">
        <v>790</v>
      </c>
      <c r="E10" s="87">
        <v>445</v>
      </c>
      <c r="F10" s="87">
        <v>784</v>
      </c>
      <c r="G10" s="87">
        <v>1600</v>
      </c>
      <c r="H10" s="88">
        <v>1579</v>
      </c>
      <c r="I10" s="89">
        <v>579</v>
      </c>
      <c r="J10" s="87">
        <v>3368</v>
      </c>
      <c r="K10" s="87">
        <v>916</v>
      </c>
      <c r="L10" s="88">
        <v>334</v>
      </c>
      <c r="M10" s="90">
        <v>46</v>
      </c>
      <c r="N10" s="91">
        <v>587</v>
      </c>
      <c r="O10" s="91">
        <v>802</v>
      </c>
      <c r="P10" s="92">
        <v>1527</v>
      </c>
      <c r="Q10" s="93">
        <v>2236</v>
      </c>
      <c r="R10" s="94">
        <v>1527</v>
      </c>
      <c r="S10" s="95">
        <v>2236</v>
      </c>
      <c r="T10" s="95">
        <v>187</v>
      </c>
      <c r="U10" s="95">
        <v>1195</v>
      </c>
      <c r="V10" s="96">
        <v>52</v>
      </c>
      <c r="W10" s="97">
        <v>45</v>
      </c>
      <c r="X10" s="98">
        <v>264</v>
      </c>
      <c r="Y10" s="98">
        <v>5</v>
      </c>
      <c r="Z10" s="99">
        <v>2123</v>
      </c>
      <c r="AA10" s="99">
        <v>891</v>
      </c>
      <c r="AB10" s="99">
        <v>829</v>
      </c>
      <c r="AC10" s="99">
        <v>510</v>
      </c>
      <c r="AD10" s="99">
        <v>505</v>
      </c>
      <c r="AE10" s="100">
        <v>25</v>
      </c>
    </row>
    <row r="13" spans="1:31">
      <c r="A13" s="101" t="s">
        <v>225</v>
      </c>
    </row>
  </sheetData>
  <mergeCells count="8">
    <mergeCell ref="A1:AE2"/>
    <mergeCell ref="A3:A4"/>
    <mergeCell ref="B3:C3"/>
    <mergeCell ref="D3:H3"/>
    <mergeCell ref="I3:L3"/>
    <mergeCell ref="M3:Q3"/>
    <mergeCell ref="R3:V3"/>
    <mergeCell ref="W3:AE3"/>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25"/>
  <sheetViews>
    <sheetView workbookViewId="0">
      <selection activeCell="H30" sqref="H30"/>
    </sheetView>
  </sheetViews>
  <sheetFormatPr baseColWidth="10" defaultColWidth="10.83203125" defaultRowHeight="14"/>
  <cols>
    <col min="1" max="1" width="8.33203125" style="101" customWidth="1"/>
    <col min="2" max="8" width="10.83203125" style="4" customWidth="1"/>
    <col min="9" max="25" width="13.33203125" style="4" customWidth="1"/>
    <col min="26" max="16384" width="10.83203125" style="4"/>
  </cols>
  <sheetData>
    <row r="1" spans="1:24" ht="20" customHeight="1">
      <c r="A1" s="747" t="s">
        <v>223</v>
      </c>
      <c r="B1" s="748"/>
      <c r="C1" s="748"/>
      <c r="D1" s="748"/>
      <c r="E1" s="748"/>
      <c r="F1" s="748"/>
      <c r="G1" s="748"/>
      <c r="H1" s="748"/>
      <c r="I1" s="748"/>
      <c r="J1" s="748"/>
      <c r="K1" s="748"/>
      <c r="L1" s="748"/>
      <c r="M1" s="748"/>
      <c r="N1" s="748"/>
      <c r="O1" s="748"/>
      <c r="P1" s="748"/>
      <c r="Q1" s="748"/>
      <c r="R1" s="748"/>
      <c r="S1" s="748"/>
      <c r="T1" s="748"/>
      <c r="U1" s="748"/>
      <c r="V1" s="748"/>
      <c r="W1" s="748"/>
      <c r="X1" s="749"/>
    </row>
    <row r="2" spans="1:24" ht="20" customHeight="1" thickBot="1">
      <c r="A2" s="750"/>
      <c r="B2" s="751"/>
      <c r="C2" s="751"/>
      <c r="D2" s="751"/>
      <c r="E2" s="751"/>
      <c r="F2" s="751"/>
      <c r="G2" s="751"/>
      <c r="H2" s="751"/>
      <c r="I2" s="751"/>
      <c r="J2" s="751"/>
      <c r="K2" s="751"/>
      <c r="L2" s="751"/>
      <c r="M2" s="751"/>
      <c r="N2" s="751"/>
      <c r="O2" s="751"/>
      <c r="P2" s="751"/>
      <c r="Q2" s="751"/>
      <c r="R2" s="751"/>
      <c r="S2" s="751"/>
      <c r="T2" s="751"/>
      <c r="U2" s="751"/>
      <c r="V2" s="751"/>
      <c r="W2" s="751"/>
      <c r="X2" s="752"/>
    </row>
    <row r="3" spans="1:24" s="421" customFormat="1" ht="15" thickBot="1">
      <c r="A3" s="817" t="s">
        <v>257</v>
      </c>
      <c r="B3" s="778"/>
      <c r="C3" s="778"/>
      <c r="D3" s="778"/>
      <c r="E3" s="778"/>
      <c r="F3" s="778"/>
      <c r="G3" s="778"/>
      <c r="H3" s="778"/>
      <c r="I3" s="778"/>
      <c r="J3" s="778"/>
      <c r="K3" s="778"/>
      <c r="L3" s="778"/>
      <c r="M3" s="778"/>
      <c r="N3" s="778"/>
      <c r="O3" s="778"/>
      <c r="P3" s="778"/>
      <c r="Q3" s="778"/>
      <c r="R3" s="778"/>
      <c r="S3" s="778"/>
      <c r="T3" s="778"/>
      <c r="U3" s="778"/>
      <c r="V3" s="778"/>
      <c r="W3" s="778"/>
      <c r="X3" s="779"/>
    </row>
    <row r="4" spans="1:24" s="421" customFormat="1" ht="15" thickBot="1">
      <c r="A4" s="815" t="s">
        <v>131</v>
      </c>
      <c r="B4" s="818" t="s">
        <v>132</v>
      </c>
      <c r="C4" s="819"/>
      <c r="D4" s="785" t="s">
        <v>133</v>
      </c>
      <c r="E4" s="783"/>
      <c r="F4" s="783"/>
      <c r="G4" s="783"/>
      <c r="H4" s="784"/>
      <c r="I4" s="785" t="s">
        <v>135</v>
      </c>
      <c r="J4" s="783"/>
      <c r="K4" s="783"/>
      <c r="L4" s="783"/>
      <c r="M4" s="784"/>
      <c r="N4" s="785" t="s">
        <v>134</v>
      </c>
      <c r="O4" s="783"/>
      <c r="P4" s="783"/>
      <c r="Q4" s="784"/>
      <c r="R4" s="777" t="s">
        <v>136</v>
      </c>
      <c r="S4" s="779"/>
      <c r="T4" s="777" t="s">
        <v>137</v>
      </c>
      <c r="U4" s="778"/>
      <c r="V4" s="778"/>
      <c r="W4" s="778"/>
      <c r="X4" s="779"/>
    </row>
    <row r="5" spans="1:24" s="421" customFormat="1" ht="58" customHeight="1" thickBot="1">
      <c r="A5" s="816"/>
      <c r="B5" s="455" t="s">
        <v>61</v>
      </c>
      <c r="C5" s="456" t="s">
        <v>62</v>
      </c>
      <c r="D5" s="660" t="s">
        <v>138</v>
      </c>
      <c r="E5" s="661" t="s">
        <v>139</v>
      </c>
      <c r="F5" s="661" t="s">
        <v>140</v>
      </c>
      <c r="G5" s="661" t="s">
        <v>141</v>
      </c>
      <c r="H5" s="662" t="s">
        <v>142</v>
      </c>
      <c r="I5" s="660" t="s">
        <v>147</v>
      </c>
      <c r="J5" s="474" t="s">
        <v>148</v>
      </c>
      <c r="K5" s="474" t="s">
        <v>149</v>
      </c>
      <c r="L5" s="663" t="s">
        <v>150</v>
      </c>
      <c r="M5" s="664" t="s">
        <v>151</v>
      </c>
      <c r="N5" s="484" t="s">
        <v>143</v>
      </c>
      <c r="O5" s="485" t="s">
        <v>144</v>
      </c>
      <c r="P5" s="485" t="s">
        <v>273</v>
      </c>
      <c r="Q5" s="486" t="s">
        <v>146</v>
      </c>
      <c r="R5" s="442" t="s">
        <v>152</v>
      </c>
      <c r="S5" s="665" t="s">
        <v>153</v>
      </c>
      <c r="T5" s="442" t="s">
        <v>154</v>
      </c>
      <c r="U5" s="443" t="s">
        <v>155</v>
      </c>
      <c r="V5" s="443" t="s">
        <v>264</v>
      </c>
      <c r="W5" s="443" t="s">
        <v>265</v>
      </c>
      <c r="X5" s="665" t="s">
        <v>156</v>
      </c>
    </row>
    <row r="6" spans="1:24">
      <c r="A6" s="445">
        <v>2019</v>
      </c>
      <c r="B6" s="102">
        <v>2707</v>
      </c>
      <c r="C6" s="103">
        <v>1762</v>
      </c>
      <c r="D6" s="487">
        <v>371</v>
      </c>
      <c r="E6" s="488">
        <v>945</v>
      </c>
      <c r="F6" s="488">
        <v>1349</v>
      </c>
      <c r="G6" s="488">
        <v>1549</v>
      </c>
      <c r="H6" s="489">
        <v>255</v>
      </c>
      <c r="I6" s="487">
        <v>236</v>
      </c>
      <c r="J6" s="488">
        <v>1426</v>
      </c>
      <c r="K6" s="488">
        <v>2312</v>
      </c>
      <c r="L6" s="488">
        <v>175</v>
      </c>
      <c r="M6" s="489">
        <v>321</v>
      </c>
      <c r="N6" s="481">
        <v>92</v>
      </c>
      <c r="O6" s="482">
        <v>2157</v>
      </c>
      <c r="P6" s="482">
        <v>1097</v>
      </c>
      <c r="Q6" s="483">
        <v>1123</v>
      </c>
      <c r="R6" s="481">
        <v>3420</v>
      </c>
      <c r="S6" s="483">
        <v>1050</v>
      </c>
      <c r="T6" s="481">
        <v>175</v>
      </c>
      <c r="U6" s="482">
        <v>321</v>
      </c>
      <c r="V6" s="482">
        <v>179</v>
      </c>
      <c r="W6" s="482">
        <v>3727</v>
      </c>
      <c r="X6" s="563">
        <v>67</v>
      </c>
    </row>
    <row r="7" spans="1:24" ht="15">
      <c r="A7" s="445">
        <v>2018</v>
      </c>
      <c r="B7" s="104">
        <v>2082</v>
      </c>
      <c r="C7" s="105">
        <v>1455</v>
      </c>
      <c r="D7" s="7">
        <v>309</v>
      </c>
      <c r="E7" s="8">
        <v>743</v>
      </c>
      <c r="F7" s="8">
        <v>1081</v>
      </c>
      <c r="G7" s="8">
        <v>1189</v>
      </c>
      <c r="H7" s="9">
        <v>215</v>
      </c>
      <c r="I7" s="7">
        <v>178</v>
      </c>
      <c r="J7" s="8">
        <v>1043</v>
      </c>
      <c r="K7" s="8">
        <v>1892</v>
      </c>
      <c r="L7" s="8">
        <v>164</v>
      </c>
      <c r="M7" s="9">
        <v>260</v>
      </c>
      <c r="N7" s="17">
        <v>60</v>
      </c>
      <c r="O7" s="18">
        <v>1694</v>
      </c>
      <c r="P7" s="18">
        <v>832</v>
      </c>
      <c r="Q7" s="19">
        <v>951</v>
      </c>
      <c r="R7" s="10">
        <v>2745</v>
      </c>
      <c r="S7" s="12">
        <v>792</v>
      </c>
      <c r="T7" s="10">
        <v>164</v>
      </c>
      <c r="U7" s="11">
        <v>260</v>
      </c>
      <c r="V7" s="11">
        <v>158</v>
      </c>
      <c r="W7" s="11">
        <v>2897</v>
      </c>
      <c r="X7" s="20">
        <v>57</v>
      </c>
    </row>
    <row r="8" spans="1:24">
      <c r="A8" s="445">
        <v>2017</v>
      </c>
      <c r="B8" s="104">
        <v>2024</v>
      </c>
      <c r="C8" s="105">
        <v>1431</v>
      </c>
      <c r="D8" s="7">
        <v>305</v>
      </c>
      <c r="E8" s="8">
        <v>764</v>
      </c>
      <c r="F8" s="8">
        <v>1051</v>
      </c>
      <c r="G8" s="8">
        <v>1146</v>
      </c>
      <c r="H8" s="9">
        <v>189</v>
      </c>
      <c r="I8" s="7">
        <v>175</v>
      </c>
      <c r="J8" s="8">
        <v>980</v>
      </c>
      <c r="K8" s="8">
        <v>1860</v>
      </c>
      <c r="L8" s="8">
        <v>146</v>
      </c>
      <c r="M8" s="9">
        <v>293</v>
      </c>
      <c r="N8" s="10">
        <v>63</v>
      </c>
      <c r="O8" s="11">
        <v>1636</v>
      </c>
      <c r="P8" s="11">
        <v>826</v>
      </c>
      <c r="Q8" s="12">
        <v>930</v>
      </c>
      <c r="R8" s="10">
        <v>2699</v>
      </c>
      <c r="S8" s="12">
        <v>756</v>
      </c>
      <c r="T8" s="10">
        <v>146</v>
      </c>
      <c r="U8" s="11">
        <v>293</v>
      </c>
      <c r="V8" s="11">
        <v>161</v>
      </c>
      <c r="W8" s="11">
        <v>2801</v>
      </c>
      <c r="X8" s="20">
        <v>53</v>
      </c>
    </row>
    <row r="9" spans="1:24">
      <c r="A9" s="445">
        <v>2016</v>
      </c>
      <c r="B9" s="104">
        <v>2006</v>
      </c>
      <c r="C9" s="105">
        <v>1324</v>
      </c>
      <c r="D9" s="7">
        <v>287</v>
      </c>
      <c r="E9" s="8">
        <v>698</v>
      </c>
      <c r="F9" s="8">
        <v>1060</v>
      </c>
      <c r="G9" s="8">
        <v>1113</v>
      </c>
      <c r="H9" s="9">
        <v>171</v>
      </c>
      <c r="I9" s="7">
        <v>173</v>
      </c>
      <c r="J9" s="8">
        <v>1043</v>
      </c>
      <c r="K9" s="8">
        <v>1724</v>
      </c>
      <c r="L9" s="8">
        <v>141</v>
      </c>
      <c r="M9" s="9">
        <v>249</v>
      </c>
      <c r="N9" s="10">
        <v>60</v>
      </c>
      <c r="O9" s="11">
        <v>1658</v>
      </c>
      <c r="P9" s="11">
        <v>784</v>
      </c>
      <c r="Q9" s="12">
        <v>828</v>
      </c>
      <c r="R9" s="10">
        <v>2644</v>
      </c>
      <c r="S9" s="12">
        <v>686</v>
      </c>
      <c r="T9" s="10">
        <v>141</v>
      </c>
      <c r="U9" s="11">
        <v>249</v>
      </c>
      <c r="V9" s="11">
        <v>167</v>
      </c>
      <c r="W9" s="11">
        <v>2723</v>
      </c>
      <c r="X9" s="20">
        <v>50</v>
      </c>
    </row>
    <row r="10" spans="1:24">
      <c r="A10" s="445">
        <v>2015</v>
      </c>
      <c r="B10" s="104">
        <v>1891</v>
      </c>
      <c r="C10" s="105">
        <v>1167</v>
      </c>
      <c r="D10" s="7">
        <v>294</v>
      </c>
      <c r="E10" s="8">
        <v>625</v>
      </c>
      <c r="F10" s="8">
        <v>942</v>
      </c>
      <c r="G10" s="8">
        <v>1027</v>
      </c>
      <c r="H10" s="9">
        <v>169</v>
      </c>
      <c r="I10" s="7">
        <v>179</v>
      </c>
      <c r="J10" s="8">
        <v>990</v>
      </c>
      <c r="K10" s="8">
        <v>1485</v>
      </c>
      <c r="L10" s="8">
        <v>144</v>
      </c>
      <c r="M10" s="9">
        <v>260</v>
      </c>
      <c r="N10" s="10">
        <v>59</v>
      </c>
      <c r="O10" s="11">
        <v>1627</v>
      </c>
      <c r="P10" s="11">
        <v>680</v>
      </c>
      <c r="Q10" s="12">
        <v>692</v>
      </c>
      <c r="R10" s="10">
        <v>2412</v>
      </c>
      <c r="S10" s="12">
        <v>645</v>
      </c>
      <c r="T10" s="10">
        <v>144</v>
      </c>
      <c r="U10" s="11">
        <v>260</v>
      </c>
      <c r="V10" s="11">
        <v>145</v>
      </c>
      <c r="W10" s="11">
        <v>2466</v>
      </c>
      <c r="X10" s="20">
        <v>43</v>
      </c>
    </row>
    <row r="11" spans="1:24" ht="15" thickBot="1">
      <c r="A11" s="446">
        <v>2014</v>
      </c>
      <c r="B11" s="106">
        <v>1813</v>
      </c>
      <c r="C11" s="107">
        <v>1040</v>
      </c>
      <c r="D11" s="23">
        <v>281</v>
      </c>
      <c r="E11" s="24">
        <v>578</v>
      </c>
      <c r="F11" s="24">
        <v>924</v>
      </c>
      <c r="G11" s="24">
        <v>929</v>
      </c>
      <c r="H11" s="25">
        <v>142</v>
      </c>
      <c r="I11" s="23">
        <v>174</v>
      </c>
      <c r="J11" s="24">
        <v>975</v>
      </c>
      <c r="K11" s="24">
        <v>1327</v>
      </c>
      <c r="L11" s="24">
        <v>129</v>
      </c>
      <c r="M11" s="25">
        <v>248</v>
      </c>
      <c r="N11" s="26">
        <v>73</v>
      </c>
      <c r="O11" s="27">
        <v>1516</v>
      </c>
      <c r="P11" s="27">
        <v>658</v>
      </c>
      <c r="Q11" s="28">
        <v>606</v>
      </c>
      <c r="R11" s="26">
        <v>2264</v>
      </c>
      <c r="S11" s="28">
        <v>590</v>
      </c>
      <c r="T11" s="26">
        <v>129</v>
      </c>
      <c r="U11" s="27">
        <v>248</v>
      </c>
      <c r="V11" s="27">
        <v>148</v>
      </c>
      <c r="W11" s="27">
        <v>2272</v>
      </c>
      <c r="X11" s="29">
        <v>56</v>
      </c>
    </row>
    <row r="13" spans="1:24" s="3" customFormat="1" ht="15" thickBot="1">
      <c r="A13" s="101"/>
    </row>
    <row r="14" spans="1:24" s="421" customFormat="1" ht="16" customHeight="1" thickBot="1">
      <c r="A14" s="777" t="s">
        <v>218</v>
      </c>
      <c r="B14" s="778"/>
      <c r="C14" s="778"/>
      <c r="D14" s="778"/>
      <c r="E14" s="778"/>
      <c r="F14" s="778"/>
      <c r="G14" s="778"/>
      <c r="H14" s="778"/>
      <c r="I14" s="778"/>
      <c r="J14" s="778"/>
      <c r="K14" s="778"/>
      <c r="L14" s="779"/>
    </row>
    <row r="15" spans="1:24" s="421" customFormat="1" ht="15" thickBot="1">
      <c r="A15" s="815" t="s">
        <v>131</v>
      </c>
      <c r="B15" s="777" t="s">
        <v>132</v>
      </c>
      <c r="C15" s="779"/>
      <c r="D15" s="777" t="s">
        <v>133</v>
      </c>
      <c r="E15" s="778"/>
      <c r="F15" s="778"/>
      <c r="G15" s="778"/>
      <c r="H15" s="779"/>
      <c r="I15" s="777" t="s">
        <v>134</v>
      </c>
      <c r="J15" s="778"/>
      <c r="K15" s="778"/>
      <c r="L15" s="779"/>
    </row>
    <row r="16" spans="1:24" s="421" customFormat="1" ht="61" customHeight="1" thickBot="1">
      <c r="A16" s="816"/>
      <c r="B16" s="447" t="s">
        <v>157</v>
      </c>
      <c r="C16" s="441" t="s">
        <v>62</v>
      </c>
      <c r="D16" s="490" t="s">
        <v>138</v>
      </c>
      <c r="E16" s="491" t="s">
        <v>139</v>
      </c>
      <c r="F16" s="491" t="s">
        <v>140</v>
      </c>
      <c r="G16" s="491" t="s">
        <v>141</v>
      </c>
      <c r="H16" s="492" t="s">
        <v>142</v>
      </c>
      <c r="I16" s="493" t="s">
        <v>143</v>
      </c>
      <c r="J16" s="494" t="s">
        <v>144</v>
      </c>
      <c r="K16" s="494" t="s">
        <v>273</v>
      </c>
      <c r="L16" s="510" t="s">
        <v>146</v>
      </c>
    </row>
    <row r="17" spans="1:12">
      <c r="A17" s="445">
        <v>2019</v>
      </c>
      <c r="B17" s="629">
        <v>12.4</v>
      </c>
      <c r="C17" s="630">
        <v>16.5</v>
      </c>
      <c r="D17" s="629">
        <v>21.1</v>
      </c>
      <c r="E17" s="634">
        <v>27.6</v>
      </c>
      <c r="F17" s="634">
        <v>15.5</v>
      </c>
      <c r="G17" s="634">
        <v>10.4</v>
      </c>
      <c r="H17" s="630">
        <v>6.9</v>
      </c>
      <c r="I17" s="629">
        <v>9.1999999999999993</v>
      </c>
      <c r="J17" s="634">
        <v>13.2</v>
      </c>
      <c r="K17" s="634">
        <v>15.7</v>
      </c>
      <c r="L17" s="630">
        <v>13.7</v>
      </c>
    </row>
    <row r="18" spans="1:12">
      <c r="A18" s="445">
        <v>2018</v>
      </c>
      <c r="B18" s="635">
        <v>9.5</v>
      </c>
      <c r="C18" s="636">
        <v>13.9</v>
      </c>
      <c r="D18" s="635">
        <v>17.100000000000001</v>
      </c>
      <c r="E18" s="640">
        <v>22</v>
      </c>
      <c r="F18" s="640">
        <v>12.5</v>
      </c>
      <c r="G18" s="640">
        <v>8.1</v>
      </c>
      <c r="H18" s="636">
        <v>5.8</v>
      </c>
      <c r="I18" s="635">
        <v>5.8</v>
      </c>
      <c r="J18" s="640">
        <v>10.1</v>
      </c>
      <c r="K18" s="640">
        <v>12.2</v>
      </c>
      <c r="L18" s="636">
        <v>12.4</v>
      </c>
    </row>
    <row r="19" spans="1:12">
      <c r="A19" s="445">
        <v>2017</v>
      </c>
      <c r="B19" s="635">
        <v>9.4</v>
      </c>
      <c r="C19" s="636">
        <v>14.1</v>
      </c>
      <c r="D19" s="635">
        <v>17</v>
      </c>
      <c r="E19" s="640">
        <v>22.8</v>
      </c>
      <c r="F19" s="640">
        <v>12.1</v>
      </c>
      <c r="G19" s="640">
        <v>8</v>
      </c>
      <c r="H19" s="636">
        <v>5.4</v>
      </c>
      <c r="I19" s="635">
        <v>5.8</v>
      </c>
      <c r="J19" s="640">
        <v>9.8000000000000007</v>
      </c>
      <c r="K19" s="640">
        <v>12.6</v>
      </c>
      <c r="L19" s="636">
        <v>12.7</v>
      </c>
    </row>
    <row r="20" spans="1:12">
      <c r="A20" s="445">
        <v>2016</v>
      </c>
      <c r="B20" s="635">
        <v>9.6</v>
      </c>
      <c r="C20" s="636">
        <v>13.7</v>
      </c>
      <c r="D20" s="635">
        <v>16.2</v>
      </c>
      <c r="E20" s="640">
        <v>21.5</v>
      </c>
      <c r="F20" s="640">
        <v>12.3</v>
      </c>
      <c r="G20" s="640">
        <v>8.1</v>
      </c>
      <c r="H20" s="636">
        <v>5.3</v>
      </c>
      <c r="I20" s="635">
        <v>5.7</v>
      </c>
      <c r="J20" s="640">
        <v>10.199999999999999</v>
      </c>
      <c r="K20" s="640">
        <v>12.5</v>
      </c>
      <c r="L20" s="636">
        <v>12</v>
      </c>
    </row>
    <row r="21" spans="1:12">
      <c r="A21" s="445">
        <v>2015</v>
      </c>
      <c r="B21" s="635">
        <v>9.1999999999999993</v>
      </c>
      <c r="C21" s="636">
        <v>12.6</v>
      </c>
      <c r="D21" s="635">
        <v>16.5</v>
      </c>
      <c r="E21" s="640">
        <v>19.7</v>
      </c>
      <c r="F21" s="640">
        <v>11</v>
      </c>
      <c r="G21" s="640">
        <v>7.8</v>
      </c>
      <c r="H21" s="636">
        <v>5.6</v>
      </c>
      <c r="I21" s="635">
        <v>5.3</v>
      </c>
      <c r="J21" s="640">
        <v>10</v>
      </c>
      <c r="K21" s="640">
        <v>11.3</v>
      </c>
      <c r="L21" s="636">
        <v>11</v>
      </c>
    </row>
    <row r="22" spans="1:12" ht="15" thickBot="1">
      <c r="A22" s="446">
        <v>2014</v>
      </c>
      <c r="B22" s="641">
        <v>9</v>
      </c>
      <c r="C22" s="642">
        <v>11.9</v>
      </c>
      <c r="D22" s="641">
        <v>16.100000000000001</v>
      </c>
      <c r="E22" s="646">
        <v>18.899999999999999</v>
      </c>
      <c r="F22" s="646">
        <v>10.8</v>
      </c>
      <c r="G22" s="646">
        <v>7.4</v>
      </c>
      <c r="H22" s="642">
        <v>5</v>
      </c>
      <c r="I22" s="641">
        <v>6.3</v>
      </c>
      <c r="J22" s="646">
        <v>9.4</v>
      </c>
      <c r="K22" s="646">
        <v>11.3</v>
      </c>
      <c r="L22" s="642">
        <v>10.6</v>
      </c>
    </row>
    <row r="23" spans="1:12">
      <c r="A23" s="519"/>
      <c r="B23" s="109"/>
      <c r="C23" s="109"/>
      <c r="D23" s="109"/>
      <c r="E23" s="109"/>
      <c r="F23" s="109"/>
      <c r="G23" s="109"/>
      <c r="H23" s="109"/>
      <c r="I23" s="109"/>
      <c r="J23" s="109"/>
      <c r="K23" s="109"/>
      <c r="L23" s="109"/>
    </row>
    <row r="25" spans="1:12">
      <c r="A25" s="101" t="s">
        <v>225</v>
      </c>
    </row>
  </sheetData>
  <mergeCells count="14">
    <mergeCell ref="A1:X2"/>
    <mergeCell ref="I15:L15"/>
    <mergeCell ref="D15:H15"/>
    <mergeCell ref="A15:A16"/>
    <mergeCell ref="A14:L14"/>
    <mergeCell ref="A3:X3"/>
    <mergeCell ref="A4:A5"/>
    <mergeCell ref="B4:C4"/>
    <mergeCell ref="D4:H4"/>
    <mergeCell ref="I4:M4"/>
    <mergeCell ref="N4:Q4"/>
    <mergeCell ref="R4:S4"/>
    <mergeCell ref="T4:X4"/>
    <mergeCell ref="B15:C15"/>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B25"/>
  <sheetViews>
    <sheetView workbookViewId="0">
      <selection activeCell="F29" sqref="F29"/>
    </sheetView>
  </sheetViews>
  <sheetFormatPr baseColWidth="10" defaultColWidth="10.83203125" defaultRowHeight="14"/>
  <cols>
    <col min="1" max="1" width="8.33203125" style="101" customWidth="1"/>
    <col min="2" max="8" width="10.83203125" style="4" customWidth="1"/>
    <col min="9" max="28" width="13.33203125" style="4" customWidth="1"/>
    <col min="29" max="16384" width="10.83203125" style="4"/>
  </cols>
  <sheetData>
    <row r="1" spans="1:28" ht="20" customHeight="1">
      <c r="A1" s="747" t="s">
        <v>216</v>
      </c>
      <c r="B1" s="748"/>
      <c r="C1" s="748"/>
      <c r="D1" s="748"/>
      <c r="E1" s="748"/>
      <c r="F1" s="748"/>
      <c r="G1" s="748"/>
      <c r="H1" s="748"/>
      <c r="I1" s="748"/>
      <c r="J1" s="748"/>
      <c r="K1" s="748"/>
      <c r="L1" s="748"/>
      <c r="M1" s="748"/>
      <c r="N1" s="748"/>
      <c r="O1" s="748"/>
      <c r="P1" s="748"/>
      <c r="Q1" s="748"/>
      <c r="R1" s="748"/>
      <c r="S1" s="748"/>
      <c r="T1" s="748"/>
      <c r="U1" s="748"/>
      <c r="V1" s="748"/>
      <c r="W1" s="748"/>
      <c r="X1" s="748"/>
      <c r="Y1" s="748"/>
      <c r="Z1" s="748"/>
      <c r="AA1" s="748"/>
      <c r="AB1" s="749"/>
    </row>
    <row r="2" spans="1:28" ht="20" customHeight="1" thickBot="1">
      <c r="A2" s="773"/>
      <c r="B2" s="774"/>
      <c r="C2" s="774"/>
      <c r="D2" s="774"/>
      <c r="E2" s="774"/>
      <c r="F2" s="774"/>
      <c r="G2" s="774"/>
      <c r="H2" s="774"/>
      <c r="I2" s="774"/>
      <c r="J2" s="774"/>
      <c r="K2" s="774"/>
      <c r="L2" s="774"/>
      <c r="M2" s="774"/>
      <c r="N2" s="774"/>
      <c r="O2" s="774"/>
      <c r="P2" s="774"/>
      <c r="Q2" s="774"/>
      <c r="R2" s="774"/>
      <c r="S2" s="774"/>
      <c r="T2" s="774"/>
      <c r="U2" s="774"/>
      <c r="V2" s="774"/>
      <c r="W2" s="774"/>
      <c r="X2" s="774"/>
      <c r="Y2" s="774"/>
      <c r="Z2" s="774"/>
      <c r="AA2" s="774"/>
      <c r="AB2" s="775"/>
    </row>
    <row r="3" spans="1:28" s="421" customFormat="1" ht="15" thickBot="1">
      <c r="A3" s="820" t="s">
        <v>258</v>
      </c>
      <c r="B3" s="821"/>
      <c r="C3" s="821"/>
      <c r="D3" s="821"/>
      <c r="E3" s="821"/>
      <c r="F3" s="821"/>
      <c r="G3" s="821"/>
      <c r="H3" s="821"/>
      <c r="I3" s="821"/>
      <c r="J3" s="821"/>
      <c r="K3" s="821"/>
      <c r="L3" s="821"/>
      <c r="M3" s="821"/>
      <c r="N3" s="821"/>
      <c r="O3" s="821"/>
      <c r="P3" s="821"/>
      <c r="Q3" s="821"/>
      <c r="R3" s="821"/>
      <c r="S3" s="821"/>
      <c r="T3" s="821"/>
      <c r="U3" s="821"/>
      <c r="V3" s="821"/>
      <c r="W3" s="821"/>
      <c r="X3" s="821"/>
      <c r="Y3" s="821"/>
      <c r="Z3" s="821"/>
      <c r="AA3" s="821"/>
      <c r="AB3" s="822"/>
    </row>
    <row r="4" spans="1:28" s="421" customFormat="1" ht="15" thickBot="1">
      <c r="A4" s="793" t="s">
        <v>131</v>
      </c>
      <c r="B4" s="795" t="s">
        <v>132</v>
      </c>
      <c r="C4" s="796"/>
      <c r="D4" s="795" t="s">
        <v>133</v>
      </c>
      <c r="E4" s="797"/>
      <c r="F4" s="797"/>
      <c r="G4" s="797"/>
      <c r="H4" s="796"/>
      <c r="I4" s="795" t="s">
        <v>158</v>
      </c>
      <c r="J4" s="797"/>
      <c r="K4" s="797"/>
      <c r="L4" s="796"/>
      <c r="M4" s="786" t="s">
        <v>159</v>
      </c>
      <c r="N4" s="787"/>
      <c r="O4" s="798"/>
      <c r="P4" s="786" t="s">
        <v>160</v>
      </c>
      <c r="Q4" s="787"/>
      <c r="R4" s="787"/>
      <c r="S4" s="787"/>
      <c r="T4" s="787"/>
      <c r="U4" s="787"/>
      <c r="V4" s="788" t="s">
        <v>161</v>
      </c>
      <c r="W4" s="789"/>
      <c r="X4" s="790"/>
      <c r="Y4" s="788" t="s">
        <v>162</v>
      </c>
      <c r="Z4" s="790"/>
      <c r="AA4" s="788" t="s">
        <v>147</v>
      </c>
      <c r="AB4" s="790"/>
    </row>
    <row r="5" spans="1:28" s="421" customFormat="1" ht="71" customHeight="1" thickBot="1">
      <c r="A5" s="794"/>
      <c r="B5" s="422" t="s">
        <v>61</v>
      </c>
      <c r="C5" s="423" t="s">
        <v>62</v>
      </c>
      <c r="D5" s="496" t="s">
        <v>138</v>
      </c>
      <c r="E5" s="497" t="s">
        <v>139</v>
      </c>
      <c r="F5" s="497" t="s">
        <v>140</v>
      </c>
      <c r="G5" s="497" t="s">
        <v>141</v>
      </c>
      <c r="H5" s="498" t="s">
        <v>142</v>
      </c>
      <c r="I5" s="499" t="s">
        <v>143</v>
      </c>
      <c r="J5" s="500" t="s">
        <v>144</v>
      </c>
      <c r="K5" s="500" t="s">
        <v>273</v>
      </c>
      <c r="L5" s="501" t="s">
        <v>146</v>
      </c>
      <c r="M5" s="424" t="s">
        <v>147</v>
      </c>
      <c r="N5" s="425" t="s">
        <v>148</v>
      </c>
      <c r="O5" s="426" t="s">
        <v>149</v>
      </c>
      <c r="P5" s="427" t="s">
        <v>163</v>
      </c>
      <c r="Q5" s="428" t="s">
        <v>164</v>
      </c>
      <c r="R5" s="428" t="s">
        <v>165</v>
      </c>
      <c r="S5" s="429" t="s">
        <v>266</v>
      </c>
      <c r="T5" s="429" t="s">
        <v>166</v>
      </c>
      <c r="U5" s="430" t="s">
        <v>167</v>
      </c>
      <c r="V5" s="431" t="s">
        <v>265</v>
      </c>
      <c r="W5" s="432" t="s">
        <v>264</v>
      </c>
      <c r="X5" s="433" t="s">
        <v>168</v>
      </c>
      <c r="Y5" s="434" t="s">
        <v>169</v>
      </c>
      <c r="Z5" s="433" t="s">
        <v>170</v>
      </c>
      <c r="AA5" s="434" t="s">
        <v>147</v>
      </c>
      <c r="AB5" s="435" t="s">
        <v>171</v>
      </c>
    </row>
    <row r="6" spans="1:28">
      <c r="A6" s="436">
        <v>2019</v>
      </c>
      <c r="B6" s="30">
        <v>19156</v>
      </c>
      <c r="C6" s="31">
        <v>8924</v>
      </c>
      <c r="D6" s="30">
        <v>1385</v>
      </c>
      <c r="E6" s="32">
        <v>2481</v>
      </c>
      <c r="F6" s="32">
        <v>7359</v>
      </c>
      <c r="G6" s="32">
        <v>13402</v>
      </c>
      <c r="H6" s="31">
        <v>3453</v>
      </c>
      <c r="I6" s="30">
        <v>913</v>
      </c>
      <c r="J6" s="32">
        <v>14164</v>
      </c>
      <c r="K6" s="32">
        <v>5899</v>
      </c>
      <c r="L6" s="33">
        <v>7104</v>
      </c>
      <c r="M6" s="34">
        <v>5097</v>
      </c>
      <c r="N6" s="35">
        <v>7110</v>
      </c>
      <c r="O6" s="36">
        <v>15872</v>
      </c>
      <c r="P6" s="34">
        <v>15126</v>
      </c>
      <c r="Q6" s="35">
        <v>1398</v>
      </c>
      <c r="R6" s="35">
        <v>3717</v>
      </c>
      <c r="S6" s="35">
        <v>7780</v>
      </c>
      <c r="T6" s="35">
        <v>33</v>
      </c>
      <c r="U6" s="37">
        <v>25</v>
      </c>
      <c r="V6" s="38">
        <v>19216</v>
      </c>
      <c r="W6" s="39">
        <v>5962</v>
      </c>
      <c r="X6" s="40">
        <v>2902</v>
      </c>
      <c r="Y6" s="38">
        <v>18387</v>
      </c>
      <c r="Z6" s="40">
        <v>9692</v>
      </c>
      <c r="AA6" s="38">
        <v>5097</v>
      </c>
      <c r="AB6" s="40">
        <v>22983</v>
      </c>
    </row>
    <row r="7" spans="1:28">
      <c r="A7" s="436">
        <v>2018</v>
      </c>
      <c r="B7" s="41">
        <v>19720</v>
      </c>
      <c r="C7" s="42">
        <v>9018</v>
      </c>
      <c r="D7" s="41">
        <v>1494</v>
      </c>
      <c r="E7" s="43">
        <v>2636</v>
      </c>
      <c r="F7" s="43">
        <v>7585</v>
      </c>
      <c r="G7" s="43">
        <v>13547</v>
      </c>
      <c r="H7" s="42">
        <v>3476</v>
      </c>
      <c r="I7" s="41">
        <v>985</v>
      </c>
      <c r="J7" s="43">
        <v>15040</v>
      </c>
      <c r="K7" s="43">
        <v>5988</v>
      </c>
      <c r="L7" s="44">
        <v>6725</v>
      </c>
      <c r="M7" s="45">
        <v>5297</v>
      </c>
      <c r="N7" s="46">
        <v>7667</v>
      </c>
      <c r="O7" s="47">
        <v>15774</v>
      </c>
      <c r="P7" s="45">
        <v>15600</v>
      </c>
      <c r="Q7" s="46">
        <v>1449</v>
      </c>
      <c r="R7" s="46">
        <v>3883</v>
      </c>
      <c r="S7" s="46">
        <v>7753</v>
      </c>
      <c r="T7" s="46">
        <v>32</v>
      </c>
      <c r="U7" s="47">
        <v>20</v>
      </c>
      <c r="V7" s="48">
        <v>19536</v>
      </c>
      <c r="W7" s="49">
        <v>6190</v>
      </c>
      <c r="X7" s="50">
        <v>3012</v>
      </c>
      <c r="Y7" s="48">
        <v>19134</v>
      </c>
      <c r="Z7" s="50">
        <v>9604</v>
      </c>
      <c r="AA7" s="48">
        <v>5297</v>
      </c>
      <c r="AB7" s="50">
        <v>23441</v>
      </c>
    </row>
    <row r="8" spans="1:28">
      <c r="A8" s="436">
        <v>2017</v>
      </c>
      <c r="B8" s="41">
        <v>19460</v>
      </c>
      <c r="C8" s="42">
        <v>8729</v>
      </c>
      <c r="D8" s="41">
        <v>1486</v>
      </c>
      <c r="E8" s="43">
        <v>2591</v>
      </c>
      <c r="F8" s="43">
        <v>7631</v>
      </c>
      <c r="G8" s="43">
        <v>13206</v>
      </c>
      <c r="H8" s="42">
        <v>3275</v>
      </c>
      <c r="I8" s="41">
        <v>1013</v>
      </c>
      <c r="J8" s="43">
        <v>15009</v>
      </c>
      <c r="K8" s="43">
        <v>5747</v>
      </c>
      <c r="L8" s="44">
        <v>6420</v>
      </c>
      <c r="M8" s="45">
        <v>5464</v>
      </c>
      <c r="N8" s="46">
        <v>7478</v>
      </c>
      <c r="O8" s="47">
        <v>15246</v>
      </c>
      <c r="P8" s="45">
        <v>15577</v>
      </c>
      <c r="Q8" s="46">
        <v>1485</v>
      </c>
      <c r="R8" s="46">
        <v>3848</v>
      </c>
      <c r="S8" s="46">
        <v>7239</v>
      </c>
      <c r="T8" s="46">
        <v>21</v>
      </c>
      <c r="U8" s="47">
        <v>19</v>
      </c>
      <c r="V8" s="48">
        <v>18960</v>
      </c>
      <c r="W8" s="49">
        <v>6094</v>
      </c>
      <c r="X8" s="50">
        <v>3134</v>
      </c>
      <c r="Y8" s="48">
        <v>18614</v>
      </c>
      <c r="Z8" s="50">
        <v>9575</v>
      </c>
      <c r="AA8" s="48">
        <v>5464</v>
      </c>
      <c r="AB8" s="50">
        <v>22724</v>
      </c>
    </row>
    <row r="9" spans="1:28">
      <c r="A9" s="436">
        <v>2016</v>
      </c>
      <c r="B9" s="41">
        <v>18893</v>
      </c>
      <c r="C9" s="42">
        <v>8312</v>
      </c>
      <c r="D9" s="41">
        <v>1489</v>
      </c>
      <c r="E9" s="43">
        <v>2551</v>
      </c>
      <c r="F9" s="43">
        <v>7556</v>
      </c>
      <c r="G9" s="43">
        <v>12565</v>
      </c>
      <c r="H9" s="42">
        <v>3044</v>
      </c>
      <c r="I9" s="41">
        <v>978</v>
      </c>
      <c r="J9" s="43">
        <v>14670</v>
      </c>
      <c r="K9" s="43">
        <v>5493</v>
      </c>
      <c r="L9" s="44">
        <v>6064</v>
      </c>
      <c r="M9" s="45">
        <v>5305</v>
      </c>
      <c r="N9" s="46">
        <v>7283</v>
      </c>
      <c r="O9" s="47">
        <v>14617</v>
      </c>
      <c r="P9" s="45">
        <v>15001</v>
      </c>
      <c r="Q9" s="46">
        <v>1530</v>
      </c>
      <c r="R9" s="46">
        <v>3749</v>
      </c>
      <c r="S9" s="46">
        <v>6858</v>
      </c>
      <c r="T9" s="46">
        <v>36</v>
      </c>
      <c r="U9" s="47">
        <v>33</v>
      </c>
      <c r="V9" s="48">
        <v>18377</v>
      </c>
      <c r="W9" s="49">
        <v>5775</v>
      </c>
      <c r="X9" s="50">
        <v>3053</v>
      </c>
      <c r="Y9" s="48">
        <v>18095</v>
      </c>
      <c r="Z9" s="50">
        <v>9111</v>
      </c>
      <c r="AA9" s="48">
        <v>5305</v>
      </c>
      <c r="AB9" s="50">
        <v>21901</v>
      </c>
    </row>
    <row r="10" spans="1:28">
      <c r="A10" s="436">
        <v>2015</v>
      </c>
      <c r="B10" s="41">
        <v>18562</v>
      </c>
      <c r="C10" s="42">
        <v>8058</v>
      </c>
      <c r="D10" s="41">
        <v>1490</v>
      </c>
      <c r="E10" s="43">
        <v>2549</v>
      </c>
      <c r="F10" s="43">
        <v>7638</v>
      </c>
      <c r="G10" s="43">
        <v>12104</v>
      </c>
      <c r="H10" s="42">
        <v>2840</v>
      </c>
      <c r="I10" s="41">
        <v>1056</v>
      </c>
      <c r="J10" s="43">
        <v>14650</v>
      </c>
      <c r="K10" s="43">
        <v>5322</v>
      </c>
      <c r="L10" s="44">
        <v>5593</v>
      </c>
      <c r="M10" s="45">
        <v>5483</v>
      </c>
      <c r="N10" s="46">
        <v>7246</v>
      </c>
      <c r="O10" s="47">
        <v>13891</v>
      </c>
      <c r="P10" s="45">
        <v>14892</v>
      </c>
      <c r="Q10" s="46">
        <v>1423</v>
      </c>
      <c r="R10" s="46">
        <v>3756</v>
      </c>
      <c r="S10" s="46">
        <v>6431</v>
      </c>
      <c r="T10" s="46">
        <v>59</v>
      </c>
      <c r="U10" s="47">
        <v>61</v>
      </c>
      <c r="V10" s="48">
        <v>17827</v>
      </c>
      <c r="W10" s="49">
        <v>5643</v>
      </c>
      <c r="X10" s="50">
        <v>3150</v>
      </c>
      <c r="Y10" s="48">
        <v>17683</v>
      </c>
      <c r="Z10" s="50">
        <v>8937</v>
      </c>
      <c r="AA10" s="48">
        <v>5483</v>
      </c>
      <c r="AB10" s="50">
        <v>21137</v>
      </c>
    </row>
    <row r="11" spans="1:28" ht="15" thickBot="1">
      <c r="A11" s="437">
        <v>2014</v>
      </c>
      <c r="B11" s="118">
        <v>18244</v>
      </c>
      <c r="C11" s="119">
        <v>7689</v>
      </c>
      <c r="D11" s="118">
        <v>1460</v>
      </c>
      <c r="E11" s="120">
        <v>2470</v>
      </c>
      <c r="F11" s="120">
        <v>7644</v>
      </c>
      <c r="G11" s="120">
        <v>11677</v>
      </c>
      <c r="H11" s="119">
        <v>2681</v>
      </c>
      <c r="I11" s="118">
        <v>1097</v>
      </c>
      <c r="J11" s="120">
        <v>14584</v>
      </c>
      <c r="K11" s="120">
        <v>5167</v>
      </c>
      <c r="L11" s="121">
        <v>5085</v>
      </c>
      <c r="M11" s="122">
        <v>5470</v>
      </c>
      <c r="N11" s="123">
        <v>7227</v>
      </c>
      <c r="O11" s="124">
        <v>13235</v>
      </c>
      <c r="P11" s="122">
        <v>14608</v>
      </c>
      <c r="Q11" s="123">
        <v>1329</v>
      </c>
      <c r="R11" s="123">
        <v>3333</v>
      </c>
      <c r="S11" s="123">
        <v>6124</v>
      </c>
      <c r="T11" s="123">
        <v>250</v>
      </c>
      <c r="U11" s="124">
        <v>290</v>
      </c>
      <c r="V11" s="51">
        <v>17125</v>
      </c>
      <c r="W11" s="52">
        <v>5652</v>
      </c>
      <c r="X11" s="53">
        <v>3155</v>
      </c>
      <c r="Y11" s="51">
        <v>16864</v>
      </c>
      <c r="Z11" s="53">
        <v>9069</v>
      </c>
      <c r="AA11" s="51">
        <v>5470</v>
      </c>
      <c r="AB11" s="53">
        <v>20462</v>
      </c>
    </row>
    <row r="13" spans="1:28" ht="15" thickBot="1"/>
    <row r="14" spans="1:28" s="421" customFormat="1" ht="16" customHeight="1" thickBot="1">
      <c r="A14" s="777" t="s">
        <v>215</v>
      </c>
      <c r="B14" s="778"/>
      <c r="C14" s="778"/>
      <c r="D14" s="778"/>
      <c r="E14" s="778"/>
      <c r="F14" s="778"/>
      <c r="G14" s="778"/>
      <c r="H14" s="778"/>
      <c r="I14" s="778"/>
      <c r="J14" s="778"/>
      <c r="K14" s="778"/>
      <c r="L14" s="779"/>
    </row>
    <row r="15" spans="1:28" s="421" customFormat="1" ht="15" thickBot="1">
      <c r="A15" s="793" t="s">
        <v>131</v>
      </c>
      <c r="B15" s="785" t="s">
        <v>132</v>
      </c>
      <c r="C15" s="784"/>
      <c r="D15" s="785" t="s">
        <v>133</v>
      </c>
      <c r="E15" s="783"/>
      <c r="F15" s="783"/>
      <c r="G15" s="783"/>
      <c r="H15" s="784"/>
      <c r="I15" s="785" t="s">
        <v>134</v>
      </c>
      <c r="J15" s="783"/>
      <c r="K15" s="783"/>
      <c r="L15" s="784"/>
    </row>
    <row r="16" spans="1:28" s="421" customFormat="1" ht="64" customHeight="1" thickBot="1">
      <c r="A16" s="794"/>
      <c r="B16" s="440" t="s">
        <v>157</v>
      </c>
      <c r="C16" s="441" t="s">
        <v>62</v>
      </c>
      <c r="D16" s="459" t="s">
        <v>138</v>
      </c>
      <c r="E16" s="460" t="s">
        <v>139</v>
      </c>
      <c r="F16" s="460" t="s">
        <v>140</v>
      </c>
      <c r="G16" s="460" t="s">
        <v>141</v>
      </c>
      <c r="H16" s="461" t="s">
        <v>142</v>
      </c>
      <c r="I16" s="499" t="s">
        <v>143</v>
      </c>
      <c r="J16" s="500" t="s">
        <v>144</v>
      </c>
      <c r="K16" s="500" t="s">
        <v>273</v>
      </c>
      <c r="L16" s="504" t="s">
        <v>146</v>
      </c>
    </row>
    <row r="17" spans="1:12">
      <c r="A17" s="436">
        <v>2019</v>
      </c>
      <c r="B17" s="629">
        <v>63.1</v>
      </c>
      <c r="C17" s="630">
        <v>28.7</v>
      </c>
      <c r="D17" s="631">
        <v>22.8</v>
      </c>
      <c r="E17" s="632">
        <v>44.4</v>
      </c>
      <c r="F17" s="632">
        <v>59.7</v>
      </c>
      <c r="G17" s="632">
        <v>59.8</v>
      </c>
      <c r="H17" s="653">
        <v>22.9</v>
      </c>
      <c r="I17" s="629">
        <v>16.600000000000001</v>
      </c>
      <c r="J17" s="634">
        <v>41.9</v>
      </c>
      <c r="K17" s="634">
        <v>50</v>
      </c>
      <c r="L17" s="630">
        <v>68.400000000000006</v>
      </c>
    </row>
    <row r="18" spans="1:12">
      <c r="A18" s="436">
        <v>2018</v>
      </c>
      <c r="B18" s="635">
        <v>65.7</v>
      </c>
      <c r="C18" s="636">
        <v>29.4</v>
      </c>
      <c r="D18" s="637">
        <v>24.1</v>
      </c>
      <c r="E18" s="638">
        <v>47.1</v>
      </c>
      <c r="F18" s="638">
        <v>61.6</v>
      </c>
      <c r="G18" s="638">
        <v>61.3</v>
      </c>
      <c r="H18" s="654">
        <v>24</v>
      </c>
      <c r="I18" s="635">
        <v>17.600000000000001</v>
      </c>
      <c r="J18" s="640">
        <v>44.1</v>
      </c>
      <c r="K18" s="640">
        <v>53</v>
      </c>
      <c r="L18" s="636">
        <v>69.599999999999994</v>
      </c>
    </row>
    <row r="19" spans="1:12">
      <c r="A19" s="436">
        <v>2017</v>
      </c>
      <c r="B19" s="635">
        <v>65.599999999999994</v>
      </c>
      <c r="C19" s="636">
        <v>28.9</v>
      </c>
      <c r="D19" s="637">
        <v>23.7</v>
      </c>
      <c r="E19" s="638">
        <v>46.3</v>
      </c>
      <c r="F19" s="638">
        <v>61.8</v>
      </c>
      <c r="G19" s="638">
        <v>60.7</v>
      </c>
      <c r="H19" s="654">
        <v>23.5</v>
      </c>
      <c r="I19" s="635">
        <v>17.7</v>
      </c>
      <c r="J19" s="640">
        <v>44.1</v>
      </c>
      <c r="K19" s="640">
        <v>52.5</v>
      </c>
      <c r="L19" s="636">
        <v>70.099999999999994</v>
      </c>
    </row>
    <row r="20" spans="1:12">
      <c r="A20" s="436">
        <v>2016</v>
      </c>
      <c r="B20" s="635">
        <v>65.099999999999994</v>
      </c>
      <c r="C20" s="636">
        <v>28</v>
      </c>
      <c r="D20" s="637">
        <v>23.6</v>
      </c>
      <c r="E20" s="638">
        <v>46</v>
      </c>
      <c r="F20" s="638">
        <v>61</v>
      </c>
      <c r="G20" s="638">
        <v>59.5</v>
      </c>
      <c r="H20" s="654">
        <v>22.8</v>
      </c>
      <c r="I20" s="635">
        <v>16.8</v>
      </c>
      <c r="J20" s="640">
        <v>43.5</v>
      </c>
      <c r="K20" s="640">
        <v>52.2</v>
      </c>
      <c r="L20" s="636">
        <v>70.099999999999994</v>
      </c>
    </row>
    <row r="21" spans="1:12">
      <c r="A21" s="436">
        <v>2015</v>
      </c>
      <c r="B21" s="635">
        <v>65</v>
      </c>
      <c r="C21" s="636">
        <v>27.5</v>
      </c>
      <c r="D21" s="637">
        <v>23.6</v>
      </c>
      <c r="E21" s="638">
        <v>46.5</v>
      </c>
      <c r="F21" s="638">
        <v>60.9</v>
      </c>
      <c r="G21" s="638">
        <v>58.7</v>
      </c>
      <c r="H21" s="654">
        <v>22</v>
      </c>
      <c r="I21" s="635">
        <v>17.600000000000001</v>
      </c>
      <c r="J21" s="640">
        <v>43.3</v>
      </c>
      <c r="K21" s="640">
        <v>52.5</v>
      </c>
      <c r="L21" s="636">
        <v>71</v>
      </c>
    </row>
    <row r="22" spans="1:12" ht="15" thickBot="1">
      <c r="A22" s="437">
        <v>2014</v>
      </c>
      <c r="B22" s="641">
        <v>64.8</v>
      </c>
      <c r="C22" s="642">
        <v>26.7</v>
      </c>
      <c r="D22" s="643">
        <v>23.3</v>
      </c>
      <c r="E22" s="644">
        <v>45.3</v>
      </c>
      <c r="F22" s="644">
        <v>60.4</v>
      </c>
      <c r="G22" s="644">
        <v>57.8</v>
      </c>
      <c r="H22" s="655">
        <v>21.6</v>
      </c>
      <c r="I22" s="641">
        <v>17.899999999999999</v>
      </c>
      <c r="J22" s="646">
        <v>43.3</v>
      </c>
      <c r="K22" s="646">
        <v>51.9</v>
      </c>
      <c r="L22" s="642">
        <v>70.7</v>
      </c>
    </row>
    <row r="23" spans="1:12">
      <c r="A23" s="519"/>
      <c r="B23" s="109"/>
      <c r="C23" s="109"/>
      <c r="D23" s="520"/>
      <c r="E23" s="520"/>
      <c r="F23" s="520"/>
      <c r="G23" s="520"/>
      <c r="H23" s="520"/>
      <c r="I23" s="109"/>
      <c r="J23" s="109"/>
      <c r="K23" s="109"/>
      <c r="L23" s="109"/>
    </row>
    <row r="25" spans="1:12">
      <c r="A25" s="101" t="s">
        <v>225</v>
      </c>
    </row>
  </sheetData>
  <mergeCells count="16">
    <mergeCell ref="A1:AB2"/>
    <mergeCell ref="A14:L14"/>
    <mergeCell ref="AA4:AB4"/>
    <mergeCell ref="B15:C15"/>
    <mergeCell ref="I15:L15"/>
    <mergeCell ref="D15:H15"/>
    <mergeCell ref="A15:A16"/>
    <mergeCell ref="A3:AB3"/>
    <mergeCell ref="A4:A5"/>
    <mergeCell ref="B4:C4"/>
    <mergeCell ref="D4:H4"/>
    <mergeCell ref="I4:L4"/>
    <mergeCell ref="M4:O4"/>
    <mergeCell ref="P4:U4"/>
    <mergeCell ref="V4:X4"/>
    <mergeCell ref="Y4:Z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Çalışma Sayfaları</vt:lpstr>
      </vt:variant>
      <vt:variant>
        <vt:i4>21</vt:i4>
      </vt:variant>
    </vt:vector>
  </HeadingPairs>
  <TitlesOfParts>
    <vt:vector size="21" baseType="lpstr">
      <vt:lpstr>İÇİNDEKİLER</vt:lpstr>
      <vt:lpstr>TABLO1</vt:lpstr>
      <vt:lpstr>TABLO2</vt:lpstr>
      <vt:lpstr>TABLO3</vt:lpstr>
      <vt:lpstr>TABLO4</vt:lpstr>
      <vt:lpstr>TABLO5</vt:lpstr>
      <vt:lpstr>TABLO6</vt:lpstr>
      <vt:lpstr>TABLO7</vt:lpstr>
      <vt:lpstr>TABLO8</vt:lpstr>
      <vt:lpstr>TABLO9</vt:lpstr>
      <vt:lpstr>TABLO10</vt:lpstr>
      <vt:lpstr>TABLO11</vt:lpstr>
      <vt:lpstr>TABLO12</vt:lpstr>
      <vt:lpstr>TABLO13</vt:lpstr>
      <vt:lpstr>TABLO14</vt:lpstr>
      <vt:lpstr>TABLO15</vt:lpstr>
      <vt:lpstr>TABLO16</vt:lpstr>
      <vt:lpstr>TABLO17</vt:lpstr>
      <vt:lpstr>TABLO18</vt:lpstr>
      <vt:lpstr>TABLO19</vt:lpstr>
      <vt:lpstr>TABLO20</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2015-06-05T18:19:34Z</dcterms:created>
  <dcterms:modified xsi:type="dcterms:W3CDTF">2020-04-19T08:34:55Z</dcterms:modified>
  <cp:category/>
  <cp:contentStatus/>
</cp:coreProperties>
</file>